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P R  Á C E\PRÁCE AKTUÁLNÍ 2020\Grygera\ZUŠ Krnov\rozpočet do VŘ (01) vč. oprav 7.3.2021\"/>
    </mc:Choice>
  </mc:AlternateContent>
  <bookViews>
    <workbookView xWindow="0" yWindow="0" windowWidth="0" windowHeight="0"/>
  </bookViews>
  <sheets>
    <sheet name="Rekapitulace stavby" sheetId="1" r:id="rId1"/>
    <sheet name="SO 01.1 - Architektonicko..." sheetId="2" r:id="rId2"/>
    <sheet name="SO 01-MAR - Regulace vytá..." sheetId="3" r:id="rId3"/>
    <sheet name="SO 01-PV - Přípojka vody" sheetId="4" r:id="rId4"/>
    <sheet name="SO 01-SLP - Slaboproud (e..." sheetId="5" r:id="rId5"/>
    <sheet name="SO 01-UT - Vytápění " sheetId="6" r:id="rId6"/>
    <sheet name="VZT1 - Teplovzdušné větrá..." sheetId="7" r:id="rId7"/>
    <sheet name="VZT2 - Teplovzdušné větrá..." sheetId="8" r:id="rId8"/>
    <sheet name="VZT4 - Klimatizace učeben" sheetId="9" r:id="rId9"/>
    <sheet name="VZT5 - Podtlakové větrání..." sheetId="10" r:id="rId10"/>
    <sheet name="VZT6 - Teplovzdušné větrá..." sheetId="11" r:id="rId11"/>
    <sheet name="SO 01-ZTI - Zdravoinstalace" sheetId="12" r:id="rId12"/>
    <sheet name="SO 01-EL - Elektroinstalace" sheetId="13" r:id="rId13"/>
    <sheet name="SO 02.1 - Architektonicko..." sheetId="14" r:id="rId14"/>
    <sheet name="VZT3 - Teplovzdušné větrá..." sheetId="15" r:id="rId15"/>
    <sheet name="VZT4 - Klimatizace koncer..." sheetId="16" r:id="rId16"/>
    <sheet name="SO 02-ZTI - Zdravoinstalace" sheetId="17" r:id="rId17"/>
    <sheet name="SO 02-EL - Elektroinstalace " sheetId="18" r:id="rId18"/>
    <sheet name="SO 03 - Dešťová kanalizac..." sheetId="19" r:id="rId19"/>
    <sheet name="SO 04 - Zpevněné plochy a..." sheetId="20" r:id="rId20"/>
    <sheet name="VON - Vedlejší a ostatní ..." sheetId="21" r:id="rId21"/>
    <sheet name="Seznam figur" sheetId="22" r:id="rId22"/>
    <sheet name="Pokyny pro vyplnění" sheetId="23" r:id="rId23"/>
  </sheets>
  <definedNames>
    <definedName name="_xlnm.Print_Area" localSheetId="0">'Rekapitulace stavby'!$D$4:$AO$36,'Rekapitulace stavby'!$C$42:$AQ$79</definedName>
    <definedName name="_xlnm.Print_Titles" localSheetId="0">'Rekapitulace stavby'!$52:$52</definedName>
    <definedName name="_xlnm._FilterDatabase" localSheetId="1" hidden="1">'SO 01.1 - Architektonicko...'!$C$120:$K$3095</definedName>
    <definedName name="_xlnm.Print_Area" localSheetId="1">'SO 01.1 - Architektonicko...'!$C$4:$J$41,'SO 01.1 - Architektonicko...'!$C$47:$J$100,'SO 01.1 - Architektonicko...'!$C$106:$K$3095</definedName>
    <definedName name="_xlnm.Print_Titles" localSheetId="1">'SO 01.1 - Architektonicko...'!$120:$120</definedName>
    <definedName name="_xlnm._FilterDatabase" localSheetId="2" hidden="1">'SO 01-MAR - Regulace vytá...'!$C$90:$K$150</definedName>
    <definedName name="_xlnm.Print_Area" localSheetId="2">'SO 01-MAR - Regulace vytá...'!$C$4:$J$41,'SO 01-MAR - Regulace vytá...'!$C$47:$J$70,'SO 01-MAR - Regulace vytá...'!$C$76:$K$150</definedName>
    <definedName name="_xlnm.Print_Titles" localSheetId="2">'SO 01-MAR - Regulace vytá...'!$90:$90</definedName>
    <definedName name="_xlnm._FilterDatabase" localSheetId="3" hidden="1">'SO 01-PV - Přípojka vody'!$C$93:$K$151</definedName>
    <definedName name="_xlnm.Print_Area" localSheetId="3">'SO 01-PV - Přípojka vody'!$C$4:$J$41,'SO 01-PV - Přípojka vody'!$C$47:$J$73,'SO 01-PV - Přípojka vody'!$C$79:$K$151</definedName>
    <definedName name="_xlnm.Print_Titles" localSheetId="3">'SO 01-PV - Přípojka vody'!$93:$93</definedName>
    <definedName name="_xlnm._FilterDatabase" localSheetId="4" hidden="1">'SO 01-SLP - Slaboproud (e...'!$C$123:$K$343</definedName>
    <definedName name="_xlnm.Print_Area" localSheetId="4">'SO 01-SLP - Slaboproud (e...'!$C$4:$J$41,'SO 01-SLP - Slaboproud (e...'!$C$47:$J$103,'SO 01-SLP - Slaboproud (e...'!$C$109:$K$343</definedName>
    <definedName name="_xlnm.Print_Titles" localSheetId="4">'SO 01-SLP - Slaboproud (e...'!$123:$123</definedName>
    <definedName name="_xlnm._FilterDatabase" localSheetId="5" hidden="1">'SO 01-UT - Vytápění '!$C$97:$K$224</definedName>
    <definedName name="_xlnm.Print_Area" localSheetId="5">'SO 01-UT - Vytápění '!$C$4:$J$41,'SO 01-UT - Vytápění '!$C$47:$J$77,'SO 01-UT - Vytápění '!$C$83:$K$224</definedName>
    <definedName name="_xlnm.Print_Titles" localSheetId="5">'SO 01-UT - Vytápění '!$97:$97</definedName>
    <definedName name="_xlnm._FilterDatabase" localSheetId="6" hidden="1">'VZT1 - Teplovzdušné větrá...'!$C$95:$K$137</definedName>
    <definedName name="_xlnm.Print_Area" localSheetId="6">'VZT1 - Teplovzdušné větrá...'!$C$4:$J$43,'VZT1 - Teplovzdušné větrá...'!$C$49:$J$73,'VZT1 - Teplovzdušné větrá...'!$C$79:$K$137</definedName>
    <definedName name="_xlnm.Print_Titles" localSheetId="6">'VZT1 - Teplovzdušné větrá...'!$95:$95</definedName>
    <definedName name="_xlnm._FilterDatabase" localSheetId="7" hidden="1">'VZT2 - Teplovzdušné větrá...'!$C$95:$K$133</definedName>
    <definedName name="_xlnm.Print_Area" localSheetId="7">'VZT2 - Teplovzdušné větrá...'!$C$4:$J$43,'VZT2 - Teplovzdušné větrá...'!$C$49:$J$73,'VZT2 - Teplovzdušné větrá...'!$C$79:$K$133</definedName>
    <definedName name="_xlnm.Print_Titles" localSheetId="7">'VZT2 - Teplovzdušné větrá...'!$95:$95</definedName>
    <definedName name="_xlnm._FilterDatabase" localSheetId="8" hidden="1">'VZT4 - Klimatizace učeben'!$C$98:$K$145</definedName>
    <definedName name="_xlnm.Print_Area" localSheetId="8">'VZT4 - Klimatizace učeben'!$C$4:$J$43,'VZT4 - Klimatizace učeben'!$C$49:$J$76,'VZT4 - Klimatizace učeben'!$C$82:$K$145</definedName>
    <definedName name="_xlnm.Print_Titles" localSheetId="8">'VZT4 - Klimatizace učeben'!$98:$98</definedName>
    <definedName name="_xlnm._FilterDatabase" localSheetId="9" hidden="1">'VZT5 - Podtlakové větrání...'!$C$94:$K$136</definedName>
    <definedName name="_xlnm.Print_Area" localSheetId="9">'VZT5 - Podtlakové větrání...'!$C$4:$J$43,'VZT5 - Podtlakové větrání...'!$C$49:$J$72,'VZT5 - Podtlakové větrání...'!$C$78:$K$136</definedName>
    <definedName name="_xlnm.Print_Titles" localSheetId="9">'VZT5 - Podtlakové větrání...'!$94:$94</definedName>
    <definedName name="_xlnm._FilterDatabase" localSheetId="10" hidden="1">'VZT6 - Teplovzdušné větrá...'!$C$94:$K$119</definedName>
    <definedName name="_xlnm.Print_Area" localSheetId="10">'VZT6 - Teplovzdušné větrá...'!$C$4:$J$43,'VZT6 - Teplovzdušné větrá...'!$C$49:$J$72,'VZT6 - Teplovzdušné větrá...'!$C$78:$K$119</definedName>
    <definedName name="_xlnm.Print_Titles" localSheetId="10">'VZT6 - Teplovzdušné větrá...'!$94:$94</definedName>
    <definedName name="_xlnm._FilterDatabase" localSheetId="11" hidden="1">'SO 01-ZTI - Zdravoinstalace'!$C$102:$K$290</definedName>
    <definedName name="_xlnm.Print_Area" localSheetId="11">'SO 01-ZTI - Zdravoinstalace'!$C$4:$J$41,'SO 01-ZTI - Zdravoinstalace'!$C$47:$J$82,'SO 01-ZTI - Zdravoinstalace'!$C$88:$K$290</definedName>
    <definedName name="_xlnm.Print_Titles" localSheetId="11">'SO 01-ZTI - Zdravoinstalace'!$102:$102</definedName>
    <definedName name="_xlnm._FilterDatabase" localSheetId="12" hidden="1">'SO 01-EL - Elektroinstalace'!$C$89:$K$284</definedName>
    <definedName name="_xlnm.Print_Area" localSheetId="12">'SO 01-EL - Elektroinstalace'!$C$4:$J$41,'SO 01-EL - Elektroinstalace'!$C$47:$J$69,'SO 01-EL - Elektroinstalace'!$C$75:$K$284</definedName>
    <definedName name="_xlnm.Print_Titles" localSheetId="12">'SO 01-EL - Elektroinstalace'!$89:$89</definedName>
    <definedName name="_xlnm._FilterDatabase" localSheetId="13" hidden="1">'SO 02.1 - Architektonicko...'!$C$116:$K$937</definedName>
    <definedName name="_xlnm.Print_Area" localSheetId="13">'SO 02.1 - Architektonicko...'!$C$4:$J$41,'SO 02.1 - Architektonicko...'!$C$47:$J$96,'SO 02.1 - Architektonicko...'!$C$102:$K$937</definedName>
    <definedName name="_xlnm.Print_Titles" localSheetId="13">'SO 02.1 - Architektonicko...'!$116:$116</definedName>
    <definedName name="_xlnm._FilterDatabase" localSheetId="14" hidden="1">'VZT3 - Teplovzdušné větrá...'!$C$95:$K$163</definedName>
    <definedName name="_xlnm.Print_Area" localSheetId="14">'VZT3 - Teplovzdušné větrá...'!$C$4:$J$43,'VZT3 - Teplovzdušné větrá...'!$C$49:$J$73,'VZT3 - Teplovzdušné větrá...'!$C$79:$K$163</definedName>
    <definedName name="_xlnm.Print_Titles" localSheetId="14">'VZT3 - Teplovzdušné větrá...'!$95:$95</definedName>
    <definedName name="_xlnm._FilterDatabase" localSheetId="15" hidden="1">'VZT4 - Klimatizace koncer...'!$C$94:$K$131</definedName>
    <definedName name="_xlnm.Print_Area" localSheetId="15">'VZT4 - Klimatizace koncer...'!$C$4:$J$43,'VZT4 - Klimatizace koncer...'!$C$49:$J$72,'VZT4 - Klimatizace koncer...'!$C$78:$K$131</definedName>
    <definedName name="_xlnm.Print_Titles" localSheetId="15">'VZT4 - Klimatizace koncer...'!$94:$94</definedName>
    <definedName name="_xlnm._FilterDatabase" localSheetId="16" hidden="1">'SO 02-ZTI - Zdravoinstalace'!$C$96:$K$180</definedName>
    <definedName name="_xlnm.Print_Area" localSheetId="16">'SO 02-ZTI - Zdravoinstalace'!$C$4:$J$41,'SO 02-ZTI - Zdravoinstalace'!$C$47:$J$76,'SO 02-ZTI - Zdravoinstalace'!$C$82:$K$180</definedName>
    <definedName name="_xlnm.Print_Titles" localSheetId="16">'SO 02-ZTI - Zdravoinstalace'!$96:$96</definedName>
    <definedName name="_xlnm._FilterDatabase" localSheetId="17" hidden="1">'SO 02-EL - Elektroinstalace '!$C$89:$K$173</definedName>
    <definedName name="_xlnm.Print_Area" localSheetId="17">'SO 02-EL - Elektroinstalace '!$C$4:$J$41,'SO 02-EL - Elektroinstalace '!$C$47:$J$69,'SO 02-EL - Elektroinstalace '!$C$75:$K$173</definedName>
    <definedName name="_xlnm.Print_Titles" localSheetId="17">'SO 02-EL - Elektroinstalace '!$89:$89</definedName>
    <definedName name="_xlnm._FilterDatabase" localSheetId="18" hidden="1">'SO 03 - Dešťová kanalizac...'!$C$88:$K$213</definedName>
    <definedName name="_xlnm.Print_Area" localSheetId="18">'SO 03 - Dešťová kanalizac...'!$C$4:$J$39,'SO 03 - Dešťová kanalizac...'!$C$45:$J$70,'SO 03 - Dešťová kanalizac...'!$C$76:$K$213</definedName>
    <definedName name="_xlnm.Print_Titles" localSheetId="18">'SO 03 - Dešťová kanalizac...'!$88:$88</definedName>
    <definedName name="_xlnm._FilterDatabase" localSheetId="19" hidden="1">'SO 04 - Zpevněné plochy a...'!$C$89:$K$248</definedName>
    <definedName name="_xlnm.Print_Area" localSheetId="19">'SO 04 - Zpevněné plochy a...'!$C$4:$J$39,'SO 04 - Zpevněné plochy a...'!$C$45:$J$71,'SO 04 - Zpevněné plochy a...'!$C$77:$K$248</definedName>
    <definedName name="_xlnm.Print_Titles" localSheetId="19">'SO 04 - Zpevněné plochy a...'!$89:$89</definedName>
    <definedName name="_xlnm._FilterDatabase" localSheetId="20" hidden="1">'VON - Vedlejší a ostatní ...'!$C$85:$K$124</definedName>
    <definedName name="_xlnm.Print_Area" localSheetId="20">'VON - Vedlejší a ostatní ...'!$C$4:$J$39,'VON - Vedlejší a ostatní ...'!$C$45:$J$67,'VON - Vedlejší a ostatní ...'!$C$73:$K$124</definedName>
    <definedName name="_xlnm.Print_Titles" localSheetId="20">'VON - Vedlejší a ostatní ...'!$85:$85</definedName>
    <definedName name="_xlnm.Print_Area" localSheetId="21">'Seznam figur'!$C$4:$G$61</definedName>
    <definedName name="_xlnm.Print_Titles" localSheetId="21">'Seznam figur'!$9:$9</definedName>
    <definedName name="_xlnm.Print_Area" localSheetId="2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2" l="1" r="D7"/>
  <c i="21" r="J37"/>
  <c r="J36"/>
  <c i="1" r="AY78"/>
  <c i="21" r="J35"/>
  <c i="1" r="AX78"/>
  <c i="21" r="BI121"/>
  <c r="BH121"/>
  <c r="BG121"/>
  <c r="BF121"/>
  <c r="T121"/>
  <c r="T120"/>
  <c r="R121"/>
  <c r="R120"/>
  <c r="P121"/>
  <c r="P120"/>
  <c r="BI117"/>
  <c r="BH117"/>
  <c r="BG117"/>
  <c r="BF117"/>
  <c r="T117"/>
  <c r="T116"/>
  <c r="R117"/>
  <c r="R116"/>
  <c r="P117"/>
  <c r="P116"/>
  <c r="BI113"/>
  <c r="BH113"/>
  <c r="BG113"/>
  <c r="BF113"/>
  <c r="T113"/>
  <c r="T112"/>
  <c r="R113"/>
  <c r="R112"/>
  <c r="P113"/>
  <c r="P112"/>
  <c r="BI109"/>
  <c r="BH109"/>
  <c r="BG109"/>
  <c r="BF109"/>
  <c r="T109"/>
  <c r="T108"/>
  <c r="R109"/>
  <c r="R108"/>
  <c r="P109"/>
  <c r="P108"/>
  <c r="BI105"/>
  <c r="BH105"/>
  <c r="BG105"/>
  <c r="BF105"/>
  <c r="T105"/>
  <c r="R105"/>
  <c r="P105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20" r="J37"/>
  <c r="J36"/>
  <c i="1" r="AY77"/>
  <c i="20" r="J35"/>
  <c i="1" r="AX77"/>
  <c i="20"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T239"/>
  <c r="R240"/>
  <c r="R239"/>
  <c r="P240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T176"/>
  <c r="R177"/>
  <c r="R176"/>
  <c r="P177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84"/>
  <c r="E7"/>
  <c r="E48"/>
  <c i="19" r="J37"/>
  <c r="J36"/>
  <c i="1" r="AY76"/>
  <c i="19" r="J35"/>
  <c i="1" r="AX76"/>
  <c i="19"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T208"/>
  <c r="R209"/>
  <c r="R208"/>
  <c r="P209"/>
  <c r="P208"/>
  <c r="BI207"/>
  <c r="BH207"/>
  <c r="BG207"/>
  <c r="BF207"/>
  <c r="T207"/>
  <c r="T206"/>
  <c r="R207"/>
  <c r="R206"/>
  <c r="P207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J86"/>
  <c r="J85"/>
  <c r="F85"/>
  <c r="F83"/>
  <c r="E81"/>
  <c r="J55"/>
  <c r="J54"/>
  <c r="F54"/>
  <c r="F52"/>
  <c r="E50"/>
  <c r="J18"/>
  <c r="E18"/>
  <c r="F55"/>
  <c r="J17"/>
  <c r="J12"/>
  <c r="J52"/>
  <c r="E7"/>
  <c r="E79"/>
  <c i="18" r="J39"/>
  <c r="J38"/>
  <c i="1" r="AY75"/>
  <c i="18" r="J37"/>
  <c i="1" r="AX75"/>
  <c i="18"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J87"/>
  <c r="J86"/>
  <c r="F86"/>
  <c r="F84"/>
  <c r="E82"/>
  <c r="J59"/>
  <c r="J58"/>
  <c r="F58"/>
  <c r="F56"/>
  <c r="E54"/>
  <c r="J20"/>
  <c r="E20"/>
  <c r="F87"/>
  <c r="J19"/>
  <c r="J14"/>
  <c r="J56"/>
  <c r="E7"/>
  <c r="E50"/>
  <c i="17" r="J39"/>
  <c r="J38"/>
  <c i="1" r="AY74"/>
  <c i="17" r="J37"/>
  <c i="1" r="AX74"/>
  <c i="17"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19"/>
  <c r="BH119"/>
  <c r="BG119"/>
  <c r="BF119"/>
  <c r="T119"/>
  <c r="T118"/>
  <c r="R119"/>
  <c r="R118"/>
  <c r="P119"/>
  <c r="P118"/>
  <c r="BI117"/>
  <c r="BH117"/>
  <c r="BG117"/>
  <c r="BF117"/>
  <c r="T117"/>
  <c r="R117"/>
  <c r="P117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T101"/>
  <c r="R102"/>
  <c r="R101"/>
  <c r="P102"/>
  <c r="P101"/>
  <c r="BI100"/>
  <c r="BH100"/>
  <c r="BG100"/>
  <c r="BF100"/>
  <c r="T100"/>
  <c r="T99"/>
  <c r="R100"/>
  <c r="R99"/>
  <c r="P100"/>
  <c r="P99"/>
  <c r="J94"/>
  <c r="J93"/>
  <c r="F93"/>
  <c r="F91"/>
  <c r="E89"/>
  <c r="J59"/>
  <c r="J58"/>
  <c r="F58"/>
  <c r="F56"/>
  <c r="E54"/>
  <c r="J20"/>
  <c r="E20"/>
  <c r="F59"/>
  <c r="J19"/>
  <c r="J14"/>
  <c r="J56"/>
  <c r="E7"/>
  <c r="E85"/>
  <c i="16" r="J41"/>
  <c r="J40"/>
  <c i="1" r="AY73"/>
  <c i="16" r="J39"/>
  <c i="1" r="AX73"/>
  <c i="16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J92"/>
  <c r="J91"/>
  <c r="F91"/>
  <c r="F89"/>
  <c r="E87"/>
  <c r="J63"/>
  <c r="J62"/>
  <c r="F62"/>
  <c r="F60"/>
  <c r="E58"/>
  <c r="J22"/>
  <c r="E22"/>
  <c r="F92"/>
  <c r="J21"/>
  <c r="J16"/>
  <c r="J89"/>
  <c r="E7"/>
  <c r="E52"/>
  <c i="15" r="J41"/>
  <c r="J40"/>
  <c i="1" r="AY72"/>
  <c i="15" r="J39"/>
  <c i="1" r="AX72"/>
  <c i="15"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63"/>
  <c r="J21"/>
  <c r="J16"/>
  <c r="J90"/>
  <c r="E7"/>
  <c r="E82"/>
  <c i="14" r="J39"/>
  <c r="J38"/>
  <c i="1" r="AY70"/>
  <c i="14" r="J37"/>
  <c i="1" r="AX70"/>
  <c i="14" r="BI937"/>
  <c r="BH937"/>
  <c r="BG937"/>
  <c r="BF937"/>
  <c r="T937"/>
  <c r="R937"/>
  <c r="P937"/>
  <c r="BI936"/>
  <c r="BH936"/>
  <c r="BG936"/>
  <c r="BF936"/>
  <c r="T936"/>
  <c r="R936"/>
  <c r="P936"/>
  <c r="BI935"/>
  <c r="BH935"/>
  <c r="BG935"/>
  <c r="BF935"/>
  <c r="T935"/>
  <c r="R935"/>
  <c r="P935"/>
  <c r="BI934"/>
  <c r="BH934"/>
  <c r="BG934"/>
  <c r="BF934"/>
  <c r="T934"/>
  <c r="R934"/>
  <c r="P934"/>
  <c r="BI933"/>
  <c r="BH933"/>
  <c r="BG933"/>
  <c r="BF933"/>
  <c r="T933"/>
  <c r="R933"/>
  <c r="P933"/>
  <c r="BI932"/>
  <c r="BH932"/>
  <c r="BG932"/>
  <c r="BF932"/>
  <c r="T932"/>
  <c r="R932"/>
  <c r="P932"/>
  <c r="BI931"/>
  <c r="BH931"/>
  <c r="BG931"/>
  <c r="BF931"/>
  <c r="T931"/>
  <c r="R931"/>
  <c r="P931"/>
  <c r="BI930"/>
  <c r="BH930"/>
  <c r="BG930"/>
  <c r="BF930"/>
  <c r="T930"/>
  <c r="R930"/>
  <c r="P930"/>
  <c r="BI929"/>
  <c r="BH929"/>
  <c r="BG929"/>
  <c r="BF929"/>
  <c r="T929"/>
  <c r="R929"/>
  <c r="P929"/>
  <c r="BI928"/>
  <c r="BH928"/>
  <c r="BG928"/>
  <c r="BF928"/>
  <c r="T928"/>
  <c r="R928"/>
  <c r="P928"/>
  <c r="BI927"/>
  <c r="BH927"/>
  <c r="BG927"/>
  <c r="BF927"/>
  <c r="T927"/>
  <c r="R927"/>
  <c r="P927"/>
  <c r="BI926"/>
  <c r="BH926"/>
  <c r="BG926"/>
  <c r="BF926"/>
  <c r="T926"/>
  <c r="R926"/>
  <c r="P926"/>
  <c r="BI925"/>
  <c r="BH925"/>
  <c r="BG925"/>
  <c r="BF925"/>
  <c r="T925"/>
  <c r="R925"/>
  <c r="P925"/>
  <c r="BI924"/>
  <c r="BH924"/>
  <c r="BG924"/>
  <c r="BF924"/>
  <c r="T924"/>
  <c r="R924"/>
  <c r="P924"/>
  <c r="BI923"/>
  <c r="BH923"/>
  <c r="BG923"/>
  <c r="BF923"/>
  <c r="T923"/>
  <c r="R923"/>
  <c r="P923"/>
  <c r="BI922"/>
  <c r="BH922"/>
  <c r="BG922"/>
  <c r="BF922"/>
  <c r="T922"/>
  <c r="R922"/>
  <c r="P922"/>
  <c r="BI921"/>
  <c r="BH921"/>
  <c r="BG921"/>
  <c r="BF921"/>
  <c r="T921"/>
  <c r="R921"/>
  <c r="P921"/>
  <c r="BI920"/>
  <c r="BH920"/>
  <c r="BG920"/>
  <c r="BF920"/>
  <c r="T920"/>
  <c r="R920"/>
  <c r="P920"/>
  <c r="BI918"/>
  <c r="BH918"/>
  <c r="BG918"/>
  <c r="BF918"/>
  <c r="T918"/>
  <c r="R918"/>
  <c r="P918"/>
  <c r="BI917"/>
  <c r="BH917"/>
  <c r="BG917"/>
  <c r="BF917"/>
  <c r="T917"/>
  <c r="R917"/>
  <c r="P917"/>
  <c r="BI915"/>
  <c r="BH915"/>
  <c r="BG915"/>
  <c r="BF915"/>
  <c r="T915"/>
  <c r="R915"/>
  <c r="P915"/>
  <c r="BI913"/>
  <c r="BH913"/>
  <c r="BG913"/>
  <c r="BF913"/>
  <c r="T913"/>
  <c r="R913"/>
  <c r="P913"/>
  <c r="BI911"/>
  <c r="BH911"/>
  <c r="BG911"/>
  <c r="BF911"/>
  <c r="T911"/>
  <c r="R911"/>
  <c r="P911"/>
  <c r="BI909"/>
  <c r="BH909"/>
  <c r="BG909"/>
  <c r="BF909"/>
  <c r="T909"/>
  <c r="R909"/>
  <c r="P909"/>
  <c r="BI907"/>
  <c r="BH907"/>
  <c r="BG907"/>
  <c r="BF907"/>
  <c r="T907"/>
  <c r="R907"/>
  <c r="P907"/>
  <c r="BI905"/>
  <c r="BH905"/>
  <c r="BG905"/>
  <c r="BF905"/>
  <c r="T905"/>
  <c r="R905"/>
  <c r="P905"/>
  <c r="BI903"/>
  <c r="BH903"/>
  <c r="BG903"/>
  <c r="BF903"/>
  <c r="T903"/>
  <c r="R903"/>
  <c r="P903"/>
  <c r="BI901"/>
  <c r="BH901"/>
  <c r="BG901"/>
  <c r="BF901"/>
  <c r="T901"/>
  <c r="R901"/>
  <c r="P901"/>
  <c r="BI900"/>
  <c r="BH900"/>
  <c r="BG900"/>
  <c r="BF900"/>
  <c r="T900"/>
  <c r="R900"/>
  <c r="P900"/>
  <c r="BI899"/>
  <c r="BH899"/>
  <c r="BG899"/>
  <c r="BF899"/>
  <c r="T899"/>
  <c r="R899"/>
  <c r="P899"/>
  <c r="BI898"/>
  <c r="BH898"/>
  <c r="BG898"/>
  <c r="BF898"/>
  <c r="T898"/>
  <c r="R898"/>
  <c r="P898"/>
  <c r="BI896"/>
  <c r="BH896"/>
  <c r="BG896"/>
  <c r="BF896"/>
  <c r="T896"/>
  <c r="R896"/>
  <c r="P896"/>
  <c r="BI895"/>
  <c r="BH895"/>
  <c r="BG895"/>
  <c r="BF895"/>
  <c r="T895"/>
  <c r="R895"/>
  <c r="P895"/>
  <c r="BI893"/>
  <c r="BH893"/>
  <c r="BG893"/>
  <c r="BF893"/>
  <c r="T893"/>
  <c r="R893"/>
  <c r="P893"/>
  <c r="BI891"/>
  <c r="BH891"/>
  <c r="BG891"/>
  <c r="BF891"/>
  <c r="T891"/>
  <c r="R891"/>
  <c r="P891"/>
  <c r="BI889"/>
  <c r="BH889"/>
  <c r="BG889"/>
  <c r="BF889"/>
  <c r="T889"/>
  <c r="R889"/>
  <c r="P889"/>
  <c r="BI888"/>
  <c r="BH888"/>
  <c r="BG888"/>
  <c r="BF888"/>
  <c r="T888"/>
  <c r="R888"/>
  <c r="P888"/>
  <c r="BI885"/>
  <c r="BH885"/>
  <c r="BG885"/>
  <c r="BF885"/>
  <c r="T885"/>
  <c r="R885"/>
  <c r="P885"/>
  <c r="BI884"/>
  <c r="BH884"/>
  <c r="BG884"/>
  <c r="BF884"/>
  <c r="T884"/>
  <c r="R884"/>
  <c r="P884"/>
  <c r="BI883"/>
  <c r="BH883"/>
  <c r="BG883"/>
  <c r="BF883"/>
  <c r="T883"/>
  <c r="R883"/>
  <c r="P883"/>
  <c r="BI882"/>
  <c r="BH882"/>
  <c r="BG882"/>
  <c r="BF882"/>
  <c r="T882"/>
  <c r="R882"/>
  <c r="P882"/>
  <c r="BI881"/>
  <c r="BH881"/>
  <c r="BG881"/>
  <c r="BF881"/>
  <c r="T881"/>
  <c r="R881"/>
  <c r="P881"/>
  <c r="BI880"/>
  <c r="BH880"/>
  <c r="BG880"/>
  <c r="BF880"/>
  <c r="T880"/>
  <c r="R880"/>
  <c r="P880"/>
  <c r="BI879"/>
  <c r="BH879"/>
  <c r="BG879"/>
  <c r="BF879"/>
  <c r="T879"/>
  <c r="R879"/>
  <c r="P879"/>
  <c r="BI878"/>
  <c r="BH878"/>
  <c r="BG878"/>
  <c r="BF878"/>
  <c r="T878"/>
  <c r="R878"/>
  <c r="P878"/>
  <c r="BI877"/>
  <c r="BH877"/>
  <c r="BG877"/>
  <c r="BF877"/>
  <c r="T877"/>
  <c r="R877"/>
  <c r="P877"/>
  <c r="BI876"/>
  <c r="BH876"/>
  <c r="BG876"/>
  <c r="BF876"/>
  <c r="T876"/>
  <c r="R876"/>
  <c r="P876"/>
  <c r="BI875"/>
  <c r="BH875"/>
  <c r="BG875"/>
  <c r="BF875"/>
  <c r="T875"/>
  <c r="R875"/>
  <c r="P875"/>
  <c r="BI874"/>
  <c r="BH874"/>
  <c r="BG874"/>
  <c r="BF874"/>
  <c r="T874"/>
  <c r="R874"/>
  <c r="P874"/>
  <c r="BI873"/>
  <c r="BH873"/>
  <c r="BG873"/>
  <c r="BF873"/>
  <c r="T873"/>
  <c r="R873"/>
  <c r="P873"/>
  <c r="BI872"/>
  <c r="BH872"/>
  <c r="BG872"/>
  <c r="BF872"/>
  <c r="T872"/>
  <c r="R872"/>
  <c r="P872"/>
  <c r="BI871"/>
  <c r="BH871"/>
  <c r="BG871"/>
  <c r="BF871"/>
  <c r="T871"/>
  <c r="R871"/>
  <c r="P871"/>
  <c r="BI870"/>
  <c r="BH870"/>
  <c r="BG870"/>
  <c r="BF870"/>
  <c r="T870"/>
  <c r="R870"/>
  <c r="P870"/>
  <c r="BI869"/>
  <c r="BH869"/>
  <c r="BG869"/>
  <c r="BF869"/>
  <c r="T869"/>
  <c r="R869"/>
  <c r="P869"/>
  <c r="BI868"/>
  <c r="BH868"/>
  <c r="BG868"/>
  <c r="BF868"/>
  <c r="T868"/>
  <c r="R868"/>
  <c r="P868"/>
  <c r="BI867"/>
  <c r="BH867"/>
  <c r="BG867"/>
  <c r="BF867"/>
  <c r="T867"/>
  <c r="R867"/>
  <c r="P867"/>
  <c r="BI866"/>
  <c r="BH866"/>
  <c r="BG866"/>
  <c r="BF866"/>
  <c r="T866"/>
  <c r="R866"/>
  <c r="P866"/>
  <c r="BI865"/>
  <c r="BH865"/>
  <c r="BG865"/>
  <c r="BF865"/>
  <c r="T865"/>
  <c r="R865"/>
  <c r="P865"/>
  <c r="BI864"/>
  <c r="BH864"/>
  <c r="BG864"/>
  <c r="BF864"/>
  <c r="T864"/>
  <c r="R864"/>
  <c r="P864"/>
  <c r="BI863"/>
  <c r="BH863"/>
  <c r="BG863"/>
  <c r="BF863"/>
  <c r="T863"/>
  <c r="R863"/>
  <c r="P863"/>
  <c r="BI862"/>
  <c r="BH862"/>
  <c r="BG862"/>
  <c r="BF862"/>
  <c r="T862"/>
  <c r="R862"/>
  <c r="P862"/>
  <c r="BI861"/>
  <c r="BH861"/>
  <c r="BG861"/>
  <c r="BF861"/>
  <c r="T861"/>
  <c r="R861"/>
  <c r="P861"/>
  <c r="BI860"/>
  <c r="BH860"/>
  <c r="BG860"/>
  <c r="BF860"/>
  <c r="T860"/>
  <c r="R860"/>
  <c r="P860"/>
  <c r="BI859"/>
  <c r="BH859"/>
  <c r="BG859"/>
  <c r="BF859"/>
  <c r="T859"/>
  <c r="R859"/>
  <c r="P859"/>
  <c r="BI858"/>
  <c r="BH858"/>
  <c r="BG858"/>
  <c r="BF858"/>
  <c r="T858"/>
  <c r="R858"/>
  <c r="P858"/>
  <c r="BI857"/>
  <c r="BH857"/>
  <c r="BG857"/>
  <c r="BF857"/>
  <c r="T857"/>
  <c r="R857"/>
  <c r="P857"/>
  <c r="BI856"/>
  <c r="BH856"/>
  <c r="BG856"/>
  <c r="BF856"/>
  <c r="T856"/>
  <c r="R856"/>
  <c r="P856"/>
  <c r="BI855"/>
  <c r="BH855"/>
  <c r="BG855"/>
  <c r="BF855"/>
  <c r="T855"/>
  <c r="R855"/>
  <c r="P855"/>
  <c r="BI854"/>
  <c r="BH854"/>
  <c r="BG854"/>
  <c r="BF854"/>
  <c r="T854"/>
  <c r="R854"/>
  <c r="P854"/>
  <c r="BI852"/>
  <c r="BH852"/>
  <c r="BG852"/>
  <c r="BF852"/>
  <c r="T852"/>
  <c r="R852"/>
  <c r="P852"/>
  <c r="BI849"/>
  <c r="BH849"/>
  <c r="BG849"/>
  <c r="BF849"/>
  <c r="T849"/>
  <c r="R849"/>
  <c r="P849"/>
  <c r="BI845"/>
  <c r="BH845"/>
  <c r="BG845"/>
  <c r="BF845"/>
  <c r="T845"/>
  <c r="R845"/>
  <c r="P845"/>
  <c r="BI841"/>
  <c r="BH841"/>
  <c r="BG841"/>
  <c r="BF841"/>
  <c r="T841"/>
  <c r="R841"/>
  <c r="P841"/>
  <c r="BI839"/>
  <c r="BH839"/>
  <c r="BG839"/>
  <c r="BF839"/>
  <c r="T839"/>
  <c r="R839"/>
  <c r="P839"/>
  <c r="BI837"/>
  <c r="BH837"/>
  <c r="BG837"/>
  <c r="BF837"/>
  <c r="T837"/>
  <c r="R837"/>
  <c r="P837"/>
  <c r="BI835"/>
  <c r="BH835"/>
  <c r="BG835"/>
  <c r="BF835"/>
  <c r="T835"/>
  <c r="R835"/>
  <c r="P835"/>
  <c r="BI834"/>
  <c r="BH834"/>
  <c r="BG834"/>
  <c r="BF834"/>
  <c r="T834"/>
  <c r="R834"/>
  <c r="P834"/>
  <c r="BI832"/>
  <c r="BH832"/>
  <c r="BG832"/>
  <c r="BF832"/>
  <c r="T832"/>
  <c r="R832"/>
  <c r="P832"/>
  <c r="BI831"/>
  <c r="BH831"/>
  <c r="BG831"/>
  <c r="BF831"/>
  <c r="T831"/>
  <c r="R831"/>
  <c r="P831"/>
  <c r="BI829"/>
  <c r="BH829"/>
  <c r="BG829"/>
  <c r="BF829"/>
  <c r="T829"/>
  <c r="R829"/>
  <c r="P829"/>
  <c r="BI828"/>
  <c r="BH828"/>
  <c r="BG828"/>
  <c r="BF828"/>
  <c r="T828"/>
  <c r="R828"/>
  <c r="P828"/>
  <c r="BI823"/>
  <c r="BH823"/>
  <c r="BG823"/>
  <c r="BF823"/>
  <c r="T823"/>
  <c r="R823"/>
  <c r="P823"/>
  <c r="BI822"/>
  <c r="BH822"/>
  <c r="BG822"/>
  <c r="BF822"/>
  <c r="T822"/>
  <c r="R822"/>
  <c r="P822"/>
  <c r="BI821"/>
  <c r="BH821"/>
  <c r="BG821"/>
  <c r="BF821"/>
  <c r="T821"/>
  <c r="R821"/>
  <c r="P821"/>
  <c r="BI820"/>
  <c r="BH820"/>
  <c r="BG820"/>
  <c r="BF820"/>
  <c r="T820"/>
  <c r="R820"/>
  <c r="P820"/>
  <c r="BI812"/>
  <c r="BH812"/>
  <c r="BG812"/>
  <c r="BF812"/>
  <c r="T812"/>
  <c r="R812"/>
  <c r="P812"/>
  <c r="BI802"/>
  <c r="BH802"/>
  <c r="BG802"/>
  <c r="BF802"/>
  <c r="T802"/>
  <c r="R802"/>
  <c r="P802"/>
  <c r="BI800"/>
  <c r="BH800"/>
  <c r="BG800"/>
  <c r="BF800"/>
  <c r="T800"/>
  <c r="R800"/>
  <c r="P800"/>
  <c r="BI799"/>
  <c r="BH799"/>
  <c r="BG799"/>
  <c r="BF799"/>
  <c r="T799"/>
  <c r="R799"/>
  <c r="P799"/>
  <c r="BI795"/>
  <c r="BH795"/>
  <c r="BG795"/>
  <c r="BF795"/>
  <c r="T795"/>
  <c r="R795"/>
  <c r="P795"/>
  <c r="BI792"/>
  <c r="BH792"/>
  <c r="BG792"/>
  <c r="BF792"/>
  <c r="T792"/>
  <c r="R792"/>
  <c r="P792"/>
  <c r="BI790"/>
  <c r="BH790"/>
  <c r="BG790"/>
  <c r="BF790"/>
  <c r="T790"/>
  <c r="R790"/>
  <c r="P790"/>
  <c r="BI788"/>
  <c r="BH788"/>
  <c r="BG788"/>
  <c r="BF788"/>
  <c r="T788"/>
  <c r="R788"/>
  <c r="P788"/>
  <c r="BI786"/>
  <c r="BH786"/>
  <c r="BG786"/>
  <c r="BF786"/>
  <c r="T786"/>
  <c r="R786"/>
  <c r="P786"/>
  <c r="BI783"/>
  <c r="BH783"/>
  <c r="BG783"/>
  <c r="BF783"/>
  <c r="T783"/>
  <c r="R783"/>
  <c r="P783"/>
  <c r="BI781"/>
  <c r="BH781"/>
  <c r="BG781"/>
  <c r="BF781"/>
  <c r="T781"/>
  <c r="R781"/>
  <c r="P781"/>
  <c r="BI778"/>
  <c r="BH778"/>
  <c r="BG778"/>
  <c r="BF778"/>
  <c r="T778"/>
  <c r="R778"/>
  <c r="P778"/>
  <c r="BI776"/>
  <c r="BH776"/>
  <c r="BG776"/>
  <c r="BF776"/>
  <c r="T776"/>
  <c r="R776"/>
  <c r="P776"/>
  <c r="BI772"/>
  <c r="BH772"/>
  <c r="BG772"/>
  <c r="BF772"/>
  <c r="T772"/>
  <c r="R772"/>
  <c r="P772"/>
  <c r="BI767"/>
  <c r="BH767"/>
  <c r="BG767"/>
  <c r="BF767"/>
  <c r="T767"/>
  <c r="R767"/>
  <c r="P767"/>
  <c r="BI763"/>
  <c r="BH763"/>
  <c r="BG763"/>
  <c r="BF763"/>
  <c r="T763"/>
  <c r="R763"/>
  <c r="P763"/>
  <c r="BI761"/>
  <c r="BH761"/>
  <c r="BG761"/>
  <c r="BF761"/>
  <c r="T761"/>
  <c r="R761"/>
  <c r="P761"/>
  <c r="BI757"/>
  <c r="BH757"/>
  <c r="BG757"/>
  <c r="BF757"/>
  <c r="T757"/>
  <c r="R757"/>
  <c r="P757"/>
  <c r="BI755"/>
  <c r="BH755"/>
  <c r="BG755"/>
  <c r="BF755"/>
  <c r="T755"/>
  <c r="R755"/>
  <c r="P755"/>
  <c r="BI753"/>
  <c r="BH753"/>
  <c r="BG753"/>
  <c r="BF753"/>
  <c r="T753"/>
  <c r="R753"/>
  <c r="P753"/>
  <c r="BI749"/>
  <c r="BH749"/>
  <c r="BG749"/>
  <c r="BF749"/>
  <c r="T749"/>
  <c r="R749"/>
  <c r="P749"/>
  <c r="BI744"/>
  <c r="BH744"/>
  <c r="BG744"/>
  <c r="BF744"/>
  <c r="T744"/>
  <c r="R744"/>
  <c r="P744"/>
  <c r="BI742"/>
  <c r="BH742"/>
  <c r="BG742"/>
  <c r="BF742"/>
  <c r="T742"/>
  <c r="R742"/>
  <c r="P742"/>
  <c r="BI739"/>
  <c r="BH739"/>
  <c r="BG739"/>
  <c r="BF739"/>
  <c r="T739"/>
  <c r="R739"/>
  <c r="P739"/>
  <c r="BI734"/>
  <c r="BH734"/>
  <c r="BG734"/>
  <c r="BF734"/>
  <c r="T734"/>
  <c r="R734"/>
  <c r="P734"/>
  <c r="BI733"/>
  <c r="BH733"/>
  <c r="BG733"/>
  <c r="BF733"/>
  <c r="T733"/>
  <c r="R733"/>
  <c r="P733"/>
  <c r="BI731"/>
  <c r="BH731"/>
  <c r="BG731"/>
  <c r="BF731"/>
  <c r="T731"/>
  <c r="R731"/>
  <c r="P731"/>
  <c r="BI727"/>
  <c r="BH727"/>
  <c r="BG727"/>
  <c r="BF727"/>
  <c r="T727"/>
  <c r="R727"/>
  <c r="P727"/>
  <c r="BI725"/>
  <c r="BH725"/>
  <c r="BG725"/>
  <c r="BF725"/>
  <c r="T725"/>
  <c r="R725"/>
  <c r="P725"/>
  <c r="BI722"/>
  <c r="BH722"/>
  <c r="BG722"/>
  <c r="BF722"/>
  <c r="T722"/>
  <c r="R722"/>
  <c r="P722"/>
  <c r="BI720"/>
  <c r="BH720"/>
  <c r="BG720"/>
  <c r="BF720"/>
  <c r="T720"/>
  <c r="R720"/>
  <c r="P720"/>
  <c r="BI718"/>
  <c r="BH718"/>
  <c r="BG718"/>
  <c r="BF718"/>
  <c r="T718"/>
  <c r="R718"/>
  <c r="P718"/>
  <c r="BI712"/>
  <c r="BH712"/>
  <c r="BG712"/>
  <c r="BF712"/>
  <c r="T712"/>
  <c r="R712"/>
  <c r="P712"/>
  <c r="BI710"/>
  <c r="BH710"/>
  <c r="BG710"/>
  <c r="BF710"/>
  <c r="T710"/>
  <c r="R710"/>
  <c r="P710"/>
  <c r="BI709"/>
  <c r="BH709"/>
  <c r="BG709"/>
  <c r="BF709"/>
  <c r="T709"/>
  <c r="R709"/>
  <c r="P709"/>
  <c r="BI708"/>
  <c r="BH708"/>
  <c r="BG708"/>
  <c r="BF708"/>
  <c r="T708"/>
  <c r="R708"/>
  <c r="P708"/>
  <c r="BI693"/>
  <c r="BH693"/>
  <c r="BG693"/>
  <c r="BF693"/>
  <c r="T693"/>
  <c r="R693"/>
  <c r="P693"/>
  <c r="BI690"/>
  <c r="BH690"/>
  <c r="BG690"/>
  <c r="BF690"/>
  <c r="T690"/>
  <c r="R690"/>
  <c r="P690"/>
  <c r="BI687"/>
  <c r="BH687"/>
  <c r="BG687"/>
  <c r="BF687"/>
  <c r="T687"/>
  <c r="R687"/>
  <c r="P687"/>
  <c r="BI684"/>
  <c r="BH684"/>
  <c r="BG684"/>
  <c r="BF684"/>
  <c r="T684"/>
  <c r="R684"/>
  <c r="P684"/>
  <c r="BI681"/>
  <c r="BH681"/>
  <c r="BG681"/>
  <c r="BF681"/>
  <c r="T681"/>
  <c r="R681"/>
  <c r="P681"/>
  <c r="BI676"/>
  <c r="BH676"/>
  <c r="BG676"/>
  <c r="BF676"/>
  <c r="T676"/>
  <c r="R676"/>
  <c r="P676"/>
  <c r="BI671"/>
  <c r="BH671"/>
  <c r="BG671"/>
  <c r="BF671"/>
  <c r="T671"/>
  <c r="R671"/>
  <c r="P671"/>
  <c r="BI666"/>
  <c r="BH666"/>
  <c r="BG666"/>
  <c r="BF666"/>
  <c r="T666"/>
  <c r="R666"/>
  <c r="P666"/>
  <c r="BI663"/>
  <c r="BH663"/>
  <c r="BG663"/>
  <c r="BF663"/>
  <c r="T663"/>
  <c r="R663"/>
  <c r="P663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49"/>
  <c r="BH649"/>
  <c r="BG649"/>
  <c r="BF649"/>
  <c r="T649"/>
  <c r="R649"/>
  <c r="P649"/>
  <c r="BI646"/>
  <c r="BH646"/>
  <c r="BG646"/>
  <c r="BF646"/>
  <c r="T646"/>
  <c r="R646"/>
  <c r="P646"/>
  <c r="BI643"/>
  <c r="BH643"/>
  <c r="BG643"/>
  <c r="BF643"/>
  <c r="T643"/>
  <c r="R643"/>
  <c r="P643"/>
  <c r="BI641"/>
  <c r="BH641"/>
  <c r="BG641"/>
  <c r="BF641"/>
  <c r="T641"/>
  <c r="R641"/>
  <c r="P641"/>
  <c r="BI638"/>
  <c r="BH638"/>
  <c r="BG638"/>
  <c r="BF638"/>
  <c r="T638"/>
  <c r="R638"/>
  <c r="P638"/>
  <c r="BI635"/>
  <c r="BH635"/>
  <c r="BG635"/>
  <c r="BF635"/>
  <c r="T635"/>
  <c r="R635"/>
  <c r="P635"/>
  <c r="BI632"/>
  <c r="BH632"/>
  <c r="BG632"/>
  <c r="BF632"/>
  <c r="T632"/>
  <c r="R632"/>
  <c r="P632"/>
  <c r="BI628"/>
  <c r="BH628"/>
  <c r="BG628"/>
  <c r="BF628"/>
  <c r="T628"/>
  <c r="R628"/>
  <c r="P628"/>
  <c r="BI624"/>
  <c r="BH624"/>
  <c r="BG624"/>
  <c r="BF624"/>
  <c r="T624"/>
  <c r="R624"/>
  <c r="P624"/>
  <c r="BI620"/>
  <c r="BH620"/>
  <c r="BG620"/>
  <c r="BF620"/>
  <c r="T620"/>
  <c r="R620"/>
  <c r="P620"/>
  <c r="BI616"/>
  <c r="BH616"/>
  <c r="BG616"/>
  <c r="BF616"/>
  <c r="T616"/>
  <c r="R616"/>
  <c r="P616"/>
  <c r="BI615"/>
  <c r="BH615"/>
  <c r="BG615"/>
  <c r="BF615"/>
  <c r="T615"/>
  <c r="R615"/>
  <c r="P615"/>
  <c r="BI612"/>
  <c r="BH612"/>
  <c r="BG612"/>
  <c r="BF612"/>
  <c r="T612"/>
  <c r="R612"/>
  <c r="P612"/>
  <c r="BI609"/>
  <c r="BH609"/>
  <c r="BG609"/>
  <c r="BF609"/>
  <c r="T609"/>
  <c r="R609"/>
  <c r="P609"/>
  <c r="BI604"/>
  <c r="BH604"/>
  <c r="BG604"/>
  <c r="BF604"/>
  <c r="T604"/>
  <c r="R604"/>
  <c r="P604"/>
  <c r="BI601"/>
  <c r="BH601"/>
  <c r="BG601"/>
  <c r="BF601"/>
  <c r="T601"/>
  <c r="R601"/>
  <c r="P601"/>
  <c r="BI598"/>
  <c r="BH598"/>
  <c r="BG598"/>
  <c r="BF598"/>
  <c r="T598"/>
  <c r="R598"/>
  <c r="P598"/>
  <c r="BI596"/>
  <c r="BH596"/>
  <c r="BG596"/>
  <c r="BF596"/>
  <c r="T596"/>
  <c r="R596"/>
  <c r="P596"/>
  <c r="BI595"/>
  <c r="BH595"/>
  <c r="BG595"/>
  <c r="BF595"/>
  <c r="T595"/>
  <c r="R595"/>
  <c r="P595"/>
  <c r="BI594"/>
  <c r="BH594"/>
  <c r="BG594"/>
  <c r="BF594"/>
  <c r="T594"/>
  <c r="R594"/>
  <c r="P594"/>
  <c r="BI591"/>
  <c r="BH591"/>
  <c r="BG591"/>
  <c r="BF591"/>
  <c r="T591"/>
  <c r="R591"/>
  <c r="P591"/>
  <c r="BI588"/>
  <c r="BH588"/>
  <c r="BG588"/>
  <c r="BF588"/>
  <c r="T588"/>
  <c r="R588"/>
  <c r="P588"/>
  <c r="BI583"/>
  <c r="BH583"/>
  <c r="BG583"/>
  <c r="BF583"/>
  <c r="T583"/>
  <c r="R583"/>
  <c r="P583"/>
  <c r="BI578"/>
  <c r="BH578"/>
  <c r="BG578"/>
  <c r="BF578"/>
  <c r="T578"/>
  <c r="R578"/>
  <c r="P578"/>
  <c r="BI576"/>
  <c r="BH576"/>
  <c r="BG576"/>
  <c r="BF576"/>
  <c r="T576"/>
  <c r="R576"/>
  <c r="P576"/>
  <c r="BI571"/>
  <c r="BH571"/>
  <c r="BG571"/>
  <c r="BF571"/>
  <c r="T571"/>
  <c r="R571"/>
  <c r="P571"/>
  <c r="BI569"/>
  <c r="BH569"/>
  <c r="BG569"/>
  <c r="BF569"/>
  <c r="T569"/>
  <c r="R569"/>
  <c r="P569"/>
  <c r="BI566"/>
  <c r="BH566"/>
  <c r="BG566"/>
  <c r="BF566"/>
  <c r="T566"/>
  <c r="R566"/>
  <c r="P566"/>
  <c r="BI561"/>
  <c r="BH561"/>
  <c r="BG561"/>
  <c r="BF561"/>
  <c r="T561"/>
  <c r="R561"/>
  <c r="P561"/>
  <c r="BI558"/>
  <c r="BH558"/>
  <c r="BG558"/>
  <c r="BF558"/>
  <c r="T558"/>
  <c r="R558"/>
  <c r="P558"/>
  <c r="BI555"/>
  <c r="BH555"/>
  <c r="BG555"/>
  <c r="BF555"/>
  <c r="T555"/>
  <c r="R555"/>
  <c r="P555"/>
  <c r="BI551"/>
  <c r="BH551"/>
  <c r="BG551"/>
  <c r="BF551"/>
  <c r="T551"/>
  <c r="R551"/>
  <c r="P551"/>
  <c r="BI547"/>
  <c r="BH547"/>
  <c r="BG547"/>
  <c r="BF547"/>
  <c r="T547"/>
  <c r="R547"/>
  <c r="P547"/>
  <c r="BI545"/>
  <c r="BH545"/>
  <c r="BG545"/>
  <c r="BF545"/>
  <c r="T545"/>
  <c r="R545"/>
  <c r="P545"/>
  <c r="BI540"/>
  <c r="BH540"/>
  <c r="BG540"/>
  <c r="BF540"/>
  <c r="T540"/>
  <c r="R540"/>
  <c r="P540"/>
  <c r="BI536"/>
  <c r="BH536"/>
  <c r="BG536"/>
  <c r="BF536"/>
  <c r="T536"/>
  <c r="R536"/>
  <c r="P536"/>
  <c r="BI532"/>
  <c r="BH532"/>
  <c r="BG532"/>
  <c r="BF532"/>
  <c r="T532"/>
  <c r="R532"/>
  <c r="P532"/>
  <c r="BI531"/>
  <c r="BH531"/>
  <c r="BG531"/>
  <c r="BF531"/>
  <c r="T531"/>
  <c r="R531"/>
  <c r="P531"/>
  <c r="BI528"/>
  <c r="BH528"/>
  <c r="BG528"/>
  <c r="BF528"/>
  <c r="T528"/>
  <c r="R528"/>
  <c r="P528"/>
  <c r="BI525"/>
  <c r="BH525"/>
  <c r="BG525"/>
  <c r="BF525"/>
  <c r="T525"/>
  <c r="R525"/>
  <c r="P525"/>
  <c r="BI524"/>
  <c r="BH524"/>
  <c r="BG524"/>
  <c r="BF524"/>
  <c r="T524"/>
  <c r="R524"/>
  <c r="P524"/>
  <c r="BI520"/>
  <c r="BH520"/>
  <c r="BG520"/>
  <c r="BF520"/>
  <c r="T520"/>
  <c r="R520"/>
  <c r="P520"/>
  <c r="BI516"/>
  <c r="BH516"/>
  <c r="BG516"/>
  <c r="BF516"/>
  <c r="T516"/>
  <c r="R516"/>
  <c r="P516"/>
  <c r="BI513"/>
  <c r="BH513"/>
  <c r="BG513"/>
  <c r="BF513"/>
  <c r="T513"/>
  <c r="R513"/>
  <c r="P513"/>
  <c r="BI508"/>
  <c r="BH508"/>
  <c r="BG508"/>
  <c r="BF508"/>
  <c r="T508"/>
  <c r="R508"/>
  <c r="P508"/>
  <c r="BI506"/>
  <c r="BH506"/>
  <c r="BG506"/>
  <c r="BF506"/>
  <c r="T506"/>
  <c r="R506"/>
  <c r="P506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8"/>
  <c r="BH498"/>
  <c r="BG498"/>
  <c r="BF498"/>
  <c r="T498"/>
  <c r="R498"/>
  <c r="P498"/>
  <c r="BI496"/>
  <c r="BH496"/>
  <c r="BG496"/>
  <c r="BF496"/>
  <c r="T496"/>
  <c r="R496"/>
  <c r="P496"/>
  <c r="BI491"/>
  <c r="BH491"/>
  <c r="BG491"/>
  <c r="BF491"/>
  <c r="T491"/>
  <c r="R491"/>
  <c r="P491"/>
  <c r="BI487"/>
  <c r="BH487"/>
  <c r="BG487"/>
  <c r="BF487"/>
  <c r="T487"/>
  <c r="R487"/>
  <c r="P487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78"/>
  <c r="BH478"/>
  <c r="BG478"/>
  <c r="BF478"/>
  <c r="T478"/>
  <c r="R478"/>
  <c r="P478"/>
  <c r="BI473"/>
  <c r="BH473"/>
  <c r="BG473"/>
  <c r="BF473"/>
  <c r="T473"/>
  <c r="R473"/>
  <c r="P473"/>
  <c r="BI471"/>
  <c r="BH471"/>
  <c r="BG471"/>
  <c r="BF471"/>
  <c r="T471"/>
  <c r="R471"/>
  <c r="P471"/>
  <c r="BI465"/>
  <c r="BH465"/>
  <c r="BG465"/>
  <c r="BF465"/>
  <c r="T465"/>
  <c r="R465"/>
  <c r="P465"/>
  <c r="BI463"/>
  <c r="BH463"/>
  <c r="BG463"/>
  <c r="BF463"/>
  <c r="T463"/>
  <c r="R463"/>
  <c r="P463"/>
  <c r="BI459"/>
  <c r="BH459"/>
  <c r="BG459"/>
  <c r="BF459"/>
  <c r="T459"/>
  <c r="R459"/>
  <c r="P459"/>
  <c r="BI456"/>
  <c r="BH456"/>
  <c r="BG456"/>
  <c r="BF456"/>
  <c r="T456"/>
  <c r="R456"/>
  <c r="P456"/>
  <c r="BI454"/>
  <c r="BH454"/>
  <c r="BG454"/>
  <c r="BF454"/>
  <c r="T454"/>
  <c r="R454"/>
  <c r="P454"/>
  <c r="BI448"/>
  <c r="BH448"/>
  <c r="BG448"/>
  <c r="BF448"/>
  <c r="T448"/>
  <c r="R448"/>
  <c r="P448"/>
  <c r="BI445"/>
  <c r="BH445"/>
  <c r="BG445"/>
  <c r="BF445"/>
  <c r="T445"/>
  <c r="R445"/>
  <c r="P445"/>
  <c r="BI444"/>
  <c r="BH444"/>
  <c r="BG444"/>
  <c r="BF444"/>
  <c r="T444"/>
  <c r="R444"/>
  <c r="P444"/>
  <c r="BI438"/>
  <c r="BH438"/>
  <c r="BG438"/>
  <c r="BF438"/>
  <c r="T438"/>
  <c r="R438"/>
  <c r="P438"/>
  <c r="BI436"/>
  <c r="BH436"/>
  <c r="BG436"/>
  <c r="BF436"/>
  <c r="T436"/>
  <c r="R436"/>
  <c r="P436"/>
  <c r="BI433"/>
  <c r="BH433"/>
  <c r="BG433"/>
  <c r="BF433"/>
  <c r="T433"/>
  <c r="R433"/>
  <c r="P433"/>
  <c r="BI432"/>
  <c r="BH432"/>
  <c r="BG432"/>
  <c r="BF432"/>
  <c r="T432"/>
  <c r="R432"/>
  <c r="P432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6"/>
  <c r="BH416"/>
  <c r="BG416"/>
  <c r="BF416"/>
  <c r="T416"/>
  <c r="R416"/>
  <c r="P416"/>
  <c r="BI414"/>
  <c r="BH414"/>
  <c r="BG414"/>
  <c r="BF414"/>
  <c r="T414"/>
  <c r="R414"/>
  <c r="P414"/>
  <c r="BI413"/>
  <c r="BH413"/>
  <c r="BG413"/>
  <c r="BF413"/>
  <c r="T413"/>
  <c r="R413"/>
  <c r="P413"/>
  <c r="BI411"/>
  <c r="BH411"/>
  <c r="BG411"/>
  <c r="BF411"/>
  <c r="T411"/>
  <c r="R411"/>
  <c r="P411"/>
  <c r="BI407"/>
  <c r="BH407"/>
  <c r="BG407"/>
  <c r="BF407"/>
  <c r="T407"/>
  <c r="R407"/>
  <c r="P407"/>
  <c r="BI404"/>
  <c r="BH404"/>
  <c r="BG404"/>
  <c r="BF404"/>
  <c r="T404"/>
  <c r="T403"/>
  <c r="R404"/>
  <c r="R403"/>
  <c r="P404"/>
  <c r="P403"/>
  <c r="BI402"/>
  <c r="BH402"/>
  <c r="BG402"/>
  <c r="BF402"/>
  <c r="T402"/>
  <c r="R402"/>
  <c r="P402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4"/>
  <c r="BH394"/>
  <c r="BG394"/>
  <c r="BF394"/>
  <c r="T394"/>
  <c r="R394"/>
  <c r="P394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39"/>
  <c r="BH339"/>
  <c r="BG339"/>
  <c r="BF339"/>
  <c r="T339"/>
  <c r="R339"/>
  <c r="P339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7"/>
  <c r="BH177"/>
  <c r="BG177"/>
  <c r="BF177"/>
  <c r="T177"/>
  <c r="R177"/>
  <c r="P177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J114"/>
  <c r="J113"/>
  <c r="F113"/>
  <c r="F111"/>
  <c r="E109"/>
  <c r="J59"/>
  <c r="J58"/>
  <c r="F58"/>
  <c r="F56"/>
  <c r="E54"/>
  <c r="J20"/>
  <c r="E20"/>
  <c r="F114"/>
  <c r="J19"/>
  <c r="J14"/>
  <c r="J56"/>
  <c r="E7"/>
  <c r="E50"/>
  <c i="13" r="J39"/>
  <c r="J38"/>
  <c i="1" r="AY68"/>
  <c i="13" r="J37"/>
  <c i="1" r="AX68"/>
  <c i="13"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J87"/>
  <c r="J86"/>
  <c r="F86"/>
  <c r="F84"/>
  <c r="E82"/>
  <c r="J59"/>
  <c r="J58"/>
  <c r="F58"/>
  <c r="F56"/>
  <c r="E54"/>
  <c r="J20"/>
  <c r="E20"/>
  <c r="F87"/>
  <c r="J19"/>
  <c r="J14"/>
  <c r="J84"/>
  <c r="E7"/>
  <c r="E50"/>
  <c i="12" r="J39"/>
  <c r="J38"/>
  <c i="1" r="AY67"/>
  <c i="12" r="J37"/>
  <c i="1" r="AX67"/>
  <c i="12"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T281"/>
  <c r="R282"/>
  <c r="R281"/>
  <c r="P282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J100"/>
  <c r="J99"/>
  <c r="F99"/>
  <c r="F97"/>
  <c r="E95"/>
  <c r="J59"/>
  <c r="J58"/>
  <c r="F58"/>
  <c r="F56"/>
  <c r="E54"/>
  <c r="J20"/>
  <c r="E20"/>
  <c r="F100"/>
  <c r="J19"/>
  <c r="J14"/>
  <c r="J97"/>
  <c r="E7"/>
  <c r="E91"/>
  <c i="11" r="J41"/>
  <c r="J40"/>
  <c i="1" r="AY66"/>
  <c i="11" r="J39"/>
  <c i="1" r="AX66"/>
  <c i="11"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J92"/>
  <c r="J91"/>
  <c r="F91"/>
  <c r="F89"/>
  <c r="E87"/>
  <c r="J63"/>
  <c r="J62"/>
  <c r="F62"/>
  <c r="F60"/>
  <c r="E58"/>
  <c r="J22"/>
  <c r="E22"/>
  <c r="F63"/>
  <c r="J21"/>
  <c r="J16"/>
  <c r="J89"/>
  <c r="E7"/>
  <c r="E52"/>
  <c i="10" r="J41"/>
  <c r="J40"/>
  <c i="1" r="AY65"/>
  <c i="10" r="J39"/>
  <c i="1" r="AX65"/>
  <c i="10"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J92"/>
  <c r="J91"/>
  <c r="F91"/>
  <c r="F89"/>
  <c r="E87"/>
  <c r="J63"/>
  <c r="J62"/>
  <c r="F62"/>
  <c r="F60"/>
  <c r="E58"/>
  <c r="J22"/>
  <c r="E22"/>
  <c r="F92"/>
  <c r="J21"/>
  <c r="J16"/>
  <c r="J89"/>
  <c r="E7"/>
  <c r="E81"/>
  <c i="9" r="J41"/>
  <c r="J40"/>
  <c i="1" r="AY64"/>
  <c i="9" r="J39"/>
  <c i="1" r="AX64"/>
  <c i="9"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T120"/>
  <c r="R121"/>
  <c r="R120"/>
  <c r="P121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T103"/>
  <c r="R104"/>
  <c r="R103"/>
  <c r="P104"/>
  <c r="P103"/>
  <c r="BI102"/>
  <c r="BH102"/>
  <c r="BG102"/>
  <c r="BF102"/>
  <c r="T102"/>
  <c r="T101"/>
  <c r="R102"/>
  <c r="R101"/>
  <c r="P102"/>
  <c r="P101"/>
  <c r="J96"/>
  <c r="J95"/>
  <c r="F95"/>
  <c r="F93"/>
  <c r="E91"/>
  <c r="J63"/>
  <c r="J62"/>
  <c r="F62"/>
  <c r="F60"/>
  <c r="E58"/>
  <c r="J22"/>
  <c r="E22"/>
  <c r="F96"/>
  <c r="J21"/>
  <c r="J16"/>
  <c r="J93"/>
  <c r="E7"/>
  <c r="E85"/>
  <c i="8" r="J41"/>
  <c r="J40"/>
  <c i="1" r="AY63"/>
  <c i="8" r="J39"/>
  <c i="1" r="AX63"/>
  <c i="8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60"/>
  <c r="E7"/>
  <c r="E82"/>
  <c i="7" r="J41"/>
  <c r="J40"/>
  <c i="1" r="AY62"/>
  <c i="7" r="J39"/>
  <c i="1" r="AX62"/>
  <c i="7"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63"/>
  <c r="J21"/>
  <c r="J16"/>
  <c r="J90"/>
  <c r="E7"/>
  <c r="E82"/>
  <c i="6" r="J39"/>
  <c r="J38"/>
  <c i="1" r="AY60"/>
  <c i="6" r="J37"/>
  <c i="1" r="AX60"/>
  <c i="6"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7"/>
  <c r="BH117"/>
  <c r="BG117"/>
  <c r="BF117"/>
  <c r="T117"/>
  <c r="T116"/>
  <c r="R117"/>
  <c r="R116"/>
  <c r="P117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T102"/>
  <c r="R103"/>
  <c r="R102"/>
  <c r="P103"/>
  <c r="P102"/>
  <c r="BI101"/>
  <c r="BH101"/>
  <c r="BG101"/>
  <c r="BF101"/>
  <c r="T101"/>
  <c r="T100"/>
  <c r="R101"/>
  <c r="R100"/>
  <c r="P101"/>
  <c r="P100"/>
  <c r="J95"/>
  <c r="J94"/>
  <c r="F94"/>
  <c r="F92"/>
  <c r="E90"/>
  <c r="J59"/>
  <c r="J58"/>
  <c r="F58"/>
  <c r="F56"/>
  <c r="E54"/>
  <c r="J20"/>
  <c r="E20"/>
  <c r="F59"/>
  <c r="J19"/>
  <c r="J14"/>
  <c r="J56"/>
  <c r="E7"/>
  <c r="E86"/>
  <c i="5" r="J39"/>
  <c r="J38"/>
  <c i="1" r="AY59"/>
  <c i="5" r="J37"/>
  <c i="1" r="AX59"/>
  <c i="5"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J120"/>
  <c r="F120"/>
  <c r="F118"/>
  <c r="E116"/>
  <c r="J59"/>
  <c r="J58"/>
  <c r="F58"/>
  <c r="F56"/>
  <c r="E54"/>
  <c r="J20"/>
  <c r="E20"/>
  <c r="F59"/>
  <c r="J19"/>
  <c r="J14"/>
  <c r="J118"/>
  <c r="E7"/>
  <c r="E112"/>
  <c i="4" r="J39"/>
  <c r="J38"/>
  <c i="1" r="AY58"/>
  <c i="4" r="J37"/>
  <c i="1" r="AX58"/>
  <c i="4"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T114"/>
  <c r="R115"/>
  <c r="R114"/>
  <c r="P115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91"/>
  <c r="J19"/>
  <c r="J14"/>
  <c r="J56"/>
  <c r="E7"/>
  <c r="E50"/>
  <c i="3" r="J39"/>
  <c r="J38"/>
  <c i="1" r="AY57"/>
  <c i="3" r="J37"/>
  <c i="1" r="AX57"/>
  <c i="3" r="BI150"/>
  <c r="BH150"/>
  <c r="BG150"/>
  <c r="BF150"/>
  <c r="T150"/>
  <c r="T149"/>
  <c r="R150"/>
  <c r="R149"/>
  <c r="P150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J88"/>
  <c r="J87"/>
  <c r="F87"/>
  <c r="F85"/>
  <c r="E83"/>
  <c r="J59"/>
  <c r="J58"/>
  <c r="F58"/>
  <c r="F56"/>
  <c r="E54"/>
  <c r="J20"/>
  <c r="E20"/>
  <c r="F88"/>
  <c r="J19"/>
  <c r="J14"/>
  <c r="J85"/>
  <c r="E7"/>
  <c r="E79"/>
  <c i="2" r="J39"/>
  <c r="J38"/>
  <c i="1" r="AY56"/>
  <c i="2" r="J37"/>
  <c i="1" r="AX56"/>
  <c i="2" r="BI3095"/>
  <c r="BH3095"/>
  <c r="BG3095"/>
  <c r="BF3095"/>
  <c r="T3095"/>
  <c r="R3095"/>
  <c r="P3095"/>
  <c r="BI3094"/>
  <c r="BH3094"/>
  <c r="BG3094"/>
  <c r="BF3094"/>
  <c r="T3094"/>
  <c r="R3094"/>
  <c r="P3094"/>
  <c r="BI3093"/>
  <c r="BH3093"/>
  <c r="BG3093"/>
  <c r="BF3093"/>
  <c r="T3093"/>
  <c r="R3093"/>
  <c r="P3093"/>
  <c r="BI3092"/>
  <c r="BH3092"/>
  <c r="BG3092"/>
  <c r="BF3092"/>
  <c r="T3092"/>
  <c r="R3092"/>
  <c r="P3092"/>
  <c r="BI3091"/>
  <c r="BH3091"/>
  <c r="BG3091"/>
  <c r="BF3091"/>
  <c r="T3091"/>
  <c r="R3091"/>
  <c r="P3091"/>
  <c r="BI3090"/>
  <c r="BH3090"/>
  <c r="BG3090"/>
  <c r="BF3090"/>
  <c r="T3090"/>
  <c r="R3090"/>
  <c r="P3090"/>
  <c r="BI3089"/>
  <c r="BH3089"/>
  <c r="BG3089"/>
  <c r="BF3089"/>
  <c r="T3089"/>
  <c r="R3089"/>
  <c r="P3089"/>
  <c r="BI3088"/>
  <c r="BH3088"/>
  <c r="BG3088"/>
  <c r="BF3088"/>
  <c r="T3088"/>
  <c r="R3088"/>
  <c r="P3088"/>
  <c r="BI3086"/>
  <c r="BH3086"/>
  <c r="BG3086"/>
  <c r="BF3086"/>
  <c r="T3086"/>
  <c r="R3086"/>
  <c r="P3086"/>
  <c r="BI3085"/>
  <c r="BH3085"/>
  <c r="BG3085"/>
  <c r="BF3085"/>
  <c r="T3085"/>
  <c r="R3085"/>
  <c r="P3085"/>
  <c r="BI3084"/>
  <c r="BH3084"/>
  <c r="BG3084"/>
  <c r="BF3084"/>
  <c r="T3084"/>
  <c r="R3084"/>
  <c r="P3084"/>
  <c r="BI3083"/>
  <c r="BH3083"/>
  <c r="BG3083"/>
  <c r="BF3083"/>
  <c r="T3083"/>
  <c r="R3083"/>
  <c r="P3083"/>
  <c r="BI3082"/>
  <c r="BH3082"/>
  <c r="BG3082"/>
  <c r="BF3082"/>
  <c r="T3082"/>
  <c r="R3082"/>
  <c r="P3082"/>
  <c r="BI3081"/>
  <c r="BH3081"/>
  <c r="BG3081"/>
  <c r="BF3081"/>
  <c r="T3081"/>
  <c r="R3081"/>
  <c r="P3081"/>
  <c r="BI3080"/>
  <c r="BH3080"/>
  <c r="BG3080"/>
  <c r="BF3080"/>
  <c r="T3080"/>
  <c r="R3080"/>
  <c r="P3080"/>
  <c r="BI3079"/>
  <c r="BH3079"/>
  <c r="BG3079"/>
  <c r="BF3079"/>
  <c r="T3079"/>
  <c r="R3079"/>
  <c r="P3079"/>
  <c r="BI3078"/>
  <c r="BH3078"/>
  <c r="BG3078"/>
  <c r="BF3078"/>
  <c r="T3078"/>
  <c r="R3078"/>
  <c r="P3078"/>
  <c r="BI3077"/>
  <c r="BH3077"/>
  <c r="BG3077"/>
  <c r="BF3077"/>
  <c r="T3077"/>
  <c r="R3077"/>
  <c r="P3077"/>
  <c r="BI3076"/>
  <c r="BH3076"/>
  <c r="BG3076"/>
  <c r="BF3076"/>
  <c r="T3076"/>
  <c r="R3076"/>
  <c r="P3076"/>
  <c r="BI3075"/>
  <c r="BH3075"/>
  <c r="BG3075"/>
  <c r="BF3075"/>
  <c r="T3075"/>
  <c r="R3075"/>
  <c r="P3075"/>
  <c r="BI3074"/>
  <c r="BH3074"/>
  <c r="BG3074"/>
  <c r="BF3074"/>
  <c r="T3074"/>
  <c r="R3074"/>
  <c r="P3074"/>
  <c r="BI3073"/>
  <c r="BH3073"/>
  <c r="BG3073"/>
  <c r="BF3073"/>
  <c r="T3073"/>
  <c r="R3073"/>
  <c r="P3073"/>
  <c r="BI3072"/>
  <c r="BH3072"/>
  <c r="BG3072"/>
  <c r="BF3072"/>
  <c r="T3072"/>
  <c r="R3072"/>
  <c r="P3072"/>
  <c r="BI3071"/>
  <c r="BH3071"/>
  <c r="BG3071"/>
  <c r="BF3071"/>
  <c r="T3071"/>
  <c r="R3071"/>
  <c r="P3071"/>
  <c r="BI3070"/>
  <c r="BH3070"/>
  <c r="BG3070"/>
  <c r="BF3070"/>
  <c r="T3070"/>
  <c r="R3070"/>
  <c r="P3070"/>
  <c r="BI3069"/>
  <c r="BH3069"/>
  <c r="BG3069"/>
  <c r="BF3069"/>
  <c r="T3069"/>
  <c r="R3069"/>
  <c r="P3069"/>
  <c r="BI3068"/>
  <c r="BH3068"/>
  <c r="BG3068"/>
  <c r="BF3068"/>
  <c r="T3068"/>
  <c r="R3068"/>
  <c r="P3068"/>
  <c r="BI3067"/>
  <c r="BH3067"/>
  <c r="BG3067"/>
  <c r="BF3067"/>
  <c r="T3067"/>
  <c r="R3067"/>
  <c r="P3067"/>
  <c r="BI3066"/>
  <c r="BH3066"/>
  <c r="BG3066"/>
  <c r="BF3066"/>
  <c r="T3066"/>
  <c r="R3066"/>
  <c r="P3066"/>
  <c r="BI3065"/>
  <c r="BH3065"/>
  <c r="BG3065"/>
  <c r="BF3065"/>
  <c r="T3065"/>
  <c r="R3065"/>
  <c r="P3065"/>
  <c r="BI3063"/>
  <c r="BH3063"/>
  <c r="BG3063"/>
  <c r="BF3063"/>
  <c r="T3063"/>
  <c r="R3063"/>
  <c r="P3063"/>
  <c r="BI3062"/>
  <c r="BH3062"/>
  <c r="BG3062"/>
  <c r="BF3062"/>
  <c r="T3062"/>
  <c r="R3062"/>
  <c r="P3062"/>
  <c r="BI3061"/>
  <c r="BH3061"/>
  <c r="BG3061"/>
  <c r="BF3061"/>
  <c r="T3061"/>
  <c r="R3061"/>
  <c r="P3061"/>
  <c r="BI3060"/>
  <c r="BH3060"/>
  <c r="BG3060"/>
  <c r="BF3060"/>
  <c r="T3060"/>
  <c r="R3060"/>
  <c r="P3060"/>
  <c r="BI3059"/>
  <c r="BH3059"/>
  <c r="BG3059"/>
  <c r="BF3059"/>
  <c r="T3059"/>
  <c r="R3059"/>
  <c r="P3059"/>
  <c r="BI3058"/>
  <c r="BH3058"/>
  <c r="BG3058"/>
  <c r="BF3058"/>
  <c r="T3058"/>
  <c r="R3058"/>
  <c r="P3058"/>
  <c r="BI3057"/>
  <c r="BH3057"/>
  <c r="BG3057"/>
  <c r="BF3057"/>
  <c r="T3057"/>
  <c r="R3057"/>
  <c r="P3057"/>
  <c r="BI3056"/>
  <c r="BH3056"/>
  <c r="BG3056"/>
  <c r="BF3056"/>
  <c r="T3056"/>
  <c r="R3056"/>
  <c r="P3056"/>
  <c r="BI3055"/>
  <c r="BH3055"/>
  <c r="BG3055"/>
  <c r="BF3055"/>
  <c r="T3055"/>
  <c r="R3055"/>
  <c r="P3055"/>
  <c r="BI3054"/>
  <c r="BH3054"/>
  <c r="BG3054"/>
  <c r="BF3054"/>
  <c r="T3054"/>
  <c r="R3054"/>
  <c r="P3054"/>
  <c r="BI3053"/>
  <c r="BH3053"/>
  <c r="BG3053"/>
  <c r="BF3053"/>
  <c r="T3053"/>
  <c r="R3053"/>
  <c r="P3053"/>
  <c r="BI3052"/>
  <c r="BH3052"/>
  <c r="BG3052"/>
  <c r="BF3052"/>
  <c r="T3052"/>
  <c r="R3052"/>
  <c r="P3052"/>
  <c r="BI3051"/>
  <c r="BH3051"/>
  <c r="BG3051"/>
  <c r="BF3051"/>
  <c r="T3051"/>
  <c r="R3051"/>
  <c r="P3051"/>
  <c r="BI3050"/>
  <c r="BH3050"/>
  <c r="BG3050"/>
  <c r="BF3050"/>
  <c r="T3050"/>
  <c r="R3050"/>
  <c r="P3050"/>
  <c r="BI3049"/>
  <c r="BH3049"/>
  <c r="BG3049"/>
  <c r="BF3049"/>
  <c r="T3049"/>
  <c r="R3049"/>
  <c r="P3049"/>
  <c r="BI3048"/>
  <c r="BH3048"/>
  <c r="BG3048"/>
  <c r="BF3048"/>
  <c r="T3048"/>
  <c r="R3048"/>
  <c r="P3048"/>
  <c r="BI3047"/>
  <c r="BH3047"/>
  <c r="BG3047"/>
  <c r="BF3047"/>
  <c r="T3047"/>
  <c r="R3047"/>
  <c r="P3047"/>
  <c r="BI3046"/>
  <c r="BH3046"/>
  <c r="BG3046"/>
  <c r="BF3046"/>
  <c r="T3046"/>
  <c r="R3046"/>
  <c r="P3046"/>
  <c r="BI3045"/>
  <c r="BH3045"/>
  <c r="BG3045"/>
  <c r="BF3045"/>
  <c r="T3045"/>
  <c r="R3045"/>
  <c r="P3045"/>
  <c r="BI3044"/>
  <c r="BH3044"/>
  <c r="BG3044"/>
  <c r="BF3044"/>
  <c r="T3044"/>
  <c r="R3044"/>
  <c r="P3044"/>
  <c r="BI3043"/>
  <c r="BH3043"/>
  <c r="BG3043"/>
  <c r="BF3043"/>
  <c r="T3043"/>
  <c r="R3043"/>
  <c r="P3043"/>
  <c r="BI3042"/>
  <c r="BH3042"/>
  <c r="BG3042"/>
  <c r="BF3042"/>
  <c r="T3042"/>
  <c r="R3042"/>
  <c r="P3042"/>
  <c r="BI3041"/>
  <c r="BH3041"/>
  <c r="BG3041"/>
  <c r="BF3041"/>
  <c r="T3041"/>
  <c r="R3041"/>
  <c r="P3041"/>
  <c r="BI3040"/>
  <c r="BH3040"/>
  <c r="BG3040"/>
  <c r="BF3040"/>
  <c r="T3040"/>
  <c r="R3040"/>
  <c r="P3040"/>
  <c r="BI3034"/>
  <c r="BH3034"/>
  <c r="BG3034"/>
  <c r="BF3034"/>
  <c r="T3034"/>
  <c r="T3033"/>
  <c r="R3034"/>
  <c r="R3033"/>
  <c r="P3034"/>
  <c r="P3033"/>
  <c r="BI3030"/>
  <c r="BH3030"/>
  <c r="BG3030"/>
  <c r="BF3030"/>
  <c r="T3030"/>
  <c r="T3029"/>
  <c r="R3030"/>
  <c r="R3029"/>
  <c r="P3030"/>
  <c r="P3029"/>
  <c r="BI3028"/>
  <c r="BH3028"/>
  <c r="BG3028"/>
  <c r="BF3028"/>
  <c r="T3028"/>
  <c r="R3028"/>
  <c r="P3028"/>
  <c r="BI3027"/>
  <c r="BH3027"/>
  <c r="BG3027"/>
  <c r="BF3027"/>
  <c r="T3027"/>
  <c r="R3027"/>
  <c r="P3027"/>
  <c r="BI3024"/>
  <c r="BH3024"/>
  <c r="BG3024"/>
  <c r="BF3024"/>
  <c r="T3024"/>
  <c r="R3024"/>
  <c r="P3024"/>
  <c r="BI3014"/>
  <c r="BH3014"/>
  <c r="BG3014"/>
  <c r="BF3014"/>
  <c r="T3014"/>
  <c r="R3014"/>
  <c r="P3014"/>
  <c r="BI3011"/>
  <c r="BH3011"/>
  <c r="BG3011"/>
  <c r="BF3011"/>
  <c r="T3011"/>
  <c r="R3011"/>
  <c r="P3011"/>
  <c r="BI3010"/>
  <c r="BH3010"/>
  <c r="BG3010"/>
  <c r="BF3010"/>
  <c r="T3010"/>
  <c r="R3010"/>
  <c r="P3010"/>
  <c r="BI3009"/>
  <c r="BH3009"/>
  <c r="BG3009"/>
  <c r="BF3009"/>
  <c r="T3009"/>
  <c r="R3009"/>
  <c r="P3009"/>
  <c r="BI3006"/>
  <c r="BH3006"/>
  <c r="BG3006"/>
  <c r="BF3006"/>
  <c r="T3006"/>
  <c r="R3006"/>
  <c r="P3006"/>
  <c r="BI2989"/>
  <c r="BH2989"/>
  <c r="BG2989"/>
  <c r="BF2989"/>
  <c r="T2989"/>
  <c r="R2989"/>
  <c r="P2989"/>
  <c r="BI2987"/>
  <c r="BH2987"/>
  <c r="BG2987"/>
  <c r="BF2987"/>
  <c r="T2987"/>
  <c r="R2987"/>
  <c r="P2987"/>
  <c r="BI2986"/>
  <c r="BH2986"/>
  <c r="BG2986"/>
  <c r="BF2986"/>
  <c r="T2986"/>
  <c r="R2986"/>
  <c r="P2986"/>
  <c r="BI2984"/>
  <c r="BH2984"/>
  <c r="BG2984"/>
  <c r="BF2984"/>
  <c r="T2984"/>
  <c r="R2984"/>
  <c r="P2984"/>
  <c r="BI2983"/>
  <c r="BH2983"/>
  <c r="BG2983"/>
  <c r="BF2983"/>
  <c r="T2983"/>
  <c r="R2983"/>
  <c r="P2983"/>
  <c r="BI2981"/>
  <c r="BH2981"/>
  <c r="BG2981"/>
  <c r="BF2981"/>
  <c r="T2981"/>
  <c r="R2981"/>
  <c r="P2981"/>
  <c r="BI2980"/>
  <c r="BH2980"/>
  <c r="BG2980"/>
  <c r="BF2980"/>
  <c r="T2980"/>
  <c r="R2980"/>
  <c r="P2980"/>
  <c r="BI2976"/>
  <c r="BH2976"/>
  <c r="BG2976"/>
  <c r="BF2976"/>
  <c r="T2976"/>
  <c r="R2976"/>
  <c r="P2976"/>
  <c r="BI2973"/>
  <c r="BH2973"/>
  <c r="BG2973"/>
  <c r="BF2973"/>
  <c r="T2973"/>
  <c r="R2973"/>
  <c r="P2973"/>
  <c r="BI2958"/>
  <c r="BH2958"/>
  <c r="BG2958"/>
  <c r="BF2958"/>
  <c r="T2958"/>
  <c r="R2958"/>
  <c r="P2958"/>
  <c r="BI2951"/>
  <c r="BH2951"/>
  <c r="BG2951"/>
  <c r="BF2951"/>
  <c r="T2951"/>
  <c r="R2951"/>
  <c r="P2951"/>
  <c r="BI2936"/>
  <c r="BH2936"/>
  <c r="BG2936"/>
  <c r="BF2936"/>
  <c r="T2936"/>
  <c r="R2936"/>
  <c r="P2936"/>
  <c r="BI2929"/>
  <c r="BH2929"/>
  <c r="BG2929"/>
  <c r="BF2929"/>
  <c r="T2929"/>
  <c r="R2929"/>
  <c r="P2929"/>
  <c r="BI2916"/>
  <c r="BH2916"/>
  <c r="BG2916"/>
  <c r="BF2916"/>
  <c r="T2916"/>
  <c r="R2916"/>
  <c r="P2916"/>
  <c r="BI2913"/>
  <c r="BH2913"/>
  <c r="BG2913"/>
  <c r="BF2913"/>
  <c r="T2913"/>
  <c r="R2913"/>
  <c r="P2913"/>
  <c r="BI2910"/>
  <c r="BH2910"/>
  <c r="BG2910"/>
  <c r="BF2910"/>
  <c r="T2910"/>
  <c r="R2910"/>
  <c r="P2910"/>
  <c r="BI2907"/>
  <c r="BH2907"/>
  <c r="BG2907"/>
  <c r="BF2907"/>
  <c r="T2907"/>
  <c r="R2907"/>
  <c r="P2907"/>
  <c r="BI2904"/>
  <c r="BH2904"/>
  <c r="BG2904"/>
  <c r="BF2904"/>
  <c r="T2904"/>
  <c r="R2904"/>
  <c r="P2904"/>
  <c r="BI2899"/>
  <c r="BH2899"/>
  <c r="BG2899"/>
  <c r="BF2899"/>
  <c r="T2899"/>
  <c r="R2899"/>
  <c r="P2899"/>
  <c r="BI2893"/>
  <c r="BH2893"/>
  <c r="BG2893"/>
  <c r="BF2893"/>
  <c r="T2893"/>
  <c r="R2893"/>
  <c r="P2893"/>
  <c r="BI2888"/>
  <c r="BH2888"/>
  <c r="BG2888"/>
  <c r="BF2888"/>
  <c r="T2888"/>
  <c r="R2888"/>
  <c r="P2888"/>
  <c r="BI2883"/>
  <c r="BH2883"/>
  <c r="BG2883"/>
  <c r="BF2883"/>
  <c r="T2883"/>
  <c r="R2883"/>
  <c r="P2883"/>
  <c r="BI2881"/>
  <c r="BH2881"/>
  <c r="BG2881"/>
  <c r="BF2881"/>
  <c r="T2881"/>
  <c r="R2881"/>
  <c r="P2881"/>
  <c r="BI2878"/>
  <c r="BH2878"/>
  <c r="BG2878"/>
  <c r="BF2878"/>
  <c r="T2878"/>
  <c r="R2878"/>
  <c r="P2878"/>
  <c r="BI2874"/>
  <c r="BH2874"/>
  <c r="BG2874"/>
  <c r="BF2874"/>
  <c r="T2874"/>
  <c r="R2874"/>
  <c r="P2874"/>
  <c r="BI2872"/>
  <c r="BH2872"/>
  <c r="BG2872"/>
  <c r="BF2872"/>
  <c r="T2872"/>
  <c r="R2872"/>
  <c r="P2872"/>
  <c r="BI2869"/>
  <c r="BH2869"/>
  <c r="BG2869"/>
  <c r="BF2869"/>
  <c r="T2869"/>
  <c r="R2869"/>
  <c r="P2869"/>
  <c r="BI2864"/>
  <c r="BH2864"/>
  <c r="BG2864"/>
  <c r="BF2864"/>
  <c r="T2864"/>
  <c r="R2864"/>
  <c r="P2864"/>
  <c r="BI2863"/>
  <c r="BH2863"/>
  <c r="BG2863"/>
  <c r="BF2863"/>
  <c r="T2863"/>
  <c r="R2863"/>
  <c r="P2863"/>
  <c r="BI2861"/>
  <c r="BH2861"/>
  <c r="BG2861"/>
  <c r="BF2861"/>
  <c r="T2861"/>
  <c r="R2861"/>
  <c r="P2861"/>
  <c r="BI2858"/>
  <c r="BH2858"/>
  <c r="BG2858"/>
  <c r="BF2858"/>
  <c r="T2858"/>
  <c r="R2858"/>
  <c r="P2858"/>
  <c r="BI2856"/>
  <c r="BH2856"/>
  <c r="BG2856"/>
  <c r="BF2856"/>
  <c r="T2856"/>
  <c r="R2856"/>
  <c r="P2856"/>
  <c r="BI2849"/>
  <c r="BH2849"/>
  <c r="BG2849"/>
  <c r="BF2849"/>
  <c r="T2849"/>
  <c r="R2849"/>
  <c r="P2849"/>
  <c r="BI2847"/>
  <c r="BH2847"/>
  <c r="BG2847"/>
  <c r="BF2847"/>
  <c r="T2847"/>
  <c r="R2847"/>
  <c r="P2847"/>
  <c r="BI2840"/>
  <c r="BH2840"/>
  <c r="BG2840"/>
  <c r="BF2840"/>
  <c r="T2840"/>
  <c r="R2840"/>
  <c r="P2840"/>
  <c r="BI2833"/>
  <c r="BH2833"/>
  <c r="BG2833"/>
  <c r="BF2833"/>
  <c r="T2833"/>
  <c r="R2833"/>
  <c r="P2833"/>
  <c r="BI2831"/>
  <c r="BH2831"/>
  <c r="BG2831"/>
  <c r="BF2831"/>
  <c r="T2831"/>
  <c r="R2831"/>
  <c r="P2831"/>
  <c r="BI2800"/>
  <c r="BH2800"/>
  <c r="BG2800"/>
  <c r="BF2800"/>
  <c r="T2800"/>
  <c r="R2800"/>
  <c r="P2800"/>
  <c r="BI2796"/>
  <c r="BH2796"/>
  <c r="BG2796"/>
  <c r="BF2796"/>
  <c r="T2796"/>
  <c r="R2796"/>
  <c r="P2796"/>
  <c r="BI2792"/>
  <c r="BH2792"/>
  <c r="BG2792"/>
  <c r="BF2792"/>
  <c r="T2792"/>
  <c r="R2792"/>
  <c r="P2792"/>
  <c r="BI2786"/>
  <c r="BH2786"/>
  <c r="BG2786"/>
  <c r="BF2786"/>
  <c r="T2786"/>
  <c r="R2786"/>
  <c r="P2786"/>
  <c r="BI2784"/>
  <c r="BH2784"/>
  <c r="BG2784"/>
  <c r="BF2784"/>
  <c r="T2784"/>
  <c r="R2784"/>
  <c r="P2784"/>
  <c r="BI2781"/>
  <c r="BH2781"/>
  <c r="BG2781"/>
  <c r="BF2781"/>
  <c r="T2781"/>
  <c r="R2781"/>
  <c r="P2781"/>
  <c r="BI2779"/>
  <c r="BH2779"/>
  <c r="BG2779"/>
  <c r="BF2779"/>
  <c r="T2779"/>
  <c r="R2779"/>
  <c r="P2779"/>
  <c r="BI2773"/>
  <c r="BH2773"/>
  <c r="BG2773"/>
  <c r="BF2773"/>
  <c r="T2773"/>
  <c r="R2773"/>
  <c r="P2773"/>
  <c r="BI2767"/>
  <c r="BH2767"/>
  <c r="BG2767"/>
  <c r="BF2767"/>
  <c r="T2767"/>
  <c r="R2767"/>
  <c r="P2767"/>
  <c r="BI2765"/>
  <c r="BH2765"/>
  <c r="BG2765"/>
  <c r="BF2765"/>
  <c r="T2765"/>
  <c r="R2765"/>
  <c r="P2765"/>
  <c r="BI2755"/>
  <c r="BH2755"/>
  <c r="BG2755"/>
  <c r="BF2755"/>
  <c r="T2755"/>
  <c r="R2755"/>
  <c r="P2755"/>
  <c r="BI2748"/>
  <c r="BH2748"/>
  <c r="BG2748"/>
  <c r="BF2748"/>
  <c r="T2748"/>
  <c r="R2748"/>
  <c r="P2748"/>
  <c r="BI2747"/>
  <c r="BH2747"/>
  <c r="BG2747"/>
  <c r="BF2747"/>
  <c r="T2747"/>
  <c r="R2747"/>
  <c r="P2747"/>
  <c r="BI2746"/>
  <c r="BH2746"/>
  <c r="BG2746"/>
  <c r="BF2746"/>
  <c r="T2746"/>
  <c r="R2746"/>
  <c r="P2746"/>
  <c r="BI2744"/>
  <c r="BH2744"/>
  <c r="BG2744"/>
  <c r="BF2744"/>
  <c r="T2744"/>
  <c r="R2744"/>
  <c r="P2744"/>
  <c r="BI2741"/>
  <c r="BH2741"/>
  <c r="BG2741"/>
  <c r="BF2741"/>
  <c r="T2741"/>
  <c r="R2741"/>
  <c r="P2741"/>
  <c r="BI2736"/>
  <c r="BH2736"/>
  <c r="BG2736"/>
  <c r="BF2736"/>
  <c r="T2736"/>
  <c r="R2736"/>
  <c r="P2736"/>
  <c r="BI2731"/>
  <c r="BH2731"/>
  <c r="BG2731"/>
  <c r="BF2731"/>
  <c r="T2731"/>
  <c r="R2731"/>
  <c r="P2731"/>
  <c r="BI2729"/>
  <c r="BH2729"/>
  <c r="BG2729"/>
  <c r="BF2729"/>
  <c r="T2729"/>
  <c r="R2729"/>
  <c r="P2729"/>
  <c r="BI2726"/>
  <c r="BH2726"/>
  <c r="BG2726"/>
  <c r="BF2726"/>
  <c r="T2726"/>
  <c r="R2726"/>
  <c r="P2726"/>
  <c r="BI2717"/>
  <c r="BH2717"/>
  <c r="BG2717"/>
  <c r="BF2717"/>
  <c r="T2717"/>
  <c r="R2717"/>
  <c r="P2717"/>
  <c r="BI2712"/>
  <c r="BH2712"/>
  <c r="BG2712"/>
  <c r="BF2712"/>
  <c r="T2712"/>
  <c r="R2712"/>
  <c r="P2712"/>
  <c r="BI2710"/>
  <c r="BH2710"/>
  <c r="BG2710"/>
  <c r="BF2710"/>
  <c r="T2710"/>
  <c r="R2710"/>
  <c r="P2710"/>
  <c r="BI2704"/>
  <c r="BH2704"/>
  <c r="BG2704"/>
  <c r="BF2704"/>
  <c r="T2704"/>
  <c r="R2704"/>
  <c r="P2704"/>
  <c r="BI2701"/>
  <c r="BH2701"/>
  <c r="BG2701"/>
  <c r="BF2701"/>
  <c r="T2701"/>
  <c r="R2701"/>
  <c r="P2701"/>
  <c r="BI2695"/>
  <c r="BH2695"/>
  <c r="BG2695"/>
  <c r="BF2695"/>
  <c r="T2695"/>
  <c r="R2695"/>
  <c r="P2695"/>
  <c r="BI2693"/>
  <c r="BH2693"/>
  <c r="BG2693"/>
  <c r="BF2693"/>
  <c r="T2693"/>
  <c r="R2693"/>
  <c r="P2693"/>
  <c r="BI2687"/>
  <c r="BH2687"/>
  <c r="BG2687"/>
  <c r="BF2687"/>
  <c r="T2687"/>
  <c r="R2687"/>
  <c r="P2687"/>
  <c r="BI2664"/>
  <c r="BH2664"/>
  <c r="BG2664"/>
  <c r="BF2664"/>
  <c r="T2664"/>
  <c r="R2664"/>
  <c r="P2664"/>
  <c r="BI2661"/>
  <c r="BH2661"/>
  <c r="BG2661"/>
  <c r="BF2661"/>
  <c r="T2661"/>
  <c r="R2661"/>
  <c r="P2661"/>
  <c r="BI2653"/>
  <c r="BH2653"/>
  <c r="BG2653"/>
  <c r="BF2653"/>
  <c r="T2653"/>
  <c r="R2653"/>
  <c r="P2653"/>
  <c r="BI2651"/>
  <c r="BH2651"/>
  <c r="BG2651"/>
  <c r="BF2651"/>
  <c r="T2651"/>
  <c r="R2651"/>
  <c r="P2651"/>
  <c r="BI2641"/>
  <c r="BH2641"/>
  <c r="BG2641"/>
  <c r="BF2641"/>
  <c r="T2641"/>
  <c r="R2641"/>
  <c r="P2641"/>
  <c r="BI2638"/>
  <c r="BH2638"/>
  <c r="BG2638"/>
  <c r="BF2638"/>
  <c r="T2638"/>
  <c r="R2638"/>
  <c r="P2638"/>
  <c r="BI2635"/>
  <c r="BH2635"/>
  <c r="BG2635"/>
  <c r="BF2635"/>
  <c r="T2635"/>
  <c r="R2635"/>
  <c r="P2635"/>
  <c r="BI2629"/>
  <c r="BH2629"/>
  <c r="BG2629"/>
  <c r="BF2629"/>
  <c r="T2629"/>
  <c r="R2629"/>
  <c r="P2629"/>
  <c r="BI2624"/>
  <c r="BH2624"/>
  <c r="BG2624"/>
  <c r="BF2624"/>
  <c r="T2624"/>
  <c r="R2624"/>
  <c r="P2624"/>
  <c r="BI2621"/>
  <c r="BH2621"/>
  <c r="BG2621"/>
  <c r="BF2621"/>
  <c r="T2621"/>
  <c r="R2621"/>
  <c r="P2621"/>
  <c r="BI2617"/>
  <c r="BH2617"/>
  <c r="BG2617"/>
  <c r="BF2617"/>
  <c r="T2617"/>
  <c r="R2617"/>
  <c r="P2617"/>
  <c r="BI2614"/>
  <c r="BH2614"/>
  <c r="BG2614"/>
  <c r="BF2614"/>
  <c r="T2614"/>
  <c r="R2614"/>
  <c r="P2614"/>
  <c r="BI2608"/>
  <c r="BH2608"/>
  <c r="BG2608"/>
  <c r="BF2608"/>
  <c r="T2608"/>
  <c r="R2608"/>
  <c r="P2608"/>
  <c r="BI2607"/>
  <c r="BH2607"/>
  <c r="BG2607"/>
  <c r="BF2607"/>
  <c r="T2607"/>
  <c r="R2607"/>
  <c r="P2607"/>
  <c r="BI2604"/>
  <c r="BH2604"/>
  <c r="BG2604"/>
  <c r="BF2604"/>
  <c r="T2604"/>
  <c r="R2604"/>
  <c r="P2604"/>
  <c r="BI2602"/>
  <c r="BH2602"/>
  <c r="BG2602"/>
  <c r="BF2602"/>
  <c r="T2602"/>
  <c r="R2602"/>
  <c r="P2602"/>
  <c r="BI2596"/>
  <c r="BH2596"/>
  <c r="BG2596"/>
  <c r="BF2596"/>
  <c r="T2596"/>
  <c r="R2596"/>
  <c r="P2596"/>
  <c r="BI2594"/>
  <c r="BH2594"/>
  <c r="BG2594"/>
  <c r="BF2594"/>
  <c r="T2594"/>
  <c r="R2594"/>
  <c r="P2594"/>
  <c r="BI2590"/>
  <c r="BH2590"/>
  <c r="BG2590"/>
  <c r="BF2590"/>
  <c r="T2590"/>
  <c r="R2590"/>
  <c r="P2590"/>
  <c r="BI2584"/>
  <c r="BH2584"/>
  <c r="BG2584"/>
  <c r="BF2584"/>
  <c r="T2584"/>
  <c r="R2584"/>
  <c r="P2584"/>
  <c r="BI2582"/>
  <c r="BH2582"/>
  <c r="BG2582"/>
  <c r="BF2582"/>
  <c r="T2582"/>
  <c r="R2582"/>
  <c r="P2582"/>
  <c r="BI2579"/>
  <c r="BH2579"/>
  <c r="BG2579"/>
  <c r="BF2579"/>
  <c r="T2579"/>
  <c r="R2579"/>
  <c r="P2579"/>
  <c r="BI2576"/>
  <c r="BH2576"/>
  <c r="BG2576"/>
  <c r="BF2576"/>
  <c r="T2576"/>
  <c r="R2576"/>
  <c r="P2576"/>
  <c r="BI2573"/>
  <c r="BH2573"/>
  <c r="BG2573"/>
  <c r="BF2573"/>
  <c r="T2573"/>
  <c r="R2573"/>
  <c r="P2573"/>
  <c r="BI2570"/>
  <c r="BH2570"/>
  <c r="BG2570"/>
  <c r="BF2570"/>
  <c r="T2570"/>
  <c r="R2570"/>
  <c r="P2570"/>
  <c r="BI2567"/>
  <c r="BH2567"/>
  <c r="BG2567"/>
  <c r="BF2567"/>
  <c r="T2567"/>
  <c r="R2567"/>
  <c r="P2567"/>
  <c r="BI2564"/>
  <c r="BH2564"/>
  <c r="BG2564"/>
  <c r="BF2564"/>
  <c r="T2564"/>
  <c r="R2564"/>
  <c r="P2564"/>
  <c r="BI2561"/>
  <c r="BH2561"/>
  <c r="BG2561"/>
  <c r="BF2561"/>
  <c r="T2561"/>
  <c r="R2561"/>
  <c r="P2561"/>
  <c r="BI2558"/>
  <c r="BH2558"/>
  <c r="BG2558"/>
  <c r="BF2558"/>
  <c r="T2558"/>
  <c r="R2558"/>
  <c r="P2558"/>
  <c r="BI2555"/>
  <c r="BH2555"/>
  <c r="BG2555"/>
  <c r="BF2555"/>
  <c r="T2555"/>
  <c r="R2555"/>
  <c r="P2555"/>
  <c r="BI2550"/>
  <c r="BH2550"/>
  <c r="BG2550"/>
  <c r="BF2550"/>
  <c r="T2550"/>
  <c r="R2550"/>
  <c r="P2550"/>
  <c r="BI2542"/>
  <c r="BH2542"/>
  <c r="BG2542"/>
  <c r="BF2542"/>
  <c r="T2542"/>
  <c r="R2542"/>
  <c r="P2542"/>
  <c r="BI2533"/>
  <c r="BH2533"/>
  <c r="BG2533"/>
  <c r="BF2533"/>
  <c r="T2533"/>
  <c r="R2533"/>
  <c r="P2533"/>
  <c r="BI2530"/>
  <c r="BH2530"/>
  <c r="BG2530"/>
  <c r="BF2530"/>
  <c r="T2530"/>
  <c r="R2530"/>
  <c r="P2530"/>
  <c r="BI2527"/>
  <c r="BH2527"/>
  <c r="BG2527"/>
  <c r="BF2527"/>
  <c r="T2527"/>
  <c r="R2527"/>
  <c r="P2527"/>
  <c r="BI2523"/>
  <c r="BH2523"/>
  <c r="BG2523"/>
  <c r="BF2523"/>
  <c r="T2523"/>
  <c r="R2523"/>
  <c r="P2523"/>
  <c r="BI2520"/>
  <c r="BH2520"/>
  <c r="BG2520"/>
  <c r="BF2520"/>
  <c r="T2520"/>
  <c r="R2520"/>
  <c r="P2520"/>
  <c r="BI2519"/>
  <c r="BH2519"/>
  <c r="BG2519"/>
  <c r="BF2519"/>
  <c r="T2519"/>
  <c r="R2519"/>
  <c r="P2519"/>
  <c r="BI2514"/>
  <c r="BH2514"/>
  <c r="BG2514"/>
  <c r="BF2514"/>
  <c r="T2514"/>
  <c r="R2514"/>
  <c r="P2514"/>
  <c r="BI2511"/>
  <c r="BH2511"/>
  <c r="BG2511"/>
  <c r="BF2511"/>
  <c r="T2511"/>
  <c r="R2511"/>
  <c r="P2511"/>
  <c r="BI2508"/>
  <c r="BH2508"/>
  <c r="BG2508"/>
  <c r="BF2508"/>
  <c r="T2508"/>
  <c r="R2508"/>
  <c r="P2508"/>
  <c r="BI2503"/>
  <c r="BH2503"/>
  <c r="BG2503"/>
  <c r="BF2503"/>
  <c r="T2503"/>
  <c r="R2503"/>
  <c r="P2503"/>
  <c r="BI2500"/>
  <c r="BH2500"/>
  <c r="BG2500"/>
  <c r="BF2500"/>
  <c r="T2500"/>
  <c r="R2500"/>
  <c r="P2500"/>
  <c r="BI2497"/>
  <c r="BH2497"/>
  <c r="BG2497"/>
  <c r="BF2497"/>
  <c r="T2497"/>
  <c r="R2497"/>
  <c r="P2497"/>
  <c r="BI2495"/>
  <c r="BH2495"/>
  <c r="BG2495"/>
  <c r="BF2495"/>
  <c r="T2495"/>
  <c r="R2495"/>
  <c r="P2495"/>
  <c r="BI2494"/>
  <c r="BH2494"/>
  <c r="BG2494"/>
  <c r="BF2494"/>
  <c r="T2494"/>
  <c r="R2494"/>
  <c r="P2494"/>
  <c r="BI2491"/>
  <c r="BH2491"/>
  <c r="BG2491"/>
  <c r="BF2491"/>
  <c r="T2491"/>
  <c r="R2491"/>
  <c r="P2491"/>
  <c r="BI2488"/>
  <c r="BH2488"/>
  <c r="BG2488"/>
  <c r="BF2488"/>
  <c r="T2488"/>
  <c r="R2488"/>
  <c r="P2488"/>
  <c r="BI2485"/>
  <c r="BH2485"/>
  <c r="BG2485"/>
  <c r="BF2485"/>
  <c r="T2485"/>
  <c r="R2485"/>
  <c r="P2485"/>
  <c r="BI2482"/>
  <c r="BH2482"/>
  <c r="BG2482"/>
  <c r="BF2482"/>
  <c r="T2482"/>
  <c r="R2482"/>
  <c r="P2482"/>
  <c r="BI2479"/>
  <c r="BH2479"/>
  <c r="BG2479"/>
  <c r="BF2479"/>
  <c r="T2479"/>
  <c r="R2479"/>
  <c r="P2479"/>
  <c r="BI2476"/>
  <c r="BH2476"/>
  <c r="BG2476"/>
  <c r="BF2476"/>
  <c r="T2476"/>
  <c r="R2476"/>
  <c r="P2476"/>
  <c r="BI2473"/>
  <c r="BH2473"/>
  <c r="BG2473"/>
  <c r="BF2473"/>
  <c r="T2473"/>
  <c r="R2473"/>
  <c r="P2473"/>
  <c r="BI2470"/>
  <c r="BH2470"/>
  <c r="BG2470"/>
  <c r="BF2470"/>
  <c r="T2470"/>
  <c r="R2470"/>
  <c r="P2470"/>
  <c r="BI2467"/>
  <c r="BH2467"/>
  <c r="BG2467"/>
  <c r="BF2467"/>
  <c r="T2467"/>
  <c r="R2467"/>
  <c r="P2467"/>
  <c r="BI2464"/>
  <c r="BH2464"/>
  <c r="BG2464"/>
  <c r="BF2464"/>
  <c r="T2464"/>
  <c r="R2464"/>
  <c r="P2464"/>
  <c r="BI2461"/>
  <c r="BH2461"/>
  <c r="BG2461"/>
  <c r="BF2461"/>
  <c r="T2461"/>
  <c r="R2461"/>
  <c r="P2461"/>
  <c r="BI2458"/>
  <c r="BH2458"/>
  <c r="BG2458"/>
  <c r="BF2458"/>
  <c r="T2458"/>
  <c r="R2458"/>
  <c r="P2458"/>
  <c r="BI2455"/>
  <c r="BH2455"/>
  <c r="BG2455"/>
  <c r="BF2455"/>
  <c r="T2455"/>
  <c r="R2455"/>
  <c r="P2455"/>
  <c r="BI2452"/>
  <c r="BH2452"/>
  <c r="BG2452"/>
  <c r="BF2452"/>
  <c r="T2452"/>
  <c r="R2452"/>
  <c r="P2452"/>
  <c r="BI2449"/>
  <c r="BH2449"/>
  <c r="BG2449"/>
  <c r="BF2449"/>
  <c r="T2449"/>
  <c r="R2449"/>
  <c r="P2449"/>
  <c r="BI2446"/>
  <c r="BH2446"/>
  <c r="BG2446"/>
  <c r="BF2446"/>
  <c r="T2446"/>
  <c r="R2446"/>
  <c r="P2446"/>
  <c r="BI2443"/>
  <c r="BH2443"/>
  <c r="BG2443"/>
  <c r="BF2443"/>
  <c r="T2443"/>
  <c r="R2443"/>
  <c r="P2443"/>
  <c r="BI2440"/>
  <c r="BH2440"/>
  <c r="BG2440"/>
  <c r="BF2440"/>
  <c r="T2440"/>
  <c r="R2440"/>
  <c r="P2440"/>
  <c r="BI2437"/>
  <c r="BH2437"/>
  <c r="BG2437"/>
  <c r="BF2437"/>
  <c r="T2437"/>
  <c r="R2437"/>
  <c r="P2437"/>
  <c r="BI2434"/>
  <c r="BH2434"/>
  <c r="BG2434"/>
  <c r="BF2434"/>
  <c r="T2434"/>
  <c r="R2434"/>
  <c r="P2434"/>
  <c r="BI2431"/>
  <c r="BH2431"/>
  <c r="BG2431"/>
  <c r="BF2431"/>
  <c r="T2431"/>
  <c r="R2431"/>
  <c r="P2431"/>
  <c r="BI2428"/>
  <c r="BH2428"/>
  <c r="BG2428"/>
  <c r="BF2428"/>
  <c r="T2428"/>
  <c r="R2428"/>
  <c r="P2428"/>
  <c r="BI2425"/>
  <c r="BH2425"/>
  <c r="BG2425"/>
  <c r="BF2425"/>
  <c r="T2425"/>
  <c r="R2425"/>
  <c r="P2425"/>
  <c r="BI2422"/>
  <c r="BH2422"/>
  <c r="BG2422"/>
  <c r="BF2422"/>
  <c r="T2422"/>
  <c r="R2422"/>
  <c r="P2422"/>
  <c r="BI2419"/>
  <c r="BH2419"/>
  <c r="BG2419"/>
  <c r="BF2419"/>
  <c r="T2419"/>
  <c r="R2419"/>
  <c r="P2419"/>
  <c r="BI2416"/>
  <c r="BH2416"/>
  <c r="BG2416"/>
  <c r="BF2416"/>
  <c r="T2416"/>
  <c r="R2416"/>
  <c r="P2416"/>
  <c r="BI2413"/>
  <c r="BH2413"/>
  <c r="BG2413"/>
  <c r="BF2413"/>
  <c r="T2413"/>
  <c r="R2413"/>
  <c r="P2413"/>
  <c r="BI2410"/>
  <c r="BH2410"/>
  <c r="BG2410"/>
  <c r="BF2410"/>
  <c r="T2410"/>
  <c r="R2410"/>
  <c r="P2410"/>
  <c r="BI2407"/>
  <c r="BH2407"/>
  <c r="BG2407"/>
  <c r="BF2407"/>
  <c r="T2407"/>
  <c r="R2407"/>
  <c r="P2407"/>
  <c r="BI2404"/>
  <c r="BH2404"/>
  <c r="BG2404"/>
  <c r="BF2404"/>
  <c r="T2404"/>
  <c r="R2404"/>
  <c r="P2404"/>
  <c r="BI2401"/>
  <c r="BH2401"/>
  <c r="BG2401"/>
  <c r="BF2401"/>
  <c r="T2401"/>
  <c r="R2401"/>
  <c r="P2401"/>
  <c r="BI2398"/>
  <c r="BH2398"/>
  <c r="BG2398"/>
  <c r="BF2398"/>
  <c r="T2398"/>
  <c r="R2398"/>
  <c r="P2398"/>
  <c r="BI2395"/>
  <c r="BH2395"/>
  <c r="BG2395"/>
  <c r="BF2395"/>
  <c r="T2395"/>
  <c r="R2395"/>
  <c r="P2395"/>
  <c r="BI2392"/>
  <c r="BH2392"/>
  <c r="BG2392"/>
  <c r="BF2392"/>
  <c r="T2392"/>
  <c r="R2392"/>
  <c r="P2392"/>
  <c r="BI2389"/>
  <c r="BH2389"/>
  <c r="BG2389"/>
  <c r="BF2389"/>
  <c r="T2389"/>
  <c r="R2389"/>
  <c r="P2389"/>
  <c r="BI2386"/>
  <c r="BH2386"/>
  <c r="BG2386"/>
  <c r="BF2386"/>
  <c r="T2386"/>
  <c r="R2386"/>
  <c r="P2386"/>
  <c r="BI2383"/>
  <c r="BH2383"/>
  <c r="BG2383"/>
  <c r="BF2383"/>
  <c r="T2383"/>
  <c r="R2383"/>
  <c r="P2383"/>
  <c r="BI2380"/>
  <c r="BH2380"/>
  <c r="BG2380"/>
  <c r="BF2380"/>
  <c r="T2380"/>
  <c r="R2380"/>
  <c r="P2380"/>
  <c r="BI2377"/>
  <c r="BH2377"/>
  <c r="BG2377"/>
  <c r="BF2377"/>
  <c r="T2377"/>
  <c r="R2377"/>
  <c r="P2377"/>
  <c r="BI2374"/>
  <c r="BH2374"/>
  <c r="BG2374"/>
  <c r="BF2374"/>
  <c r="T2374"/>
  <c r="R2374"/>
  <c r="P2374"/>
  <c r="BI2371"/>
  <c r="BH2371"/>
  <c r="BG2371"/>
  <c r="BF2371"/>
  <c r="T2371"/>
  <c r="R2371"/>
  <c r="P2371"/>
  <c r="BI2368"/>
  <c r="BH2368"/>
  <c r="BG2368"/>
  <c r="BF2368"/>
  <c r="T2368"/>
  <c r="R2368"/>
  <c r="P2368"/>
  <c r="BI2365"/>
  <c r="BH2365"/>
  <c r="BG2365"/>
  <c r="BF2365"/>
  <c r="T2365"/>
  <c r="R2365"/>
  <c r="P2365"/>
  <c r="BI2362"/>
  <c r="BH2362"/>
  <c r="BG2362"/>
  <c r="BF2362"/>
  <c r="T2362"/>
  <c r="R2362"/>
  <c r="P2362"/>
  <c r="BI2359"/>
  <c r="BH2359"/>
  <c r="BG2359"/>
  <c r="BF2359"/>
  <c r="T2359"/>
  <c r="R2359"/>
  <c r="P2359"/>
  <c r="BI2356"/>
  <c r="BH2356"/>
  <c r="BG2356"/>
  <c r="BF2356"/>
  <c r="T2356"/>
  <c r="R2356"/>
  <c r="P2356"/>
  <c r="BI2353"/>
  <c r="BH2353"/>
  <c r="BG2353"/>
  <c r="BF2353"/>
  <c r="T2353"/>
  <c r="R2353"/>
  <c r="P2353"/>
  <c r="BI2350"/>
  <c r="BH2350"/>
  <c r="BG2350"/>
  <c r="BF2350"/>
  <c r="T2350"/>
  <c r="R2350"/>
  <c r="P2350"/>
  <c r="BI2347"/>
  <c r="BH2347"/>
  <c r="BG2347"/>
  <c r="BF2347"/>
  <c r="T2347"/>
  <c r="R2347"/>
  <c r="P2347"/>
  <c r="BI2344"/>
  <c r="BH2344"/>
  <c r="BG2344"/>
  <c r="BF2344"/>
  <c r="T2344"/>
  <c r="R2344"/>
  <c r="P2344"/>
  <c r="BI2341"/>
  <c r="BH2341"/>
  <c r="BG2341"/>
  <c r="BF2341"/>
  <c r="T2341"/>
  <c r="R2341"/>
  <c r="P2341"/>
  <c r="BI2338"/>
  <c r="BH2338"/>
  <c r="BG2338"/>
  <c r="BF2338"/>
  <c r="T2338"/>
  <c r="R2338"/>
  <c r="P2338"/>
  <c r="BI2335"/>
  <c r="BH2335"/>
  <c r="BG2335"/>
  <c r="BF2335"/>
  <c r="T2335"/>
  <c r="R2335"/>
  <c r="P2335"/>
  <c r="BI2332"/>
  <c r="BH2332"/>
  <c r="BG2332"/>
  <c r="BF2332"/>
  <c r="T2332"/>
  <c r="R2332"/>
  <c r="P2332"/>
  <c r="BI2329"/>
  <c r="BH2329"/>
  <c r="BG2329"/>
  <c r="BF2329"/>
  <c r="T2329"/>
  <c r="R2329"/>
  <c r="P2329"/>
  <c r="BI2326"/>
  <c r="BH2326"/>
  <c r="BG2326"/>
  <c r="BF2326"/>
  <c r="T2326"/>
  <c r="R2326"/>
  <c r="P2326"/>
  <c r="BI2323"/>
  <c r="BH2323"/>
  <c r="BG2323"/>
  <c r="BF2323"/>
  <c r="T2323"/>
  <c r="R2323"/>
  <c r="P2323"/>
  <c r="BI2320"/>
  <c r="BH2320"/>
  <c r="BG2320"/>
  <c r="BF2320"/>
  <c r="T2320"/>
  <c r="R2320"/>
  <c r="P2320"/>
  <c r="BI2318"/>
  <c r="BH2318"/>
  <c r="BG2318"/>
  <c r="BF2318"/>
  <c r="T2318"/>
  <c r="R2318"/>
  <c r="P2318"/>
  <c r="BI2316"/>
  <c r="BH2316"/>
  <c r="BG2316"/>
  <c r="BF2316"/>
  <c r="T2316"/>
  <c r="R2316"/>
  <c r="P2316"/>
  <c r="BI2308"/>
  <c r="BH2308"/>
  <c r="BG2308"/>
  <c r="BF2308"/>
  <c r="T2308"/>
  <c r="R2308"/>
  <c r="P2308"/>
  <c r="BI2304"/>
  <c r="BH2304"/>
  <c r="BG2304"/>
  <c r="BF2304"/>
  <c r="T2304"/>
  <c r="R2304"/>
  <c r="P2304"/>
  <c r="BI2302"/>
  <c r="BH2302"/>
  <c r="BG2302"/>
  <c r="BF2302"/>
  <c r="T2302"/>
  <c r="R2302"/>
  <c r="P2302"/>
  <c r="BI2288"/>
  <c r="BH2288"/>
  <c r="BG2288"/>
  <c r="BF2288"/>
  <c r="T2288"/>
  <c r="R2288"/>
  <c r="P2288"/>
  <c r="BI2286"/>
  <c r="BH2286"/>
  <c r="BG2286"/>
  <c r="BF2286"/>
  <c r="T2286"/>
  <c r="R2286"/>
  <c r="P2286"/>
  <c r="BI2284"/>
  <c r="BH2284"/>
  <c r="BG2284"/>
  <c r="BF2284"/>
  <c r="T2284"/>
  <c r="R2284"/>
  <c r="P2284"/>
  <c r="BI2281"/>
  <c r="BH2281"/>
  <c r="BG2281"/>
  <c r="BF2281"/>
  <c r="T2281"/>
  <c r="R2281"/>
  <c r="P2281"/>
  <c r="BI2280"/>
  <c r="BH2280"/>
  <c r="BG2280"/>
  <c r="BF2280"/>
  <c r="T2280"/>
  <c r="R2280"/>
  <c r="P2280"/>
  <c r="BI2276"/>
  <c r="BH2276"/>
  <c r="BG2276"/>
  <c r="BF2276"/>
  <c r="T2276"/>
  <c r="R2276"/>
  <c r="P2276"/>
  <c r="BI2269"/>
  <c r="BH2269"/>
  <c r="BG2269"/>
  <c r="BF2269"/>
  <c r="T2269"/>
  <c r="R2269"/>
  <c r="P2269"/>
  <c r="BI2264"/>
  <c r="BH2264"/>
  <c r="BG2264"/>
  <c r="BF2264"/>
  <c r="T2264"/>
  <c r="R2264"/>
  <c r="P2264"/>
  <c r="BI2249"/>
  <c r="BH2249"/>
  <c r="BG2249"/>
  <c r="BF2249"/>
  <c r="T2249"/>
  <c r="R2249"/>
  <c r="P2249"/>
  <c r="BI2248"/>
  <c r="BH2248"/>
  <c r="BG2248"/>
  <c r="BF2248"/>
  <c r="T2248"/>
  <c r="R2248"/>
  <c r="P2248"/>
  <c r="BI2246"/>
  <c r="BH2246"/>
  <c r="BG2246"/>
  <c r="BF2246"/>
  <c r="T2246"/>
  <c r="R2246"/>
  <c r="P2246"/>
  <c r="BI2243"/>
  <c r="BH2243"/>
  <c r="BG2243"/>
  <c r="BF2243"/>
  <c r="T2243"/>
  <c r="R2243"/>
  <c r="P2243"/>
  <c r="BI2240"/>
  <c r="BH2240"/>
  <c r="BG2240"/>
  <c r="BF2240"/>
  <c r="T2240"/>
  <c r="R2240"/>
  <c r="P2240"/>
  <c r="BI2233"/>
  <c r="BH2233"/>
  <c r="BG2233"/>
  <c r="BF2233"/>
  <c r="T2233"/>
  <c r="R2233"/>
  <c r="P2233"/>
  <c r="BI2232"/>
  <c r="BH2232"/>
  <c r="BG2232"/>
  <c r="BF2232"/>
  <c r="T2232"/>
  <c r="R2232"/>
  <c r="P2232"/>
  <c r="BI2231"/>
  <c r="BH2231"/>
  <c r="BG2231"/>
  <c r="BF2231"/>
  <c r="T2231"/>
  <c r="R2231"/>
  <c r="P2231"/>
  <c r="BI2226"/>
  <c r="BH2226"/>
  <c r="BG2226"/>
  <c r="BF2226"/>
  <c r="T2226"/>
  <c r="R2226"/>
  <c r="P2226"/>
  <c r="BI2225"/>
  <c r="BH2225"/>
  <c r="BG2225"/>
  <c r="BF2225"/>
  <c r="T2225"/>
  <c r="R2225"/>
  <c r="P2225"/>
  <c r="BI2222"/>
  <c r="BH2222"/>
  <c r="BG2222"/>
  <c r="BF2222"/>
  <c r="T2222"/>
  <c r="R2222"/>
  <c r="P2222"/>
  <c r="BI2221"/>
  <c r="BH2221"/>
  <c r="BG2221"/>
  <c r="BF2221"/>
  <c r="T2221"/>
  <c r="R2221"/>
  <c r="P2221"/>
  <c r="BI2218"/>
  <c r="BH2218"/>
  <c r="BG2218"/>
  <c r="BF2218"/>
  <c r="T2218"/>
  <c r="R2218"/>
  <c r="P2218"/>
  <c r="BI2215"/>
  <c r="BH2215"/>
  <c r="BG2215"/>
  <c r="BF2215"/>
  <c r="T2215"/>
  <c r="R2215"/>
  <c r="P2215"/>
  <c r="BI2212"/>
  <c r="BH2212"/>
  <c r="BG2212"/>
  <c r="BF2212"/>
  <c r="T2212"/>
  <c r="R2212"/>
  <c r="P2212"/>
  <c r="BI2209"/>
  <c r="BH2209"/>
  <c r="BG2209"/>
  <c r="BF2209"/>
  <c r="T2209"/>
  <c r="R2209"/>
  <c r="P2209"/>
  <c r="BI2206"/>
  <c r="BH2206"/>
  <c r="BG2206"/>
  <c r="BF2206"/>
  <c r="T2206"/>
  <c r="R2206"/>
  <c r="P2206"/>
  <c r="BI2203"/>
  <c r="BH2203"/>
  <c r="BG2203"/>
  <c r="BF2203"/>
  <c r="T2203"/>
  <c r="R2203"/>
  <c r="P2203"/>
  <c r="BI2200"/>
  <c r="BH2200"/>
  <c r="BG2200"/>
  <c r="BF2200"/>
  <c r="T2200"/>
  <c r="R2200"/>
  <c r="P2200"/>
  <c r="BI2197"/>
  <c r="BH2197"/>
  <c r="BG2197"/>
  <c r="BF2197"/>
  <c r="T2197"/>
  <c r="R2197"/>
  <c r="P2197"/>
  <c r="BI2194"/>
  <c r="BH2194"/>
  <c r="BG2194"/>
  <c r="BF2194"/>
  <c r="T2194"/>
  <c r="R2194"/>
  <c r="P2194"/>
  <c r="BI2187"/>
  <c r="BH2187"/>
  <c r="BG2187"/>
  <c r="BF2187"/>
  <c r="T2187"/>
  <c r="R2187"/>
  <c r="P2187"/>
  <c r="BI2184"/>
  <c r="BH2184"/>
  <c r="BG2184"/>
  <c r="BF2184"/>
  <c r="T2184"/>
  <c r="R2184"/>
  <c r="P2184"/>
  <c r="BI2178"/>
  <c r="BH2178"/>
  <c r="BG2178"/>
  <c r="BF2178"/>
  <c r="T2178"/>
  <c r="R2178"/>
  <c r="P2178"/>
  <c r="BI2175"/>
  <c r="BH2175"/>
  <c r="BG2175"/>
  <c r="BF2175"/>
  <c r="T2175"/>
  <c r="R2175"/>
  <c r="P2175"/>
  <c r="BI2172"/>
  <c r="BH2172"/>
  <c r="BG2172"/>
  <c r="BF2172"/>
  <c r="T2172"/>
  <c r="R2172"/>
  <c r="P2172"/>
  <c r="BI2170"/>
  <c r="BH2170"/>
  <c r="BG2170"/>
  <c r="BF2170"/>
  <c r="T2170"/>
  <c r="R2170"/>
  <c r="P2170"/>
  <c r="BI2167"/>
  <c r="BH2167"/>
  <c r="BG2167"/>
  <c r="BF2167"/>
  <c r="T2167"/>
  <c r="R2167"/>
  <c r="P2167"/>
  <c r="BI2162"/>
  <c r="BH2162"/>
  <c r="BG2162"/>
  <c r="BF2162"/>
  <c r="T2162"/>
  <c r="R2162"/>
  <c r="P2162"/>
  <c r="BI2157"/>
  <c r="BH2157"/>
  <c r="BG2157"/>
  <c r="BF2157"/>
  <c r="T2157"/>
  <c r="R2157"/>
  <c r="P2157"/>
  <c r="BI2154"/>
  <c r="BH2154"/>
  <c r="BG2154"/>
  <c r="BF2154"/>
  <c r="T2154"/>
  <c r="R2154"/>
  <c r="P2154"/>
  <c r="BI2149"/>
  <c r="BH2149"/>
  <c r="BG2149"/>
  <c r="BF2149"/>
  <c r="T2149"/>
  <c r="R2149"/>
  <c r="P2149"/>
  <c r="BI2146"/>
  <c r="BH2146"/>
  <c r="BG2146"/>
  <c r="BF2146"/>
  <c r="T2146"/>
  <c r="R2146"/>
  <c r="P2146"/>
  <c r="BI2143"/>
  <c r="BH2143"/>
  <c r="BG2143"/>
  <c r="BF2143"/>
  <c r="T2143"/>
  <c r="R2143"/>
  <c r="P2143"/>
  <c r="BI2140"/>
  <c r="BH2140"/>
  <c r="BG2140"/>
  <c r="BF2140"/>
  <c r="T2140"/>
  <c r="R2140"/>
  <c r="P2140"/>
  <c r="BI2138"/>
  <c r="BH2138"/>
  <c r="BG2138"/>
  <c r="BF2138"/>
  <c r="T2138"/>
  <c r="R2138"/>
  <c r="P2138"/>
  <c r="BI2137"/>
  <c r="BH2137"/>
  <c r="BG2137"/>
  <c r="BF2137"/>
  <c r="T2137"/>
  <c r="R2137"/>
  <c r="P2137"/>
  <c r="BI2132"/>
  <c r="BH2132"/>
  <c r="BG2132"/>
  <c r="BF2132"/>
  <c r="T2132"/>
  <c r="R2132"/>
  <c r="P2132"/>
  <c r="BI2131"/>
  <c r="BH2131"/>
  <c r="BG2131"/>
  <c r="BF2131"/>
  <c r="T2131"/>
  <c r="R2131"/>
  <c r="P2131"/>
  <c r="BI2128"/>
  <c r="BH2128"/>
  <c r="BG2128"/>
  <c r="BF2128"/>
  <c r="T2128"/>
  <c r="R2128"/>
  <c r="P2128"/>
  <c r="BI2125"/>
  <c r="BH2125"/>
  <c r="BG2125"/>
  <c r="BF2125"/>
  <c r="T2125"/>
  <c r="R2125"/>
  <c r="P2125"/>
  <c r="BI2122"/>
  <c r="BH2122"/>
  <c r="BG2122"/>
  <c r="BF2122"/>
  <c r="T2122"/>
  <c r="R2122"/>
  <c r="P2122"/>
  <c r="BI2120"/>
  <c r="BH2120"/>
  <c r="BG2120"/>
  <c r="BF2120"/>
  <c r="T2120"/>
  <c r="R2120"/>
  <c r="P2120"/>
  <c r="BI2115"/>
  <c r="BH2115"/>
  <c r="BG2115"/>
  <c r="BF2115"/>
  <c r="T2115"/>
  <c r="R2115"/>
  <c r="P2115"/>
  <c r="BI2114"/>
  <c r="BH2114"/>
  <c r="BG2114"/>
  <c r="BF2114"/>
  <c r="T2114"/>
  <c r="R2114"/>
  <c r="P2114"/>
  <c r="BI2113"/>
  <c r="BH2113"/>
  <c r="BG2113"/>
  <c r="BF2113"/>
  <c r="T2113"/>
  <c r="R2113"/>
  <c r="P2113"/>
  <c r="BI2110"/>
  <c r="BH2110"/>
  <c r="BG2110"/>
  <c r="BF2110"/>
  <c r="T2110"/>
  <c r="R2110"/>
  <c r="P2110"/>
  <c r="BI2109"/>
  <c r="BH2109"/>
  <c r="BG2109"/>
  <c r="BF2109"/>
  <c r="T2109"/>
  <c r="R2109"/>
  <c r="P2109"/>
  <c r="BI2106"/>
  <c r="BH2106"/>
  <c r="BG2106"/>
  <c r="BF2106"/>
  <c r="T2106"/>
  <c r="R2106"/>
  <c r="P2106"/>
  <c r="BI2103"/>
  <c r="BH2103"/>
  <c r="BG2103"/>
  <c r="BF2103"/>
  <c r="T2103"/>
  <c r="R2103"/>
  <c r="P2103"/>
  <c r="BI2098"/>
  <c r="BH2098"/>
  <c r="BG2098"/>
  <c r="BF2098"/>
  <c r="T2098"/>
  <c r="R2098"/>
  <c r="P2098"/>
  <c r="BI2097"/>
  <c r="BH2097"/>
  <c r="BG2097"/>
  <c r="BF2097"/>
  <c r="T2097"/>
  <c r="R2097"/>
  <c r="P2097"/>
  <c r="BI2094"/>
  <c r="BH2094"/>
  <c r="BG2094"/>
  <c r="BF2094"/>
  <c r="T2094"/>
  <c r="R2094"/>
  <c r="P2094"/>
  <c r="BI2088"/>
  <c r="BH2088"/>
  <c r="BG2088"/>
  <c r="BF2088"/>
  <c r="T2088"/>
  <c r="R2088"/>
  <c r="P2088"/>
  <c r="BI2083"/>
  <c r="BH2083"/>
  <c r="BG2083"/>
  <c r="BF2083"/>
  <c r="T2083"/>
  <c r="R2083"/>
  <c r="P2083"/>
  <c r="BI2080"/>
  <c r="BH2080"/>
  <c r="BG2080"/>
  <c r="BF2080"/>
  <c r="T2080"/>
  <c r="R2080"/>
  <c r="P2080"/>
  <c r="BI2074"/>
  <c r="BH2074"/>
  <c r="BG2074"/>
  <c r="BF2074"/>
  <c r="T2074"/>
  <c r="R2074"/>
  <c r="P2074"/>
  <c r="BI2068"/>
  <c r="BH2068"/>
  <c r="BG2068"/>
  <c r="BF2068"/>
  <c r="T2068"/>
  <c r="R2068"/>
  <c r="P2068"/>
  <c r="BI2065"/>
  <c r="BH2065"/>
  <c r="BG2065"/>
  <c r="BF2065"/>
  <c r="T2065"/>
  <c r="R2065"/>
  <c r="P2065"/>
  <c r="BI2059"/>
  <c r="BH2059"/>
  <c r="BG2059"/>
  <c r="BF2059"/>
  <c r="T2059"/>
  <c r="R2059"/>
  <c r="P2059"/>
  <c r="BI2053"/>
  <c r="BH2053"/>
  <c r="BG2053"/>
  <c r="BF2053"/>
  <c r="T2053"/>
  <c r="R2053"/>
  <c r="P2053"/>
  <c r="BI2048"/>
  <c r="BH2048"/>
  <c r="BG2048"/>
  <c r="BF2048"/>
  <c r="T2048"/>
  <c r="R2048"/>
  <c r="P2048"/>
  <c r="BI2045"/>
  <c r="BH2045"/>
  <c r="BG2045"/>
  <c r="BF2045"/>
  <c r="T2045"/>
  <c r="R2045"/>
  <c r="P2045"/>
  <c r="BI2042"/>
  <c r="BH2042"/>
  <c r="BG2042"/>
  <c r="BF2042"/>
  <c r="T2042"/>
  <c r="R2042"/>
  <c r="P2042"/>
  <c r="BI2039"/>
  <c r="BH2039"/>
  <c r="BG2039"/>
  <c r="BF2039"/>
  <c r="T2039"/>
  <c r="R2039"/>
  <c r="P2039"/>
  <c r="BI2036"/>
  <c r="BH2036"/>
  <c r="BG2036"/>
  <c r="BF2036"/>
  <c r="T2036"/>
  <c r="R2036"/>
  <c r="P2036"/>
  <c r="BI2033"/>
  <c r="BH2033"/>
  <c r="BG2033"/>
  <c r="BF2033"/>
  <c r="T2033"/>
  <c r="R2033"/>
  <c r="P2033"/>
  <c r="BI2030"/>
  <c r="BH2030"/>
  <c r="BG2030"/>
  <c r="BF2030"/>
  <c r="T2030"/>
  <c r="R2030"/>
  <c r="P2030"/>
  <c r="BI2029"/>
  <c r="BH2029"/>
  <c r="BG2029"/>
  <c r="BF2029"/>
  <c r="T2029"/>
  <c r="R2029"/>
  <c r="P2029"/>
  <c r="BI2026"/>
  <c r="BH2026"/>
  <c r="BG2026"/>
  <c r="BF2026"/>
  <c r="T2026"/>
  <c r="R2026"/>
  <c r="P2026"/>
  <c r="BI2021"/>
  <c r="BH2021"/>
  <c r="BG2021"/>
  <c r="BF2021"/>
  <c r="T2021"/>
  <c r="R2021"/>
  <c r="P2021"/>
  <c r="BI2018"/>
  <c r="BH2018"/>
  <c r="BG2018"/>
  <c r="BF2018"/>
  <c r="T2018"/>
  <c r="R2018"/>
  <c r="P2018"/>
  <c r="BI2015"/>
  <c r="BH2015"/>
  <c r="BG2015"/>
  <c r="BF2015"/>
  <c r="T2015"/>
  <c r="R2015"/>
  <c r="P2015"/>
  <c r="BI2009"/>
  <c r="BH2009"/>
  <c r="BG2009"/>
  <c r="BF2009"/>
  <c r="T2009"/>
  <c r="R2009"/>
  <c r="P2009"/>
  <c r="BI2008"/>
  <c r="BH2008"/>
  <c r="BG2008"/>
  <c r="BF2008"/>
  <c r="T2008"/>
  <c r="R2008"/>
  <c r="P2008"/>
  <c r="BI2005"/>
  <c r="BH2005"/>
  <c r="BG2005"/>
  <c r="BF2005"/>
  <c r="T2005"/>
  <c r="R2005"/>
  <c r="P2005"/>
  <c r="BI2002"/>
  <c r="BH2002"/>
  <c r="BG2002"/>
  <c r="BF2002"/>
  <c r="T2002"/>
  <c r="R2002"/>
  <c r="P2002"/>
  <c r="BI1997"/>
  <c r="BH1997"/>
  <c r="BG1997"/>
  <c r="BF1997"/>
  <c r="T1997"/>
  <c r="R1997"/>
  <c r="P1997"/>
  <c r="BI1991"/>
  <c r="BH1991"/>
  <c r="BG1991"/>
  <c r="BF1991"/>
  <c r="T1991"/>
  <c r="R1991"/>
  <c r="P1991"/>
  <c r="BI1986"/>
  <c r="BH1986"/>
  <c r="BG1986"/>
  <c r="BF1986"/>
  <c r="T1986"/>
  <c r="R1986"/>
  <c r="P1986"/>
  <c r="BI1981"/>
  <c r="BH1981"/>
  <c r="BG1981"/>
  <c r="BF1981"/>
  <c r="T1981"/>
  <c r="R1981"/>
  <c r="P1981"/>
  <c r="BI1974"/>
  <c r="BH1974"/>
  <c r="BG1974"/>
  <c r="BF1974"/>
  <c r="T1974"/>
  <c r="R1974"/>
  <c r="P1974"/>
  <c r="BI1968"/>
  <c r="BH1968"/>
  <c r="BG1968"/>
  <c r="BF1968"/>
  <c r="T1968"/>
  <c r="R1968"/>
  <c r="P1968"/>
  <c r="BI1963"/>
  <c r="BH1963"/>
  <c r="BG1963"/>
  <c r="BF1963"/>
  <c r="T1963"/>
  <c r="R1963"/>
  <c r="P1963"/>
  <c r="BI1961"/>
  <c r="BH1961"/>
  <c r="BG1961"/>
  <c r="BF1961"/>
  <c r="T1961"/>
  <c r="R1961"/>
  <c r="P1961"/>
  <c r="BI1954"/>
  <c r="BH1954"/>
  <c r="BG1954"/>
  <c r="BF1954"/>
  <c r="T1954"/>
  <c r="R1954"/>
  <c r="P1954"/>
  <c r="BI1949"/>
  <c r="BH1949"/>
  <c r="BG1949"/>
  <c r="BF1949"/>
  <c r="T1949"/>
  <c r="R1949"/>
  <c r="P1949"/>
  <c r="BI1946"/>
  <c r="BH1946"/>
  <c r="BG1946"/>
  <c r="BF1946"/>
  <c r="T1946"/>
  <c r="R1946"/>
  <c r="P1946"/>
  <c r="BI1944"/>
  <c r="BH1944"/>
  <c r="BG1944"/>
  <c r="BF1944"/>
  <c r="T1944"/>
  <c r="R1944"/>
  <c r="P1944"/>
  <c r="BI1933"/>
  <c r="BH1933"/>
  <c r="BG1933"/>
  <c r="BF1933"/>
  <c r="T1933"/>
  <c r="R1933"/>
  <c r="P1933"/>
  <c r="BI1922"/>
  <c r="BH1922"/>
  <c r="BG1922"/>
  <c r="BF1922"/>
  <c r="T1922"/>
  <c r="R1922"/>
  <c r="P1922"/>
  <c r="BI1914"/>
  <c r="BH1914"/>
  <c r="BG1914"/>
  <c r="BF1914"/>
  <c r="T1914"/>
  <c r="R1914"/>
  <c r="P1914"/>
  <c r="BI1905"/>
  <c r="BH1905"/>
  <c r="BG1905"/>
  <c r="BF1905"/>
  <c r="T1905"/>
  <c r="R1905"/>
  <c r="P1905"/>
  <c r="BI1899"/>
  <c r="BH1899"/>
  <c r="BG1899"/>
  <c r="BF1899"/>
  <c r="T1899"/>
  <c r="R1899"/>
  <c r="P1899"/>
  <c r="BI1896"/>
  <c r="BH1896"/>
  <c r="BG1896"/>
  <c r="BF1896"/>
  <c r="T1896"/>
  <c r="R1896"/>
  <c r="P1896"/>
  <c r="BI1888"/>
  <c r="BH1888"/>
  <c r="BG1888"/>
  <c r="BF1888"/>
  <c r="T1888"/>
  <c r="R1888"/>
  <c r="P1888"/>
  <c r="BI1886"/>
  <c r="BH1886"/>
  <c r="BG1886"/>
  <c r="BF1886"/>
  <c r="T1886"/>
  <c r="R1886"/>
  <c r="P1886"/>
  <c r="BI1885"/>
  <c r="BH1885"/>
  <c r="BG1885"/>
  <c r="BF1885"/>
  <c r="T1885"/>
  <c r="R1885"/>
  <c r="P1885"/>
  <c r="BI1884"/>
  <c r="BH1884"/>
  <c r="BG1884"/>
  <c r="BF1884"/>
  <c r="T1884"/>
  <c r="R1884"/>
  <c r="P1884"/>
  <c r="BI1883"/>
  <c r="BH1883"/>
  <c r="BG1883"/>
  <c r="BF1883"/>
  <c r="T1883"/>
  <c r="R1883"/>
  <c r="P1883"/>
  <c r="BI1874"/>
  <c r="BH1874"/>
  <c r="BG1874"/>
  <c r="BF1874"/>
  <c r="T1874"/>
  <c r="R1874"/>
  <c r="P1874"/>
  <c r="BI1870"/>
  <c r="BH1870"/>
  <c r="BG1870"/>
  <c r="BF1870"/>
  <c r="T1870"/>
  <c r="R1870"/>
  <c r="P1870"/>
  <c r="BI1867"/>
  <c r="BH1867"/>
  <c r="BG1867"/>
  <c r="BF1867"/>
  <c r="T1867"/>
  <c r="R1867"/>
  <c r="P1867"/>
  <c r="BI1864"/>
  <c r="BH1864"/>
  <c r="BG1864"/>
  <c r="BF1864"/>
  <c r="T1864"/>
  <c r="R1864"/>
  <c r="P1864"/>
  <c r="BI1859"/>
  <c r="BH1859"/>
  <c r="BG1859"/>
  <c r="BF1859"/>
  <c r="T1859"/>
  <c r="R1859"/>
  <c r="P1859"/>
  <c r="BI1857"/>
  <c r="BH1857"/>
  <c r="BG1857"/>
  <c r="BF1857"/>
  <c r="T1857"/>
  <c r="R1857"/>
  <c r="P1857"/>
  <c r="BI1852"/>
  <c r="BH1852"/>
  <c r="BG1852"/>
  <c r="BF1852"/>
  <c r="T1852"/>
  <c r="R1852"/>
  <c r="P1852"/>
  <c r="BI1850"/>
  <c r="BH1850"/>
  <c r="BG1850"/>
  <c r="BF1850"/>
  <c r="T1850"/>
  <c r="R1850"/>
  <c r="P1850"/>
  <c r="BI1843"/>
  <c r="BH1843"/>
  <c r="BG1843"/>
  <c r="BF1843"/>
  <c r="T1843"/>
  <c r="R1843"/>
  <c r="P1843"/>
  <c r="BI1838"/>
  <c r="BH1838"/>
  <c r="BG1838"/>
  <c r="BF1838"/>
  <c r="T1838"/>
  <c r="R1838"/>
  <c r="P1838"/>
  <c r="BI1835"/>
  <c r="BH1835"/>
  <c r="BG1835"/>
  <c r="BF1835"/>
  <c r="T1835"/>
  <c r="R1835"/>
  <c r="P1835"/>
  <c r="BI1830"/>
  <c r="BH1830"/>
  <c r="BG1830"/>
  <c r="BF1830"/>
  <c r="T1830"/>
  <c r="R1830"/>
  <c r="P1830"/>
  <c r="BI1827"/>
  <c r="BH1827"/>
  <c r="BG1827"/>
  <c r="BF1827"/>
  <c r="T1827"/>
  <c r="R1827"/>
  <c r="P1827"/>
  <c r="BI1824"/>
  <c r="BH1824"/>
  <c r="BG1824"/>
  <c r="BF1824"/>
  <c r="T1824"/>
  <c r="R1824"/>
  <c r="P1824"/>
  <c r="BI1822"/>
  <c r="BH1822"/>
  <c r="BG1822"/>
  <c r="BF1822"/>
  <c r="T1822"/>
  <c r="R1822"/>
  <c r="P1822"/>
  <c r="BI1817"/>
  <c r="BH1817"/>
  <c r="BG1817"/>
  <c r="BF1817"/>
  <c r="T1817"/>
  <c r="R1817"/>
  <c r="P1817"/>
  <c r="BI1812"/>
  <c r="BH1812"/>
  <c r="BG1812"/>
  <c r="BF1812"/>
  <c r="T1812"/>
  <c r="R1812"/>
  <c r="P1812"/>
  <c r="BI1807"/>
  <c r="BH1807"/>
  <c r="BG1807"/>
  <c r="BF1807"/>
  <c r="T1807"/>
  <c r="R1807"/>
  <c r="P1807"/>
  <c r="BI1801"/>
  <c r="BH1801"/>
  <c r="BG1801"/>
  <c r="BF1801"/>
  <c r="T1801"/>
  <c r="R1801"/>
  <c r="P1801"/>
  <c r="BI1794"/>
  <c r="BH1794"/>
  <c r="BG1794"/>
  <c r="BF1794"/>
  <c r="T1794"/>
  <c r="R1794"/>
  <c r="P1794"/>
  <c r="BI1793"/>
  <c r="BH1793"/>
  <c r="BG1793"/>
  <c r="BF1793"/>
  <c r="T1793"/>
  <c r="R1793"/>
  <c r="P1793"/>
  <c r="BI1791"/>
  <c r="BH1791"/>
  <c r="BG1791"/>
  <c r="BF1791"/>
  <c r="T1791"/>
  <c r="R1791"/>
  <c r="P1791"/>
  <c r="BI1788"/>
  <c r="BH1788"/>
  <c r="BG1788"/>
  <c r="BF1788"/>
  <c r="T1788"/>
  <c r="R1788"/>
  <c r="P1788"/>
  <c r="BI1781"/>
  <c r="BH1781"/>
  <c r="BG1781"/>
  <c r="BF1781"/>
  <c r="T1781"/>
  <c r="R1781"/>
  <c r="P1781"/>
  <c r="BI1776"/>
  <c r="BH1776"/>
  <c r="BG1776"/>
  <c r="BF1776"/>
  <c r="T1776"/>
  <c r="R1776"/>
  <c r="P1776"/>
  <c r="BI1774"/>
  <c r="BH1774"/>
  <c r="BG1774"/>
  <c r="BF1774"/>
  <c r="T1774"/>
  <c r="R1774"/>
  <c r="P1774"/>
  <c r="BI1771"/>
  <c r="BH1771"/>
  <c r="BG1771"/>
  <c r="BF1771"/>
  <c r="T1771"/>
  <c r="R1771"/>
  <c r="P1771"/>
  <c r="BI1768"/>
  <c r="BH1768"/>
  <c r="BG1768"/>
  <c r="BF1768"/>
  <c r="T1768"/>
  <c r="R1768"/>
  <c r="P1768"/>
  <c r="BI1764"/>
  <c r="BH1764"/>
  <c r="BG1764"/>
  <c r="BF1764"/>
  <c r="T1764"/>
  <c r="R1764"/>
  <c r="P1764"/>
  <c r="BI1762"/>
  <c r="BH1762"/>
  <c r="BG1762"/>
  <c r="BF1762"/>
  <c r="T1762"/>
  <c r="R1762"/>
  <c r="P1762"/>
  <c r="BI1759"/>
  <c r="BH1759"/>
  <c r="BG1759"/>
  <c r="BF1759"/>
  <c r="T1759"/>
  <c r="R1759"/>
  <c r="P1759"/>
  <c r="BI1753"/>
  <c r="BH1753"/>
  <c r="BG1753"/>
  <c r="BF1753"/>
  <c r="T1753"/>
  <c r="R1753"/>
  <c r="P1753"/>
  <c r="BI1744"/>
  <c r="BH1744"/>
  <c r="BG1744"/>
  <c r="BF1744"/>
  <c r="T1744"/>
  <c r="R1744"/>
  <c r="P1744"/>
  <c r="BI1724"/>
  <c r="BH1724"/>
  <c r="BG1724"/>
  <c r="BF1724"/>
  <c r="T1724"/>
  <c r="R1724"/>
  <c r="P1724"/>
  <c r="BI1721"/>
  <c r="BH1721"/>
  <c r="BG1721"/>
  <c r="BF1721"/>
  <c r="T1721"/>
  <c r="R1721"/>
  <c r="P1721"/>
  <c r="BI1718"/>
  <c r="BH1718"/>
  <c r="BG1718"/>
  <c r="BF1718"/>
  <c r="T1718"/>
  <c r="R1718"/>
  <c r="P1718"/>
  <c r="BI1717"/>
  <c r="BH1717"/>
  <c r="BG1717"/>
  <c r="BF1717"/>
  <c r="T1717"/>
  <c r="R1717"/>
  <c r="P1717"/>
  <c r="BI1715"/>
  <c r="BH1715"/>
  <c r="BG1715"/>
  <c r="BF1715"/>
  <c r="T1715"/>
  <c r="R1715"/>
  <c r="P1715"/>
  <c r="BI1711"/>
  <c r="BH1711"/>
  <c r="BG1711"/>
  <c r="BF1711"/>
  <c r="T1711"/>
  <c r="R1711"/>
  <c r="P1711"/>
  <c r="BI1708"/>
  <c r="BH1708"/>
  <c r="BG1708"/>
  <c r="BF1708"/>
  <c r="T1708"/>
  <c r="R1708"/>
  <c r="P1708"/>
  <c r="BI1704"/>
  <c r="BH1704"/>
  <c r="BG1704"/>
  <c r="BF1704"/>
  <c r="T1704"/>
  <c r="R1704"/>
  <c r="P1704"/>
  <c r="BI1700"/>
  <c r="BH1700"/>
  <c r="BG1700"/>
  <c r="BF1700"/>
  <c r="T1700"/>
  <c r="R1700"/>
  <c r="P1700"/>
  <c r="BI1696"/>
  <c r="BH1696"/>
  <c r="BG1696"/>
  <c r="BF1696"/>
  <c r="T1696"/>
  <c r="R1696"/>
  <c r="P1696"/>
  <c r="BI1691"/>
  <c r="BH1691"/>
  <c r="BG1691"/>
  <c r="BF1691"/>
  <c r="T1691"/>
  <c r="R1691"/>
  <c r="P1691"/>
  <c r="BI1685"/>
  <c r="BH1685"/>
  <c r="BG1685"/>
  <c r="BF1685"/>
  <c r="T1685"/>
  <c r="R1685"/>
  <c r="P1685"/>
  <c r="BI1680"/>
  <c r="BH1680"/>
  <c r="BG1680"/>
  <c r="BF1680"/>
  <c r="T1680"/>
  <c r="R1680"/>
  <c r="P1680"/>
  <c r="BI1675"/>
  <c r="BH1675"/>
  <c r="BG1675"/>
  <c r="BF1675"/>
  <c r="T1675"/>
  <c r="R1675"/>
  <c r="P1675"/>
  <c r="BI1672"/>
  <c r="BH1672"/>
  <c r="BG1672"/>
  <c r="BF1672"/>
  <c r="T1672"/>
  <c r="R1672"/>
  <c r="P1672"/>
  <c r="BI1669"/>
  <c r="BH1669"/>
  <c r="BG1669"/>
  <c r="BF1669"/>
  <c r="T1669"/>
  <c r="R1669"/>
  <c r="P1669"/>
  <c r="BI1666"/>
  <c r="BH1666"/>
  <c r="BG1666"/>
  <c r="BF1666"/>
  <c r="T1666"/>
  <c r="R1666"/>
  <c r="P1666"/>
  <c r="BI1661"/>
  <c r="BH1661"/>
  <c r="BG1661"/>
  <c r="BF1661"/>
  <c r="T1661"/>
  <c r="R1661"/>
  <c r="P1661"/>
  <c r="BI1656"/>
  <c r="BH1656"/>
  <c r="BG1656"/>
  <c r="BF1656"/>
  <c r="T1656"/>
  <c r="R1656"/>
  <c r="P1656"/>
  <c r="BI1651"/>
  <c r="BH1651"/>
  <c r="BG1651"/>
  <c r="BF1651"/>
  <c r="T1651"/>
  <c r="R1651"/>
  <c r="P1651"/>
  <c r="BI1645"/>
  <c r="BH1645"/>
  <c r="BG1645"/>
  <c r="BF1645"/>
  <c r="T1645"/>
  <c r="R1645"/>
  <c r="P1645"/>
  <c r="BI1638"/>
  <c r="BH1638"/>
  <c r="BG1638"/>
  <c r="BF1638"/>
  <c r="T1638"/>
  <c r="R1638"/>
  <c r="P1638"/>
  <c r="BI1629"/>
  <c r="BH1629"/>
  <c r="BG1629"/>
  <c r="BF1629"/>
  <c r="T1629"/>
  <c r="R1629"/>
  <c r="P1629"/>
  <c r="BI1619"/>
  <c r="BH1619"/>
  <c r="BG1619"/>
  <c r="BF1619"/>
  <c r="T1619"/>
  <c r="R1619"/>
  <c r="P1619"/>
  <c r="BI1604"/>
  <c r="BH1604"/>
  <c r="BG1604"/>
  <c r="BF1604"/>
  <c r="T1604"/>
  <c r="R1604"/>
  <c r="P1604"/>
  <c r="BI1588"/>
  <c r="BH1588"/>
  <c r="BG1588"/>
  <c r="BF1588"/>
  <c r="T1588"/>
  <c r="R1588"/>
  <c r="P1588"/>
  <c r="BI1581"/>
  <c r="BH1581"/>
  <c r="BG1581"/>
  <c r="BF1581"/>
  <c r="T1581"/>
  <c r="R1581"/>
  <c r="P1581"/>
  <c r="BI1573"/>
  <c r="BH1573"/>
  <c r="BG1573"/>
  <c r="BF1573"/>
  <c r="T1573"/>
  <c r="R1573"/>
  <c r="P1573"/>
  <c r="BI1570"/>
  <c r="BH1570"/>
  <c r="BG1570"/>
  <c r="BF1570"/>
  <c r="T1570"/>
  <c r="R1570"/>
  <c r="P1570"/>
  <c r="BI1564"/>
  <c r="BH1564"/>
  <c r="BG1564"/>
  <c r="BF1564"/>
  <c r="T1564"/>
  <c r="R1564"/>
  <c r="P1564"/>
  <c r="BI1559"/>
  <c r="BH1559"/>
  <c r="BG1559"/>
  <c r="BF1559"/>
  <c r="T1559"/>
  <c r="R1559"/>
  <c r="P1559"/>
  <c r="BI1553"/>
  <c r="BH1553"/>
  <c r="BG1553"/>
  <c r="BF1553"/>
  <c r="T1553"/>
  <c r="R1553"/>
  <c r="P1553"/>
  <c r="BI1548"/>
  <c r="BH1548"/>
  <c r="BG1548"/>
  <c r="BF1548"/>
  <c r="T1548"/>
  <c r="R1548"/>
  <c r="P1548"/>
  <c r="BI1547"/>
  <c r="BH1547"/>
  <c r="BG1547"/>
  <c r="BF1547"/>
  <c r="T1547"/>
  <c r="R1547"/>
  <c r="P1547"/>
  <c r="BI1546"/>
  <c r="BH1546"/>
  <c r="BG1546"/>
  <c r="BF1546"/>
  <c r="T1546"/>
  <c r="R1546"/>
  <c r="P1546"/>
  <c r="BI1545"/>
  <c r="BH1545"/>
  <c r="BG1545"/>
  <c r="BF1545"/>
  <c r="T1545"/>
  <c r="R1545"/>
  <c r="P1545"/>
  <c r="BI1543"/>
  <c r="BH1543"/>
  <c r="BG1543"/>
  <c r="BF1543"/>
  <c r="T1543"/>
  <c r="R1543"/>
  <c r="P1543"/>
  <c r="BI1535"/>
  <c r="BH1535"/>
  <c r="BG1535"/>
  <c r="BF1535"/>
  <c r="T1535"/>
  <c r="R1535"/>
  <c r="P1535"/>
  <c r="BI1534"/>
  <c r="BH1534"/>
  <c r="BG1534"/>
  <c r="BF1534"/>
  <c r="T1534"/>
  <c r="R1534"/>
  <c r="P1534"/>
  <c r="BI1514"/>
  <c r="BH1514"/>
  <c r="BG1514"/>
  <c r="BF1514"/>
  <c r="T1514"/>
  <c r="R1514"/>
  <c r="P1514"/>
  <c r="BI1477"/>
  <c r="BH1477"/>
  <c r="BG1477"/>
  <c r="BF1477"/>
  <c r="T1477"/>
  <c r="R1477"/>
  <c r="P1477"/>
  <c r="BI1475"/>
  <c r="BH1475"/>
  <c r="BG1475"/>
  <c r="BF1475"/>
  <c r="T1475"/>
  <c r="R1475"/>
  <c r="P1475"/>
  <c r="BI1474"/>
  <c r="BH1474"/>
  <c r="BG1474"/>
  <c r="BF1474"/>
  <c r="T1474"/>
  <c r="R1474"/>
  <c r="P1474"/>
  <c r="BI1471"/>
  <c r="BH1471"/>
  <c r="BG1471"/>
  <c r="BF1471"/>
  <c r="T1471"/>
  <c r="R1471"/>
  <c r="P1471"/>
  <c r="BI1469"/>
  <c r="BH1469"/>
  <c r="BG1469"/>
  <c r="BF1469"/>
  <c r="T1469"/>
  <c r="R1469"/>
  <c r="P1469"/>
  <c r="BI1466"/>
  <c r="BH1466"/>
  <c r="BG1466"/>
  <c r="BF1466"/>
  <c r="T1466"/>
  <c r="R1466"/>
  <c r="P1466"/>
  <c r="BI1463"/>
  <c r="BH1463"/>
  <c r="BG1463"/>
  <c r="BF1463"/>
  <c r="T1463"/>
  <c r="R1463"/>
  <c r="P1463"/>
  <c r="BI1460"/>
  <c r="BH1460"/>
  <c r="BG1460"/>
  <c r="BF1460"/>
  <c r="T1460"/>
  <c r="R1460"/>
  <c r="P1460"/>
  <c r="BI1448"/>
  <c r="BH1448"/>
  <c r="BG1448"/>
  <c r="BF1448"/>
  <c r="T1448"/>
  <c r="R1448"/>
  <c r="P1448"/>
  <c r="BI1446"/>
  <c r="BH1446"/>
  <c r="BG1446"/>
  <c r="BF1446"/>
  <c r="T1446"/>
  <c r="R1446"/>
  <c r="P1446"/>
  <c r="BI1429"/>
  <c r="BH1429"/>
  <c r="BG1429"/>
  <c r="BF1429"/>
  <c r="T1429"/>
  <c r="R1429"/>
  <c r="P1429"/>
  <c r="BI1427"/>
  <c r="BH1427"/>
  <c r="BG1427"/>
  <c r="BF1427"/>
  <c r="T1427"/>
  <c r="R1427"/>
  <c r="P1427"/>
  <c r="BI1424"/>
  <c r="BH1424"/>
  <c r="BG1424"/>
  <c r="BF1424"/>
  <c r="T1424"/>
  <c r="R1424"/>
  <c r="P1424"/>
  <c r="BI1422"/>
  <c r="BH1422"/>
  <c r="BG1422"/>
  <c r="BF1422"/>
  <c r="T1422"/>
  <c r="R1422"/>
  <c r="P1422"/>
  <c r="BI1419"/>
  <c r="BH1419"/>
  <c r="BG1419"/>
  <c r="BF1419"/>
  <c r="T1419"/>
  <c r="R1419"/>
  <c r="P1419"/>
  <c r="BI1416"/>
  <c r="BH1416"/>
  <c r="BG1416"/>
  <c r="BF1416"/>
  <c r="T1416"/>
  <c r="R1416"/>
  <c r="P1416"/>
  <c r="BI1414"/>
  <c r="BH1414"/>
  <c r="BG1414"/>
  <c r="BF1414"/>
  <c r="T1414"/>
  <c r="R1414"/>
  <c r="P1414"/>
  <c r="BI1408"/>
  <c r="BH1408"/>
  <c r="BG1408"/>
  <c r="BF1408"/>
  <c r="T1408"/>
  <c r="R1408"/>
  <c r="P1408"/>
  <c r="BI1405"/>
  <c r="BH1405"/>
  <c r="BG1405"/>
  <c r="BF1405"/>
  <c r="T1405"/>
  <c r="R1405"/>
  <c r="P1405"/>
  <c r="BI1402"/>
  <c r="BH1402"/>
  <c r="BG1402"/>
  <c r="BF1402"/>
  <c r="T1402"/>
  <c r="R1402"/>
  <c r="P1402"/>
  <c r="BI1399"/>
  <c r="BH1399"/>
  <c r="BG1399"/>
  <c r="BF1399"/>
  <c r="T1399"/>
  <c r="R1399"/>
  <c r="P1399"/>
  <c r="BI1396"/>
  <c r="BH1396"/>
  <c r="BG1396"/>
  <c r="BF1396"/>
  <c r="T1396"/>
  <c r="R1396"/>
  <c r="P1396"/>
  <c r="BI1376"/>
  <c r="BH1376"/>
  <c r="BG1376"/>
  <c r="BF1376"/>
  <c r="T1376"/>
  <c r="R1376"/>
  <c r="P1376"/>
  <c r="BI1374"/>
  <c r="BH1374"/>
  <c r="BG1374"/>
  <c r="BF1374"/>
  <c r="T1374"/>
  <c r="R1374"/>
  <c r="P1374"/>
  <c r="BI1371"/>
  <c r="BH1371"/>
  <c r="BG1371"/>
  <c r="BF1371"/>
  <c r="T1371"/>
  <c r="R1371"/>
  <c r="P1371"/>
  <c r="BI1369"/>
  <c r="BH1369"/>
  <c r="BG1369"/>
  <c r="BF1369"/>
  <c r="T1369"/>
  <c r="R1369"/>
  <c r="P1369"/>
  <c r="BI1368"/>
  <c r="BH1368"/>
  <c r="BG1368"/>
  <c r="BF1368"/>
  <c r="T1368"/>
  <c r="R1368"/>
  <c r="P1368"/>
  <c r="BI1363"/>
  <c r="BH1363"/>
  <c r="BG1363"/>
  <c r="BF1363"/>
  <c r="T1363"/>
  <c r="R1363"/>
  <c r="P1363"/>
  <c r="BI1361"/>
  <c r="BH1361"/>
  <c r="BG1361"/>
  <c r="BF1361"/>
  <c r="T1361"/>
  <c r="R1361"/>
  <c r="P1361"/>
  <c r="BI1358"/>
  <c r="BH1358"/>
  <c r="BG1358"/>
  <c r="BF1358"/>
  <c r="T1358"/>
  <c r="R1358"/>
  <c r="P1358"/>
  <c r="BI1356"/>
  <c r="BH1356"/>
  <c r="BG1356"/>
  <c r="BF1356"/>
  <c r="T1356"/>
  <c r="R1356"/>
  <c r="P1356"/>
  <c r="BI1354"/>
  <c r="BH1354"/>
  <c r="BG1354"/>
  <c r="BF1354"/>
  <c r="T1354"/>
  <c r="R1354"/>
  <c r="P1354"/>
  <c r="BI1351"/>
  <c r="BH1351"/>
  <c r="BG1351"/>
  <c r="BF1351"/>
  <c r="T1351"/>
  <c r="R1351"/>
  <c r="P1351"/>
  <c r="BI1347"/>
  <c r="BH1347"/>
  <c r="BG1347"/>
  <c r="BF1347"/>
  <c r="T1347"/>
  <c r="R1347"/>
  <c r="P1347"/>
  <c r="BI1345"/>
  <c r="BH1345"/>
  <c r="BG1345"/>
  <c r="BF1345"/>
  <c r="T1345"/>
  <c r="R1345"/>
  <c r="P1345"/>
  <c r="BI1344"/>
  <c r="BH1344"/>
  <c r="BG1344"/>
  <c r="BF1344"/>
  <c r="T1344"/>
  <c r="R1344"/>
  <c r="P1344"/>
  <c r="BI1342"/>
  <c r="BH1342"/>
  <c r="BG1342"/>
  <c r="BF1342"/>
  <c r="T1342"/>
  <c r="R1342"/>
  <c r="P1342"/>
  <c r="BI1336"/>
  <c r="BH1336"/>
  <c r="BG1336"/>
  <c r="BF1336"/>
  <c r="T1336"/>
  <c r="R1336"/>
  <c r="P1336"/>
  <c r="BI1333"/>
  <c r="BH1333"/>
  <c r="BG1333"/>
  <c r="BF1333"/>
  <c r="T1333"/>
  <c r="R1333"/>
  <c r="P1333"/>
  <c r="BI1330"/>
  <c r="BH1330"/>
  <c r="BG1330"/>
  <c r="BF1330"/>
  <c r="T1330"/>
  <c r="R1330"/>
  <c r="P1330"/>
  <c r="BI1319"/>
  <c r="BH1319"/>
  <c r="BG1319"/>
  <c r="BF1319"/>
  <c r="T1319"/>
  <c r="R1319"/>
  <c r="P1319"/>
  <c r="BI1315"/>
  <c r="BH1315"/>
  <c r="BG1315"/>
  <c r="BF1315"/>
  <c r="T1315"/>
  <c r="R1315"/>
  <c r="P1315"/>
  <c r="BI1310"/>
  <c r="BH1310"/>
  <c r="BG1310"/>
  <c r="BF1310"/>
  <c r="T1310"/>
  <c r="R1310"/>
  <c r="P1310"/>
  <c r="BI1308"/>
  <c r="BH1308"/>
  <c r="BG1308"/>
  <c r="BF1308"/>
  <c r="T1308"/>
  <c r="R1308"/>
  <c r="P1308"/>
  <c r="BI1302"/>
  <c r="BH1302"/>
  <c r="BG1302"/>
  <c r="BF1302"/>
  <c r="T1302"/>
  <c r="R1302"/>
  <c r="P1302"/>
  <c r="BI1300"/>
  <c r="BH1300"/>
  <c r="BG1300"/>
  <c r="BF1300"/>
  <c r="T1300"/>
  <c r="R1300"/>
  <c r="P1300"/>
  <c r="BI1291"/>
  <c r="BH1291"/>
  <c r="BG1291"/>
  <c r="BF1291"/>
  <c r="T1291"/>
  <c r="R1291"/>
  <c r="P1291"/>
  <c r="BI1288"/>
  <c r="BH1288"/>
  <c r="BG1288"/>
  <c r="BF1288"/>
  <c r="T1288"/>
  <c r="T1287"/>
  <c r="R1288"/>
  <c r="R1287"/>
  <c r="P1288"/>
  <c r="P1287"/>
  <c r="BI1286"/>
  <c r="BH1286"/>
  <c r="BG1286"/>
  <c r="BF1286"/>
  <c r="T1286"/>
  <c r="R1286"/>
  <c r="P1286"/>
  <c r="BI1285"/>
  <c r="BH1285"/>
  <c r="BG1285"/>
  <c r="BF1285"/>
  <c r="T1285"/>
  <c r="R1285"/>
  <c r="P1285"/>
  <c r="BI1284"/>
  <c r="BH1284"/>
  <c r="BG1284"/>
  <c r="BF1284"/>
  <c r="T1284"/>
  <c r="R1284"/>
  <c r="P1284"/>
  <c r="BI1283"/>
  <c r="BH1283"/>
  <c r="BG1283"/>
  <c r="BF1283"/>
  <c r="T1283"/>
  <c r="R1283"/>
  <c r="P1283"/>
  <c r="BI1282"/>
  <c r="BH1282"/>
  <c r="BG1282"/>
  <c r="BF1282"/>
  <c r="T1282"/>
  <c r="R1282"/>
  <c r="P1282"/>
  <c r="BI1281"/>
  <c r="BH1281"/>
  <c r="BG1281"/>
  <c r="BF1281"/>
  <c r="T1281"/>
  <c r="R1281"/>
  <c r="P1281"/>
  <c r="BI1280"/>
  <c r="BH1280"/>
  <c r="BG1280"/>
  <c r="BF1280"/>
  <c r="T1280"/>
  <c r="R1280"/>
  <c r="P1280"/>
  <c r="BI1278"/>
  <c r="BH1278"/>
  <c r="BG1278"/>
  <c r="BF1278"/>
  <c r="T1278"/>
  <c r="R1278"/>
  <c r="P1278"/>
  <c r="BI1277"/>
  <c r="BH1277"/>
  <c r="BG1277"/>
  <c r="BF1277"/>
  <c r="T1277"/>
  <c r="R1277"/>
  <c r="P1277"/>
  <c r="BI1275"/>
  <c r="BH1275"/>
  <c r="BG1275"/>
  <c r="BF1275"/>
  <c r="T1275"/>
  <c r="R1275"/>
  <c r="P1275"/>
  <c r="BI1274"/>
  <c r="BH1274"/>
  <c r="BG1274"/>
  <c r="BF1274"/>
  <c r="T1274"/>
  <c r="R1274"/>
  <c r="P1274"/>
  <c r="BI1258"/>
  <c r="BH1258"/>
  <c r="BG1258"/>
  <c r="BF1258"/>
  <c r="T1258"/>
  <c r="R1258"/>
  <c r="P1258"/>
  <c r="BI1256"/>
  <c r="BH1256"/>
  <c r="BG1256"/>
  <c r="BF1256"/>
  <c r="T1256"/>
  <c r="R1256"/>
  <c r="P1256"/>
  <c r="BI1252"/>
  <c r="BH1252"/>
  <c r="BG1252"/>
  <c r="BF1252"/>
  <c r="T1252"/>
  <c r="R1252"/>
  <c r="P1252"/>
  <c r="BI1239"/>
  <c r="BH1239"/>
  <c r="BG1239"/>
  <c r="BF1239"/>
  <c r="T1239"/>
  <c r="R1239"/>
  <c r="P1239"/>
  <c r="BI1230"/>
  <c r="BH1230"/>
  <c r="BG1230"/>
  <c r="BF1230"/>
  <c r="T1230"/>
  <c r="R1230"/>
  <c r="P1230"/>
  <c r="BI1227"/>
  <c r="BH1227"/>
  <c r="BG1227"/>
  <c r="BF1227"/>
  <c r="T1227"/>
  <c r="R1227"/>
  <c r="P1227"/>
  <c r="BI1222"/>
  <c r="BH1222"/>
  <c r="BG1222"/>
  <c r="BF1222"/>
  <c r="T1222"/>
  <c r="R1222"/>
  <c r="P1222"/>
  <c r="BI1219"/>
  <c r="BH1219"/>
  <c r="BG1219"/>
  <c r="BF1219"/>
  <c r="T1219"/>
  <c r="R1219"/>
  <c r="P1219"/>
  <c r="BI1212"/>
  <c r="BH1212"/>
  <c r="BG1212"/>
  <c r="BF1212"/>
  <c r="T1212"/>
  <c r="R1212"/>
  <c r="P1212"/>
  <c r="BI1205"/>
  <c r="BH1205"/>
  <c r="BG1205"/>
  <c r="BF1205"/>
  <c r="T1205"/>
  <c r="R1205"/>
  <c r="P1205"/>
  <c r="BI1201"/>
  <c r="BH1201"/>
  <c r="BG1201"/>
  <c r="BF1201"/>
  <c r="T1201"/>
  <c r="R1201"/>
  <c r="P1201"/>
  <c r="BI1196"/>
  <c r="BH1196"/>
  <c r="BG1196"/>
  <c r="BF1196"/>
  <c r="T1196"/>
  <c r="R1196"/>
  <c r="P1196"/>
  <c r="BI1191"/>
  <c r="BH1191"/>
  <c r="BG1191"/>
  <c r="BF1191"/>
  <c r="T1191"/>
  <c r="R1191"/>
  <c r="P1191"/>
  <c r="BI1173"/>
  <c r="BH1173"/>
  <c r="BG1173"/>
  <c r="BF1173"/>
  <c r="T1173"/>
  <c r="R1173"/>
  <c r="P1173"/>
  <c r="BI1170"/>
  <c r="BH1170"/>
  <c r="BG1170"/>
  <c r="BF1170"/>
  <c r="T1170"/>
  <c r="R1170"/>
  <c r="P1170"/>
  <c r="BI1164"/>
  <c r="BH1164"/>
  <c r="BG1164"/>
  <c r="BF1164"/>
  <c r="T1164"/>
  <c r="R1164"/>
  <c r="P1164"/>
  <c r="BI1156"/>
  <c r="BH1156"/>
  <c r="BG1156"/>
  <c r="BF1156"/>
  <c r="T1156"/>
  <c r="R1156"/>
  <c r="P1156"/>
  <c r="BI1151"/>
  <c r="BH1151"/>
  <c r="BG1151"/>
  <c r="BF1151"/>
  <c r="T1151"/>
  <c r="R1151"/>
  <c r="P1151"/>
  <c r="BI1148"/>
  <c r="BH1148"/>
  <c r="BG1148"/>
  <c r="BF1148"/>
  <c r="T1148"/>
  <c r="R1148"/>
  <c r="P1148"/>
  <c r="BI1143"/>
  <c r="BH1143"/>
  <c r="BG1143"/>
  <c r="BF1143"/>
  <c r="T1143"/>
  <c r="R1143"/>
  <c r="P1143"/>
  <c r="BI1139"/>
  <c r="BH1139"/>
  <c r="BG1139"/>
  <c r="BF1139"/>
  <c r="T1139"/>
  <c r="R1139"/>
  <c r="P1139"/>
  <c r="BI1136"/>
  <c r="BH1136"/>
  <c r="BG1136"/>
  <c r="BF1136"/>
  <c r="T1136"/>
  <c r="R1136"/>
  <c r="P1136"/>
  <c r="BI1128"/>
  <c r="BH1128"/>
  <c r="BG1128"/>
  <c r="BF1128"/>
  <c r="T1128"/>
  <c r="R1128"/>
  <c r="P1128"/>
  <c r="BI1125"/>
  <c r="BH1125"/>
  <c r="BG1125"/>
  <c r="BF1125"/>
  <c r="T1125"/>
  <c r="R1125"/>
  <c r="P1125"/>
  <c r="BI1118"/>
  <c r="BH1118"/>
  <c r="BG1118"/>
  <c r="BF1118"/>
  <c r="T1118"/>
  <c r="R1118"/>
  <c r="P1118"/>
  <c r="BI1111"/>
  <c r="BH1111"/>
  <c r="BG1111"/>
  <c r="BF1111"/>
  <c r="T1111"/>
  <c r="R1111"/>
  <c r="P1111"/>
  <c r="BI1105"/>
  <c r="BH1105"/>
  <c r="BG1105"/>
  <c r="BF1105"/>
  <c r="T1105"/>
  <c r="R1105"/>
  <c r="P1105"/>
  <c r="BI1097"/>
  <c r="BH1097"/>
  <c r="BG1097"/>
  <c r="BF1097"/>
  <c r="T1097"/>
  <c r="R1097"/>
  <c r="P1097"/>
  <c r="BI1092"/>
  <c r="BH1092"/>
  <c r="BG1092"/>
  <c r="BF1092"/>
  <c r="T1092"/>
  <c r="R1092"/>
  <c r="P1092"/>
  <c r="BI1089"/>
  <c r="BH1089"/>
  <c r="BG1089"/>
  <c r="BF1089"/>
  <c r="T1089"/>
  <c r="R1089"/>
  <c r="P1089"/>
  <c r="BI1086"/>
  <c r="BH1086"/>
  <c r="BG1086"/>
  <c r="BF1086"/>
  <c r="T1086"/>
  <c r="R1086"/>
  <c r="P1086"/>
  <c r="BI1083"/>
  <c r="BH1083"/>
  <c r="BG1083"/>
  <c r="BF1083"/>
  <c r="T1083"/>
  <c r="R1083"/>
  <c r="P1083"/>
  <c r="BI1080"/>
  <c r="BH1080"/>
  <c r="BG1080"/>
  <c r="BF1080"/>
  <c r="T1080"/>
  <c r="R1080"/>
  <c r="P1080"/>
  <c r="BI1074"/>
  <c r="BH1074"/>
  <c r="BG1074"/>
  <c r="BF1074"/>
  <c r="T1074"/>
  <c r="R1074"/>
  <c r="P1074"/>
  <c r="BI1069"/>
  <c r="BH1069"/>
  <c r="BG1069"/>
  <c r="BF1069"/>
  <c r="T1069"/>
  <c r="R1069"/>
  <c r="P1069"/>
  <c r="BI1064"/>
  <c r="BH1064"/>
  <c r="BG1064"/>
  <c r="BF1064"/>
  <c r="T1064"/>
  <c r="R1064"/>
  <c r="P1064"/>
  <c r="BI1061"/>
  <c r="BH1061"/>
  <c r="BG1061"/>
  <c r="BF1061"/>
  <c r="T1061"/>
  <c r="R1061"/>
  <c r="P1061"/>
  <c r="BI1031"/>
  <c r="BH1031"/>
  <c r="BG1031"/>
  <c r="BF1031"/>
  <c r="T1031"/>
  <c r="R1031"/>
  <c r="P1031"/>
  <c r="BI1018"/>
  <c r="BH1018"/>
  <c r="BG1018"/>
  <c r="BF1018"/>
  <c r="T1018"/>
  <c r="R1018"/>
  <c r="P1018"/>
  <c r="BI1008"/>
  <c r="BH1008"/>
  <c r="BG1008"/>
  <c r="BF1008"/>
  <c r="T1008"/>
  <c r="R1008"/>
  <c r="P1008"/>
  <c r="BI1001"/>
  <c r="BH1001"/>
  <c r="BG1001"/>
  <c r="BF1001"/>
  <c r="T1001"/>
  <c r="R1001"/>
  <c r="P1001"/>
  <c r="BI997"/>
  <c r="BH997"/>
  <c r="BG997"/>
  <c r="BF997"/>
  <c r="T997"/>
  <c r="R997"/>
  <c r="P997"/>
  <c r="BI989"/>
  <c r="BH989"/>
  <c r="BG989"/>
  <c r="BF989"/>
  <c r="T989"/>
  <c r="R989"/>
  <c r="P989"/>
  <c r="BI986"/>
  <c r="BH986"/>
  <c r="BG986"/>
  <c r="BF986"/>
  <c r="T986"/>
  <c r="R986"/>
  <c r="P986"/>
  <c r="BI981"/>
  <c r="BH981"/>
  <c r="BG981"/>
  <c r="BF981"/>
  <c r="T981"/>
  <c r="R981"/>
  <c r="P981"/>
  <c r="BI978"/>
  <c r="BH978"/>
  <c r="BG978"/>
  <c r="BF978"/>
  <c r="T978"/>
  <c r="R978"/>
  <c r="P978"/>
  <c r="BI972"/>
  <c r="BH972"/>
  <c r="BG972"/>
  <c r="BF972"/>
  <c r="T972"/>
  <c r="R972"/>
  <c r="P972"/>
  <c r="BI971"/>
  <c r="BH971"/>
  <c r="BG971"/>
  <c r="BF971"/>
  <c r="T971"/>
  <c r="R971"/>
  <c r="P971"/>
  <c r="BI970"/>
  <c r="BH970"/>
  <c r="BG970"/>
  <c r="BF970"/>
  <c r="T970"/>
  <c r="R970"/>
  <c r="P970"/>
  <c r="BI967"/>
  <c r="BH967"/>
  <c r="BG967"/>
  <c r="BF967"/>
  <c r="T967"/>
  <c r="R967"/>
  <c r="P967"/>
  <c r="BI963"/>
  <c r="BH963"/>
  <c r="BG963"/>
  <c r="BF963"/>
  <c r="T963"/>
  <c r="R963"/>
  <c r="P963"/>
  <c r="BI960"/>
  <c r="BH960"/>
  <c r="BG960"/>
  <c r="BF960"/>
  <c r="T960"/>
  <c r="R960"/>
  <c r="P960"/>
  <c r="BI956"/>
  <c r="BH956"/>
  <c r="BG956"/>
  <c r="BF956"/>
  <c r="T956"/>
  <c r="R956"/>
  <c r="P956"/>
  <c r="BI955"/>
  <c r="BH955"/>
  <c r="BG955"/>
  <c r="BF955"/>
  <c r="T955"/>
  <c r="R955"/>
  <c r="P955"/>
  <c r="BI954"/>
  <c r="BH954"/>
  <c r="BG954"/>
  <c r="BF954"/>
  <c r="T954"/>
  <c r="R954"/>
  <c r="P954"/>
  <c r="BI952"/>
  <c r="BH952"/>
  <c r="BG952"/>
  <c r="BF952"/>
  <c r="T952"/>
  <c r="R952"/>
  <c r="P952"/>
  <c r="BI951"/>
  <c r="BH951"/>
  <c r="BG951"/>
  <c r="BF951"/>
  <c r="T951"/>
  <c r="R951"/>
  <c r="P951"/>
  <c r="BI950"/>
  <c r="BH950"/>
  <c r="BG950"/>
  <c r="BF950"/>
  <c r="T950"/>
  <c r="R950"/>
  <c r="P950"/>
  <c r="BI948"/>
  <c r="BH948"/>
  <c r="BG948"/>
  <c r="BF948"/>
  <c r="T948"/>
  <c r="R948"/>
  <c r="P948"/>
  <c r="BI947"/>
  <c r="BH947"/>
  <c r="BG947"/>
  <c r="BF947"/>
  <c r="T947"/>
  <c r="R947"/>
  <c r="P947"/>
  <c r="BI946"/>
  <c r="BH946"/>
  <c r="BG946"/>
  <c r="BF946"/>
  <c r="T946"/>
  <c r="R946"/>
  <c r="P946"/>
  <c r="BI944"/>
  <c r="BH944"/>
  <c r="BG944"/>
  <c r="BF944"/>
  <c r="T944"/>
  <c r="R944"/>
  <c r="P944"/>
  <c r="BI939"/>
  <c r="BH939"/>
  <c r="BG939"/>
  <c r="BF939"/>
  <c r="T939"/>
  <c r="R939"/>
  <c r="P939"/>
  <c r="BI935"/>
  <c r="BH935"/>
  <c r="BG935"/>
  <c r="BF935"/>
  <c r="T935"/>
  <c r="T934"/>
  <c r="R935"/>
  <c r="R934"/>
  <c r="P935"/>
  <c r="P934"/>
  <c r="BI933"/>
  <c r="BH933"/>
  <c r="BG933"/>
  <c r="BF933"/>
  <c r="T933"/>
  <c r="R933"/>
  <c r="P933"/>
  <c r="BI930"/>
  <c r="BH930"/>
  <c r="BG930"/>
  <c r="BF930"/>
  <c r="T930"/>
  <c r="R930"/>
  <c r="P930"/>
  <c r="BI925"/>
  <c r="BH925"/>
  <c r="BG925"/>
  <c r="BF925"/>
  <c r="T925"/>
  <c r="R925"/>
  <c r="P925"/>
  <c r="BI922"/>
  <c r="BH922"/>
  <c r="BG922"/>
  <c r="BF922"/>
  <c r="T922"/>
  <c r="R922"/>
  <c r="P922"/>
  <c r="BI903"/>
  <c r="BH903"/>
  <c r="BG903"/>
  <c r="BF903"/>
  <c r="T903"/>
  <c r="R903"/>
  <c r="P903"/>
  <c r="BI899"/>
  <c r="BH899"/>
  <c r="BG899"/>
  <c r="BF899"/>
  <c r="T899"/>
  <c r="R899"/>
  <c r="P899"/>
  <c r="BI881"/>
  <c r="BH881"/>
  <c r="BG881"/>
  <c r="BF881"/>
  <c r="T881"/>
  <c r="R881"/>
  <c r="P881"/>
  <c r="BI877"/>
  <c r="BH877"/>
  <c r="BG877"/>
  <c r="BF877"/>
  <c r="T877"/>
  <c r="R877"/>
  <c r="P877"/>
  <c r="BI876"/>
  <c r="BH876"/>
  <c r="BG876"/>
  <c r="BF876"/>
  <c r="T876"/>
  <c r="R876"/>
  <c r="P876"/>
  <c r="BI853"/>
  <c r="BH853"/>
  <c r="BG853"/>
  <c r="BF853"/>
  <c r="T853"/>
  <c r="R853"/>
  <c r="P853"/>
  <c r="BI841"/>
  <c r="BH841"/>
  <c r="BG841"/>
  <c r="BF841"/>
  <c r="T841"/>
  <c r="R841"/>
  <c r="P841"/>
  <c r="BI825"/>
  <c r="BH825"/>
  <c r="BG825"/>
  <c r="BF825"/>
  <c r="T825"/>
  <c r="R825"/>
  <c r="P825"/>
  <c r="BI818"/>
  <c r="BH818"/>
  <c r="BG818"/>
  <c r="BF818"/>
  <c r="T818"/>
  <c r="R818"/>
  <c r="P818"/>
  <c r="BI811"/>
  <c r="BH811"/>
  <c r="BG811"/>
  <c r="BF811"/>
  <c r="T811"/>
  <c r="R811"/>
  <c r="P811"/>
  <c r="BI807"/>
  <c r="BH807"/>
  <c r="BG807"/>
  <c r="BF807"/>
  <c r="T807"/>
  <c r="R807"/>
  <c r="P807"/>
  <c r="BI801"/>
  <c r="BH801"/>
  <c r="BG801"/>
  <c r="BF801"/>
  <c r="T801"/>
  <c r="R801"/>
  <c r="P801"/>
  <c r="BI798"/>
  <c r="BH798"/>
  <c r="BG798"/>
  <c r="BF798"/>
  <c r="T798"/>
  <c r="R798"/>
  <c r="P798"/>
  <c r="BI792"/>
  <c r="BH792"/>
  <c r="BG792"/>
  <c r="BF792"/>
  <c r="T792"/>
  <c r="R792"/>
  <c r="P792"/>
  <c r="BI787"/>
  <c r="BH787"/>
  <c r="BG787"/>
  <c r="BF787"/>
  <c r="T787"/>
  <c r="R787"/>
  <c r="P787"/>
  <c r="BI784"/>
  <c r="BH784"/>
  <c r="BG784"/>
  <c r="BF784"/>
  <c r="T784"/>
  <c r="R784"/>
  <c r="P784"/>
  <c r="BI781"/>
  <c r="BH781"/>
  <c r="BG781"/>
  <c r="BF781"/>
  <c r="T781"/>
  <c r="R781"/>
  <c r="P781"/>
  <c r="BI778"/>
  <c r="BH778"/>
  <c r="BG778"/>
  <c r="BF778"/>
  <c r="T778"/>
  <c r="R778"/>
  <c r="P778"/>
  <c r="BI765"/>
  <c r="BH765"/>
  <c r="BG765"/>
  <c r="BF765"/>
  <c r="T765"/>
  <c r="R765"/>
  <c r="P765"/>
  <c r="BI762"/>
  <c r="BH762"/>
  <c r="BG762"/>
  <c r="BF762"/>
  <c r="T762"/>
  <c r="R762"/>
  <c r="P762"/>
  <c r="BI756"/>
  <c r="BH756"/>
  <c r="BG756"/>
  <c r="BF756"/>
  <c r="T756"/>
  <c r="R756"/>
  <c r="P756"/>
  <c r="BI753"/>
  <c r="BH753"/>
  <c r="BG753"/>
  <c r="BF753"/>
  <c r="T753"/>
  <c r="R753"/>
  <c r="P753"/>
  <c r="BI751"/>
  <c r="BH751"/>
  <c r="BG751"/>
  <c r="BF751"/>
  <c r="T751"/>
  <c r="R751"/>
  <c r="P751"/>
  <c r="BI748"/>
  <c r="BH748"/>
  <c r="BG748"/>
  <c r="BF748"/>
  <c r="T748"/>
  <c r="R748"/>
  <c r="P748"/>
  <c r="BI745"/>
  <c r="BH745"/>
  <c r="BG745"/>
  <c r="BF745"/>
  <c r="T745"/>
  <c r="R745"/>
  <c r="P745"/>
  <c r="BI741"/>
  <c r="BH741"/>
  <c r="BG741"/>
  <c r="BF741"/>
  <c r="T741"/>
  <c r="R741"/>
  <c r="P741"/>
  <c r="BI739"/>
  <c r="BH739"/>
  <c r="BG739"/>
  <c r="BF739"/>
  <c r="T739"/>
  <c r="R739"/>
  <c r="P739"/>
  <c r="BI735"/>
  <c r="BH735"/>
  <c r="BG735"/>
  <c r="BF735"/>
  <c r="T735"/>
  <c r="R735"/>
  <c r="P735"/>
  <c r="BI733"/>
  <c r="BH733"/>
  <c r="BG733"/>
  <c r="BF733"/>
  <c r="T733"/>
  <c r="R733"/>
  <c r="P733"/>
  <c r="BI729"/>
  <c r="BH729"/>
  <c r="BG729"/>
  <c r="BF729"/>
  <c r="T729"/>
  <c r="R729"/>
  <c r="P729"/>
  <c r="BI727"/>
  <c r="BH727"/>
  <c r="BG727"/>
  <c r="BF727"/>
  <c r="T727"/>
  <c r="R727"/>
  <c r="P727"/>
  <c r="BI723"/>
  <c r="BH723"/>
  <c r="BG723"/>
  <c r="BF723"/>
  <c r="T723"/>
  <c r="R723"/>
  <c r="P723"/>
  <c r="BI719"/>
  <c r="BH719"/>
  <c r="BG719"/>
  <c r="BF719"/>
  <c r="T719"/>
  <c r="R719"/>
  <c r="P719"/>
  <c r="BI714"/>
  <c r="BH714"/>
  <c r="BG714"/>
  <c r="BF714"/>
  <c r="T714"/>
  <c r="R714"/>
  <c r="P714"/>
  <c r="BI711"/>
  <c r="BH711"/>
  <c r="BG711"/>
  <c r="BF711"/>
  <c r="T711"/>
  <c r="R711"/>
  <c r="P711"/>
  <c r="BI697"/>
  <c r="BH697"/>
  <c r="BG697"/>
  <c r="BF697"/>
  <c r="T697"/>
  <c r="R697"/>
  <c r="P697"/>
  <c r="BI686"/>
  <c r="BH686"/>
  <c r="BG686"/>
  <c r="BF686"/>
  <c r="T686"/>
  <c r="R686"/>
  <c r="P686"/>
  <c r="BI682"/>
  <c r="BH682"/>
  <c r="BG682"/>
  <c r="BF682"/>
  <c r="T682"/>
  <c r="R682"/>
  <c r="P682"/>
  <c r="BI680"/>
  <c r="BH680"/>
  <c r="BG680"/>
  <c r="BF680"/>
  <c r="T680"/>
  <c r="R680"/>
  <c r="P680"/>
  <c r="BI673"/>
  <c r="BH673"/>
  <c r="BG673"/>
  <c r="BF673"/>
  <c r="T673"/>
  <c r="R673"/>
  <c r="P673"/>
  <c r="BI669"/>
  <c r="BH669"/>
  <c r="BG669"/>
  <c r="BF669"/>
  <c r="T669"/>
  <c r="R669"/>
  <c r="P669"/>
  <c r="BI654"/>
  <c r="BH654"/>
  <c r="BG654"/>
  <c r="BF654"/>
  <c r="T654"/>
  <c r="R654"/>
  <c r="P654"/>
  <c r="BI648"/>
  <c r="BH648"/>
  <c r="BG648"/>
  <c r="BF648"/>
  <c r="T648"/>
  <c r="R648"/>
  <c r="P648"/>
  <c r="BI641"/>
  <c r="BH641"/>
  <c r="BG641"/>
  <c r="BF641"/>
  <c r="T641"/>
  <c r="R641"/>
  <c r="P641"/>
  <c r="BI636"/>
  <c r="BH636"/>
  <c r="BG636"/>
  <c r="BF636"/>
  <c r="T636"/>
  <c r="R636"/>
  <c r="P636"/>
  <c r="BI634"/>
  <c r="BH634"/>
  <c r="BG634"/>
  <c r="BF634"/>
  <c r="T634"/>
  <c r="R634"/>
  <c r="P634"/>
  <c r="BI624"/>
  <c r="BH624"/>
  <c r="BG624"/>
  <c r="BF624"/>
  <c r="T624"/>
  <c r="R624"/>
  <c r="P624"/>
  <c r="BI618"/>
  <c r="BH618"/>
  <c r="BG618"/>
  <c r="BF618"/>
  <c r="T618"/>
  <c r="R618"/>
  <c r="P618"/>
  <c r="BI611"/>
  <c r="BH611"/>
  <c r="BG611"/>
  <c r="BF611"/>
  <c r="T611"/>
  <c r="R611"/>
  <c r="P611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4"/>
  <c r="BH594"/>
  <c r="BG594"/>
  <c r="BF594"/>
  <c r="T594"/>
  <c r="R594"/>
  <c r="P594"/>
  <c r="BI593"/>
  <c r="BH593"/>
  <c r="BG593"/>
  <c r="BF593"/>
  <c r="T593"/>
  <c r="R593"/>
  <c r="P593"/>
  <c r="BI587"/>
  <c r="BH587"/>
  <c r="BG587"/>
  <c r="BF587"/>
  <c r="T587"/>
  <c r="R587"/>
  <c r="P587"/>
  <c r="BI582"/>
  <c r="BH582"/>
  <c r="BG582"/>
  <c r="BF582"/>
  <c r="T582"/>
  <c r="R582"/>
  <c r="P582"/>
  <c r="BI575"/>
  <c r="BH575"/>
  <c r="BG575"/>
  <c r="BF575"/>
  <c r="T575"/>
  <c r="R575"/>
  <c r="P575"/>
  <c r="BI571"/>
  <c r="BH571"/>
  <c r="BG571"/>
  <c r="BF571"/>
  <c r="T571"/>
  <c r="R571"/>
  <c r="P571"/>
  <c r="BI567"/>
  <c r="BH567"/>
  <c r="BG567"/>
  <c r="BF567"/>
  <c r="T567"/>
  <c r="R567"/>
  <c r="P567"/>
  <c r="BI563"/>
  <c r="BH563"/>
  <c r="BG563"/>
  <c r="BF563"/>
  <c r="T563"/>
  <c r="R563"/>
  <c r="P563"/>
  <c r="BI562"/>
  <c r="BH562"/>
  <c r="BG562"/>
  <c r="BF562"/>
  <c r="T562"/>
  <c r="R562"/>
  <c r="P562"/>
  <c r="BI558"/>
  <c r="BH558"/>
  <c r="BG558"/>
  <c r="BF558"/>
  <c r="T558"/>
  <c r="R558"/>
  <c r="P558"/>
  <c r="BI557"/>
  <c r="BH557"/>
  <c r="BG557"/>
  <c r="BF557"/>
  <c r="T557"/>
  <c r="R557"/>
  <c r="P557"/>
  <c r="BI553"/>
  <c r="BH553"/>
  <c r="BG553"/>
  <c r="BF553"/>
  <c r="T553"/>
  <c r="R553"/>
  <c r="P553"/>
  <c r="BI549"/>
  <c r="BH549"/>
  <c r="BG549"/>
  <c r="BF549"/>
  <c r="T549"/>
  <c r="R549"/>
  <c r="P549"/>
  <c r="BI543"/>
  <c r="BH543"/>
  <c r="BG543"/>
  <c r="BF543"/>
  <c r="T543"/>
  <c r="R543"/>
  <c r="P543"/>
  <c r="BI539"/>
  <c r="BH539"/>
  <c r="BG539"/>
  <c r="BF539"/>
  <c r="T539"/>
  <c r="R539"/>
  <c r="P539"/>
  <c r="BI538"/>
  <c r="BH538"/>
  <c r="BG538"/>
  <c r="BF538"/>
  <c r="T538"/>
  <c r="R538"/>
  <c r="P538"/>
  <c r="BI532"/>
  <c r="BH532"/>
  <c r="BG532"/>
  <c r="BF532"/>
  <c r="T532"/>
  <c r="R532"/>
  <c r="P532"/>
  <c r="BI531"/>
  <c r="BH531"/>
  <c r="BG531"/>
  <c r="BF531"/>
  <c r="T531"/>
  <c r="R531"/>
  <c r="P531"/>
  <c r="BI525"/>
  <c r="BH525"/>
  <c r="BG525"/>
  <c r="BF525"/>
  <c r="T525"/>
  <c r="R525"/>
  <c r="P525"/>
  <c r="BI521"/>
  <c r="BH521"/>
  <c r="BG521"/>
  <c r="BF521"/>
  <c r="T521"/>
  <c r="R521"/>
  <c r="P521"/>
  <c r="BI517"/>
  <c r="BH517"/>
  <c r="BG517"/>
  <c r="BF517"/>
  <c r="T517"/>
  <c r="R517"/>
  <c r="P517"/>
  <c r="BI513"/>
  <c r="BH513"/>
  <c r="BG513"/>
  <c r="BF513"/>
  <c r="T513"/>
  <c r="R513"/>
  <c r="P513"/>
  <c r="BI509"/>
  <c r="BH509"/>
  <c r="BG509"/>
  <c r="BF509"/>
  <c r="T509"/>
  <c r="R509"/>
  <c r="P509"/>
  <c r="BI505"/>
  <c r="BH505"/>
  <c r="BG505"/>
  <c r="BF505"/>
  <c r="T505"/>
  <c r="R505"/>
  <c r="P505"/>
  <c r="BI501"/>
  <c r="BH501"/>
  <c r="BG501"/>
  <c r="BF501"/>
  <c r="T501"/>
  <c r="R501"/>
  <c r="P501"/>
  <c r="BI497"/>
  <c r="BH497"/>
  <c r="BG497"/>
  <c r="BF497"/>
  <c r="T497"/>
  <c r="R497"/>
  <c r="P497"/>
  <c r="BI493"/>
  <c r="BH493"/>
  <c r="BG493"/>
  <c r="BF493"/>
  <c r="T493"/>
  <c r="R493"/>
  <c r="P493"/>
  <c r="BI489"/>
  <c r="BH489"/>
  <c r="BG489"/>
  <c r="BF489"/>
  <c r="T489"/>
  <c r="R489"/>
  <c r="P489"/>
  <c r="BI485"/>
  <c r="BH485"/>
  <c r="BG485"/>
  <c r="BF485"/>
  <c r="T485"/>
  <c r="R485"/>
  <c r="P485"/>
  <c r="BI481"/>
  <c r="BH481"/>
  <c r="BG481"/>
  <c r="BF481"/>
  <c r="T481"/>
  <c r="R481"/>
  <c r="P481"/>
  <c r="BI477"/>
  <c r="BH477"/>
  <c r="BG477"/>
  <c r="BF477"/>
  <c r="T477"/>
  <c r="R477"/>
  <c r="P477"/>
  <c r="BI473"/>
  <c r="BH473"/>
  <c r="BG473"/>
  <c r="BF473"/>
  <c r="T473"/>
  <c r="R473"/>
  <c r="P473"/>
  <c r="BI467"/>
  <c r="BH467"/>
  <c r="BG467"/>
  <c r="BF467"/>
  <c r="T467"/>
  <c r="R467"/>
  <c r="P467"/>
  <c r="BI452"/>
  <c r="BH452"/>
  <c r="BG452"/>
  <c r="BF452"/>
  <c r="T452"/>
  <c r="R452"/>
  <c r="P452"/>
  <c r="BI449"/>
  <c r="BH449"/>
  <c r="BG449"/>
  <c r="BF449"/>
  <c r="T449"/>
  <c r="R449"/>
  <c r="P449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4"/>
  <c r="BH424"/>
  <c r="BG424"/>
  <c r="BF424"/>
  <c r="T424"/>
  <c r="R424"/>
  <c r="P424"/>
  <c r="BI417"/>
  <c r="BH417"/>
  <c r="BG417"/>
  <c r="BF417"/>
  <c r="T417"/>
  <c r="R417"/>
  <c r="P417"/>
  <c r="BI411"/>
  <c r="BH411"/>
  <c r="BG411"/>
  <c r="BF411"/>
  <c r="T411"/>
  <c r="R411"/>
  <c r="P411"/>
  <c r="BI405"/>
  <c r="BH405"/>
  <c r="BG405"/>
  <c r="BF405"/>
  <c r="T405"/>
  <c r="R405"/>
  <c r="P405"/>
  <c r="BI402"/>
  <c r="BH402"/>
  <c r="BG402"/>
  <c r="BF402"/>
  <c r="T402"/>
  <c r="R402"/>
  <c r="P402"/>
  <c r="BI398"/>
  <c r="BH398"/>
  <c r="BG398"/>
  <c r="BF398"/>
  <c r="T398"/>
  <c r="R398"/>
  <c r="P398"/>
  <c r="BI392"/>
  <c r="BH392"/>
  <c r="BG392"/>
  <c r="BF392"/>
  <c r="T392"/>
  <c r="R392"/>
  <c r="P392"/>
  <c r="BI389"/>
  <c r="BH389"/>
  <c r="BG389"/>
  <c r="BF389"/>
  <c r="T389"/>
  <c r="R389"/>
  <c r="P389"/>
  <c r="BI381"/>
  <c r="BH381"/>
  <c r="BG381"/>
  <c r="BF381"/>
  <c r="T381"/>
  <c r="R381"/>
  <c r="P381"/>
  <c r="BI374"/>
  <c r="BH374"/>
  <c r="BG374"/>
  <c r="BF374"/>
  <c r="T374"/>
  <c r="R374"/>
  <c r="P374"/>
  <c r="BI367"/>
  <c r="BH367"/>
  <c r="BG367"/>
  <c r="BF367"/>
  <c r="T367"/>
  <c r="R367"/>
  <c r="P367"/>
  <c r="BI364"/>
  <c r="BH364"/>
  <c r="BG364"/>
  <c r="BF364"/>
  <c r="T364"/>
  <c r="R364"/>
  <c r="P364"/>
  <c r="BI359"/>
  <c r="BH359"/>
  <c r="BG359"/>
  <c r="BF359"/>
  <c r="T359"/>
  <c r="R359"/>
  <c r="P359"/>
  <c r="BI354"/>
  <c r="BH354"/>
  <c r="BG354"/>
  <c r="BF354"/>
  <c r="T354"/>
  <c r="R354"/>
  <c r="P354"/>
  <c r="BI351"/>
  <c r="BH351"/>
  <c r="BG351"/>
  <c r="BF351"/>
  <c r="T351"/>
  <c r="R351"/>
  <c r="P351"/>
  <c r="BI345"/>
  <c r="BH345"/>
  <c r="BG345"/>
  <c r="BF345"/>
  <c r="T345"/>
  <c r="R345"/>
  <c r="P345"/>
  <c r="BI344"/>
  <c r="BH344"/>
  <c r="BG344"/>
  <c r="BF344"/>
  <c r="T344"/>
  <c r="R344"/>
  <c r="P344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24"/>
  <c r="BH324"/>
  <c r="BG324"/>
  <c r="BF324"/>
  <c r="T324"/>
  <c r="R324"/>
  <c r="P324"/>
  <c r="BI321"/>
  <c r="BH321"/>
  <c r="BG321"/>
  <c r="BF321"/>
  <c r="T321"/>
  <c r="R321"/>
  <c r="P321"/>
  <c r="BI314"/>
  <c r="BH314"/>
  <c r="BG314"/>
  <c r="BF314"/>
  <c r="T314"/>
  <c r="R314"/>
  <c r="P314"/>
  <c r="BI311"/>
  <c r="BH311"/>
  <c r="BG311"/>
  <c r="BF311"/>
  <c r="T311"/>
  <c r="R311"/>
  <c r="P311"/>
  <c r="BI306"/>
  <c r="BH306"/>
  <c r="BG306"/>
  <c r="BF306"/>
  <c r="T306"/>
  <c r="R306"/>
  <c r="P306"/>
  <c r="BI303"/>
  <c r="BH303"/>
  <c r="BG303"/>
  <c r="BF303"/>
  <c r="T303"/>
  <c r="R303"/>
  <c r="P303"/>
  <c r="BI297"/>
  <c r="BH297"/>
  <c r="BG297"/>
  <c r="BF297"/>
  <c r="T297"/>
  <c r="R297"/>
  <c r="P297"/>
  <c r="BI277"/>
  <c r="BH277"/>
  <c r="BG277"/>
  <c r="BF277"/>
  <c r="T277"/>
  <c r="R277"/>
  <c r="P277"/>
  <c r="BI270"/>
  <c r="BH270"/>
  <c r="BG270"/>
  <c r="BF270"/>
  <c r="T270"/>
  <c r="R270"/>
  <c r="P270"/>
  <c r="BI266"/>
  <c r="BH266"/>
  <c r="BG266"/>
  <c r="BF266"/>
  <c r="T266"/>
  <c r="R266"/>
  <c r="P266"/>
  <c r="BI263"/>
  <c r="BH263"/>
  <c r="BG263"/>
  <c r="BF263"/>
  <c r="T263"/>
  <c r="R263"/>
  <c r="P263"/>
  <c r="BI257"/>
  <c r="BH257"/>
  <c r="BG257"/>
  <c r="BF257"/>
  <c r="T257"/>
  <c r="R257"/>
  <c r="P257"/>
  <c r="BI256"/>
  <c r="BH256"/>
  <c r="BG256"/>
  <c r="BF256"/>
  <c r="T256"/>
  <c r="R256"/>
  <c r="P256"/>
  <c r="BI252"/>
  <c r="BH252"/>
  <c r="BG252"/>
  <c r="BF252"/>
  <c r="T252"/>
  <c r="R252"/>
  <c r="P252"/>
  <c r="BI251"/>
  <c r="BH251"/>
  <c r="BG251"/>
  <c r="BF251"/>
  <c r="T251"/>
  <c r="R251"/>
  <c r="P251"/>
  <c r="BI245"/>
  <c r="BH245"/>
  <c r="BG245"/>
  <c r="BF245"/>
  <c r="T245"/>
  <c r="R245"/>
  <c r="P245"/>
  <c r="BI242"/>
  <c r="BH242"/>
  <c r="BG242"/>
  <c r="BF242"/>
  <c r="T242"/>
  <c r="R242"/>
  <c r="P242"/>
  <c r="BI241"/>
  <c r="BH241"/>
  <c r="BG241"/>
  <c r="BF241"/>
  <c r="T241"/>
  <c r="R241"/>
  <c r="P241"/>
  <c r="BI236"/>
  <c r="BH236"/>
  <c r="BG236"/>
  <c r="BF236"/>
  <c r="T236"/>
  <c r="R236"/>
  <c r="P236"/>
  <c r="BI231"/>
  <c r="BH231"/>
  <c r="BG231"/>
  <c r="BF231"/>
  <c r="T231"/>
  <c r="R231"/>
  <c r="P231"/>
  <c r="BI230"/>
  <c r="BH230"/>
  <c r="BG230"/>
  <c r="BF230"/>
  <c r="T230"/>
  <c r="R230"/>
  <c r="P230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4"/>
  <c r="BH134"/>
  <c r="BG134"/>
  <c r="BF134"/>
  <c r="T134"/>
  <c r="R134"/>
  <c r="P134"/>
  <c r="BI131"/>
  <c r="BH131"/>
  <c r="BG131"/>
  <c r="BF131"/>
  <c r="T131"/>
  <c r="R131"/>
  <c r="P131"/>
  <c r="BI124"/>
  <c r="BH124"/>
  <c r="BG124"/>
  <c r="BF124"/>
  <c r="T124"/>
  <c r="R124"/>
  <c r="P124"/>
  <c r="J118"/>
  <c r="J117"/>
  <c r="F117"/>
  <c r="F115"/>
  <c r="E113"/>
  <c r="J59"/>
  <c r="J58"/>
  <c r="F58"/>
  <c r="F56"/>
  <c r="E54"/>
  <c r="J20"/>
  <c r="E20"/>
  <c r="F118"/>
  <c r="J19"/>
  <c r="J14"/>
  <c r="J115"/>
  <c r="E7"/>
  <c r="E50"/>
  <c i="1" r="L50"/>
  <c r="AM50"/>
  <c r="AM49"/>
  <c r="L49"/>
  <c r="AM47"/>
  <c r="L47"/>
  <c r="L45"/>
  <c r="L44"/>
  <c i="20" r="BK245"/>
  <c r="BK232"/>
  <c r="J227"/>
  <c r="BK212"/>
  <c r="BK187"/>
  <c r="J177"/>
  <c r="BK167"/>
  <c r="BK160"/>
  <c r="J155"/>
  <c r="J152"/>
  <c r="J147"/>
  <c r="J137"/>
  <c r="J127"/>
  <c r="J112"/>
  <c r="J102"/>
  <c i="19" r="BK204"/>
  <c r="J201"/>
  <c r="BK196"/>
  <c r="BK189"/>
  <c r="J182"/>
  <c r="BK170"/>
  <c r="J163"/>
  <c r="J151"/>
  <c r="J125"/>
  <c r="BK112"/>
  <c r="J95"/>
  <c i="18" r="J165"/>
  <c r="J157"/>
  <c r="BK144"/>
  <c r="BK138"/>
  <c r="BK131"/>
  <c r="J126"/>
  <c r="BK120"/>
  <c r="BK101"/>
  <c r="BK94"/>
  <c i="17" r="J170"/>
  <c r="J160"/>
  <c r="BK156"/>
  <c r="J152"/>
  <c r="BK138"/>
  <c r="BK126"/>
  <c r="J119"/>
  <c r="BK102"/>
  <c i="16" r="BK124"/>
  <c r="BK111"/>
  <c r="BK100"/>
  <c i="15" r="BK160"/>
  <c r="BK152"/>
  <c r="J136"/>
  <c r="J126"/>
  <c r="BK122"/>
  <c r="BK104"/>
  <c i="14" r="BK929"/>
  <c r="BK923"/>
  <c r="J913"/>
  <c r="BK905"/>
  <c r="BK884"/>
  <c r="BK871"/>
  <c r="BK866"/>
  <c r="J862"/>
  <c r="BK849"/>
  <c r="J829"/>
  <c r="BK821"/>
  <c r="J786"/>
  <c r="J778"/>
  <c r="J753"/>
  <c r="J731"/>
  <c r="BK684"/>
  <c r="J641"/>
  <c r="J616"/>
  <c r="BK591"/>
  <c r="J528"/>
  <c r="BK478"/>
  <c r="BK436"/>
  <c r="BK432"/>
  <c r="J411"/>
  <c r="BK378"/>
  <c r="BK355"/>
  <c r="J324"/>
  <c r="J297"/>
  <c r="BK284"/>
  <c r="BK270"/>
  <c r="BK243"/>
  <c r="BK217"/>
  <c r="BK178"/>
  <c r="BK153"/>
  <c r="J132"/>
  <c i="13" r="J280"/>
  <c r="BK273"/>
  <c r="BK270"/>
  <c r="BK263"/>
  <c r="J256"/>
  <c r="J249"/>
  <c r="J237"/>
  <c r="BK226"/>
  <c r="BK219"/>
  <c r="BK204"/>
  <c r="J190"/>
  <c r="J185"/>
  <c r="J175"/>
  <c r="J170"/>
  <c r="J163"/>
  <c r="BK159"/>
  <c r="J155"/>
  <c r="J152"/>
  <c r="BK142"/>
  <c r="BK130"/>
  <c r="J122"/>
  <c r="J116"/>
  <c r="J106"/>
  <c r="J97"/>
  <c r="J93"/>
  <c i="12" r="J289"/>
  <c r="BK284"/>
  <c r="BK279"/>
  <c r="J249"/>
  <c r="BK231"/>
  <c r="J223"/>
  <c r="J215"/>
  <c r="J209"/>
  <c r="J201"/>
  <c r="J188"/>
  <c r="J180"/>
  <c r="J169"/>
  <c r="J145"/>
  <c r="J142"/>
  <c r="BK133"/>
  <c r="J126"/>
  <c r="BK114"/>
  <c r="BK108"/>
  <c i="11" r="BK116"/>
  <c r="J110"/>
  <c r="BK104"/>
  <c i="10" r="BK132"/>
  <c r="BK119"/>
  <c r="J113"/>
  <c r="BK105"/>
  <c i="9" r="J138"/>
  <c r="BK131"/>
  <c r="BK119"/>
  <c r="J111"/>
  <c r="BK104"/>
  <c i="8" r="BK129"/>
  <c r="J121"/>
  <c r="J113"/>
  <c r="J108"/>
  <c i="7" r="J129"/>
  <c r="J125"/>
  <c r="J119"/>
  <c r="BK114"/>
  <c r="BK105"/>
  <c r="BK101"/>
  <c i="6" r="J221"/>
  <c r="J215"/>
  <c r="J212"/>
  <c r="J206"/>
  <c r="BK197"/>
  <c r="J193"/>
  <c r="J187"/>
  <c r="BK179"/>
  <c r="BK175"/>
  <c r="BK168"/>
  <c r="BK153"/>
  <c r="BK142"/>
  <c r="J137"/>
  <c r="BK129"/>
  <c r="BK113"/>
  <c r="BK103"/>
  <c i="5" r="BK338"/>
  <c r="J326"/>
  <c r="J320"/>
  <c r="J313"/>
  <c r="J301"/>
  <c r="J294"/>
  <c r="BK267"/>
  <c r="BK263"/>
  <c r="BK254"/>
  <c r="BK240"/>
  <c r="BK234"/>
  <c r="BK225"/>
  <c r="J213"/>
  <c r="J201"/>
  <c r="J190"/>
  <c r="J179"/>
  <c r="J169"/>
  <c r="BK156"/>
  <c r="J147"/>
  <c r="BK136"/>
  <c r="J127"/>
  <c i="4" r="BK143"/>
  <c r="J138"/>
  <c r="J130"/>
  <c r="J120"/>
  <c r="BK105"/>
  <c r="BK100"/>
  <c i="3" r="J142"/>
  <c r="BK137"/>
  <c r="BK124"/>
  <c r="BK115"/>
  <c r="BK101"/>
  <c r="BK94"/>
  <c i="2" r="BK3094"/>
  <c r="J3093"/>
  <c r="BK3090"/>
  <c r="J3089"/>
  <c r="BK3084"/>
  <c r="BK3082"/>
  <c r="BK3081"/>
  <c r="BK3079"/>
  <c r="BK3077"/>
  <c r="BK3075"/>
  <c r="J3073"/>
  <c r="BK3067"/>
  <c r="J3063"/>
  <c r="BK3058"/>
  <c r="J3056"/>
  <c r="BK3049"/>
  <c r="BK3028"/>
  <c r="BK3011"/>
  <c r="BK2981"/>
  <c r="J2951"/>
  <c r="BK2872"/>
  <c r="J2858"/>
  <c r="J2779"/>
  <c r="BK2746"/>
  <c r="BK2731"/>
  <c r="J2704"/>
  <c r="J2629"/>
  <c r="J2596"/>
  <c r="J2576"/>
  <c r="BK2561"/>
  <c r="J2527"/>
  <c r="J2495"/>
  <c r="J2467"/>
  <c r="BK2437"/>
  <c r="J2410"/>
  <c r="J2389"/>
  <c r="BK2371"/>
  <c r="J2356"/>
  <c r="J2326"/>
  <c r="BK2302"/>
  <c r="BK2240"/>
  <c r="J2225"/>
  <c r="BK2212"/>
  <c r="J2187"/>
  <c r="J2157"/>
  <c r="BK2137"/>
  <c r="BK2114"/>
  <c r="BK2097"/>
  <c r="J2083"/>
  <c r="BK2033"/>
  <c r="BK2021"/>
  <c r="BK1974"/>
  <c r="J1886"/>
  <c r="J1850"/>
  <c r="BK1794"/>
  <c r="J1781"/>
  <c r="J1717"/>
  <c r="J1685"/>
  <c r="BK1588"/>
  <c r="BK1570"/>
  <c r="J1548"/>
  <c r="J1543"/>
  <c r="J1475"/>
  <c r="BK1422"/>
  <c r="J1358"/>
  <c r="J1345"/>
  <c r="J1310"/>
  <c r="BK1291"/>
  <c r="J1280"/>
  <c r="J1201"/>
  <c r="BK1151"/>
  <c r="J1125"/>
  <c r="BK1089"/>
  <c r="BK1061"/>
  <c r="J972"/>
  <c r="J939"/>
  <c r="J930"/>
  <c r="J899"/>
  <c r="BK792"/>
  <c r="BK751"/>
  <c r="J729"/>
  <c r="BK686"/>
  <c r="J587"/>
  <c r="J575"/>
  <c r="J553"/>
  <c r="BK497"/>
  <c r="J438"/>
  <c r="BK411"/>
  <c r="BK367"/>
  <c r="J337"/>
  <c r="BK306"/>
  <c r="J256"/>
  <c r="J215"/>
  <c r="BK189"/>
  <c r="BK152"/>
  <c r="J140"/>
  <c i="20" r="J237"/>
  <c r="BK205"/>
  <c r="J187"/>
  <c r="J167"/>
  <c r="J141"/>
  <c r="J132"/>
  <c r="BK100"/>
  <c i="19" r="BK207"/>
  <c r="J195"/>
  <c r="J184"/>
  <c r="BK169"/>
  <c r="BK158"/>
  <c r="J145"/>
  <c r="BK132"/>
  <c r="BK111"/>
  <c r="BK98"/>
  <c i="18" r="J169"/>
  <c r="BK162"/>
  <c r="J156"/>
  <c r="J148"/>
  <c r="J144"/>
  <c r="BK137"/>
  <c r="J132"/>
  <c r="J121"/>
  <c r="J117"/>
  <c r="BK109"/>
  <c r="BK103"/>
  <c r="BK98"/>
  <c r="BK92"/>
  <c i="17" r="BK174"/>
  <c r="BK165"/>
  <c r="J157"/>
  <c r="J147"/>
  <c r="J138"/>
  <c r="J131"/>
  <c r="J126"/>
  <c r="BK114"/>
  <c r="BK109"/>
  <c i="16" r="BK130"/>
  <c r="BK122"/>
  <c r="BK116"/>
  <c r="BK112"/>
  <c r="BK104"/>
  <c i="15" r="J158"/>
  <c r="BK142"/>
  <c r="J135"/>
  <c r="J129"/>
  <c r="BK123"/>
  <c r="BK110"/>
  <c r="J100"/>
  <c i="14" r="J921"/>
  <c r="BK913"/>
  <c r="J895"/>
  <c r="J888"/>
  <c r="J879"/>
  <c r="J873"/>
  <c r="BK864"/>
  <c r="BK859"/>
  <c r="J855"/>
  <c r="BK835"/>
  <c r="J823"/>
  <c r="BK800"/>
  <c r="J790"/>
  <c r="BK763"/>
  <c r="J739"/>
  <c r="BK710"/>
  <c r="BK671"/>
  <c r="BK641"/>
  <c r="BK616"/>
  <c r="J601"/>
  <c r="J594"/>
  <c r="BK569"/>
  <c r="BK555"/>
  <c r="J531"/>
  <c r="J513"/>
  <c r="J501"/>
  <c r="BK481"/>
  <c r="J465"/>
  <c r="BK433"/>
  <c r="BK400"/>
  <c r="BK393"/>
  <c r="J381"/>
  <c r="BK366"/>
  <c r="BK356"/>
  <c r="BK324"/>
  <c r="J288"/>
  <c r="BK277"/>
  <c r="J256"/>
  <c r="J214"/>
  <c r="J193"/>
  <c r="BK159"/>
  <c r="J123"/>
  <c i="13" r="BK275"/>
  <c r="BK272"/>
  <c r="J262"/>
  <c r="J259"/>
  <c r="J250"/>
  <c r="BK243"/>
  <c r="J239"/>
  <c r="J233"/>
  <c r="J226"/>
  <c r="BK215"/>
  <c r="BK211"/>
  <c r="BK208"/>
  <c r="BK200"/>
  <c r="J187"/>
  <c r="BK182"/>
  <c r="BK178"/>
  <c r="J168"/>
  <c r="BK157"/>
  <c r="J150"/>
  <c r="BK145"/>
  <c r="J141"/>
  <c r="J138"/>
  <c r="BK129"/>
  <c r="J120"/>
  <c r="J117"/>
  <c r="J103"/>
  <c r="J98"/>
  <c i="12" r="J286"/>
  <c r="BK280"/>
  <c r="BK267"/>
  <c r="J258"/>
  <c r="BK251"/>
  <c r="J242"/>
  <c r="J233"/>
  <c r="BK216"/>
  <c r="J207"/>
  <c r="J193"/>
  <c r="BK189"/>
  <c r="J184"/>
  <c r="BK180"/>
  <c r="BK174"/>
  <c r="BK158"/>
  <c r="J139"/>
  <c r="BK129"/>
  <c i="11" r="BK112"/>
  <c i="10" r="J136"/>
  <c r="BK123"/>
  <c r="J120"/>
  <c r="J111"/>
  <c i="9" r="BK143"/>
  <c r="J134"/>
  <c r="J128"/>
  <c r="J117"/>
  <c r="BK111"/>
  <c i="8" r="J129"/>
  <c r="J119"/>
  <c r="J110"/>
  <c r="J99"/>
  <c i="7" r="BK132"/>
  <c r="BK125"/>
  <c r="J118"/>
  <c r="BK111"/>
  <c i="6" r="J213"/>
  <c r="BK204"/>
  <c r="BK201"/>
  <c r="J191"/>
  <c r="BK184"/>
  <c r="J169"/>
  <c r="J162"/>
  <c r="BK156"/>
  <c r="BK149"/>
  <c r="BK133"/>
  <c r="J115"/>
  <c r="BK108"/>
  <c i="5" r="BK330"/>
  <c r="J321"/>
  <c r="BK313"/>
  <c r="J309"/>
  <c r="BK304"/>
  <c r="J291"/>
  <c r="BK272"/>
  <c r="BK264"/>
  <c r="BK256"/>
  <c r="BK245"/>
  <c r="J234"/>
  <c r="BK224"/>
  <c r="J220"/>
  <c r="J216"/>
  <c r="BK198"/>
  <c r="BK192"/>
  <c r="J185"/>
  <c r="J173"/>
  <c r="BK161"/>
  <c r="J150"/>
  <c r="BK145"/>
  <c r="BK132"/>
  <c i="4" r="J150"/>
  <c r="J141"/>
  <c r="BK126"/>
  <c r="BK118"/>
  <c r="J104"/>
  <c r="J100"/>
  <c i="3" r="BK146"/>
  <c r="BK139"/>
  <c r="J133"/>
  <c r="BK123"/>
  <c r="BK117"/>
  <c r="J106"/>
  <c r="J98"/>
  <c i="2" r="BK3047"/>
  <c r="BK3044"/>
  <c r="BK3027"/>
  <c r="J2981"/>
  <c r="BK2856"/>
  <c r="BK2786"/>
  <c r="BK2747"/>
  <c r="J2726"/>
  <c r="BK2712"/>
  <c r="BK2687"/>
  <c r="J2641"/>
  <c r="BK2608"/>
  <c r="J2594"/>
  <c r="BK2567"/>
  <c r="J2508"/>
  <c r="BK2491"/>
  <c r="BK2461"/>
  <c r="BK2449"/>
  <c r="BK2416"/>
  <c r="BK2386"/>
  <c r="BK2350"/>
  <c r="J2332"/>
  <c r="BK2233"/>
  <c r="BK2197"/>
  <c r="J2167"/>
  <c r="J2122"/>
  <c r="BK2094"/>
  <c r="J2053"/>
  <c r="BK2036"/>
  <c r="BK1991"/>
  <c r="J1974"/>
  <c r="J1946"/>
  <c r="J1922"/>
  <c r="BK1884"/>
  <c r="BK1843"/>
  <c r="BK1822"/>
  <c r="J1801"/>
  <c r="BK1771"/>
  <c r="BK1759"/>
  <c r="BK1704"/>
  <c r="J1672"/>
  <c r="J1645"/>
  <c r="J1588"/>
  <c r="J1564"/>
  <c r="J1546"/>
  <c r="J1463"/>
  <c r="J1422"/>
  <c r="J1399"/>
  <c r="J1368"/>
  <c r="J1354"/>
  <c r="BK1308"/>
  <c r="J1282"/>
  <c r="J1252"/>
  <c r="BK1201"/>
  <c r="J1148"/>
  <c r="J1018"/>
  <c r="BK986"/>
  <c r="J955"/>
  <c r="BK947"/>
  <c r="BK899"/>
  <c r="BK818"/>
  <c r="BK787"/>
  <c r="J778"/>
  <c r="J751"/>
  <c r="J714"/>
  <c r="J654"/>
  <c r="BK634"/>
  <c r="BK618"/>
  <c r="J600"/>
  <c r="J562"/>
  <c r="J525"/>
  <c r="J513"/>
  <c r="J493"/>
  <c r="BK452"/>
  <c r="J398"/>
  <c r="BK364"/>
  <c r="J306"/>
  <c r="J241"/>
  <c r="J159"/>
  <c r="BK147"/>
  <c i="21" r="J121"/>
  <c r="J105"/>
  <c r="J97"/>
  <c r="J89"/>
  <c i="20" r="J243"/>
  <c r="BK229"/>
  <c r="J217"/>
  <c r="BK200"/>
  <c r="J174"/>
  <c r="J144"/>
  <c r="BK127"/>
  <c r="BK115"/>
  <c r="BK96"/>
  <c i="19" r="J212"/>
  <c r="J205"/>
  <c r="BK199"/>
  <c r="J189"/>
  <c r="BK182"/>
  <c r="BK174"/>
  <c r="J168"/>
  <c r="BK145"/>
  <c r="J128"/>
  <c r="BK118"/>
  <c r="J99"/>
  <c i="18" r="BK173"/>
  <c r="BK156"/>
  <c r="J146"/>
  <c r="J133"/>
  <c r="BK119"/>
  <c r="BK111"/>
  <c r="J104"/>
  <c r="BK100"/>
  <c i="17" r="BK180"/>
  <c r="BK172"/>
  <c r="J166"/>
  <c r="J154"/>
  <c r="BK143"/>
  <c r="BK131"/>
  <c r="J125"/>
  <c r="BK108"/>
  <c r="J102"/>
  <c i="16" r="BK123"/>
  <c r="J116"/>
  <c r="BK110"/>
  <c r="BK103"/>
  <c i="15" r="J162"/>
  <c r="BK158"/>
  <c r="J150"/>
  <c r="J144"/>
  <c r="BK140"/>
  <c r="J130"/>
  <c r="BK120"/>
  <c r="J117"/>
  <c r="J110"/>
  <c r="J105"/>
  <c r="J99"/>
  <c i="14" r="J907"/>
  <c r="J899"/>
  <c r="BK889"/>
  <c r="BK880"/>
  <c r="BK875"/>
  <c r="J866"/>
  <c r="J858"/>
  <c r="J839"/>
  <c r="J821"/>
  <c r="BK778"/>
  <c r="BK742"/>
  <c r="J718"/>
  <c r="BK693"/>
  <c r="BK676"/>
  <c r="BK646"/>
  <c r="BK632"/>
  <c r="J615"/>
  <c r="J596"/>
  <c r="J583"/>
  <c r="J566"/>
  <c r="BK528"/>
  <c r="BK524"/>
  <c r="J506"/>
  <c r="J484"/>
  <c r="J473"/>
  <c r="BK445"/>
  <c r="BK422"/>
  <c r="J398"/>
  <c r="BK372"/>
  <c r="J356"/>
  <c r="BK335"/>
  <c r="J313"/>
  <c r="J284"/>
  <c r="BK256"/>
  <c r="J243"/>
  <c r="J229"/>
  <c r="BK211"/>
  <c r="BK165"/>
  <c i="13" r="BK284"/>
  <c r="BK280"/>
  <c r="BK274"/>
  <c r="J258"/>
  <c r="J248"/>
  <c r="J235"/>
  <c r="BK228"/>
  <c r="J225"/>
  <c r="BK220"/>
  <c r="BK212"/>
  <c r="J200"/>
  <c r="J195"/>
  <c r="BK191"/>
  <c r="J184"/>
  <c r="J171"/>
  <c r="J164"/>
  <c r="J148"/>
  <c r="J133"/>
  <c r="BK124"/>
  <c r="BK113"/>
  <c r="J100"/>
  <c i="12" r="J278"/>
  <c r="BK271"/>
  <c r="J262"/>
  <c r="BK258"/>
  <c r="J248"/>
  <c r="J244"/>
  <c r="J238"/>
  <c r="J234"/>
  <c r="J227"/>
  <c r="J219"/>
  <c r="J213"/>
  <c r="BK208"/>
  <c r="J204"/>
  <c r="BK195"/>
  <c r="BK185"/>
  <c r="BK176"/>
  <c r="J170"/>
  <c r="BK165"/>
  <c r="J154"/>
  <c r="BK150"/>
  <c r="BK139"/>
  <c r="BK119"/>
  <c i="11" r="BK119"/>
  <c r="J112"/>
  <c r="J107"/>
  <c r="J98"/>
  <c i="10" r="BK124"/>
  <c r="J114"/>
  <c r="J106"/>
  <c r="BK98"/>
  <c i="9" r="J141"/>
  <c r="BK129"/>
  <c r="BK117"/>
  <c i="8" r="BK133"/>
  <c r="BK127"/>
  <c r="BK121"/>
  <c r="J114"/>
  <c r="J109"/>
  <c i="7" r="BK137"/>
  <c r="BK128"/>
  <c r="BK115"/>
  <c r="J100"/>
  <c i="6" r="BK216"/>
  <c r="BK210"/>
  <c r="BK202"/>
  <c r="BK199"/>
  <c r="J179"/>
  <c r="J166"/>
  <c r="J161"/>
  <c r="J146"/>
  <c r="J140"/>
  <c r="BK135"/>
  <c r="J125"/>
  <c r="J120"/>
  <c i="5" r="J343"/>
  <c r="J341"/>
  <c r="J333"/>
  <c r="J325"/>
  <c r="J315"/>
  <c r="BK309"/>
  <c r="J302"/>
  <c r="J293"/>
  <c r="BK288"/>
  <c r="BK271"/>
  <c r="BK265"/>
  <c r="J252"/>
  <c r="J244"/>
  <c r="BK232"/>
  <c r="BK222"/>
  <c r="J208"/>
  <c r="J202"/>
  <c r="J191"/>
  <c r="BK171"/>
  <c r="BK160"/>
  <c r="BK151"/>
  <c r="J142"/>
  <c r="BK129"/>
  <c i="4" r="J145"/>
  <c r="J134"/>
  <c r="J127"/>
  <c r="J123"/>
  <c r="J110"/>
  <c r="J99"/>
  <c i="3" r="BK142"/>
  <c r="BK132"/>
  <c r="BK126"/>
  <c r="BK119"/>
  <c r="J112"/>
  <c r="BK107"/>
  <c r="BK97"/>
  <c i="2" r="J3071"/>
  <c r="J3067"/>
  <c r="J3062"/>
  <c r="BK3056"/>
  <c r="BK3054"/>
  <c r="J3045"/>
  <c r="J3041"/>
  <c r="J3011"/>
  <c r="J2984"/>
  <c r="BK2951"/>
  <c r="J2913"/>
  <c r="BK2899"/>
  <c r="BK2878"/>
  <c r="BK2869"/>
  <c r="J2833"/>
  <c r="BK2781"/>
  <c r="BK2755"/>
  <c r="J2731"/>
  <c r="J2701"/>
  <c r="J2624"/>
  <c r="BK2607"/>
  <c r="J2567"/>
  <c r="J2530"/>
  <c r="BK2519"/>
  <c r="BK2500"/>
  <c r="BK2476"/>
  <c r="J2419"/>
  <c r="J2380"/>
  <c r="J2347"/>
  <c r="BK2326"/>
  <c r="BK2288"/>
  <c r="BK2276"/>
  <c r="J2246"/>
  <c r="J2209"/>
  <c r="BK2178"/>
  <c r="J2154"/>
  <c r="BK2128"/>
  <c r="BK2113"/>
  <c r="J2097"/>
  <c r="BK2074"/>
  <c r="J2036"/>
  <c r="BK2018"/>
  <c r="BK1981"/>
  <c r="BK1885"/>
  <c r="BK1864"/>
  <c r="J1827"/>
  <c r="J1817"/>
  <c r="BK1793"/>
  <c r="J1721"/>
  <c r="J1708"/>
  <c r="J1680"/>
  <c r="BK1661"/>
  <c r="J1535"/>
  <c r="J1474"/>
  <c r="BK1448"/>
  <c r="BK1402"/>
  <c r="J1363"/>
  <c r="BK1342"/>
  <c r="BK1319"/>
  <c r="J1278"/>
  <c r="J1258"/>
  <c r="BK1239"/>
  <c r="BK1205"/>
  <c r="J1118"/>
  <c r="J1089"/>
  <c r="J1061"/>
  <c r="BK997"/>
  <c r="BK967"/>
  <c r="J950"/>
  <c r="J944"/>
  <c r="BK903"/>
  <c r="J825"/>
  <c r="BK798"/>
  <c r="J753"/>
  <c r="J697"/>
  <c r="J669"/>
  <c r="J602"/>
  <c r="J571"/>
  <c r="BK549"/>
  <c r="J509"/>
  <c r="BK435"/>
  <c r="BK424"/>
  <c r="J354"/>
  <c r="BK336"/>
  <c r="J311"/>
  <c r="J257"/>
  <c r="BK230"/>
  <c r="BK200"/>
  <c r="BK164"/>
  <c r="J144"/>
  <c i="21" r="BK109"/>
  <c i="20" r="BK233"/>
  <c r="BK219"/>
  <c r="J213"/>
  <c r="J181"/>
  <c r="J170"/>
  <c r="J150"/>
  <c r="J118"/>
  <c i="19" r="BK213"/>
  <c r="J199"/>
  <c r="BK193"/>
  <c r="BK157"/>
  <c r="BK153"/>
  <c r="BK142"/>
  <c r="BK125"/>
  <c r="J107"/>
  <c r="J98"/>
  <c r="BK91"/>
  <c i="18" r="BK169"/>
  <c r="J158"/>
  <c r="BK148"/>
  <c r="J143"/>
  <c r="BK139"/>
  <c r="BK129"/>
  <c r="J114"/>
  <c r="J107"/>
  <c r="BK104"/>
  <c r="J95"/>
  <c i="17" r="BK177"/>
  <c r="J168"/>
  <c r="J156"/>
  <c r="BK148"/>
  <c r="BK142"/>
  <c r="J135"/>
  <c r="J128"/>
  <c r="BK119"/>
  <c r="J114"/>
  <c r="BK105"/>
  <c i="16" r="J123"/>
  <c r="J112"/>
  <c r="J104"/>
  <c i="15" r="J156"/>
  <c r="BK151"/>
  <c r="BK147"/>
  <c r="BK141"/>
  <c r="BK138"/>
  <c r="BK118"/>
  <c i="14" r="J937"/>
  <c r="BK935"/>
  <c r="J933"/>
  <c r="BK931"/>
  <c r="BK927"/>
  <c r="BK911"/>
  <c r="BK895"/>
  <c r="J884"/>
  <c r="J872"/>
  <c r="J859"/>
  <c r="BK854"/>
  <c r="BK831"/>
  <c r="J788"/>
  <c r="BK772"/>
  <c r="BK753"/>
  <c r="BK727"/>
  <c r="J720"/>
  <c r="J681"/>
  <c r="BK663"/>
  <c r="BK654"/>
  <c r="J620"/>
  <c r="J578"/>
  <c r="J545"/>
  <c r="BK506"/>
  <c r="BK501"/>
  <c r="BK456"/>
  <c r="J438"/>
  <c r="J420"/>
  <c r="BK407"/>
  <c r="J329"/>
  <c r="J306"/>
  <c r="BK297"/>
  <c r="J290"/>
  <c r="J274"/>
  <c r="J236"/>
  <c r="J204"/>
  <c r="BK193"/>
  <c r="J177"/>
  <c r="J138"/>
  <c r="J126"/>
  <c i="13" r="J277"/>
  <c r="J263"/>
  <c r="BK258"/>
  <c r="J246"/>
  <c r="BK237"/>
  <c r="BK223"/>
  <c r="J219"/>
  <c r="J209"/>
  <c r="BK202"/>
  <c r="BK189"/>
  <c r="J180"/>
  <c r="J165"/>
  <c r="J154"/>
  <c r="BK148"/>
  <c r="J143"/>
  <c r="J134"/>
  <c r="J130"/>
  <c r="J124"/>
  <c r="J115"/>
  <c r="J108"/>
  <c r="BK104"/>
  <c r="BK98"/>
  <c i="12" r="BK278"/>
  <c r="J263"/>
  <c r="J259"/>
  <c r="BK249"/>
  <c r="J241"/>
  <c r="BK234"/>
  <c r="BK218"/>
  <c r="BK204"/>
  <c r="J198"/>
  <c r="BK193"/>
  <c r="J178"/>
  <c r="J173"/>
  <c r="J157"/>
  <c r="J152"/>
  <c r="J150"/>
  <c r="BK141"/>
  <c r="J133"/>
  <c r="J122"/>
  <c r="J116"/>
  <c i="11" r="J118"/>
  <c r="J103"/>
  <c r="BK98"/>
  <c i="10" r="J132"/>
  <c r="BK127"/>
  <c r="BK112"/>
  <c r="J107"/>
  <c r="J99"/>
  <c i="9" r="BK136"/>
  <c r="BK132"/>
  <c r="J124"/>
  <c r="BK106"/>
  <c i="8" r="BK131"/>
  <c r="BK125"/>
  <c r="BK118"/>
  <c r="BK104"/>
  <c i="7" r="J132"/>
  <c r="J122"/>
  <c r="BK117"/>
  <c i="6" r="J224"/>
  <c r="BK217"/>
  <c r="J203"/>
  <c r="J196"/>
  <c r="BK189"/>
  <c r="BK178"/>
  <c r="BK171"/>
  <c r="BK167"/>
  <c r="BK159"/>
  <c r="J156"/>
  <c r="BK152"/>
  <c r="BK145"/>
  <c r="BK136"/>
  <c r="BK130"/>
  <c r="BK125"/>
  <c r="BK122"/>
  <c r="J117"/>
  <c r="J106"/>
  <c i="5" r="J338"/>
  <c r="BK336"/>
  <c r="J328"/>
  <c r="BK317"/>
  <c r="J307"/>
  <c r="BK301"/>
  <c r="J292"/>
  <c r="BK285"/>
  <c r="J277"/>
  <c r="J267"/>
  <c r="J260"/>
  <c r="BK249"/>
  <c r="J243"/>
  <c r="J238"/>
  <c r="J227"/>
  <c r="BK216"/>
  <c r="BK208"/>
  <c r="J193"/>
  <c r="BK182"/>
  <c r="BK177"/>
  <c r="BK165"/>
  <c r="J161"/>
  <c r="J138"/>
  <c r="J133"/>
  <c r="BK127"/>
  <c i="4" r="J135"/>
  <c r="BK131"/>
  <c r="BK124"/>
  <c r="BK117"/>
  <c r="BK111"/>
  <c r="J106"/>
  <c i="3" r="BK148"/>
  <c r="BK138"/>
  <c r="J123"/>
  <c r="BK112"/>
  <c r="BK102"/>
  <c r="J96"/>
  <c i="2" r="J3050"/>
  <c r="BK3024"/>
  <c r="BK2973"/>
  <c r="BK2904"/>
  <c r="BK2888"/>
  <c r="J2874"/>
  <c r="BK2831"/>
  <c r="J2784"/>
  <c r="J2755"/>
  <c r="BK2641"/>
  <c r="J2608"/>
  <c r="BK2584"/>
  <c r="J2550"/>
  <c r="BK2511"/>
  <c r="BK2482"/>
  <c r="BK2452"/>
  <c r="J2413"/>
  <c r="BK2392"/>
  <c r="BK2356"/>
  <c r="BK2347"/>
  <c r="J2335"/>
  <c r="J2320"/>
  <c r="BK2304"/>
  <c r="J2249"/>
  <c r="BK2232"/>
  <c r="BK2221"/>
  <c r="BK2200"/>
  <c r="J2172"/>
  <c r="BK2157"/>
  <c r="J2137"/>
  <c r="J2113"/>
  <c r="BK2053"/>
  <c r="BK2026"/>
  <c r="BK2002"/>
  <c r="BK1963"/>
  <c r="BK1944"/>
  <c r="J1899"/>
  <c r="BK1874"/>
  <c r="J1852"/>
  <c r="BK1827"/>
  <c r="J1771"/>
  <c r="J1744"/>
  <c r="BK1717"/>
  <c r="J1666"/>
  <c r="J1604"/>
  <c r="BK1469"/>
  <c r="BK1427"/>
  <c r="J1376"/>
  <c r="BK1369"/>
  <c r="BK1333"/>
  <c r="BK1300"/>
  <c r="BK1277"/>
  <c r="BK1256"/>
  <c r="BK1212"/>
  <c r="J1156"/>
  <c r="J1097"/>
  <c r="J1083"/>
  <c r="J986"/>
  <c r="BK971"/>
  <c r="J952"/>
  <c r="J853"/>
  <c r="BK741"/>
  <c r="BK735"/>
  <c r="J618"/>
  <c r="BK575"/>
  <c r="BK525"/>
  <c r="BK485"/>
  <c r="J473"/>
  <c r="J381"/>
  <c r="J338"/>
  <c r="BK303"/>
  <c r="J266"/>
  <c r="BK245"/>
  <c r="BK231"/>
  <c r="BK209"/>
  <c r="J165"/>
  <c r="J152"/>
  <c r="J134"/>
  <c i="20" r="BK248"/>
  <c r="J229"/>
  <c r="BK223"/>
  <c r="J209"/>
  <c r="J200"/>
  <c r="BK134"/>
  <c r="BK121"/>
  <c r="J107"/>
  <c r="BK98"/>
  <c i="19" r="J203"/>
  <c r="J200"/>
  <c r="J191"/>
  <c r="J183"/>
  <c r="J177"/>
  <c r="J169"/>
  <c r="J153"/>
  <c r="BK149"/>
  <c r="J118"/>
  <c r="J96"/>
  <c i="18" r="J170"/>
  <c r="J161"/>
  <c r="J155"/>
  <c r="BK150"/>
  <c r="BK143"/>
  <c r="J135"/>
  <c r="BK128"/>
  <c r="BK121"/>
  <c r="BK102"/>
  <c r="J98"/>
  <c i="17" r="BK171"/>
  <c r="BK162"/>
  <c r="J159"/>
  <c r="BK155"/>
  <c r="J141"/>
  <c r="BK136"/>
  <c r="J124"/>
  <c r="BK104"/>
  <c i="16" r="BK129"/>
  <c r="BK120"/>
  <c r="BK105"/>
  <c r="BK98"/>
  <c i="15" r="BK155"/>
  <c r="J142"/>
  <c r="J131"/>
  <c r="J123"/>
  <c r="BK116"/>
  <c i="14" r="J930"/>
  <c r="J925"/>
  <c r="BK921"/>
  <c r="BK909"/>
  <c r="J900"/>
  <c r="BK872"/>
  <c r="J867"/>
  <c r="J864"/>
  <c r="BK852"/>
  <c r="J834"/>
  <c r="BK828"/>
  <c r="J802"/>
  <c r="BK781"/>
  <c r="BK744"/>
  <c r="J733"/>
  <c r="BK718"/>
  <c r="J654"/>
  <c r="J632"/>
  <c r="BK612"/>
  <c r="J536"/>
  <c r="J487"/>
  <c r="J463"/>
  <c r="BK414"/>
  <c r="J404"/>
  <c r="J372"/>
  <c r="J330"/>
  <c r="BK317"/>
  <c r="BK290"/>
  <c r="J278"/>
  <c r="BK266"/>
  <c r="J233"/>
  <c r="J220"/>
  <c r="BK201"/>
  <c r="J156"/>
  <c r="BK138"/>
  <c r="BK123"/>
  <c i="13" r="BK278"/>
  <c r="J272"/>
  <c r="J267"/>
  <c r="BK260"/>
  <c r="BK255"/>
  <c r="J247"/>
  <c r="BK233"/>
  <c r="BK227"/>
  <c r="J210"/>
  <c r="J203"/>
  <c r="J196"/>
  <c r="J189"/>
  <c r="BK176"/>
  <c r="J174"/>
  <c r="BK165"/>
  <c r="BK161"/>
  <c r="J157"/>
  <c r="BK154"/>
  <c r="BK141"/>
  <c r="BK132"/>
  <c r="BK128"/>
  <c r="BK119"/>
  <c r="J112"/>
  <c r="BK105"/>
  <c r="J96"/>
  <c i="12" r="BK290"/>
  <c r="BK287"/>
  <c r="BK282"/>
  <c r="J277"/>
  <c r="J250"/>
  <c r="BK233"/>
  <c r="BK226"/>
  <c r="BK219"/>
  <c r="BK213"/>
  <c r="BK202"/>
  <c r="J195"/>
  <c r="BK178"/>
  <c r="J159"/>
  <c r="J148"/>
  <c r="J143"/>
  <c r="J134"/>
  <c r="BK124"/>
  <c r="BK109"/>
  <c i="11" r="BK118"/>
  <c r="J111"/>
  <c r="J105"/>
  <c i="10" r="BK133"/>
  <c r="BK121"/>
  <c r="J116"/>
  <c r="J108"/>
  <c r="J98"/>
  <c i="9" r="BK133"/>
  <c r="J125"/>
  <c r="BK112"/>
  <c r="J107"/>
  <c i="8" r="J126"/>
  <c r="BK123"/>
  <c r="J115"/>
  <c r="BK109"/>
  <c i="7" r="BK131"/>
  <c r="BK127"/>
  <c r="BK121"/>
  <c r="J115"/>
  <c r="J110"/>
  <c r="BK104"/>
  <c i="6" r="BK220"/>
  <c r="BK214"/>
  <c r="J210"/>
  <c r="J204"/>
  <c r="J198"/>
  <c r="BK191"/>
  <c r="J185"/>
  <c r="J180"/>
  <c r="BK176"/>
  <c r="J170"/>
  <c r="J152"/>
  <c r="BK147"/>
  <c r="J138"/>
  <c r="J126"/>
  <c r="BK112"/>
  <c r="BK105"/>
  <c i="5" r="BK332"/>
  <c r="BK329"/>
  <c r="J319"/>
  <c r="J312"/>
  <c r="J303"/>
  <c r="BK295"/>
  <c r="J278"/>
  <c r="J272"/>
  <c r="BK262"/>
  <c r="BK250"/>
  <c r="J239"/>
  <c r="J233"/>
  <c r="BK227"/>
  <c r="J215"/>
  <c r="J199"/>
  <c r="J189"/>
  <c r="J178"/>
  <c r="J171"/>
  <c r="J155"/>
  <c r="J148"/>
  <c r="BK138"/>
  <c r="J132"/>
  <c i="4" r="BK140"/>
  <c r="J136"/>
  <c r="BK125"/>
  <c r="J117"/>
  <c r="J101"/>
  <c i="3" r="J143"/>
  <c r="J138"/>
  <c r="J129"/>
  <c r="BK118"/>
  <c r="J110"/>
  <c r="J103"/>
  <c r="BK93"/>
  <c i="2" r="J3094"/>
  <c r="J3091"/>
  <c r="BK3088"/>
  <c r="J3086"/>
  <c r="J3084"/>
  <c r="J3082"/>
  <c r="J3080"/>
  <c r="J3078"/>
  <c r="J3076"/>
  <c r="J3072"/>
  <c r="BK3068"/>
  <c r="BK3062"/>
  <c r="BK3060"/>
  <c r="BK3053"/>
  <c r="J3048"/>
  <c r="J3030"/>
  <c r="BK3014"/>
  <c r="J2980"/>
  <c r="J2958"/>
  <c r="J2899"/>
  <c r="J2863"/>
  <c r="BK2800"/>
  <c r="BK2748"/>
  <c r="BK2729"/>
  <c r="BK2664"/>
  <c r="J2635"/>
  <c r="BK2594"/>
  <c r="J2573"/>
  <c r="BK2550"/>
  <c r="J2523"/>
  <c r="J2491"/>
  <c r="J2470"/>
  <c r="BK2434"/>
  <c r="J2407"/>
  <c r="BK2383"/>
  <c r="J2368"/>
  <c r="J2338"/>
  <c r="BK2318"/>
  <c r="J2264"/>
  <c r="BK2226"/>
  <c r="BK2209"/>
  <c r="BK2172"/>
  <c r="BK2149"/>
  <c r="J2132"/>
  <c r="J2115"/>
  <c r="BK2098"/>
  <c r="J2080"/>
  <c r="J2039"/>
  <c r="J2026"/>
  <c r="J1963"/>
  <c r="BK1888"/>
  <c r="J1857"/>
  <c r="J1791"/>
  <c r="J1774"/>
  <c r="J1724"/>
  <c r="J1669"/>
  <c r="BK1619"/>
  <c r="BK1564"/>
  <c r="BK1547"/>
  <c r="BK1535"/>
  <c r="BK1477"/>
  <c r="BK1424"/>
  <c r="BK1356"/>
  <c r="J1336"/>
  <c r="BK1302"/>
  <c r="BK1286"/>
  <c r="BK1281"/>
  <c r="J1222"/>
  <c r="J1164"/>
  <c r="J1143"/>
  <c r="BK1118"/>
  <c r="J1080"/>
  <c r="J1064"/>
  <c r="BK978"/>
  <c r="BK955"/>
  <c r="BK933"/>
  <c r="J903"/>
  <c r="BK825"/>
  <c r="J748"/>
  <c r="J733"/>
  <c r="J673"/>
  <c r="BK602"/>
  <c r="BK571"/>
  <c r="J539"/>
  <c r="BK473"/>
  <c r="J432"/>
  <c r="J405"/>
  <c r="BK351"/>
  <c r="J336"/>
  <c r="J303"/>
  <c r="BK257"/>
  <c r="J242"/>
  <c r="BK185"/>
  <c r="BK157"/>
  <c r="J131"/>
  <c i="21" r="BK105"/>
  <c i="20" r="BK218"/>
  <c r="J184"/>
  <c r="BK144"/>
  <c r="BK138"/>
  <c r="J104"/>
  <c r="J96"/>
  <c i="19" r="J197"/>
  <c r="BK183"/>
  <c r="BK172"/>
  <c r="J160"/>
  <c r="BK139"/>
  <c r="J130"/>
  <c r="BK108"/>
  <c r="BK102"/>
  <c i="18" r="J172"/>
  <c r="BK164"/>
  <c r="BK155"/>
  <c r="BK151"/>
  <c r="J141"/>
  <c r="BK136"/>
  <c r="BK130"/>
  <c r="BK122"/>
  <c r="J116"/>
  <c r="J108"/>
  <c r="J105"/>
  <c r="BK96"/>
  <c i="17" r="BK179"/>
  <c r="J172"/>
  <c r="J163"/>
  <c r="BK158"/>
  <c r="J148"/>
  <c r="BK144"/>
  <c r="BK130"/>
  <c r="BK125"/>
  <c r="J113"/>
  <c r="J108"/>
  <c i="16" r="J131"/>
  <c r="J125"/>
  <c r="J118"/>
  <c r="J113"/>
  <c i="15" r="BK162"/>
  <c r="J152"/>
  <c r="BK137"/>
  <c r="J133"/>
  <c r="BK130"/>
  <c r="BK124"/>
  <c r="BK117"/>
  <c i="14" r="J928"/>
  <c r="J922"/>
  <c r="J917"/>
  <c r="J893"/>
  <c r="BK882"/>
  <c r="BK878"/>
  <c r="BK874"/>
  <c r="BK868"/>
  <c r="J860"/>
  <c r="J841"/>
  <c r="J822"/>
  <c r="BK802"/>
  <c r="J792"/>
  <c r="BK767"/>
  <c r="J742"/>
  <c r="J712"/>
  <c r="J690"/>
  <c r="J663"/>
  <c r="J646"/>
  <c r="BK615"/>
  <c r="BK596"/>
  <c r="BK576"/>
  <c r="BK561"/>
  <c r="BK540"/>
  <c r="J516"/>
  <c r="J503"/>
  <c r="J482"/>
  <c r="J471"/>
  <c r="BK424"/>
  <c r="J402"/>
  <c r="BK394"/>
  <c r="BK384"/>
  <c r="BK369"/>
  <c r="J355"/>
  <c r="BK334"/>
  <c r="BK313"/>
  <c r="J280"/>
  <c r="BK262"/>
  <c r="BK223"/>
  <c r="J190"/>
  <c r="BK150"/>
  <c i="13" r="BK281"/>
  <c r="J274"/>
  <c r="BK267"/>
  <c r="J257"/>
  <c r="BK248"/>
  <c r="BK245"/>
  <c r="BK240"/>
  <c r="J234"/>
  <c r="J222"/>
  <c r="J216"/>
  <c r="J212"/>
  <c r="BK207"/>
  <c r="J199"/>
  <c r="J188"/>
  <c r="J183"/>
  <c r="BK179"/>
  <c r="BK175"/>
  <c r="J159"/>
  <c r="BK152"/>
  <c r="J146"/>
  <c r="BK143"/>
  <c r="J135"/>
  <c r="J126"/>
  <c r="J123"/>
  <c r="J111"/>
  <c r="BK101"/>
  <c r="J95"/>
  <c i="12" r="J287"/>
  <c r="J282"/>
  <c r="BK265"/>
  <c r="BK261"/>
  <c r="BK253"/>
  <c r="BK244"/>
  <c r="BK227"/>
  <c r="BK215"/>
  <c r="BK200"/>
  <c r="J192"/>
  <c r="J185"/>
  <c r="BK179"/>
  <c r="BK170"/>
  <c r="BK162"/>
  <c r="BK138"/>
  <c r="BK131"/>
  <c r="J129"/>
  <c r="BK126"/>
  <c r="J120"/>
  <c r="J117"/>
  <c r="J114"/>
  <c r="BK111"/>
  <c r="J107"/>
  <c i="11" r="BK111"/>
  <c r="J106"/>
  <c i="10" r="J126"/>
  <c r="J124"/>
  <c r="J119"/>
  <c r="BK110"/>
  <c i="9" r="BK144"/>
  <c r="BK141"/>
  <c r="J137"/>
  <c r="J132"/>
  <c r="J121"/>
  <c r="J115"/>
  <c r="J108"/>
  <c i="8" r="BK120"/>
  <c r="BK114"/>
  <c r="J104"/>
  <c i="7" r="BK133"/>
  <c r="BK129"/>
  <c r="J121"/>
  <c r="J116"/>
  <c r="J104"/>
  <c i="6" r="J209"/>
  <c r="BK203"/>
  <c r="BK195"/>
  <c r="BK187"/>
  <c r="J171"/>
  <c r="BK163"/>
  <c r="J154"/>
  <c r="BK143"/>
  <c r="J136"/>
  <c r="BK126"/>
  <c r="J113"/>
  <c r="J103"/>
  <c i="5" r="BK325"/>
  <c r="J322"/>
  <c r="BK314"/>
  <c r="BK308"/>
  <c r="BK302"/>
  <c r="BK282"/>
  <c r="J271"/>
  <c r="J261"/>
  <c r="J249"/>
  <c r="BK243"/>
  <c r="BK237"/>
  <c r="J222"/>
  <c r="BK219"/>
  <c r="J210"/>
  <c r="J196"/>
  <c r="BK189"/>
  <c r="BK174"/>
  <c r="BK168"/>
  <c r="BK155"/>
  <c r="BK154"/>
  <c r="BK147"/>
  <c r="J137"/>
  <c r="J129"/>
  <c i="4" r="BK145"/>
  <c r="BK135"/>
  <c r="J119"/>
  <c r="BK109"/>
  <c r="J102"/>
  <c r="J97"/>
  <c i="3" r="J140"/>
  <c r="J136"/>
  <c r="J126"/>
  <c r="J118"/>
  <c r="J107"/>
  <c r="J100"/>
  <c i="2" r="J3052"/>
  <c r="BK3046"/>
  <c r="BK3040"/>
  <c r="BK3006"/>
  <c r="J2983"/>
  <c r="BK2858"/>
  <c r="BK2792"/>
  <c r="J2781"/>
  <c r="J2744"/>
  <c r="J2693"/>
  <c r="J2651"/>
  <c r="BK2621"/>
  <c r="BK2596"/>
  <c r="BK2576"/>
  <c r="BK2530"/>
  <c r="BK2488"/>
  <c r="J2479"/>
  <c r="J2452"/>
  <c r="J2440"/>
  <c r="BK2401"/>
  <c r="BK2377"/>
  <c r="BK2335"/>
  <c r="BK2280"/>
  <c r="BK2248"/>
  <c r="BK2222"/>
  <c r="BK2194"/>
  <c r="BK2132"/>
  <c r="J2098"/>
  <c r="J2059"/>
  <c r="BK2042"/>
  <c r="J2021"/>
  <c r="J2002"/>
  <c r="BK1968"/>
  <c r="J1944"/>
  <c r="J1888"/>
  <c r="J1867"/>
  <c r="J1835"/>
  <c r="BK1817"/>
  <c r="J1793"/>
  <c r="BK1762"/>
  <c r="BK1721"/>
  <c r="BK1680"/>
  <c r="J1656"/>
  <c r="BK1604"/>
  <c r="J1570"/>
  <c r="J1547"/>
  <c r="J1471"/>
  <c r="BK1429"/>
  <c r="BK1419"/>
  <c r="J1396"/>
  <c r="BK1358"/>
  <c r="BK1351"/>
  <c r="J1291"/>
  <c r="J1281"/>
  <c r="BK1227"/>
  <c r="BK1170"/>
  <c r="BK1136"/>
  <c r="J997"/>
  <c r="J967"/>
  <c r="J954"/>
  <c r="BK946"/>
  <c r="J881"/>
  <c r="BK811"/>
  <c r="BK784"/>
  <c r="J762"/>
  <c r="BK739"/>
  <c r="J719"/>
  <c r="J686"/>
  <c r="BK648"/>
  <c r="BK624"/>
  <c r="BK587"/>
  <c r="BK543"/>
  <c r="BK539"/>
  <c r="BK521"/>
  <c r="J501"/>
  <c r="BK481"/>
  <c r="J411"/>
  <c r="BK381"/>
  <c r="BK354"/>
  <c r="BK251"/>
  <c r="BK207"/>
  <c r="BK149"/>
  <c i="1" r="AS71"/>
  <c i="20" r="BK237"/>
  <c r="BK225"/>
  <c r="BK213"/>
  <c r="BK190"/>
  <c r="BK153"/>
  <c r="J138"/>
  <c r="J121"/>
  <c r="BK107"/>
  <c r="BK95"/>
  <c i="19" r="BK209"/>
  <c r="BK201"/>
  <c r="BK191"/>
  <c r="J186"/>
  <c r="J178"/>
  <c r="J170"/>
  <c r="J155"/>
  <c r="BK151"/>
  <c r="BK121"/>
  <c r="BK101"/>
  <c r="J91"/>
  <c i="18" r="J166"/>
  <c r="BK153"/>
  <c r="J142"/>
  <c r="BK126"/>
  <c r="J113"/>
  <c r="J109"/>
  <c r="J103"/>
  <c r="BK93"/>
  <c i="17" r="J175"/>
  <c r="BK170"/>
  <c r="BK160"/>
  <c r="J144"/>
  <c r="J133"/>
  <c r="BK127"/>
  <c r="BK123"/>
  <c r="J106"/>
  <c i="16" r="J127"/>
  <c r="J120"/>
  <c r="BK117"/>
  <c r="BK108"/>
  <c r="J105"/>
  <c i="15" r="J160"/>
  <c r="J154"/>
  <c r="BK145"/>
  <c r="J134"/>
  <c r="BK127"/>
  <c r="BK119"/>
  <c r="BK115"/>
  <c r="J108"/>
  <c r="BK100"/>
  <c i="14" r="J923"/>
  <c r="J905"/>
  <c r="J898"/>
  <c r="J883"/>
  <c r="BK876"/>
  <c r="J870"/>
  <c r="BK861"/>
  <c r="BK841"/>
  <c r="BK822"/>
  <c r="BK783"/>
  <c r="J755"/>
  <c r="J722"/>
  <c r="BK708"/>
  <c r="BK681"/>
  <c r="J658"/>
  <c r="BK643"/>
  <c r="BK624"/>
  <c r="BK598"/>
  <c r="J588"/>
  <c r="J569"/>
  <c r="BK545"/>
  <c r="J525"/>
  <c r="J520"/>
  <c r="BK496"/>
  <c r="J481"/>
  <c r="BK454"/>
  <c r="BK438"/>
  <c r="BK420"/>
  <c r="J394"/>
  <c r="BK387"/>
  <c r="J357"/>
  <c r="J336"/>
  <c r="BK327"/>
  <c r="J298"/>
  <c r="J262"/>
  <c r="BK252"/>
  <c r="BK236"/>
  <c r="BK214"/>
  <c r="J178"/>
  <c r="BK129"/>
  <c i="13" r="J283"/>
  <c r="J276"/>
  <c r="BK269"/>
  <c r="BK249"/>
  <c r="BK239"/>
  <c r="J229"/>
  <c r="J224"/>
  <c r="BK218"/>
  <c r="BK213"/>
  <c r="J205"/>
  <c r="J197"/>
  <c r="BK194"/>
  <c r="BK185"/>
  <c r="J179"/>
  <c r="BK168"/>
  <c r="J153"/>
  <c r="J139"/>
  <c r="J132"/>
  <c r="BK120"/>
  <c r="BK112"/>
  <c r="J94"/>
  <c i="12" r="BK273"/>
  <c r="J268"/>
  <c r="J261"/>
  <c r="J247"/>
  <c r="BK243"/>
  <c r="BK236"/>
  <c r="BK230"/>
  <c r="BK223"/>
  <c r="J217"/>
  <c r="BK211"/>
  <c r="BK206"/>
  <c r="BK199"/>
  <c r="J194"/>
  <c r="BK184"/>
  <c r="J172"/>
  <c r="BK168"/>
  <c r="J158"/>
  <c r="BK152"/>
  <c r="BK148"/>
  <c r="J124"/>
  <c r="J115"/>
  <c r="BK112"/>
  <c i="11" r="J114"/>
  <c r="J100"/>
  <c i="10" r="J129"/>
  <c r="BK116"/>
  <c r="BK113"/>
  <c r="J104"/>
  <c i="9" r="BK142"/>
  <c r="BK134"/>
  <c r="BK125"/>
  <c r="BK108"/>
  <c i="8" r="J131"/>
  <c r="BK126"/>
  <c r="J117"/>
  <c r="BK112"/>
  <c r="J105"/>
  <c i="7" r="BK136"/>
  <c r="BK124"/>
  <c r="J111"/>
  <c r="J109"/>
  <c i="6" r="BK221"/>
  <c r="J214"/>
  <c r="J200"/>
  <c r="BK180"/>
  <c r="J175"/>
  <c r="BK165"/>
  <c r="J155"/>
  <c r="J144"/>
  <c r="BK138"/>
  <c r="BK132"/>
  <c r="J124"/>
  <c r="BK115"/>
  <c i="5" r="BK343"/>
  <c r="BK337"/>
  <c r="BK334"/>
  <c r="J327"/>
  <c r="BK319"/>
  <c r="J314"/>
  <c r="J308"/>
  <c r="J295"/>
  <c r="BK289"/>
  <c r="BK278"/>
  <c r="BK270"/>
  <c r="BK260"/>
  <c r="J251"/>
  <c r="J240"/>
  <c r="BK228"/>
  <c r="BK211"/>
  <c r="J203"/>
  <c r="BK193"/>
  <c r="J182"/>
  <c r="BK164"/>
  <c r="J154"/>
  <c r="J145"/>
  <c r="BK134"/>
  <c i="4" r="BK147"/>
  <c r="J139"/>
  <c r="BK130"/>
  <c r="J125"/>
  <c r="J111"/>
  <c r="J103"/>
  <c i="3" r="J148"/>
  <c r="BK134"/>
  <c r="J128"/>
  <c r="BK125"/>
  <c r="BK114"/>
  <c r="BK108"/>
  <c r="BK98"/>
  <c i="2" r="J3074"/>
  <c r="BK3070"/>
  <c r="BK3066"/>
  <c r="BK3063"/>
  <c r="J3059"/>
  <c r="J3053"/>
  <c r="J3047"/>
  <c r="J3042"/>
  <c r="J3034"/>
  <c r="BK2987"/>
  <c r="BK2983"/>
  <c r="J2916"/>
  <c r="J2904"/>
  <c r="J2888"/>
  <c r="BK2874"/>
  <c r="J2849"/>
  <c r="J2786"/>
  <c r="J2765"/>
  <c r="J2741"/>
  <c r="J2729"/>
  <c r="J2695"/>
  <c r="J2617"/>
  <c r="J2579"/>
  <c r="J2561"/>
  <c r="BK2523"/>
  <c r="J2511"/>
  <c r="J2485"/>
  <c r="BK2479"/>
  <c r="BK2464"/>
  <c r="BK2455"/>
  <c r="J2443"/>
  <c r="J2437"/>
  <c r="BK2431"/>
  <c r="J2422"/>
  <c r="BK2410"/>
  <c r="J2395"/>
  <c r="J2371"/>
  <c r="J2353"/>
  <c r="J2323"/>
  <c r="BK2286"/>
  <c r="J2280"/>
  <c r="BK2249"/>
  <c r="BK2218"/>
  <c r="J2184"/>
  <c r="BK2162"/>
  <c r="BK2138"/>
  <c r="J2120"/>
  <c r="J2106"/>
  <c r="BK2083"/>
  <c r="J2048"/>
  <c r="J2033"/>
  <c r="J1997"/>
  <c r="BK1954"/>
  <c r="BK1914"/>
  <c r="J1859"/>
  <c r="J1824"/>
  <c r="BK1812"/>
  <c r="BK1781"/>
  <c r="J1715"/>
  <c r="BK1700"/>
  <c r="BK1675"/>
  <c r="BK1645"/>
  <c r="BK1514"/>
  <c r="J1469"/>
  <c r="J1446"/>
  <c r="BK1399"/>
  <c r="J1369"/>
  <c r="BK1361"/>
  <c r="BK1336"/>
  <c r="J1283"/>
  <c r="BK1275"/>
  <c r="BK1252"/>
  <c r="BK1219"/>
  <c r="BK1128"/>
  <c r="BK1092"/>
  <c r="BK1080"/>
  <c r="BK1008"/>
  <c r="J971"/>
  <c r="BK952"/>
  <c r="J946"/>
  <c r="J922"/>
  <c r="BK877"/>
  <c r="J807"/>
  <c r="BK765"/>
  <c r="J727"/>
  <c r="BK714"/>
  <c r="J636"/>
  <c r="J611"/>
  <c r="BK562"/>
  <c r="BK531"/>
  <c r="BK493"/>
  <c r="BK417"/>
  <c r="BK374"/>
  <c r="BK337"/>
  <c r="BK321"/>
  <c r="J297"/>
  <c r="J251"/>
  <c r="J221"/>
  <c r="BK196"/>
  <c r="BK165"/>
  <c r="BK148"/>
  <c i="21" r="BK121"/>
  <c i="20" r="BK240"/>
  <c r="J232"/>
  <c r="BK216"/>
  <c r="J193"/>
  <c r="BK172"/>
  <c r="BK157"/>
  <c r="BK141"/>
  <c r="J93"/>
  <c i="19" r="BK205"/>
  <c r="BK195"/>
  <c r="BK192"/>
  <c r="BK184"/>
  <c r="BK178"/>
  <c r="J174"/>
  <c r="J172"/>
  <c r="BK165"/>
  <c r="J132"/>
  <c r="J111"/>
  <c r="J102"/>
  <c r="BK95"/>
  <c i="18" r="J173"/>
  <c r="BK167"/>
  <c r="BK154"/>
  <c r="BK147"/>
  <c r="BK141"/>
  <c r="BK133"/>
  <c r="J127"/>
  <c r="BK113"/>
  <c r="BK108"/>
  <c r="J96"/>
  <c i="17" r="BK178"/>
  <c r="J169"/>
  <c r="J165"/>
  <c r="J155"/>
  <c r="J143"/>
  <c r="J136"/>
  <c r="BK113"/>
  <c i="16" r="J130"/>
  <c r="BK113"/>
  <c r="J108"/>
  <c r="J98"/>
  <c i="15" r="J155"/>
  <c r="BK149"/>
  <c r="J146"/>
  <c r="J139"/>
  <c r="BK135"/>
  <c r="BK114"/>
  <c r="J111"/>
  <c r="BK99"/>
  <c i="14" r="BK936"/>
  <c r="BK934"/>
  <c r="BK932"/>
  <c r="BK930"/>
  <c r="BK920"/>
  <c r="BK898"/>
  <c r="BK885"/>
  <c r="BK879"/>
  <c r="J863"/>
  <c r="BK857"/>
  <c r="J849"/>
  <c r="BK820"/>
  <c r="BK786"/>
  <c r="J767"/>
  <c r="J744"/>
  <c r="J710"/>
  <c r="J671"/>
  <c r="J662"/>
  <c r="J652"/>
  <c r="BK595"/>
  <c r="J561"/>
  <c r="BK536"/>
  <c r="BK503"/>
  <c r="BK484"/>
  <c r="BK448"/>
  <c r="J432"/>
  <c r="J414"/>
  <c r="BK375"/>
  <c r="J327"/>
  <c r="BK295"/>
  <c r="J282"/>
  <c r="BK258"/>
  <c r="BK205"/>
  <c r="BK190"/>
  <c r="J159"/>
  <c r="J150"/>
  <c r="BK120"/>
  <c i="13" r="BK266"/>
  <c r="BK262"/>
  <c r="BK250"/>
  <c r="J241"/>
  <c r="J230"/>
  <c r="J221"/>
  <c r="J211"/>
  <c r="BK205"/>
  <c r="BK195"/>
  <c r="BK183"/>
  <c r="BK171"/>
  <c r="BK166"/>
  <c r="BK162"/>
  <c r="BK150"/>
  <c r="J137"/>
  <c r="J131"/>
  <c r="BK125"/>
  <c r="BK116"/>
  <c r="J110"/>
  <c r="J105"/>
  <c r="J102"/>
  <c r="BK93"/>
  <c i="12" r="J271"/>
  <c r="BK260"/>
  <c r="BK250"/>
  <c r="BK248"/>
  <c r="BK235"/>
  <c r="J221"/>
  <c r="J216"/>
  <c r="BK205"/>
  <c r="BK201"/>
  <c r="BK192"/>
  <c r="BK182"/>
  <c r="J176"/>
  <c r="J168"/>
  <c r="J153"/>
  <c r="BK146"/>
  <c r="BK142"/>
  <c r="BK136"/>
  <c r="J123"/>
  <c r="J118"/>
  <c i="11" r="BK114"/>
  <c r="BK110"/>
  <c r="BK100"/>
  <c i="10" r="J135"/>
  <c r="J128"/>
  <c r="J123"/>
  <c r="J115"/>
  <c r="BK111"/>
  <c r="BK104"/>
  <c i="9" r="BK145"/>
  <c r="BK135"/>
  <c r="J129"/>
  <c r="J116"/>
  <c r="J104"/>
  <c i="8" r="J127"/>
  <c r="J123"/>
  <c r="BK117"/>
  <c r="J100"/>
  <c i="7" r="BK134"/>
  <c r="J127"/>
  <c r="BK119"/>
  <c r="J108"/>
  <c i="6" r="J223"/>
  <c r="BK211"/>
  <c r="J197"/>
  <c r="J192"/>
  <c r="BK185"/>
  <c r="BK173"/>
  <c r="BK169"/>
  <c r="J164"/>
  <c r="BK157"/>
  <c r="BK150"/>
  <c r="J147"/>
  <c r="J143"/>
  <c r="J132"/>
  <c r="BK123"/>
  <c r="BK121"/>
  <c r="J109"/>
  <c r="J101"/>
  <c i="5" r="J334"/>
  <c r="BK326"/>
  <c r="J316"/>
  <c r="J304"/>
  <c r="J297"/>
  <c r="J289"/>
  <c r="J282"/>
  <c r="J276"/>
  <c r="BK266"/>
  <c r="J255"/>
  <c r="J245"/>
  <c r="J228"/>
  <c r="BK220"/>
  <c r="BK213"/>
  <c r="J204"/>
  <c r="BK186"/>
  <c r="BK179"/>
  <c r="J176"/>
  <c r="BK167"/>
  <c r="BK162"/>
  <c r="BK141"/>
  <c r="BK135"/>
  <c r="J128"/>
  <c i="4" r="BK138"/>
  <c r="J133"/>
  <c r="J129"/>
  <c r="BK123"/>
  <c r="J113"/>
  <c r="J108"/>
  <c r="BK97"/>
  <c i="3" r="BK147"/>
  <c r="BK133"/>
  <c r="J114"/>
  <c r="J104"/>
  <c r="J101"/>
  <c r="J93"/>
  <c i="2" r="J3046"/>
  <c r="BK2989"/>
  <c r="BK2913"/>
  <c r="J2893"/>
  <c r="BK2881"/>
  <c r="BK2863"/>
  <c r="J2847"/>
  <c r="J2792"/>
  <c r="BK2710"/>
  <c r="J2638"/>
  <c r="BK2604"/>
  <c r="BK2582"/>
  <c r="BK2555"/>
  <c r="BK2514"/>
  <c r="J2500"/>
  <c r="BK2467"/>
  <c r="BK2428"/>
  <c r="BK2395"/>
  <c r="J2362"/>
  <c r="J2350"/>
  <c r="BK2323"/>
  <c r="BK2316"/>
  <c r="J2288"/>
  <c r="J2240"/>
  <c r="J2226"/>
  <c r="BK2206"/>
  <c r="J2178"/>
  <c r="BK2170"/>
  <c r="J2146"/>
  <c r="BK2115"/>
  <c r="BK2059"/>
  <c r="BK2029"/>
  <c r="J2018"/>
  <c r="J1968"/>
  <c r="BK1946"/>
  <c r="J1914"/>
  <c r="BK1883"/>
  <c r="BK1857"/>
  <c r="BK1807"/>
  <c r="J1768"/>
  <c r="J1759"/>
  <c r="J1704"/>
  <c r="J1661"/>
  <c r="J1553"/>
  <c r="BK1471"/>
  <c r="J1460"/>
  <c r="J1408"/>
  <c r="J1374"/>
  <c r="J1347"/>
  <c r="J1315"/>
  <c r="BK1283"/>
  <c r="J1275"/>
  <c r="J1219"/>
  <c r="J1173"/>
  <c r="BK1143"/>
  <c r="BK1125"/>
  <c r="BK1064"/>
  <c r="BK1001"/>
  <c r="BK972"/>
  <c r="BK954"/>
  <c r="BK876"/>
  <c r="BK801"/>
  <c r="BK762"/>
  <c r="BK733"/>
  <c r="J648"/>
  <c r="BK594"/>
  <c r="J549"/>
  <c r="J517"/>
  <c r="J505"/>
  <c r="BK438"/>
  <c r="J374"/>
  <c r="BK311"/>
  <c r="BK256"/>
  <c r="J236"/>
  <c r="BK218"/>
  <c r="J207"/>
  <c r="J164"/>
  <c r="BK140"/>
  <c i="21" r="J117"/>
  <c i="20" r="J233"/>
  <c r="J218"/>
  <c r="BK203"/>
  <c r="BK196"/>
  <c r="BK181"/>
  <c r="J172"/>
  <c r="BK164"/>
  <c r="J157"/>
  <c r="J153"/>
  <c r="BK150"/>
  <c r="J145"/>
  <c r="BK129"/>
  <c r="BK124"/>
  <c r="J115"/>
  <c r="BK104"/>
  <c i="19" r="J209"/>
  <c r="J202"/>
  <c r="BK198"/>
  <c r="J193"/>
  <c r="J187"/>
  <c r="J181"/>
  <c r="BK168"/>
  <c r="BK155"/>
  <c r="BK134"/>
  <c r="J114"/>
  <c r="BK99"/>
  <c i="18" r="BK168"/>
  <c r="BK158"/>
  <c r="BK152"/>
  <c r="J140"/>
  <c r="J134"/>
  <c r="BK127"/>
  <c r="J122"/>
  <c r="J112"/>
  <c r="J99"/>
  <c i="17" r="J179"/>
  <c r="BK164"/>
  <c r="J158"/>
  <c r="BK153"/>
  <c r="BK147"/>
  <c r="BK137"/>
  <c r="J127"/>
  <c r="J105"/>
  <c i="16" r="J126"/>
  <c r="BK119"/>
  <c r="BK107"/>
  <c i="15" r="BK161"/>
  <c r="BK153"/>
  <c r="J141"/>
  <c r="J127"/>
  <c r="J124"/>
  <c r="BK111"/>
  <c r="J101"/>
  <c i="14" r="J926"/>
  <c r="BK917"/>
  <c r="J911"/>
  <c r="J891"/>
  <c r="J875"/>
  <c r="J868"/>
  <c r="BK863"/>
  <c r="BK839"/>
  <c r="J831"/>
  <c r="J820"/>
  <c r="J783"/>
  <c r="BK755"/>
  <c r="J734"/>
  <c r="BK725"/>
  <c r="BK656"/>
  <c r="BK628"/>
  <c r="J598"/>
  <c r="J555"/>
  <c r="BK483"/>
  <c r="J459"/>
  <c r="J416"/>
  <c r="J407"/>
  <c r="J369"/>
  <c r="J334"/>
  <c r="BK306"/>
  <c r="BK288"/>
  <c r="J277"/>
  <c r="J252"/>
  <c r="J223"/>
  <c r="J208"/>
  <c r="BK177"/>
  <c r="BK143"/>
  <c r="BK126"/>
  <c i="13" r="BK279"/>
  <c r="BK271"/>
  <c r="J268"/>
  <c r="BK259"/>
  <c r="J251"/>
  <c r="BK244"/>
  <c r="J236"/>
  <c r="BK225"/>
  <c r="BK216"/>
  <c r="J202"/>
  <c r="BK197"/>
  <c r="BK186"/>
  <c r="J181"/>
  <c r="J166"/>
  <c r="J162"/>
  <c r="J158"/>
  <c r="BK153"/>
  <c r="J144"/>
  <c r="BK134"/>
  <c r="BK123"/>
  <c r="BK117"/>
  <c r="BK109"/>
  <c r="J104"/>
  <c r="BK95"/>
  <c r="J92"/>
  <c i="12" r="BK286"/>
  <c r="J280"/>
  <c r="BK275"/>
  <c r="J270"/>
  <c r="J269"/>
  <c r="J267"/>
  <c r="BK257"/>
  <c r="BK255"/>
  <c r="J253"/>
  <c r="J251"/>
  <c r="J245"/>
  <c r="J240"/>
  <c r="J230"/>
  <c r="J222"/>
  <c r="BK214"/>
  <c r="J208"/>
  <c r="J200"/>
  <c r="J189"/>
  <c r="J182"/>
  <c r="BK157"/>
  <c r="J146"/>
  <c r="J135"/>
  <c r="J131"/>
  <c r="BK123"/>
  <c r="J110"/>
  <c r="BK107"/>
  <c i="11" r="BK115"/>
  <c r="BK106"/>
  <c i="10" r="BK135"/>
  <c r="J127"/>
  <c r="J118"/>
  <c r="BK109"/>
  <c r="BK99"/>
  <c i="9" r="J136"/>
  <c r="J126"/>
  <c r="J118"/>
  <c r="BK110"/>
  <c r="BK102"/>
  <c i="8" r="J125"/>
  <c r="BK119"/>
  <c r="BK110"/>
  <c r="BK101"/>
  <c i="7" r="J128"/>
  <c r="J126"/>
  <c r="J117"/>
  <c r="BK113"/>
  <c r="BK106"/>
  <c r="BK100"/>
  <c i="6" r="J217"/>
  <c r="BK213"/>
  <c r="J207"/>
  <c r="J201"/>
  <c r="BK194"/>
  <c r="BK188"/>
  <c r="J183"/>
  <c r="J177"/>
  <c r="J173"/>
  <c r="J160"/>
  <c r="J151"/>
  <c r="J142"/>
  <c r="J133"/>
  <c r="J123"/>
  <c r="BK111"/>
  <c i="5" r="BK340"/>
  <c r="J330"/>
  <c r="BK323"/>
  <c r="BK318"/>
  <c r="BK310"/>
  <c r="BK298"/>
  <c r="BK290"/>
  <c r="BK273"/>
  <c r="J264"/>
  <c r="J256"/>
  <c r="BK241"/>
  <c r="J237"/>
  <c r="J232"/>
  <c r="J223"/>
  <c r="BK207"/>
  <c r="BK196"/>
  <c r="J187"/>
  <c r="BK173"/>
  <c r="J165"/>
  <c r="J151"/>
  <c r="BK142"/>
  <c r="BK133"/>
  <c i="4" r="J144"/>
  <c r="BK137"/>
  <c r="BK129"/>
  <c r="BK119"/>
  <c r="BK104"/>
  <c i="3" r="J145"/>
  <c r="J139"/>
  <c r="J132"/>
  <c r="J121"/>
  <c r="J117"/>
  <c r="J108"/>
  <c r="J99"/>
  <c i="2" r="BK3095"/>
  <c r="BK3092"/>
  <c r="BK3091"/>
  <c r="BK3089"/>
  <c r="J3088"/>
  <c r="J3085"/>
  <c r="BK3083"/>
  <c r="J3081"/>
  <c r="BK3078"/>
  <c r="J3077"/>
  <c r="J3075"/>
  <c r="BK3071"/>
  <c r="BK3065"/>
  <c r="BK3061"/>
  <c r="BK3057"/>
  <c r="BK3052"/>
  <c r="BK3034"/>
  <c r="J3027"/>
  <c r="J3006"/>
  <c r="J2976"/>
  <c r="J2936"/>
  <c r="J2869"/>
  <c r="J2861"/>
  <c r="BK2833"/>
  <c r="J2767"/>
  <c r="BK2744"/>
  <c r="J2710"/>
  <c r="J2653"/>
  <c r="BK2638"/>
  <c r="J2614"/>
  <c r="J2582"/>
  <c r="J2564"/>
  <c r="BK2542"/>
  <c r="J2503"/>
  <c r="BK2494"/>
  <c r="J2473"/>
  <c r="J2446"/>
  <c r="BK2419"/>
  <c r="J2404"/>
  <c r="BK2374"/>
  <c r="J2365"/>
  <c r="BK2329"/>
  <c r="J2304"/>
  <c r="J2286"/>
  <c r="J2232"/>
  <c r="BK2215"/>
  <c r="J2206"/>
  <c r="J2170"/>
  <c r="J2138"/>
  <c r="BK2131"/>
  <c r="J2109"/>
  <c r="J2088"/>
  <c r="J2074"/>
  <c r="BK2030"/>
  <c r="J2005"/>
  <c r="BK1905"/>
  <c r="J1883"/>
  <c r="BK1830"/>
  <c r="BK1788"/>
  <c r="J1764"/>
  <c r="BK1696"/>
  <c r="BK1666"/>
  <c r="BK1581"/>
  <c r="BK1546"/>
  <c r="J1534"/>
  <c r="J1427"/>
  <c r="J1419"/>
  <c r="J1402"/>
  <c r="BK1347"/>
  <c r="BK1315"/>
  <c r="J1300"/>
  <c r="BK1282"/>
  <c r="J1227"/>
  <c r="J1212"/>
  <c r="BK1156"/>
  <c r="BK1139"/>
  <c r="J1105"/>
  <c r="BK1074"/>
  <c r="J1031"/>
  <c r="BK960"/>
  <c r="BK944"/>
  <c r="BK922"/>
  <c r="J841"/>
  <c r="BK778"/>
  <c r="J741"/>
  <c r="BK697"/>
  <c r="BK641"/>
  <c r="BK582"/>
  <c r="J563"/>
  <c r="J531"/>
  <c r="BK449"/>
  <c r="J424"/>
  <c r="BK392"/>
  <c r="BK344"/>
  <c r="BK324"/>
  <c r="BK297"/>
  <c r="J218"/>
  <c r="J196"/>
  <c r="J162"/>
  <c r="J149"/>
  <c i="21" r="BK117"/>
  <c i="20" r="J219"/>
  <c r="J196"/>
  <c r="BK170"/>
  <c r="J163"/>
  <c r="BK137"/>
  <c r="BK102"/>
  <c i="19" r="J211"/>
  <c r="J198"/>
  <c r="BK188"/>
  <c r="BK180"/>
  <c r="J165"/>
  <c r="J157"/>
  <c r="BK137"/>
  <c r="J121"/>
  <c r="BK106"/>
  <c r="BK97"/>
  <c i="18" r="J167"/>
  <c r="BK161"/>
  <c r="J153"/>
  <c r="BK145"/>
  <c r="J138"/>
  <c r="J131"/>
  <c r="BK123"/>
  <c r="J119"/>
  <c r="BK114"/>
  <c r="BK107"/>
  <c r="BK99"/>
  <c r="BK95"/>
  <c i="17" r="BK175"/>
  <c r="BK166"/>
  <c r="J162"/>
  <c r="BK154"/>
  <c r="J146"/>
  <c r="J134"/>
  <c r="BK129"/>
  <c r="J123"/>
  <c r="BK112"/>
  <c r="J104"/>
  <c i="16" r="BK127"/>
  <c r="J122"/>
  <c r="J115"/>
  <c r="BK106"/>
  <c i="15" r="BK163"/>
  <c r="J157"/>
  <c r="BK136"/>
  <c r="BK132"/>
  <c r="BK126"/>
  <c r="J119"/>
  <c r="BK109"/>
  <c i="14" r="J927"/>
  <c r="BK918"/>
  <c r="BK899"/>
  <c r="J889"/>
  <c r="J880"/>
  <c r="J876"/>
  <c r="J871"/>
  <c r="BK867"/>
  <c r="J857"/>
  <c r="J845"/>
  <c r="BK834"/>
  <c r="BK812"/>
  <c r="J795"/>
  <c r="J776"/>
  <c r="J761"/>
  <c r="BK734"/>
  <c r="J709"/>
  <c r="J676"/>
  <c r="J656"/>
  <c r="BK638"/>
  <c r="BK609"/>
  <c r="J595"/>
  <c r="BK571"/>
  <c r="J558"/>
  <c r="J532"/>
  <c r="J524"/>
  <c r="BK505"/>
  <c r="J496"/>
  <c r="J478"/>
  <c r="J456"/>
  <c r="BK416"/>
  <c r="BK399"/>
  <c r="J387"/>
  <c r="J375"/>
  <c r="BK357"/>
  <c r="BK336"/>
  <c r="BK330"/>
  <c r="J320"/>
  <c r="BK282"/>
  <c r="J247"/>
  <c r="BK208"/>
  <c r="BK184"/>
  <c r="BK146"/>
  <c i="13" r="J278"/>
  <c r="BK268"/>
  <c r="BK261"/>
  <c r="J253"/>
  <c r="BK247"/>
  <c r="J244"/>
  <c r="BK241"/>
  <c r="BK238"/>
  <c r="BK232"/>
  <c r="J218"/>
  <c r="J213"/>
  <c r="BK210"/>
  <c r="J204"/>
  <c r="J191"/>
  <c r="J186"/>
  <c r="BK181"/>
  <c r="BK177"/>
  <c r="BK160"/>
  <c r="J151"/>
  <c r="BK147"/>
  <c r="J140"/>
  <c r="BK136"/>
  <c r="J127"/>
  <c r="J118"/>
  <c r="BK110"/>
  <c r="BK100"/>
  <c i="12" r="BK289"/>
  <c r="BK285"/>
  <c r="J275"/>
  <c r="J264"/>
  <c r="BK246"/>
  <c r="BK238"/>
  <c r="BK224"/>
  <c r="BK210"/>
  <c r="J197"/>
  <c r="BK191"/>
  <c r="BK188"/>
  <c r="BK183"/>
  <c r="BK175"/>
  <c r="J171"/>
  <c r="J141"/>
  <c r="J137"/>
  <c r="BK130"/>
  <c i="11" r="J115"/>
  <c i="10" r="J134"/>
  <c r="BK125"/>
  <c r="J121"/>
  <c r="BK106"/>
  <c i="9" r="J145"/>
  <c r="J139"/>
  <c r="J133"/>
  <c r="BK124"/>
  <c r="BK118"/>
  <c r="J110"/>
  <c r="BK107"/>
  <c i="8" r="J118"/>
  <c r="BK108"/>
  <c i="7" r="BK135"/>
  <c r="BK126"/>
  <c r="J120"/>
  <c r="J106"/>
  <c i="6" r="J216"/>
  <c r="BK207"/>
  <c r="BK196"/>
  <c r="BK192"/>
  <c r="BK183"/>
  <c r="J165"/>
  <c r="BK160"/>
  <c r="J150"/>
  <c r="J139"/>
  <c r="J131"/>
  <c r="J114"/>
  <c r="BK106"/>
  <c i="5" r="BK328"/>
  <c r="BK324"/>
  <c r="J317"/>
  <c r="BK311"/>
  <c r="BK306"/>
  <c r="BK293"/>
  <c r="J274"/>
  <c r="J265"/>
  <c r="BK251"/>
  <c r="BK246"/>
  <c r="J242"/>
  <c r="BK233"/>
  <c r="J221"/>
  <c r="BK212"/>
  <c r="BK197"/>
  <c r="BK191"/>
  <c r="BK184"/>
  <c r="BK170"/>
  <c r="J160"/>
  <c r="BK148"/>
  <c r="BK143"/>
  <c i="4" r="J151"/>
  <c r="J143"/>
  <c r="BK128"/>
  <c r="BK110"/>
  <c r="BK103"/>
  <c r="BK99"/>
  <c i="3" r="BK143"/>
  <c r="J134"/>
  <c r="BK127"/>
  <c r="J119"/>
  <c r="J109"/>
  <c r="BK104"/>
  <c r="J94"/>
  <c i="2" r="BK3050"/>
  <c r="BK3041"/>
  <c r="BK3009"/>
  <c r="BK2984"/>
  <c r="J2929"/>
  <c r="J2831"/>
  <c r="J2748"/>
  <c r="BK2736"/>
  <c r="BK2695"/>
  <c r="BK2661"/>
  <c r="BK2617"/>
  <c r="BK2602"/>
  <c r="J2590"/>
  <c r="BK2564"/>
  <c r="J2497"/>
  <c r="BK2485"/>
  <c r="J2458"/>
  <c r="BK2443"/>
  <c r="J2428"/>
  <c r="J2383"/>
  <c r="BK2368"/>
  <c r="BK2281"/>
  <c r="BK2246"/>
  <c r="J2203"/>
  <c r="BK2154"/>
  <c r="J2128"/>
  <c r="BK2088"/>
  <c r="BK2045"/>
  <c r="BK2015"/>
  <c r="BK2005"/>
  <c r="J1981"/>
  <c r="J1949"/>
  <c r="BK1899"/>
  <c r="J1870"/>
  <c r="BK1824"/>
  <c r="J1807"/>
  <c r="BK1768"/>
  <c r="BK1744"/>
  <c r="J1711"/>
  <c r="J1675"/>
  <c r="J1638"/>
  <c r="BK1573"/>
  <c r="BK1548"/>
  <c r="BK1534"/>
  <c r="J1424"/>
  <c r="J1414"/>
  <c r="BK1371"/>
  <c r="J1356"/>
  <c r="BK1310"/>
  <c r="BK1284"/>
  <c r="J1239"/>
  <c r="BK1173"/>
  <c r="BK1083"/>
  <c r="J1008"/>
  <c r="BK970"/>
  <c r="BK948"/>
  <c r="J933"/>
  <c r="BK841"/>
  <c r="J792"/>
  <c r="J765"/>
  <c r="BK753"/>
  <c r="J723"/>
  <c r="BK680"/>
  <c r="BK636"/>
  <c r="J604"/>
  <c r="BK593"/>
  <c r="BK558"/>
  <c r="J532"/>
  <c r="BK505"/>
  <c r="BK489"/>
  <c r="J467"/>
  <c r="J392"/>
  <c r="J359"/>
  <c r="BK338"/>
  <c r="J245"/>
  <c r="J185"/>
  <c r="BK144"/>
  <c r="J124"/>
  <c i="21" r="J109"/>
  <c r="BK93"/>
  <c r="BK89"/>
  <c i="20" r="J245"/>
  <c r="BK235"/>
  <c r="J221"/>
  <c r="J205"/>
  <c r="BK184"/>
  <c r="BK152"/>
  <c r="BK132"/>
  <c r="BK118"/>
  <c r="J100"/>
  <c i="19" r="BK211"/>
  <c r="J204"/>
  <c r="BK197"/>
  <c r="BK190"/>
  <c r="J180"/>
  <c r="J173"/>
  <c r="BK163"/>
  <c r="J152"/>
  <c r="BK130"/>
  <c r="BK114"/>
  <c r="J97"/>
  <c i="18" r="J168"/>
  <c r="BK159"/>
  <c r="J145"/>
  <c r="BK132"/>
  <c r="BK118"/>
  <c r="BK112"/>
  <c r="BK105"/>
  <c r="BK97"/>
  <c i="17" r="J177"/>
  <c r="J171"/>
  <c r="BK163"/>
  <c r="BK150"/>
  <c r="J142"/>
  <c r="BK132"/>
  <c r="BK124"/>
  <c r="J117"/>
  <c i="16" r="J129"/>
  <c r="BK125"/>
  <c r="BK118"/>
  <c r="J114"/>
  <c r="J106"/>
  <c i="15" r="J163"/>
  <c r="BK156"/>
  <c r="J148"/>
  <c r="BK146"/>
  <c r="BK139"/>
  <c r="J128"/>
  <c r="J121"/>
  <c r="J116"/>
  <c r="J113"/>
  <c r="J107"/>
  <c r="J104"/>
  <c i="14" r="BK925"/>
  <c r="BK915"/>
  <c r="J901"/>
  <c r="J896"/>
  <c r="BK881"/>
  <c r="J874"/>
  <c r="BK869"/>
  <c r="J852"/>
  <c r="BK823"/>
  <c r="BK799"/>
  <c r="BK749"/>
  <c r="BK712"/>
  <c r="BK690"/>
  <c r="BK662"/>
  <c r="BK649"/>
  <c r="J635"/>
  <c r="J609"/>
  <c r="BK601"/>
  <c r="J591"/>
  <c r="J571"/>
  <c r="BK551"/>
  <c r="J540"/>
  <c r="BK513"/>
  <c r="J505"/>
  <c r="J491"/>
  <c r="BK471"/>
  <c r="J448"/>
  <c r="J436"/>
  <c r="BK402"/>
  <c r="J393"/>
  <c r="J366"/>
  <c r="BK329"/>
  <c r="J317"/>
  <c r="BK293"/>
  <c r="J258"/>
  <c r="BK247"/>
  <c r="J226"/>
  <c r="J205"/>
  <c r="BK156"/>
  <c i="13" r="J284"/>
  <c r="J281"/>
  <c r="J273"/>
  <c r="BK252"/>
  <c r="BK236"/>
  <c r="J231"/>
  <c r="J223"/>
  <c r="BK217"/>
  <c r="J207"/>
  <c r="BK199"/>
  <c r="BK196"/>
  <c r="J193"/>
  <c r="BK187"/>
  <c r="BK173"/>
  <c r="J169"/>
  <c r="J161"/>
  <c r="BK146"/>
  <c r="BK137"/>
  <c r="J128"/>
  <c r="J114"/>
  <c r="BK108"/>
  <c i="12" r="BK277"/>
  <c r="BK270"/>
  <c r="BK264"/>
  <c r="BK259"/>
  <c r="BK252"/>
  <c r="BK241"/>
  <c r="J237"/>
  <c r="J231"/>
  <c r="J224"/>
  <c r="J220"/>
  <c r="J212"/>
  <c r="BK207"/>
  <c r="BK203"/>
  <c r="J190"/>
  <c r="J177"/>
  <c r="BK171"/>
  <c r="BK164"/>
  <c r="BK153"/>
  <c r="J149"/>
  <c r="J136"/>
  <c r="BK122"/>
  <c r="J113"/>
  <c i="11" r="BK117"/>
  <c r="BK109"/>
  <c r="BK103"/>
  <c i="10" r="BK130"/>
  <c r="J122"/>
  <c r="BK115"/>
  <c r="BK107"/>
  <c i="9" r="J144"/>
  <c r="BK140"/>
  <c r="J127"/>
  <c r="J113"/>
  <c r="J102"/>
  <c i="8" r="J130"/>
  <c r="J120"/>
  <c r="BK113"/>
  <c r="J101"/>
  <c i="7" r="J134"/>
  <c r="BK118"/>
  <c r="BK110"/>
  <c i="6" r="BK223"/>
  <c r="BK215"/>
  <c r="J208"/>
  <c r="J189"/>
  <c r="J176"/>
  <c r="J163"/>
  <c r="J148"/>
  <c r="J141"/>
  <c r="J134"/>
  <c r="J130"/>
  <c r="J107"/>
  <c i="5" r="BK342"/>
  <c r="J336"/>
  <c r="J329"/>
  <c r="J318"/>
  <c r="J311"/>
  <c r="BK303"/>
  <c r="BK292"/>
  <c r="BK281"/>
  <c r="BK276"/>
  <c r="BK261"/>
  <c r="J254"/>
  <c r="J241"/>
  <c r="BK235"/>
  <c r="BK221"/>
  <c r="J207"/>
  <c r="J197"/>
  <c r="BK185"/>
  <c r="J170"/>
  <c r="J159"/>
  <c r="BK150"/>
  <c r="J140"/>
  <c r="J130"/>
  <c i="4" r="BK141"/>
  <c r="J132"/>
  <c r="J128"/>
  <c r="J115"/>
  <c r="BK108"/>
  <c r="J98"/>
  <c i="3" r="J141"/>
  <c r="BK130"/>
  <c r="J127"/>
  <c r="BK121"/>
  <c r="BK110"/>
  <c r="BK106"/>
  <c r="BK95"/>
  <c i="2" r="BK3072"/>
  <c r="J3069"/>
  <c r="J3065"/>
  <c r="J3060"/>
  <c r="J3057"/>
  <c r="J3051"/>
  <c r="J3044"/>
  <c r="J3040"/>
  <c r="BK3010"/>
  <c r="BK2986"/>
  <c r="BK2936"/>
  <c r="BK2910"/>
  <c r="BK2893"/>
  <c r="J2881"/>
  <c r="BK2861"/>
  <c r="BK2796"/>
  <c r="BK2767"/>
  <c r="J2747"/>
  <c r="BK2717"/>
  <c r="J2687"/>
  <c r="J2621"/>
  <c r="BK2590"/>
  <c r="J2570"/>
  <c r="J2542"/>
  <c r="J2520"/>
  <c r="BK2508"/>
  <c r="BK2473"/>
  <c r="J2461"/>
  <c r="BK2446"/>
  <c r="BK2440"/>
  <c r="J2434"/>
  <c r="J2425"/>
  <c r="BK2413"/>
  <c r="BK2407"/>
  <c r="J2392"/>
  <c r="BK2365"/>
  <c r="J2344"/>
  <c r="BK2320"/>
  <c r="J2281"/>
  <c r="BK2264"/>
  <c r="J2221"/>
  <c r="J2200"/>
  <c r="BK2175"/>
  <c r="BK2140"/>
  <c r="BK2122"/>
  <c r="BK2109"/>
  <c r="BK2080"/>
  <c r="J2065"/>
  <c r="J2030"/>
  <c r="BK2008"/>
  <c r="BK1961"/>
  <c r="BK1886"/>
  <c r="J1874"/>
  <c r="BK1850"/>
  <c r="BK1801"/>
  <c r="J1776"/>
  <c r="J1718"/>
  <c r="BK1691"/>
  <c r="BK1672"/>
  <c r="J1651"/>
  <c r="J1559"/>
  <c r="BK1475"/>
  <c r="BK1463"/>
  <c r="J1405"/>
  <c r="BK1376"/>
  <c r="BK1354"/>
  <c r="J1330"/>
  <c r="J1285"/>
  <c r="J1277"/>
  <c r="J1256"/>
  <c r="BK1222"/>
  <c r="J1139"/>
  <c r="BK1097"/>
  <c r="J1074"/>
  <c r="J1001"/>
  <c r="J970"/>
  <c r="BK951"/>
  <c r="J947"/>
  <c r="J925"/>
  <c r="J876"/>
  <c r="J801"/>
  <c r="J756"/>
  <c r="BK729"/>
  <c r="BK711"/>
  <c r="BK673"/>
  <c r="J624"/>
  <c r="J582"/>
  <c r="J558"/>
  <c r="BK532"/>
  <c r="J452"/>
  <c r="BK432"/>
  <c r="BK398"/>
  <c r="J345"/>
  <c r="J324"/>
  <c r="BK263"/>
  <c r="J231"/>
  <c r="J204"/>
  <c r="J189"/>
  <c r="BK134"/>
  <c i="20" r="BK243"/>
  <c r="J223"/>
  <c r="BK217"/>
  <c r="BK209"/>
  <c r="BK177"/>
  <c r="J160"/>
  <c r="BK147"/>
  <c r="J95"/>
  <c i="19" r="BK212"/>
  <c r="J196"/>
  <c r="J190"/>
  <c r="BK181"/>
  <c r="BK177"/>
  <c r="BK175"/>
  <c r="BK173"/>
  <c r="BK171"/>
  <c r="BK160"/>
  <c r="BK147"/>
  <c r="J139"/>
  <c r="BK128"/>
  <c r="J112"/>
  <c r="J106"/>
  <c r="BK96"/>
  <c i="18" r="BK172"/>
  <c r="J162"/>
  <c r="J150"/>
  <c r="BK146"/>
  <c r="BK140"/>
  <c r="J130"/>
  <c r="J118"/>
  <c r="J111"/>
  <c r="J106"/>
  <c i="17" r="BK173"/>
  <c r="J164"/>
  <c r="BK152"/>
  <c r="J145"/>
  <c r="J140"/>
  <c r="BK134"/>
  <c r="J130"/>
  <c r="BK117"/>
  <c r="J110"/>
  <c i="16" r="BK128"/>
  <c r="J117"/>
  <c r="BK109"/>
  <c i="15" r="J161"/>
  <c r="BK154"/>
  <c r="BK150"/>
  <c r="J145"/>
  <c r="J140"/>
  <c r="BK129"/>
  <c r="J115"/>
  <c r="J109"/>
  <c r="BK105"/>
  <c i="14" r="J936"/>
  <c r="J934"/>
  <c r="J932"/>
  <c r="J929"/>
  <c r="J918"/>
  <c r="BK901"/>
  <c r="BK893"/>
  <c r="J882"/>
  <c r="BK865"/>
  <c r="J856"/>
  <c r="J835"/>
  <c r="J828"/>
  <c r="BK795"/>
  <c r="BK776"/>
  <c r="J749"/>
  <c r="J725"/>
  <c r="J708"/>
  <c r="J666"/>
  <c r="BK658"/>
  <c r="J628"/>
  <c r="BK604"/>
  <c r="BK558"/>
  <c r="BK516"/>
  <c r="J498"/>
  <c r="BK465"/>
  <c r="J445"/>
  <c r="J424"/>
  <c r="BK413"/>
  <c r="J384"/>
  <c r="J321"/>
  <c r="BK302"/>
  <c r="J293"/>
  <c r="BK280"/>
  <c r="J239"/>
  <c r="BK220"/>
  <c r="J198"/>
  <c r="J165"/>
  <c r="J143"/>
  <c r="BK132"/>
  <c i="13" r="J279"/>
  <c r="BK264"/>
  <c r="BK256"/>
  <c r="J243"/>
  <c r="J240"/>
  <c r="BK229"/>
  <c r="BK222"/>
  <c r="J215"/>
  <c r="BK206"/>
  <c r="BK188"/>
  <c r="J178"/>
  <c r="BK167"/>
  <c r="BK158"/>
  <c r="J149"/>
  <c r="BK140"/>
  <c r="BK133"/>
  <c r="BK126"/>
  <c r="BK121"/>
  <c r="BK114"/>
  <c r="BK106"/>
  <c r="J101"/>
  <c r="BK97"/>
  <c i="12" r="BK272"/>
  <c r="BK262"/>
  <c r="J254"/>
  <c r="BK242"/>
  <c r="J239"/>
  <c r="BK222"/>
  <c r="BK217"/>
  <c r="BK212"/>
  <c r="J203"/>
  <c r="BK197"/>
  <c r="J187"/>
  <c r="J175"/>
  <c r="BK159"/>
  <c r="BK155"/>
  <c r="BK151"/>
  <c r="BK143"/>
  <c r="J138"/>
  <c r="BK120"/>
  <c r="J111"/>
  <c i="11" r="J119"/>
  <c r="BK113"/>
  <c r="BK105"/>
  <c r="J99"/>
  <c i="10" r="J133"/>
  <c r="BK129"/>
  <c r="J125"/>
  <c r="BK117"/>
  <c r="BK108"/>
  <c r="BK100"/>
  <c i="9" r="J140"/>
  <c r="J131"/>
  <c r="BK128"/>
  <c r="BK115"/>
  <c i="8" r="J133"/>
  <c r="J128"/>
  <c r="BK122"/>
  <c r="BK105"/>
  <c i="7" r="J137"/>
  <c r="J131"/>
  <c r="BK120"/>
  <c r="BK109"/>
  <c i="6" r="BK224"/>
  <c r="BK212"/>
  <c r="BK198"/>
  <c r="BK190"/>
  <c r="J184"/>
  <c r="BK172"/>
  <c r="J168"/>
  <c r="BK162"/>
  <c r="BK155"/>
  <c r="J153"/>
  <c r="BK146"/>
  <c r="BK141"/>
  <c r="J129"/>
  <c r="BK124"/>
  <c r="BK120"/>
  <c r="J108"/>
  <c r="J105"/>
  <c i="5" r="J337"/>
  <c r="BK333"/>
  <c r="BK321"/>
  <c r="BK305"/>
  <c r="J300"/>
  <c r="BK291"/>
  <c r="J284"/>
  <c r="J273"/>
  <c r="J262"/>
  <c r="J247"/>
  <c r="BK239"/>
  <c r="BK229"/>
  <c r="BK217"/>
  <c r="J211"/>
  <c r="BK199"/>
  <c r="BK187"/>
  <c r="BK183"/>
  <c r="BK178"/>
  <c r="J168"/>
  <c r="J143"/>
  <c r="J136"/>
  <c r="BK130"/>
  <c i="4" r="J137"/>
  <c r="BK132"/>
  <c r="BK127"/>
  <c r="J118"/>
  <c r="BK112"/>
  <c r="J107"/>
  <c i="3" r="J150"/>
  <c r="BK145"/>
  <c r="BK128"/>
  <c r="J116"/>
  <c r="BK105"/>
  <c r="BK99"/>
  <c i="2" r="J3054"/>
  <c r="BK3030"/>
  <c r="J2987"/>
  <c r="J2910"/>
  <c r="J2878"/>
  <c r="J2856"/>
  <c r="J2800"/>
  <c r="J2773"/>
  <c r="BK2693"/>
  <c r="BK2635"/>
  <c r="J2602"/>
  <c r="J2558"/>
  <c r="BK2520"/>
  <c r="J2488"/>
  <c r="J2464"/>
  <c r="BK2425"/>
  <c r="BK2404"/>
  <c r="J2386"/>
  <c r="J2359"/>
  <c r="BK2344"/>
  <c r="BK2338"/>
  <c r="J2308"/>
  <c r="BK2284"/>
  <c r="J2233"/>
  <c r="J2222"/>
  <c r="BK2203"/>
  <c r="J2194"/>
  <c r="J2162"/>
  <c r="J2143"/>
  <c r="J2125"/>
  <c r="J2103"/>
  <c r="J2042"/>
  <c r="J2009"/>
  <c r="J1961"/>
  <c r="BK1922"/>
  <c r="J1885"/>
  <c r="BK1867"/>
  <c r="BK1835"/>
  <c r="J1794"/>
  <c r="BK1753"/>
  <c r="BK1711"/>
  <c r="J1700"/>
  <c r="BK1629"/>
  <c r="BK1474"/>
  <c r="J1448"/>
  <c r="BK1414"/>
  <c r="J1371"/>
  <c r="BK1345"/>
  <c r="J1319"/>
  <c r="J1286"/>
  <c r="BK1274"/>
  <c r="J1191"/>
  <c r="J1151"/>
  <c r="J1128"/>
  <c r="J1086"/>
  <c r="BK1018"/>
  <c r="J978"/>
  <c r="J956"/>
  <c r="J935"/>
  <c r="J818"/>
  <c r="J787"/>
  <c r="J739"/>
  <c r="BK669"/>
  <c r="J593"/>
  <c r="BK538"/>
  <c r="BK513"/>
  <c r="J489"/>
  <c r="J477"/>
  <c r="BK405"/>
  <c r="J367"/>
  <c r="BK314"/>
  <c r="BK270"/>
  <c r="J252"/>
  <c r="BK241"/>
  <c r="BK221"/>
  <c r="J191"/>
  <c r="BK159"/>
  <c r="J147"/>
  <c i="1" r="AS61"/>
  <c i="19" r="J188"/>
  <c r="J175"/>
  <c r="J161"/>
  <c r="BK152"/>
  <c r="J120"/>
  <c r="J108"/>
  <c r="BK93"/>
  <c i="18" r="J164"/>
  <c r="J154"/>
  <c r="J149"/>
  <c r="J137"/>
  <c r="J129"/>
  <c r="BK124"/>
  <c r="BK117"/>
  <c r="J100"/>
  <c i="17" r="J180"/>
  <c r="BK167"/>
  <c r="J161"/>
  <c r="BK157"/>
  <c r="J150"/>
  <c r="BK140"/>
  <c r="BK133"/>
  <c r="J109"/>
  <c i="16" r="BK131"/>
  <c r="J121"/>
  <c r="J109"/>
  <c r="J99"/>
  <c i="15" r="BK157"/>
  <c r="J149"/>
  <c r="J132"/>
  <c r="BK125"/>
  <c r="J120"/>
  <c r="BK106"/>
  <c i="14" r="BK928"/>
  <c r="J924"/>
  <c r="J915"/>
  <c r="J903"/>
  <c r="J885"/>
  <c r="J869"/>
  <c r="J865"/>
  <c r="BK856"/>
  <c r="J837"/>
  <c r="BK832"/>
  <c r="J812"/>
  <c r="BK790"/>
  <c r="J763"/>
  <c r="BK739"/>
  <c r="J727"/>
  <c r="BK687"/>
  <c r="BK652"/>
  <c r="J624"/>
  <c r="BK588"/>
  <c r="BK520"/>
  <c r="BK482"/>
  <c r="J433"/>
  <c r="J413"/>
  <c r="BK381"/>
  <c r="BK339"/>
  <c r="BK320"/>
  <c r="J302"/>
  <c r="J286"/>
  <c r="BK274"/>
  <c r="J251"/>
  <c r="BK226"/>
  <c r="BK204"/>
  <c r="BK162"/>
  <c r="J129"/>
  <c r="J120"/>
  <c i="13" r="BK277"/>
  <c r="J269"/>
  <c r="J266"/>
  <c r="BK257"/>
  <c r="J252"/>
  <c r="J238"/>
  <c r="BK230"/>
  <c r="BK224"/>
  <c r="J206"/>
  <c r="J198"/>
  <c r="J192"/>
  <c r="J182"/>
  <c r="J177"/>
  <c r="BK169"/>
  <c r="BK164"/>
  <c r="J160"/>
  <c r="J156"/>
  <c r="J147"/>
  <c r="BK138"/>
  <c r="J129"/>
  <c r="BK118"/>
  <c r="BK107"/>
  <c r="BK102"/>
  <c r="BK94"/>
  <c i="12" r="J290"/>
  <c r="J285"/>
  <c r="J274"/>
  <c r="J272"/>
  <c r="BK268"/>
  <c r="BK266"/>
  <c r="J265"/>
  <c r="BK256"/>
  <c r="BK254"/>
  <c r="J252"/>
  <c r="BK247"/>
  <c r="J236"/>
  <c r="J229"/>
  <c r="J225"/>
  <c r="J218"/>
  <c r="J210"/>
  <c r="J199"/>
  <c r="J186"/>
  <c r="BK181"/>
  <c r="J174"/>
  <c r="BK149"/>
  <c r="BK144"/>
  <c r="BK137"/>
  <c r="BK127"/>
  <c r="BK117"/>
  <c r="BK113"/>
  <c r="J106"/>
  <c i="11" r="J113"/>
  <c r="J108"/>
  <c i="10" r="BK134"/>
  <c r="BK131"/>
  <c r="J117"/>
  <c r="BK114"/>
  <c r="J100"/>
  <c i="9" r="J135"/>
  <c r="BK127"/>
  <c r="BK113"/>
  <c r="J109"/>
  <c i="8" r="BK130"/>
  <c r="J124"/>
  <c r="BK116"/>
  <c r="J112"/>
  <c r="BK100"/>
  <c i="7" r="BK130"/>
  <c r="BK122"/>
  <c r="BK116"/>
  <c r="J112"/>
  <c r="BK108"/>
  <c r="BK99"/>
  <c i="6" r="BK219"/>
  <c r="J211"/>
  <c r="J205"/>
  <c r="J202"/>
  <c r="J195"/>
  <c r="J190"/>
  <c r="J181"/>
  <c r="J178"/>
  <c r="BK174"/>
  <c r="J167"/>
  <c r="BK148"/>
  <c r="BK139"/>
  <c r="BK131"/>
  <c r="BK114"/>
  <c r="BK109"/>
  <c i="5" r="BK341"/>
  <c r="BK331"/>
  <c r="BK322"/>
  <c r="BK316"/>
  <c r="J305"/>
  <c r="BK300"/>
  <c r="BK284"/>
  <c r="BK274"/>
  <c r="J266"/>
  <c r="BK255"/>
  <c r="BK242"/>
  <c r="J236"/>
  <c r="J229"/>
  <c r="J219"/>
  <c r="BK203"/>
  <c r="J198"/>
  <c r="J186"/>
  <c r="J177"/>
  <c r="J167"/>
  <c r="BK149"/>
  <c r="J146"/>
  <c r="J135"/>
  <c i="4" r="J147"/>
  <c r="BK139"/>
  <c r="BK133"/>
  <c r="BK121"/>
  <c r="BK106"/>
  <c r="BK102"/>
  <c r="BK98"/>
  <c i="3" r="BK140"/>
  <c r="BK136"/>
  <c r="BK122"/>
  <c r="BK116"/>
  <c r="J102"/>
  <c r="J97"/>
  <c i="2" r="J3095"/>
  <c r="BK3093"/>
  <c r="J3092"/>
  <c r="J3090"/>
  <c r="BK3086"/>
  <c r="BK3085"/>
  <c r="J3083"/>
  <c r="BK3080"/>
  <c r="J3079"/>
  <c r="BK3076"/>
  <c r="BK3074"/>
  <c r="J3070"/>
  <c r="J3066"/>
  <c r="BK3059"/>
  <c r="J3055"/>
  <c r="BK3051"/>
  <c r="BK3043"/>
  <c r="J3024"/>
  <c r="J2986"/>
  <c r="J2973"/>
  <c r="BK2916"/>
  <c r="J2864"/>
  <c r="BK2840"/>
  <c r="BK2773"/>
  <c r="BK2741"/>
  <c r="BK2726"/>
  <c r="J2661"/>
  <c r="BK2651"/>
  <c r="J2607"/>
  <c r="BK2579"/>
  <c r="J2555"/>
  <c r="BK2533"/>
  <c r="BK2497"/>
  <c r="J2476"/>
  <c r="BK2458"/>
  <c r="BK2422"/>
  <c r="J2401"/>
  <c r="J2377"/>
  <c r="BK2362"/>
  <c r="BK2332"/>
  <c r="J2316"/>
  <c r="J2243"/>
  <c r="J2231"/>
  <c r="J2218"/>
  <c r="BK2184"/>
  <c r="J2140"/>
  <c r="BK2120"/>
  <c r="BK2110"/>
  <c r="J2094"/>
  <c r="BK2068"/>
  <c r="J2029"/>
  <c r="BK1997"/>
  <c r="BK1896"/>
  <c r="BK1859"/>
  <c r="J1843"/>
  <c r="BK1776"/>
  <c r="J1753"/>
  <c r="J1691"/>
  <c r="J1629"/>
  <c r="J1573"/>
  <c r="BK1553"/>
  <c r="J1545"/>
  <c r="J1514"/>
  <c r="J1429"/>
  <c r="BK1408"/>
  <c r="J1351"/>
  <c r="BK1330"/>
  <c r="J1302"/>
  <c r="BK1285"/>
  <c r="BK1258"/>
  <c r="BK1196"/>
  <c r="BK1148"/>
  <c r="BK1111"/>
  <c r="BK1069"/>
  <c r="J981"/>
  <c r="BK956"/>
  <c r="BK935"/>
  <c r="BK925"/>
  <c r="BK853"/>
  <c r="J784"/>
  <c r="BK745"/>
  <c r="BK723"/>
  <c r="J682"/>
  <c r="BK600"/>
  <c r="BK567"/>
  <c r="BK557"/>
  <c r="J485"/>
  <c r="J435"/>
  <c r="BK402"/>
  <c r="BK345"/>
  <c r="J321"/>
  <c r="BK277"/>
  <c r="BK252"/>
  <c r="J200"/>
  <c r="J183"/>
  <c r="BK141"/>
  <c r="BK124"/>
  <c i="20" r="J225"/>
  <c r="J203"/>
  <c r="BK174"/>
  <c r="BK145"/>
  <c r="BK139"/>
  <c r="J129"/>
  <c r="J98"/>
  <c i="19" r="BK203"/>
  <c r="J194"/>
  <c r="BK176"/>
  <c r="BK161"/>
  <c r="J147"/>
  <c r="J134"/>
  <c r="BK120"/>
  <c r="BK107"/>
  <c r="J92"/>
  <c i="18" r="BK166"/>
  <c r="BK157"/>
  <c r="J152"/>
  <c r="J147"/>
  <c r="J139"/>
  <c r="BK134"/>
  <c r="J124"/>
  <c r="J120"/>
  <c r="J115"/>
  <c r="BK106"/>
  <c r="J102"/>
  <c r="J94"/>
  <c i="17" r="J178"/>
  <c r="BK169"/>
  <c r="BK161"/>
  <c r="J149"/>
  <c r="BK145"/>
  <c r="BK135"/>
  <c r="BK128"/>
  <c r="J122"/>
  <c r="BK110"/>
  <c r="BK100"/>
  <c i="16" r="J128"/>
  <c r="BK121"/>
  <c r="BK114"/>
  <c r="J111"/>
  <c r="BK99"/>
  <c i="15" r="BK144"/>
  <c r="J138"/>
  <c r="BK134"/>
  <c r="BK131"/>
  <c r="J125"/>
  <c r="BK121"/>
  <c r="BK107"/>
  <c i="14" r="BK926"/>
  <c r="J920"/>
  <c r="J909"/>
  <c r="BK891"/>
  <c r="J881"/>
  <c r="J877"/>
  <c r="BK870"/>
  <c r="J861"/>
  <c r="BK858"/>
  <c r="J854"/>
  <c r="J832"/>
  <c r="J799"/>
  <c r="BK788"/>
  <c r="J772"/>
  <c r="J757"/>
  <c r="BK720"/>
  <c r="J693"/>
  <c r="BK666"/>
  <c r="J643"/>
  <c r="BK635"/>
  <c r="J612"/>
  <c r="BK578"/>
  <c r="BK566"/>
  <c r="J551"/>
  <c r="BK525"/>
  <c r="J508"/>
  <c r="BK487"/>
  <c r="BK473"/>
  <c r="BK463"/>
  <c r="BK404"/>
  <c r="BK398"/>
  <c r="BK390"/>
  <c r="J378"/>
  <c r="J358"/>
  <c r="J339"/>
  <c r="J332"/>
  <c r="J310"/>
  <c r="BK278"/>
  <c r="BK233"/>
  <c r="J211"/>
  <c r="J162"/>
  <c r="J135"/>
  <c i="13" r="BK276"/>
  <c r="J270"/>
  <c r="J260"/>
  <c r="BK251"/>
  <c r="BK246"/>
  <c r="BK242"/>
  <c r="BK235"/>
  <c r="BK231"/>
  <c r="J220"/>
  <c r="J214"/>
  <c r="BK209"/>
  <c r="BK201"/>
  <c r="J194"/>
  <c r="BK184"/>
  <c r="BK180"/>
  <c r="J176"/>
  <c r="J167"/>
  <c r="BK156"/>
  <c r="BK149"/>
  <c r="BK144"/>
  <c r="BK139"/>
  <c r="BK131"/>
  <c r="J125"/>
  <c r="J121"/>
  <c r="BK115"/>
  <c r="J109"/>
  <c r="J99"/>
  <c r="BK92"/>
  <c i="12" r="J284"/>
  <c r="J279"/>
  <c r="BK263"/>
  <c r="J255"/>
  <c r="BK245"/>
  <c r="BK237"/>
  <c r="J226"/>
  <c r="J211"/>
  <c r="BK194"/>
  <c r="BK190"/>
  <c r="BK187"/>
  <c r="J181"/>
  <c r="BK177"/>
  <c r="J165"/>
  <c r="J155"/>
  <c r="J140"/>
  <c r="BK135"/>
  <c r="J127"/>
  <c r="BK118"/>
  <c r="BK115"/>
  <c r="J112"/>
  <c r="BK110"/>
  <c r="BK106"/>
  <c i="11" r="J109"/>
  <c r="BK107"/>
  <c i="10" r="J130"/>
  <c r="BK122"/>
  <c r="J112"/>
  <c r="BK103"/>
  <c i="9" r="J142"/>
  <c r="BK138"/>
  <c r="J130"/>
  <c r="J119"/>
  <c r="BK116"/>
  <c r="BK109"/>
  <c i="8" r="BK128"/>
  <c r="J111"/>
  <c r="BK106"/>
  <c i="7" r="J136"/>
  <c r="J130"/>
  <c r="J124"/>
  <c r="J113"/>
  <c r="J99"/>
  <c i="6" r="BK208"/>
  <c r="BK206"/>
  <c r="J199"/>
  <c r="BK193"/>
  <c r="J186"/>
  <c r="BK181"/>
  <c r="BK164"/>
  <c r="J159"/>
  <c r="BK151"/>
  <c r="BK140"/>
  <c r="J135"/>
  <c r="BK117"/>
  <c r="J112"/>
  <c i="5" r="J332"/>
  <c r="BK327"/>
  <c r="J323"/>
  <c r="BK312"/>
  <c r="BK307"/>
  <c r="BK297"/>
  <c r="J285"/>
  <c r="J270"/>
  <c r="J257"/>
  <c r="BK247"/>
  <c r="BK244"/>
  <c r="J235"/>
  <c r="BK223"/>
  <c r="J217"/>
  <c r="BK202"/>
  <c r="J194"/>
  <c r="BK190"/>
  <c r="J183"/>
  <c r="BK169"/>
  <c r="J156"/>
  <c r="J153"/>
  <c r="BK146"/>
  <c r="J141"/>
  <c r="BK128"/>
  <c i="4" r="BK144"/>
  <c r="BK136"/>
  <c r="BK120"/>
  <c r="J112"/>
  <c r="BK101"/>
  <c i="3" r="J147"/>
  <c r="BK141"/>
  <c r="J135"/>
  <c r="J130"/>
  <c r="J122"/>
  <c r="BK113"/>
  <c r="J105"/>
  <c r="BK96"/>
  <c i="2" r="J3049"/>
  <c r="BK3045"/>
  <c r="J3028"/>
  <c r="J2989"/>
  <c r="BK2980"/>
  <c r="BK2847"/>
  <c r="J2746"/>
  <c r="J2717"/>
  <c r="BK2704"/>
  <c r="BK2653"/>
  <c r="BK2624"/>
  <c r="J2604"/>
  <c r="J2584"/>
  <c r="J2519"/>
  <c r="BK2495"/>
  <c r="J2482"/>
  <c r="J2455"/>
  <c r="J2431"/>
  <c r="J2398"/>
  <c r="BK2380"/>
  <c r="BK2341"/>
  <c r="J2276"/>
  <c r="BK2269"/>
  <c r="BK2225"/>
  <c r="J2175"/>
  <c r="BK2146"/>
  <c r="J2114"/>
  <c r="BK2065"/>
  <c r="BK2039"/>
  <c r="BK2009"/>
  <c r="J1986"/>
  <c r="J1954"/>
  <c r="BK1933"/>
  <c r="J1896"/>
  <c r="J1864"/>
  <c r="J1838"/>
  <c r="J1812"/>
  <c r="BK1791"/>
  <c r="BK1764"/>
  <c r="BK1715"/>
  <c r="BK1685"/>
  <c r="BK1651"/>
  <c r="J1619"/>
  <c r="J1581"/>
  <c r="BK1559"/>
  <c r="BK1545"/>
  <c r="BK1446"/>
  <c r="J1416"/>
  <c r="BK1374"/>
  <c r="J1361"/>
  <c r="J1342"/>
  <c r="J1288"/>
  <c r="BK1278"/>
  <c r="J1205"/>
  <c r="BK1164"/>
  <c r="J1111"/>
  <c r="BK989"/>
  <c r="J963"/>
  <c r="BK950"/>
  <c r="BK939"/>
  <c r="J877"/>
  <c r="J798"/>
  <c r="J781"/>
  <c r="BK756"/>
  <c r="J745"/>
  <c r="J711"/>
  <c r="BK682"/>
  <c r="J641"/>
  <c r="BK611"/>
  <c r="BK563"/>
  <c r="J557"/>
  <c r="J538"/>
  <c r="BK517"/>
  <c r="J497"/>
  <c r="BK477"/>
  <c r="J417"/>
  <c r="J389"/>
  <c r="J351"/>
  <c r="BK266"/>
  <c r="BK204"/>
  <c r="J148"/>
  <c r="J141"/>
  <c i="21" r="BK113"/>
  <c r="BK97"/>
  <c r="J93"/>
  <c i="20" r="J248"/>
  <c r="J240"/>
  <c r="BK227"/>
  <c r="J216"/>
  <c r="BK193"/>
  <c r="BK163"/>
  <c r="J139"/>
  <c r="J124"/>
  <c r="BK112"/>
  <c r="BK93"/>
  <c i="19" r="J207"/>
  <c r="BK200"/>
  <c r="J192"/>
  <c r="BK187"/>
  <c r="BK179"/>
  <c r="J171"/>
  <c r="J158"/>
  <c r="J142"/>
  <c r="BK127"/>
  <c r="BK110"/>
  <c r="J93"/>
  <c i="18" r="BK165"/>
  <c r="J151"/>
  <c r="J136"/>
  <c r="J123"/>
  <c r="BK115"/>
  <c r="J110"/>
  <c r="J101"/>
  <c r="J92"/>
  <c i="17" r="J173"/>
  <c r="BK168"/>
  <c r="BK159"/>
  <c r="BK149"/>
  <c r="J137"/>
  <c r="J129"/>
  <c r="BK122"/>
  <c r="J112"/>
  <c r="J100"/>
  <c i="16" r="BK126"/>
  <c r="J119"/>
  <c r="BK115"/>
  <c r="J107"/>
  <c r="J100"/>
  <c i="15" r="BK159"/>
  <c r="J151"/>
  <c r="J147"/>
  <c r="BK143"/>
  <c r="BK133"/>
  <c r="J122"/>
  <c r="J118"/>
  <c r="J114"/>
  <c r="J106"/>
  <c r="BK101"/>
  <c i="14" r="BK924"/>
  <c r="BK903"/>
  <c r="BK900"/>
  <c r="BK888"/>
  <c r="J878"/>
  <c r="BK873"/>
  <c r="BK862"/>
  <c r="BK845"/>
  <c r="BK837"/>
  <c r="BK792"/>
  <c r="BK757"/>
  <c r="BK733"/>
  <c r="BK709"/>
  <c r="J684"/>
  <c r="BK660"/>
  <c r="J638"/>
  <c r="BK620"/>
  <c r="J604"/>
  <c r="BK594"/>
  <c r="J576"/>
  <c r="J547"/>
  <c r="BK531"/>
  <c r="BK508"/>
  <c r="BK498"/>
  <c r="J483"/>
  <c r="BK459"/>
  <c r="BK444"/>
  <c r="BK411"/>
  <c r="J399"/>
  <c r="J390"/>
  <c r="BK358"/>
  <c r="BK332"/>
  <c r="BK321"/>
  <c r="J295"/>
  <c r="J266"/>
  <c r="BK251"/>
  <c r="BK239"/>
  <c r="J217"/>
  <c r="BK198"/>
  <c r="J146"/>
  <c i="13" r="BK283"/>
  <c r="J275"/>
  <c r="J264"/>
  <c r="BK253"/>
  <c r="J245"/>
  <c r="BK234"/>
  <c r="J227"/>
  <c r="BK221"/>
  <c r="BK214"/>
  <c r="BK203"/>
  <c r="BK198"/>
  <c r="BK192"/>
  <c r="BK190"/>
  <c r="BK174"/>
  <c r="BK170"/>
  <c r="BK155"/>
  <c r="J142"/>
  <c r="J136"/>
  <c r="J119"/>
  <c r="BK111"/>
  <c r="BK96"/>
  <c i="12" r="BK274"/>
  <c r="BK269"/>
  <c r="J260"/>
  <c r="J257"/>
  <c r="J246"/>
  <c r="BK239"/>
  <c r="J235"/>
  <c r="BK229"/>
  <c r="BK221"/>
  <c r="J214"/>
  <c r="BK209"/>
  <c r="J205"/>
  <c r="BK198"/>
  <c r="BK186"/>
  <c r="J183"/>
  <c r="BK173"/>
  <c r="BK169"/>
  <c r="J162"/>
  <c r="J151"/>
  <c r="BK145"/>
  <c r="BK134"/>
  <c r="BK116"/>
  <c r="J109"/>
  <c i="11" r="J116"/>
  <c r="BK108"/>
  <c r="BK99"/>
  <c i="10" r="BK128"/>
  <c r="BK120"/>
  <c r="J110"/>
  <c r="J105"/>
  <c i="9" r="J143"/>
  <c r="BK139"/>
  <c r="BK126"/>
  <c r="J106"/>
  <c i="8" r="BK132"/>
  <c r="J122"/>
  <c r="BK115"/>
  <c r="BK111"/>
  <c r="J106"/>
  <c i="7" r="J135"/>
  <c r="J123"/>
  <c r="BK112"/>
  <c r="J101"/>
  <c i="6" r="J219"/>
  <c r="BK209"/>
  <c r="BK205"/>
  <c r="J188"/>
  <c r="BK177"/>
  <c r="J172"/>
  <c r="J157"/>
  <c r="J145"/>
  <c r="BK137"/>
  <c r="J127"/>
  <c r="J121"/>
  <c r="BK101"/>
  <c i="5" r="J342"/>
  <c r="J335"/>
  <c r="J331"/>
  <c r="BK320"/>
  <c r="J310"/>
  <c r="J306"/>
  <c r="BK294"/>
  <c r="J290"/>
  <c r="BK277"/>
  <c r="J268"/>
  <c r="BK257"/>
  <c r="J250"/>
  <c r="BK238"/>
  <c r="J225"/>
  <c r="BK210"/>
  <c r="BK204"/>
  <c r="BK194"/>
  <c r="BK176"/>
  <c r="J162"/>
  <c r="BK153"/>
  <c r="J149"/>
  <c r="BK137"/>
  <c i="4" r="BK151"/>
  <c r="J140"/>
  <c r="J131"/>
  <c r="J124"/>
  <c r="BK113"/>
  <c r="BK107"/>
  <c i="3" r="BK150"/>
  <c r="BK135"/>
  <c r="BK129"/>
  <c r="J124"/>
  <c r="J115"/>
  <c r="BK109"/>
  <c r="BK100"/>
  <c i="2" r="BK3073"/>
  <c r="BK3069"/>
  <c r="J3068"/>
  <c r="J3061"/>
  <c r="J3058"/>
  <c r="BK3055"/>
  <c r="BK3048"/>
  <c r="J3043"/>
  <c r="J3014"/>
  <c r="J3009"/>
  <c r="BK2976"/>
  <c r="BK2929"/>
  <c r="J2907"/>
  <c r="J2883"/>
  <c r="J2872"/>
  <c r="J2840"/>
  <c r="BK2784"/>
  <c r="BK2779"/>
  <c r="J2736"/>
  <c r="J2712"/>
  <c r="J2664"/>
  <c r="BK2614"/>
  <c r="BK2573"/>
  <c r="BK2558"/>
  <c r="BK2527"/>
  <c r="J2514"/>
  <c r="J2494"/>
  <c r="J2416"/>
  <c r="BK2389"/>
  <c r="BK2359"/>
  <c r="J2329"/>
  <c r="BK2308"/>
  <c r="J2284"/>
  <c r="J2269"/>
  <c r="J2248"/>
  <c r="J2215"/>
  <c r="BK2187"/>
  <c r="BK2143"/>
  <c r="BK2125"/>
  <c r="J2110"/>
  <c r="BK2103"/>
  <c r="J2068"/>
  <c r="J2045"/>
  <c r="J2015"/>
  <c r="J1991"/>
  <c r="J1933"/>
  <c r="J1884"/>
  <c r="BK1852"/>
  <c r="J1822"/>
  <c r="J1788"/>
  <c r="BK1724"/>
  <c r="J1696"/>
  <c r="BK1669"/>
  <c r="BK1638"/>
  <c r="J1477"/>
  <c r="BK1466"/>
  <c r="BK1460"/>
  <c r="BK1396"/>
  <c r="BK1368"/>
  <c r="BK1344"/>
  <c r="J1333"/>
  <c r="BK1288"/>
  <c r="BK1280"/>
  <c r="J1274"/>
  <c r="BK1230"/>
  <c r="BK1191"/>
  <c r="BK1105"/>
  <c r="BK1086"/>
  <c r="J1069"/>
  <c r="J989"/>
  <c r="BK963"/>
  <c r="J948"/>
  <c r="BK930"/>
  <c r="BK881"/>
  <c r="J811"/>
  <c r="BK781"/>
  <c r="J735"/>
  <c r="BK719"/>
  <c r="J680"/>
  <c r="J634"/>
  <c r="J594"/>
  <c r="J567"/>
  <c r="J543"/>
  <c r="BK501"/>
  <c r="J449"/>
  <c r="J402"/>
  <c r="J364"/>
  <c r="J344"/>
  <c r="J314"/>
  <c r="J270"/>
  <c r="BK236"/>
  <c r="J209"/>
  <c r="BK191"/>
  <c r="BK162"/>
  <c i="21" r="J113"/>
  <c i="20" r="J235"/>
  <c r="BK221"/>
  <c r="J212"/>
  <c r="J190"/>
  <c r="J164"/>
  <c r="BK155"/>
  <c r="J134"/>
  <c i="19" r="J213"/>
  <c r="BK202"/>
  <c r="BK194"/>
  <c r="BK186"/>
  <c r="J179"/>
  <c r="J176"/>
  <c r="J149"/>
  <c r="J137"/>
  <c r="J127"/>
  <c r="J110"/>
  <c r="J101"/>
  <c r="BK92"/>
  <c i="18" r="BK170"/>
  <c r="J159"/>
  <c r="BK149"/>
  <c r="BK142"/>
  <c r="BK135"/>
  <c r="J128"/>
  <c r="BK116"/>
  <c r="BK110"/>
  <c r="J97"/>
  <c r="J93"/>
  <c i="17" r="J174"/>
  <c r="J167"/>
  <c r="J153"/>
  <c r="BK146"/>
  <c r="BK141"/>
  <c r="J132"/>
  <c r="BK106"/>
  <c i="16" r="J124"/>
  <c r="J110"/>
  <c r="J103"/>
  <c i="15" r="J159"/>
  <c r="J153"/>
  <c r="BK148"/>
  <c r="J143"/>
  <c r="J137"/>
  <c r="BK128"/>
  <c r="BK113"/>
  <c r="BK108"/>
  <c i="14" r="BK937"/>
  <c r="J935"/>
  <c r="BK933"/>
  <c r="J931"/>
  <c r="BK922"/>
  <c r="BK907"/>
  <c r="BK896"/>
  <c r="BK883"/>
  <c r="BK877"/>
  <c r="BK860"/>
  <c r="BK855"/>
  <c r="BK829"/>
  <c r="J800"/>
  <c r="J781"/>
  <c r="BK761"/>
  <c r="BK731"/>
  <c r="BK722"/>
  <c r="J687"/>
  <c r="J660"/>
  <c r="J649"/>
  <c r="BK583"/>
  <c r="BK547"/>
  <c r="BK532"/>
  <c r="BK491"/>
  <c r="J454"/>
  <c r="J444"/>
  <c r="J422"/>
  <c r="J400"/>
  <c r="J335"/>
  <c r="BK310"/>
  <c r="BK298"/>
  <c r="BK286"/>
  <c r="J270"/>
  <c r="BK229"/>
  <c r="J201"/>
  <c r="J184"/>
  <c r="J153"/>
  <c r="BK135"/>
  <c i="13" r="J271"/>
  <c r="J261"/>
  <c r="J255"/>
  <c r="J242"/>
  <c r="J232"/>
  <c r="J228"/>
  <c r="J217"/>
  <c r="J208"/>
  <c r="J201"/>
  <c r="BK193"/>
  <c r="J173"/>
  <c r="BK163"/>
  <c r="BK151"/>
  <c r="J145"/>
  <c r="BK135"/>
  <c r="BK127"/>
  <c r="BK122"/>
  <c r="J113"/>
  <c r="J107"/>
  <c r="BK103"/>
  <c r="BK99"/>
  <c i="12" r="J273"/>
  <c r="J266"/>
  <c r="J256"/>
  <c r="J243"/>
  <c r="BK240"/>
  <c r="BK225"/>
  <c r="BK220"/>
  <c r="J206"/>
  <c r="J202"/>
  <c r="J191"/>
  <c r="J179"/>
  <c r="BK172"/>
  <c r="J164"/>
  <c r="BK154"/>
  <c r="J144"/>
  <c r="BK140"/>
  <c r="J130"/>
  <c r="J119"/>
  <c r="J108"/>
  <c i="11" r="J117"/>
  <c r="J104"/>
  <c i="10" r="BK136"/>
  <c r="J131"/>
  <c r="BK126"/>
  <c r="BK118"/>
  <c r="J109"/>
  <c r="J103"/>
  <c i="9" r="BK137"/>
  <c r="BK130"/>
  <c r="BK121"/>
  <c r="J112"/>
  <c i="8" r="J132"/>
  <c r="BK124"/>
  <c r="J116"/>
  <c r="BK99"/>
  <c i="7" r="J133"/>
  <c r="BK123"/>
  <c r="J114"/>
  <c r="J105"/>
  <c i="6" r="J220"/>
  <c r="BK200"/>
  <c r="J194"/>
  <c r="BK186"/>
  <c r="J174"/>
  <c r="BK170"/>
  <c r="BK166"/>
  <c r="BK161"/>
  <c r="BK154"/>
  <c r="J149"/>
  <c r="BK144"/>
  <c r="BK134"/>
  <c r="BK127"/>
  <c r="J122"/>
  <c r="J111"/>
  <c r="BK107"/>
  <c i="5" r="J340"/>
  <c r="BK335"/>
  <c r="J324"/>
  <c r="BK315"/>
  <c r="J298"/>
  <c r="J288"/>
  <c r="J281"/>
  <c r="BK268"/>
  <c r="J263"/>
  <c r="BK252"/>
  <c r="J246"/>
  <c r="BK236"/>
  <c r="J224"/>
  <c r="BK215"/>
  <c r="J212"/>
  <c r="BK201"/>
  <c r="J192"/>
  <c r="J184"/>
  <c r="J174"/>
  <c r="J164"/>
  <c r="BK159"/>
  <c r="BK140"/>
  <c r="J134"/>
  <c i="4" r="BK150"/>
  <c r="BK134"/>
  <c r="J126"/>
  <c r="J121"/>
  <c r="BK115"/>
  <c r="J109"/>
  <c r="J105"/>
  <c i="3" r="J146"/>
  <c r="J137"/>
  <c r="J125"/>
  <c r="J113"/>
  <c r="BK103"/>
  <c r="J95"/>
  <c i="2" r="BK3042"/>
  <c r="J3010"/>
  <c r="BK2958"/>
  <c r="BK2907"/>
  <c r="BK2883"/>
  <c r="BK2864"/>
  <c r="BK2849"/>
  <c r="J2796"/>
  <c r="BK2765"/>
  <c r="BK2701"/>
  <c r="BK2629"/>
  <c r="BK2570"/>
  <c r="J2533"/>
  <c r="BK2503"/>
  <c r="BK2470"/>
  <c r="J2449"/>
  <c r="BK2398"/>
  <c r="J2374"/>
  <c r="BK2353"/>
  <c r="J2341"/>
  <c r="J2318"/>
  <c r="J2302"/>
  <c r="BK2243"/>
  <c r="BK2231"/>
  <c r="J2212"/>
  <c r="J2197"/>
  <c r="BK2167"/>
  <c r="J2149"/>
  <c r="J2131"/>
  <c r="BK2106"/>
  <c r="BK2048"/>
  <c r="J2008"/>
  <c r="BK1986"/>
  <c r="BK1949"/>
  <c r="J1905"/>
  <c r="BK1870"/>
  <c r="BK1838"/>
  <c r="J1830"/>
  <c r="BK1774"/>
  <c r="J1762"/>
  <c r="BK1718"/>
  <c r="BK1708"/>
  <c r="BK1656"/>
  <c r="BK1543"/>
  <c r="J1466"/>
  <c r="BK1416"/>
  <c r="BK1405"/>
  <c r="BK1363"/>
  <c r="J1344"/>
  <c r="J1308"/>
  <c r="J1284"/>
  <c r="J1230"/>
  <c r="J1196"/>
  <c r="J1170"/>
  <c r="J1136"/>
  <c r="J1092"/>
  <c r="BK1031"/>
  <c r="BK981"/>
  <c r="J960"/>
  <c r="J951"/>
  <c r="BK807"/>
  <c r="BK748"/>
  <c r="BK727"/>
  <c r="BK654"/>
  <c r="BK604"/>
  <c r="BK553"/>
  <c r="J521"/>
  <c r="BK509"/>
  <c r="J481"/>
  <c r="BK467"/>
  <c r="BK389"/>
  <c r="BK359"/>
  <c r="J277"/>
  <c r="J263"/>
  <c r="BK242"/>
  <c r="J230"/>
  <c r="BK215"/>
  <c r="BK183"/>
  <c r="J157"/>
  <c r="BK131"/>
  <c l="1" r="T123"/>
  <c r="BK269"/>
  <c r="J269"/>
  <c r="J67"/>
  <c r="BK472"/>
  <c r="J472"/>
  <c r="J68"/>
  <c r="BK635"/>
  <c r="J635"/>
  <c r="J69"/>
  <c r="P938"/>
  <c r="R1273"/>
  <c r="R1290"/>
  <c r="BK1370"/>
  <c r="J1370"/>
  <c r="J77"/>
  <c r="P1476"/>
  <c r="BK1823"/>
  <c r="J1823"/>
  <c r="J80"/>
  <c r="BK1945"/>
  <c r="J1945"/>
  <c r="J81"/>
  <c r="BK2139"/>
  <c r="J2139"/>
  <c r="J83"/>
  <c r="BK2496"/>
  <c r="J2496"/>
  <c r="J84"/>
  <c r="BK2583"/>
  <c r="J2583"/>
  <c r="J85"/>
  <c r="BK2694"/>
  <c r="J2694"/>
  <c r="J86"/>
  <c r="BK2730"/>
  <c r="J2730"/>
  <c r="J87"/>
  <c r="R2730"/>
  <c r="P2745"/>
  <c r="P2785"/>
  <c r="BK2873"/>
  <c r="J2873"/>
  <c r="J90"/>
  <c r="P2882"/>
  <c r="P2979"/>
  <c r="P3039"/>
  <c r="P3064"/>
  <c r="R3087"/>
  <c i="3" r="P92"/>
  <c r="P111"/>
  <c r="R120"/>
  <c r="R131"/>
  <c r="P144"/>
  <c i="4" r="R96"/>
  <c r="T116"/>
  <c r="T122"/>
  <c r="R142"/>
  <c r="R149"/>
  <c r="R148"/>
  <c i="5" r="R144"/>
  <c r="R152"/>
  <c r="R158"/>
  <c r="R163"/>
  <c r="P166"/>
  <c r="R172"/>
  <c r="R175"/>
  <c r="T181"/>
  <c r="R188"/>
  <c r="BK200"/>
  <c r="J200"/>
  <c r="J80"/>
  <c r="T206"/>
  <c r="BK214"/>
  <c r="J214"/>
  <c r="J84"/>
  <c r="T214"/>
  <c r="BK226"/>
  <c r="J226"/>
  <c r="J86"/>
  <c r="R231"/>
  <c r="T248"/>
  <c r="BK259"/>
  <c r="J259"/>
  <c r="J92"/>
  <c r="T259"/>
  <c r="P269"/>
  <c r="R275"/>
  <c r="P280"/>
  <c r="BK283"/>
  <c r="J283"/>
  <c r="J97"/>
  <c r="R283"/>
  <c r="P287"/>
  <c r="BK296"/>
  <c r="J296"/>
  <c r="J100"/>
  <c r="P299"/>
  <c r="R339"/>
  <c i="6" r="P104"/>
  <c r="P110"/>
  <c r="P119"/>
  <c r="R128"/>
  <c r="R158"/>
  <c r="P182"/>
  <c r="R218"/>
  <c r="R222"/>
  <c i="7" r="BK98"/>
  <c r="BK97"/>
  <c r="J97"/>
  <c r="J68"/>
  <c r="R98"/>
  <c r="R97"/>
  <c r="T103"/>
  <c r="T107"/>
  <c i="8" r="BK98"/>
  <c r="BK97"/>
  <c r="BK103"/>
  <c r="J103"/>
  <c r="J71"/>
  <c r="BK107"/>
  <c r="J107"/>
  <c r="J72"/>
  <c i="9" r="BK105"/>
  <c r="J105"/>
  <c r="J71"/>
  <c r="T105"/>
  <c r="T114"/>
  <c r="R123"/>
  <c r="R122"/>
  <c i="10" r="P97"/>
  <c r="P96"/>
  <c r="BK102"/>
  <c r="BK101"/>
  <c r="J101"/>
  <c r="J70"/>
  <c i="11" r="T97"/>
  <c r="T96"/>
  <c r="P102"/>
  <c r="P101"/>
  <c i="12" r="P105"/>
  <c r="P121"/>
  <c r="T125"/>
  <c r="BK132"/>
  <c r="J132"/>
  <c r="J69"/>
  <c r="BK147"/>
  <c r="J147"/>
  <c r="J70"/>
  <c r="BK156"/>
  <c r="J156"/>
  <c r="J71"/>
  <c r="T156"/>
  <c r="T163"/>
  <c r="R167"/>
  <c r="R196"/>
  <c r="BK228"/>
  <c r="J228"/>
  <c r="J76"/>
  <c r="R228"/>
  <c r="P232"/>
  <c r="BK276"/>
  <c r="J276"/>
  <c r="J78"/>
  <c r="P276"/>
  <c r="R276"/>
  <c r="T276"/>
  <c r="BK283"/>
  <c r="J283"/>
  <c r="J80"/>
  <c r="T283"/>
  <c r="P288"/>
  <c i="13" r="BK91"/>
  <c r="P172"/>
  <c r="P254"/>
  <c r="BK265"/>
  <c r="J265"/>
  <c r="J67"/>
  <c r="R282"/>
  <c i="14" r="R119"/>
  <c r="P149"/>
  <c r="R189"/>
  <c r="P232"/>
  <c r="BK257"/>
  <c r="J257"/>
  <c r="J69"/>
  <c r="BK323"/>
  <c r="J323"/>
  <c r="J70"/>
  <c r="BK397"/>
  <c r="J397"/>
  <c r="J71"/>
  <c r="BK423"/>
  <c r="J423"/>
  <c r="J75"/>
  <c r="BK455"/>
  <c r="J455"/>
  <c r="J76"/>
  <c r="BK497"/>
  <c r="J497"/>
  <c r="J77"/>
  <c r="T497"/>
  <c r="R504"/>
  <c r="R507"/>
  <c r="BK570"/>
  <c r="J570"/>
  <c r="J81"/>
  <c r="T570"/>
  <c r="R597"/>
  <c r="T642"/>
  <c r="T711"/>
  <c r="R756"/>
  <c r="P777"/>
  <c r="R801"/>
  <c r="R827"/>
  <c r="P853"/>
  <c r="T887"/>
  <c r="BK906"/>
  <c r="J906"/>
  <c r="J94"/>
  <c r="T906"/>
  <c r="R914"/>
  <c i="15" r="P98"/>
  <c r="P97"/>
  <c r="P103"/>
  <c r="P112"/>
  <c i="16" r="P102"/>
  <c r="P101"/>
  <c i="17" r="BK103"/>
  <c r="J103"/>
  <c r="J67"/>
  <c r="R103"/>
  <c r="T107"/>
  <c r="T111"/>
  <c r="R121"/>
  <c r="P151"/>
  <c r="P176"/>
  <c i="18" r="P91"/>
  <c r="P125"/>
  <c r="P160"/>
  <c r="T163"/>
  <c r="T171"/>
  <c i="19" r="P90"/>
  <c r="T144"/>
  <c r="BK167"/>
  <c r="J167"/>
  <c r="J65"/>
  <c r="BK185"/>
  <c r="J185"/>
  <c r="J66"/>
  <c r="T210"/>
  <c i="20" r="P92"/>
  <c r="BK156"/>
  <c r="J156"/>
  <c r="J62"/>
  <c r="T156"/>
  <c r="P171"/>
  <c r="P180"/>
  <c r="BK208"/>
  <c r="J208"/>
  <c r="J66"/>
  <c r="T208"/>
  <c r="R231"/>
  <c r="BK242"/>
  <c r="BK241"/>
  <c r="J241"/>
  <c r="J69"/>
  <c r="T242"/>
  <c r="T241"/>
  <c i="21" r="R96"/>
  <c i="2" r="BK123"/>
  <c r="BK195"/>
  <c r="J195"/>
  <c r="J66"/>
  <c r="P269"/>
  <c r="R472"/>
  <c r="T635"/>
  <c r="T938"/>
  <c r="P1273"/>
  <c r="BK1290"/>
  <c r="BK1357"/>
  <c r="J1357"/>
  <c r="J76"/>
  <c r="P1357"/>
  <c r="R1357"/>
  <c r="T1357"/>
  <c r="BK1476"/>
  <c r="J1476"/>
  <c r="J79"/>
  <c r="P1823"/>
  <c r="R1945"/>
  <c r="P2139"/>
  <c r="P2496"/>
  <c r="P2583"/>
  <c r="R2694"/>
  <c r="T2730"/>
  <c r="BK2785"/>
  <c r="J2785"/>
  <c r="J89"/>
  <c r="P2873"/>
  <c r="R2873"/>
  <c r="T2873"/>
  <c r="T2882"/>
  <c r="T2979"/>
  <c r="T3023"/>
  <c r="BK3039"/>
  <c r="J3039"/>
  <c r="J97"/>
  <c r="T3039"/>
  <c r="T3064"/>
  <c i="3" r="R92"/>
  <c r="BK120"/>
  <c r="J120"/>
  <c r="J66"/>
  <c r="BK131"/>
  <c r="J131"/>
  <c r="J67"/>
  <c r="BK144"/>
  <c r="J144"/>
  <c r="J68"/>
  <c i="4" r="P96"/>
  <c r="P116"/>
  <c r="BK122"/>
  <c r="J122"/>
  <c r="J68"/>
  <c r="BK142"/>
  <c r="J142"/>
  <c r="J69"/>
  <c r="BK149"/>
  <c r="J149"/>
  <c r="J72"/>
  <c i="5" r="BK126"/>
  <c r="J126"/>
  <c r="J65"/>
  <c r="BK131"/>
  <c r="J131"/>
  <c r="J66"/>
  <c r="T131"/>
  <c r="T139"/>
  <c r="T144"/>
  <c r="T152"/>
  <c r="T158"/>
  <c r="P163"/>
  <c r="R166"/>
  <c r="BK175"/>
  <c r="J175"/>
  <c r="J75"/>
  <c r="BK181"/>
  <c r="J181"/>
  <c r="J77"/>
  <c r="R181"/>
  <c r="P188"/>
  <c r="P195"/>
  <c r="P200"/>
  <c r="P206"/>
  <c r="T209"/>
  <c r="P214"/>
  <c r="P218"/>
  <c r="P226"/>
  <c r="T231"/>
  <c r="P253"/>
  <c r="BK269"/>
  <c r="J269"/>
  <c r="J93"/>
  <c r="T269"/>
  <c r="P275"/>
  <c r="BK280"/>
  <c r="J280"/>
  <c r="J96"/>
  <c r="R280"/>
  <c r="R279"/>
  <c r="P283"/>
  <c r="R287"/>
  <c r="P296"/>
  <c r="R299"/>
  <c r="P339"/>
  <c i="6" r="BK104"/>
  <c r="J104"/>
  <c r="J67"/>
  <c r="T104"/>
  <c r="T99"/>
  <c r="T110"/>
  <c r="R119"/>
  <c r="P128"/>
  <c r="P158"/>
  <c r="T182"/>
  <c r="BK222"/>
  <c r="J222"/>
  <c r="J76"/>
  <c i="7" r="R103"/>
  <c r="P107"/>
  <c i="8" r="T98"/>
  <c r="T97"/>
  <c r="P103"/>
  <c r="R107"/>
  <c i="9" r="R105"/>
  <c r="P114"/>
  <c r="BK123"/>
  <c r="BK122"/>
  <c r="J122"/>
  <c r="J74"/>
  <c i="10" r="T97"/>
  <c r="T96"/>
  <c r="R102"/>
  <c r="R101"/>
  <c i="11" r="R97"/>
  <c r="R96"/>
  <c r="T102"/>
  <c r="T101"/>
  <c i="12" r="T105"/>
  <c r="R121"/>
  <c r="P125"/>
  <c r="P128"/>
  <c r="P132"/>
  <c r="P147"/>
  <c r="P156"/>
  <c r="BK167"/>
  <c r="J167"/>
  <c r="J74"/>
  <c r="T167"/>
  <c r="T196"/>
  <c r="P228"/>
  <c r="T228"/>
  <c r="R232"/>
  <c r="R283"/>
  <c r="T288"/>
  <c i="13" r="P91"/>
  <c r="BK172"/>
  <c r="J172"/>
  <c r="J65"/>
  <c r="BK254"/>
  <c r="J254"/>
  <c r="J66"/>
  <c r="R265"/>
  <c r="P282"/>
  <c i="14" r="P119"/>
  <c r="R149"/>
  <c r="P189"/>
  <c r="BK232"/>
  <c r="J232"/>
  <c r="J68"/>
  <c r="P257"/>
  <c r="P323"/>
  <c r="R397"/>
  <c r="R406"/>
  <c r="T406"/>
  <c r="T423"/>
  <c r="T455"/>
  <c r="BK507"/>
  <c r="J507"/>
  <c r="J79"/>
  <c r="BK546"/>
  <c r="J546"/>
  <c r="J80"/>
  <c r="R546"/>
  <c r="R570"/>
  <c r="T597"/>
  <c r="R642"/>
  <c r="R711"/>
  <c r="P756"/>
  <c r="R777"/>
  <c r="P801"/>
  <c r="P827"/>
  <c r="P848"/>
  <c r="BK853"/>
  <c r="J853"/>
  <c r="J90"/>
  <c r="BK887"/>
  <c r="J887"/>
  <c r="J92"/>
  <c r="BK902"/>
  <c r="J902"/>
  <c r="J93"/>
  <c r="R902"/>
  <c r="BK914"/>
  <c r="J914"/>
  <c r="J95"/>
  <c i="15" r="R98"/>
  <c r="R97"/>
  <c r="R103"/>
  <c r="R112"/>
  <c i="16" r="BK102"/>
  <c r="BK101"/>
  <c r="J101"/>
  <c r="J70"/>
  <c i="17" r="BK107"/>
  <c r="J107"/>
  <c r="J68"/>
  <c r="BK111"/>
  <c r="J111"/>
  <c r="J69"/>
  <c r="T121"/>
  <c r="BK151"/>
  <c r="J151"/>
  <c r="J74"/>
  <c r="R176"/>
  <c i="18" r="R91"/>
  <c r="R125"/>
  <c r="T160"/>
  <c r="R163"/>
  <c r="P171"/>
  <c i="19" r="T90"/>
  <c r="P136"/>
  <c r="BK144"/>
  <c r="J144"/>
  <c r="J63"/>
  <c r="BK154"/>
  <c r="J154"/>
  <c r="J64"/>
  <c r="T154"/>
  <c r="T167"/>
  <c r="T185"/>
  <c r="BK210"/>
  <c r="J210"/>
  <c r="J69"/>
  <c i="20" r="T92"/>
  <c r="P156"/>
  <c r="BK171"/>
  <c r="J171"/>
  <c r="J63"/>
  <c r="R171"/>
  <c r="BK180"/>
  <c r="J180"/>
  <c r="J65"/>
  <c r="T180"/>
  <c r="P208"/>
  <c r="BK231"/>
  <c r="J231"/>
  <c r="J67"/>
  <c r="P231"/>
  <c r="P242"/>
  <c r="P241"/>
  <c r="R242"/>
  <c r="R241"/>
  <c i="21" r="BK88"/>
  <c r="J88"/>
  <c r="J61"/>
  <c r="P88"/>
  <c r="BK96"/>
  <c r="J96"/>
  <c r="J62"/>
  <c i="2" r="R123"/>
  <c r="R195"/>
  <c r="T195"/>
  <c r="T269"/>
  <c r="T472"/>
  <c r="R635"/>
  <c r="BK938"/>
  <c r="J938"/>
  <c r="J71"/>
  <c r="BK1273"/>
  <c r="J1273"/>
  <c r="J72"/>
  <c r="P1290"/>
  <c r="R1370"/>
  <c r="R1476"/>
  <c r="R1823"/>
  <c r="T1823"/>
  <c r="T1945"/>
  <c r="BK2121"/>
  <c r="J2121"/>
  <c r="J82"/>
  <c r="P2121"/>
  <c r="R2121"/>
  <c r="T2121"/>
  <c r="T2139"/>
  <c r="T2496"/>
  <c r="T2583"/>
  <c r="T2694"/>
  <c r="P2730"/>
  <c r="R2745"/>
  <c r="T2785"/>
  <c r="R2882"/>
  <c r="R2979"/>
  <c r="P3023"/>
  <c r="R3039"/>
  <c r="R3038"/>
  <c r="R3064"/>
  <c r="P3087"/>
  <c i="3" r="T92"/>
  <c r="R111"/>
  <c r="P120"/>
  <c r="P131"/>
  <c r="T144"/>
  <c i="4" r="T96"/>
  <c r="R122"/>
  <c r="P142"/>
  <c r="P149"/>
  <c r="P148"/>
  <c i="5" r="P126"/>
  <c r="R126"/>
  <c r="P131"/>
  <c r="BK139"/>
  <c r="J139"/>
  <c r="J67"/>
  <c r="R139"/>
  <c r="P144"/>
  <c r="P152"/>
  <c r="BK158"/>
  <c r="BK163"/>
  <c r="J163"/>
  <c r="J72"/>
  <c r="BK166"/>
  <c r="J166"/>
  <c r="J73"/>
  <c r="T166"/>
  <c r="P172"/>
  <c r="P175"/>
  <c r="P181"/>
  <c r="P180"/>
  <c r="BK195"/>
  <c r="J195"/>
  <c r="J79"/>
  <c r="T195"/>
  <c r="R200"/>
  <c r="R206"/>
  <c r="R209"/>
  <c r="BK218"/>
  <c r="J218"/>
  <c r="J85"/>
  <c r="T218"/>
  <c r="T226"/>
  <c r="P231"/>
  <c r="P230"/>
  <c r="P248"/>
  <c r="BK253"/>
  <c r="J253"/>
  <c r="J90"/>
  <c r="T253"/>
  <c r="R259"/>
  <c r="R269"/>
  <c r="T275"/>
  <c r="T280"/>
  <c r="T283"/>
  <c r="BK287"/>
  <c r="J287"/>
  <c r="J99"/>
  <c r="T287"/>
  <c r="R296"/>
  <c r="T296"/>
  <c r="T299"/>
  <c i="6" r="R104"/>
  <c r="R99"/>
  <c r="R110"/>
  <c r="BK119"/>
  <c r="T119"/>
  <c r="T128"/>
  <c r="T158"/>
  <c r="R182"/>
  <c r="P218"/>
  <c r="P222"/>
  <c i="7" r="T98"/>
  <c r="T97"/>
  <c r="P103"/>
  <c r="P102"/>
  <c r="R107"/>
  <c i="8" r="P98"/>
  <c r="P97"/>
  <c r="R103"/>
  <c r="R102"/>
  <c r="T107"/>
  <c i="9" r="BK114"/>
  <c r="J114"/>
  <c r="J72"/>
  <c r="P123"/>
  <c r="P122"/>
  <c i="10" r="BK97"/>
  <c r="J97"/>
  <c r="J69"/>
  <c r="P102"/>
  <c r="P101"/>
  <c i="11" r="BK97"/>
  <c r="J97"/>
  <c r="J69"/>
  <c r="BK102"/>
  <c r="BK101"/>
  <c r="J101"/>
  <c r="J70"/>
  <c i="12" r="BK105"/>
  <c r="J105"/>
  <c r="J65"/>
  <c r="BK121"/>
  <c r="J121"/>
  <c r="J66"/>
  <c r="BK125"/>
  <c r="J125"/>
  <c r="J67"/>
  <c r="R125"/>
  <c r="R128"/>
  <c r="T132"/>
  <c r="T147"/>
  <c r="R156"/>
  <c r="P163"/>
  <c r="P167"/>
  <c r="P196"/>
  <c r="BK232"/>
  <c r="J232"/>
  <c r="J77"/>
  <c r="P283"/>
  <c r="BK288"/>
  <c r="J288"/>
  <c r="J81"/>
  <c i="13" r="R91"/>
  <c r="R172"/>
  <c r="R254"/>
  <c r="P265"/>
  <c r="BK282"/>
  <c r="J282"/>
  <c r="J68"/>
  <c r="T282"/>
  <c i="14" r="BK119"/>
  <c r="J119"/>
  <c r="J65"/>
  <c r="BK149"/>
  <c r="J149"/>
  <c r="J66"/>
  <c r="BK189"/>
  <c r="J189"/>
  <c r="J67"/>
  <c r="R232"/>
  <c r="T257"/>
  <c r="T323"/>
  <c r="T397"/>
  <c r="BK406"/>
  <c r="J406"/>
  <c r="J74"/>
  <c r="P423"/>
  <c r="P455"/>
  <c r="R497"/>
  <c r="P504"/>
  <c r="T504"/>
  <c r="T507"/>
  <c r="T546"/>
  <c r="BK597"/>
  <c r="J597"/>
  <c r="J82"/>
  <c r="BK642"/>
  <c r="J642"/>
  <c r="J83"/>
  <c r="BK711"/>
  <c r="J711"/>
  <c r="J84"/>
  <c r="BK756"/>
  <c r="J756"/>
  <c r="J85"/>
  <c r="T756"/>
  <c r="BK801"/>
  <c r="J801"/>
  <c r="J87"/>
  <c r="BK827"/>
  <c r="J827"/>
  <c r="J88"/>
  <c r="BK848"/>
  <c r="J848"/>
  <c r="J89"/>
  <c r="R848"/>
  <c r="R853"/>
  <c r="P887"/>
  <c r="P902"/>
  <c r="R906"/>
  <c r="T914"/>
  <c i="15" r="BK98"/>
  <c r="J98"/>
  <c r="J69"/>
  <c r="BK103"/>
  <c r="J103"/>
  <c r="J71"/>
  <c r="T103"/>
  <c r="T112"/>
  <c i="16" r="BK97"/>
  <c r="BK96"/>
  <c r="BK95"/>
  <c r="J95"/>
  <c r="J67"/>
  <c r="R97"/>
  <c r="R96"/>
  <c r="R102"/>
  <c r="R101"/>
  <c i="17" r="T103"/>
  <c r="T98"/>
  <c r="P107"/>
  <c r="R111"/>
  <c r="P121"/>
  <c r="P120"/>
  <c r="P139"/>
  <c r="T139"/>
  <c r="T151"/>
  <c r="T176"/>
  <c i="18" r="T91"/>
  <c r="T125"/>
  <c r="BK163"/>
  <c r="J163"/>
  <c r="J67"/>
  <c r="BK171"/>
  <c r="J171"/>
  <c r="J68"/>
  <c i="19" r="R90"/>
  <c r="R136"/>
  <c r="R144"/>
  <c r="R154"/>
  <c r="P167"/>
  <c r="P185"/>
  <c r="R210"/>
  <c i="20" r="BK92"/>
  <c r="J92"/>
  <c r="J61"/>
  <c i="21" r="R88"/>
  <c r="R87"/>
  <c r="R86"/>
  <c r="T88"/>
  <c r="T96"/>
  <c i="2" r="P123"/>
  <c r="P195"/>
  <c r="R269"/>
  <c r="P472"/>
  <c r="P635"/>
  <c r="R938"/>
  <c r="T1273"/>
  <c r="T1290"/>
  <c r="P1370"/>
  <c r="T1370"/>
  <c r="BK1470"/>
  <c r="J1470"/>
  <c r="J78"/>
  <c r="P1470"/>
  <c r="R1470"/>
  <c r="T1470"/>
  <c r="T1476"/>
  <c r="P1945"/>
  <c r="R2139"/>
  <c r="R2496"/>
  <c r="R2583"/>
  <c r="P2694"/>
  <c r="BK2745"/>
  <c r="J2745"/>
  <c r="J88"/>
  <c r="T2745"/>
  <c r="R2785"/>
  <c r="BK2882"/>
  <c r="J2882"/>
  <c r="J91"/>
  <c r="BK2979"/>
  <c r="J2979"/>
  <c r="J92"/>
  <c r="BK3023"/>
  <c r="J3023"/>
  <c r="J93"/>
  <c r="R3023"/>
  <c r="BK3064"/>
  <c r="J3064"/>
  <c r="J98"/>
  <c r="BK3087"/>
  <c r="J3087"/>
  <c r="J99"/>
  <c r="T3087"/>
  <c i="3" r="BK92"/>
  <c r="J92"/>
  <c r="J64"/>
  <c r="BK111"/>
  <c r="J111"/>
  <c r="J65"/>
  <c r="T111"/>
  <c r="T120"/>
  <c r="T131"/>
  <c r="R144"/>
  <c i="4" r="BK96"/>
  <c r="J96"/>
  <c r="J65"/>
  <c r="BK116"/>
  <c r="J116"/>
  <c r="J67"/>
  <c r="R116"/>
  <c r="P122"/>
  <c r="T142"/>
  <c r="T149"/>
  <c r="T148"/>
  <c i="5" r="T126"/>
  <c r="T125"/>
  <c r="R131"/>
  <c r="P139"/>
  <c r="BK144"/>
  <c r="J144"/>
  <c r="J68"/>
  <c r="BK152"/>
  <c r="J152"/>
  <c r="J69"/>
  <c r="P158"/>
  <c r="P157"/>
  <c r="T163"/>
  <c r="BK172"/>
  <c r="J172"/>
  <c r="J74"/>
  <c r="T172"/>
  <c r="T175"/>
  <c r="BK188"/>
  <c r="J188"/>
  <c r="J78"/>
  <c r="T188"/>
  <c r="R195"/>
  <c r="T200"/>
  <c r="BK206"/>
  <c r="BK205"/>
  <c r="J205"/>
  <c r="J81"/>
  <c r="BK209"/>
  <c r="J209"/>
  <c r="J83"/>
  <c r="P209"/>
  <c r="R214"/>
  <c r="R218"/>
  <c r="R226"/>
  <c r="BK231"/>
  <c r="J231"/>
  <c r="J88"/>
  <c r="BK248"/>
  <c r="J248"/>
  <c r="J89"/>
  <c r="R248"/>
  <c r="R253"/>
  <c r="P259"/>
  <c r="P258"/>
  <c r="BK275"/>
  <c r="J275"/>
  <c r="J94"/>
  <c r="BK299"/>
  <c r="J299"/>
  <c r="J101"/>
  <c r="BK339"/>
  <c r="J339"/>
  <c r="J102"/>
  <c r="T339"/>
  <c i="6" r="BK110"/>
  <c r="J110"/>
  <c r="J68"/>
  <c r="BK128"/>
  <c r="J128"/>
  <c r="J72"/>
  <c r="BK158"/>
  <c r="J158"/>
  <c r="J73"/>
  <c r="BK182"/>
  <c r="J182"/>
  <c r="J74"/>
  <c r="BK218"/>
  <c r="J218"/>
  <c r="J75"/>
  <c r="T218"/>
  <c r="T222"/>
  <c i="7" r="P98"/>
  <c r="P97"/>
  <c r="P96"/>
  <c i="1" r="AU62"/>
  <c i="7" r="BK103"/>
  <c r="J103"/>
  <c r="J71"/>
  <c r="BK107"/>
  <c r="J107"/>
  <c r="J72"/>
  <c i="8" r="R98"/>
  <c r="R97"/>
  <c r="R96"/>
  <c r="T103"/>
  <c r="T102"/>
  <c r="P107"/>
  <c i="9" r="P105"/>
  <c r="P100"/>
  <c r="P99"/>
  <c i="1" r="AU64"/>
  <c i="9" r="R114"/>
  <c r="T123"/>
  <c r="T122"/>
  <c i="10" r="R97"/>
  <c r="R96"/>
  <c r="R95"/>
  <c r="T102"/>
  <c r="T101"/>
  <c i="11" r="P97"/>
  <c r="P96"/>
  <c r="P95"/>
  <c i="1" r="AU66"/>
  <c i="11" r="R102"/>
  <c r="R101"/>
  <c i="12" r="R105"/>
  <c r="T121"/>
  <c r="BK128"/>
  <c r="J128"/>
  <c r="J68"/>
  <c r="T128"/>
  <c r="R132"/>
  <c r="R147"/>
  <c r="BK163"/>
  <c r="J163"/>
  <c r="J72"/>
  <c r="R163"/>
  <c r="BK196"/>
  <c r="J196"/>
  <c r="J75"/>
  <c r="T232"/>
  <c r="R288"/>
  <c i="13" r="T91"/>
  <c r="T172"/>
  <c r="T254"/>
  <c r="T265"/>
  <c i="14" r="T119"/>
  <c r="T149"/>
  <c r="T189"/>
  <c r="T232"/>
  <c r="R257"/>
  <c r="R323"/>
  <c r="P397"/>
  <c r="P406"/>
  <c r="R423"/>
  <c r="R455"/>
  <c r="P497"/>
  <c r="BK504"/>
  <c r="J504"/>
  <c r="J78"/>
  <c r="P507"/>
  <c r="P546"/>
  <c r="P570"/>
  <c r="P597"/>
  <c r="P642"/>
  <c r="P711"/>
  <c r="BK777"/>
  <c r="J777"/>
  <c r="J86"/>
  <c r="T777"/>
  <c r="T801"/>
  <c r="T827"/>
  <c r="T848"/>
  <c r="T853"/>
  <c r="R887"/>
  <c r="R886"/>
  <c r="T902"/>
  <c r="P906"/>
  <c r="P914"/>
  <c i="15" r="T98"/>
  <c r="T97"/>
  <c r="BK112"/>
  <c r="J112"/>
  <c r="J72"/>
  <c i="16" r="P97"/>
  <c r="P96"/>
  <c r="P95"/>
  <c i="1" r="AU73"/>
  <c i="16" r="T97"/>
  <c r="T96"/>
  <c r="T102"/>
  <c r="T101"/>
  <c i="17" r="P103"/>
  <c r="R107"/>
  <c r="P111"/>
  <c r="BK121"/>
  <c r="J121"/>
  <c r="J72"/>
  <c r="BK139"/>
  <c r="J139"/>
  <c r="J73"/>
  <c r="R139"/>
  <c r="R151"/>
  <c r="BK176"/>
  <c r="J176"/>
  <c r="J75"/>
  <c i="18" r="BK91"/>
  <c r="J91"/>
  <c r="J64"/>
  <c r="BK125"/>
  <c r="J125"/>
  <c r="J65"/>
  <c r="BK160"/>
  <c r="J160"/>
  <c r="J66"/>
  <c r="R160"/>
  <c r="P163"/>
  <c r="R171"/>
  <c i="19" r="BK90"/>
  <c r="J90"/>
  <c r="J60"/>
  <c r="BK136"/>
  <c r="J136"/>
  <c r="J61"/>
  <c r="T136"/>
  <c r="P144"/>
  <c r="P154"/>
  <c r="R167"/>
  <c r="R185"/>
  <c r="P210"/>
  <c i="20" r="R92"/>
  <c r="R91"/>
  <c r="R90"/>
  <c r="R156"/>
  <c r="T171"/>
  <c r="R180"/>
  <c r="R208"/>
  <c r="T231"/>
  <c i="21" r="P96"/>
  <c i="2" r="J56"/>
  <c r="BE141"/>
  <c r="BE148"/>
  <c r="BE200"/>
  <c r="BE207"/>
  <c r="BE297"/>
  <c r="BE306"/>
  <c r="BE321"/>
  <c r="BE336"/>
  <c r="BE337"/>
  <c r="BE338"/>
  <c r="BE345"/>
  <c r="BE351"/>
  <c r="BE392"/>
  <c r="BE411"/>
  <c r="BE432"/>
  <c r="BE449"/>
  <c r="BE452"/>
  <c r="BE493"/>
  <c r="BE497"/>
  <c r="BE525"/>
  <c r="BE531"/>
  <c r="BE539"/>
  <c r="BE557"/>
  <c r="BE558"/>
  <c r="BE563"/>
  <c r="BE582"/>
  <c r="BE587"/>
  <c r="BE636"/>
  <c r="BE673"/>
  <c r="BE680"/>
  <c r="BE682"/>
  <c r="BE697"/>
  <c r="BE719"/>
  <c r="BE729"/>
  <c r="BE733"/>
  <c r="BE753"/>
  <c r="BE765"/>
  <c r="BE784"/>
  <c r="BE818"/>
  <c r="BE825"/>
  <c r="BE881"/>
  <c r="BE899"/>
  <c r="BE925"/>
  <c r="BE944"/>
  <c r="BE946"/>
  <c r="BE948"/>
  <c r="BE967"/>
  <c r="BE989"/>
  <c r="BE1074"/>
  <c r="BE1080"/>
  <c r="BE1086"/>
  <c r="BE1105"/>
  <c r="BE1111"/>
  <c r="BE1201"/>
  <c r="BE1239"/>
  <c r="BE1258"/>
  <c r="BE1275"/>
  <c r="BE1277"/>
  <c r="BE1278"/>
  <c r="BE1280"/>
  <c r="BE1281"/>
  <c r="BE1284"/>
  <c r="BE1310"/>
  <c r="BE1336"/>
  <c r="BE1351"/>
  <c r="BE1354"/>
  <c r="BE1361"/>
  <c r="BE1396"/>
  <c r="BE1399"/>
  <c r="BE1422"/>
  <c r="BE1429"/>
  <c r="BE1475"/>
  <c r="BE1477"/>
  <c r="BE1514"/>
  <c r="BE1534"/>
  <c r="BE1545"/>
  <c r="BE1547"/>
  <c r="BE1564"/>
  <c r="BE1570"/>
  <c r="BE1645"/>
  <c r="BE1672"/>
  <c r="BE1685"/>
  <c r="BE1711"/>
  <c r="BE1721"/>
  <c r="BE1776"/>
  <c r="BE1788"/>
  <c r="BE1791"/>
  <c r="BE1793"/>
  <c r="BE1843"/>
  <c r="BE1859"/>
  <c r="BE1886"/>
  <c r="BE1888"/>
  <c r="BE1974"/>
  <c r="BE1991"/>
  <c r="BE1997"/>
  <c r="BE2030"/>
  <c r="BE2036"/>
  <c r="BE2065"/>
  <c r="BE2080"/>
  <c r="BE2094"/>
  <c r="BE2097"/>
  <c r="BE2109"/>
  <c r="BE2114"/>
  <c r="BE2122"/>
  <c r="BE2132"/>
  <c r="BE2154"/>
  <c r="BE2184"/>
  <c r="BE2215"/>
  <c r="BE2246"/>
  <c r="BE2264"/>
  <c r="BE2269"/>
  <c r="BE2288"/>
  <c r="BE2323"/>
  <c r="BE2329"/>
  <c r="BE2365"/>
  <c r="BE2377"/>
  <c r="BE2380"/>
  <c r="BE2407"/>
  <c r="BE2416"/>
  <c r="BE2419"/>
  <c r="BE2434"/>
  <c r="BE2437"/>
  <c r="BE2443"/>
  <c r="BE2455"/>
  <c r="BE2458"/>
  <c r="BE2476"/>
  <c r="BE2488"/>
  <c r="BE2523"/>
  <c r="BE2530"/>
  <c r="BE2561"/>
  <c r="BE2564"/>
  <c r="BE2573"/>
  <c r="BE2590"/>
  <c r="BE2621"/>
  <c r="BE2651"/>
  <c r="BE2661"/>
  <c r="BE2717"/>
  <c r="BE2726"/>
  <c r="BE2729"/>
  <c r="BE2744"/>
  <c r="BE2746"/>
  <c r="BE2747"/>
  <c r="BE2779"/>
  <c r="BE2899"/>
  <c r="BE2929"/>
  <c r="BE2981"/>
  <c r="BE2984"/>
  <c r="BE3006"/>
  <c r="BE3011"/>
  <c r="BE3030"/>
  <c r="BE3034"/>
  <c r="BE3040"/>
  <c r="BE3041"/>
  <c r="BE3043"/>
  <c r="BE3044"/>
  <c r="BE3047"/>
  <c r="BE3048"/>
  <c r="BE3049"/>
  <c r="BE3053"/>
  <c r="BK934"/>
  <c r="J934"/>
  <c r="J70"/>
  <c r="BK1287"/>
  <c r="J1287"/>
  <c r="J73"/>
  <c r="BK3029"/>
  <c r="J3029"/>
  <c r="J94"/>
  <c r="BK3033"/>
  <c r="J3033"/>
  <c r="J95"/>
  <c i="3" r="J56"/>
  <c r="F59"/>
  <c r="BE98"/>
  <c r="BE105"/>
  <c r="BE106"/>
  <c r="BE107"/>
  <c r="BE117"/>
  <c r="BE118"/>
  <c r="BE119"/>
  <c r="BE121"/>
  <c r="BE129"/>
  <c r="BE134"/>
  <c r="BE135"/>
  <c r="BE139"/>
  <c r="BE140"/>
  <c r="BE141"/>
  <c r="BE142"/>
  <c i="4" r="F59"/>
  <c r="J88"/>
  <c r="BE97"/>
  <c r="BE98"/>
  <c r="BE99"/>
  <c r="BE101"/>
  <c r="BE103"/>
  <c r="BE118"/>
  <c r="BE125"/>
  <c r="BE129"/>
  <c r="BE136"/>
  <c r="BE143"/>
  <c r="BE145"/>
  <c r="BE147"/>
  <c r="BK114"/>
  <c r="J114"/>
  <c r="J66"/>
  <c r="BK146"/>
  <c r="J146"/>
  <c r="J70"/>
  <c i="5" r="BE130"/>
  <c r="BE137"/>
  <c r="BE143"/>
  <c r="BE145"/>
  <c r="BE146"/>
  <c r="BE149"/>
  <c r="BE154"/>
  <c r="BE156"/>
  <c r="BE169"/>
  <c r="BE184"/>
  <c r="BE194"/>
  <c r="BE197"/>
  <c r="BE201"/>
  <c r="BE203"/>
  <c r="BE211"/>
  <c r="BE222"/>
  <c r="BE224"/>
  <c r="BE232"/>
  <c r="BE235"/>
  <c r="BE240"/>
  <c r="BE241"/>
  <c r="BE242"/>
  <c r="BE249"/>
  <c r="BE251"/>
  <c r="BE256"/>
  <c r="BE257"/>
  <c r="BE261"/>
  <c r="BE264"/>
  <c r="BE271"/>
  <c r="BE278"/>
  <c r="BE294"/>
  <c r="BE297"/>
  <c r="BE308"/>
  <c r="BE310"/>
  <c r="BE316"/>
  <c r="BE317"/>
  <c r="BE322"/>
  <c r="BE323"/>
  <c r="BE327"/>
  <c r="BE328"/>
  <c r="BE329"/>
  <c r="BE330"/>
  <c r="BE331"/>
  <c i="6" r="E50"/>
  <c r="F95"/>
  <c r="BE105"/>
  <c r="BE123"/>
  <c r="BE132"/>
  <c r="BE133"/>
  <c r="BE139"/>
  <c r="BE160"/>
  <c r="BE179"/>
  <c r="BE180"/>
  <c r="BE187"/>
  <c r="BE192"/>
  <c r="BE204"/>
  <c r="BE205"/>
  <c r="BE208"/>
  <c r="BE213"/>
  <c r="BE221"/>
  <c r="BE223"/>
  <c r="BE224"/>
  <c r="BK116"/>
  <c r="J116"/>
  <c r="J69"/>
  <c i="7" r="J60"/>
  <c r="BE100"/>
  <c r="BE110"/>
  <c r="BE112"/>
  <c r="BE115"/>
  <c r="BE124"/>
  <c r="BE125"/>
  <c r="BE129"/>
  <c i="8" r="E52"/>
  <c r="F63"/>
  <c r="BE101"/>
  <c r="BE108"/>
  <c r="BE110"/>
  <c r="BE111"/>
  <c r="BE113"/>
  <c r="BE114"/>
  <c r="BE127"/>
  <c r="BE128"/>
  <c i="9" r="F63"/>
  <c r="BE108"/>
  <c r="BE109"/>
  <c r="BE110"/>
  <c r="BE113"/>
  <c r="BE117"/>
  <c r="BE118"/>
  <c r="BE125"/>
  <c r="BE133"/>
  <c r="BE138"/>
  <c i="10" r="F63"/>
  <c r="BE98"/>
  <c r="BE105"/>
  <c r="BE113"/>
  <c r="BE120"/>
  <c r="BE121"/>
  <c i="11" r="BE106"/>
  <c r="BE109"/>
  <c r="BE111"/>
  <c r="BE115"/>
  <c r="BE117"/>
  <c i="12" r="E50"/>
  <c r="BE106"/>
  <c r="BE109"/>
  <c r="BE111"/>
  <c r="BE112"/>
  <c r="BE113"/>
  <c r="BE133"/>
  <c r="BE134"/>
  <c r="BE139"/>
  <c r="BE145"/>
  <c r="BE157"/>
  <c r="BE159"/>
  <c r="BE165"/>
  <c r="BE169"/>
  <c r="BE173"/>
  <c r="BE176"/>
  <c r="BE183"/>
  <c r="BE184"/>
  <c r="BE188"/>
  <c r="BE192"/>
  <c r="BE195"/>
  <c r="BE199"/>
  <c r="BE200"/>
  <c r="BE206"/>
  <c r="BE208"/>
  <c r="BE209"/>
  <c r="BE213"/>
  <c r="BE214"/>
  <c r="BE222"/>
  <c r="BE223"/>
  <c r="BE227"/>
  <c r="BE229"/>
  <c r="BE230"/>
  <c r="BE231"/>
  <c r="BE233"/>
  <c r="BE235"/>
  <c r="BE236"/>
  <c r="BE237"/>
  <c r="BE243"/>
  <c r="BE244"/>
  <c r="BE245"/>
  <c r="BE246"/>
  <c r="BE247"/>
  <c r="BE251"/>
  <c r="BE253"/>
  <c r="BE264"/>
  <c r="BE267"/>
  <c r="BE273"/>
  <c r="BE280"/>
  <c r="BE285"/>
  <c i="13" r="E78"/>
  <c r="BE92"/>
  <c r="BE94"/>
  <c r="BE101"/>
  <c r="BE108"/>
  <c r="BE111"/>
  <c r="BE119"/>
  <c r="BE128"/>
  <c r="BE129"/>
  <c r="BE131"/>
  <c r="BE136"/>
  <c r="BE141"/>
  <c r="BE142"/>
  <c r="BE143"/>
  <c r="BE146"/>
  <c r="BE152"/>
  <c r="BE153"/>
  <c r="BE154"/>
  <c r="BE159"/>
  <c r="BE168"/>
  <c r="BE184"/>
  <c r="BE185"/>
  <c r="BE187"/>
  <c r="BE190"/>
  <c r="BE191"/>
  <c r="BE194"/>
  <c r="BE196"/>
  <c r="BE198"/>
  <c r="BE199"/>
  <c r="BE203"/>
  <c r="BE212"/>
  <c r="BE213"/>
  <c r="BE217"/>
  <c r="BE218"/>
  <c r="BE219"/>
  <c r="BE220"/>
  <c r="BE224"/>
  <c r="BE225"/>
  <c r="BE226"/>
  <c r="BE232"/>
  <c r="BE233"/>
  <c r="BE235"/>
  <c r="BE238"/>
  <c r="BE243"/>
  <c r="BE244"/>
  <c r="BE245"/>
  <c r="BE248"/>
  <c r="BE259"/>
  <c r="BE267"/>
  <c r="BE268"/>
  <c r="BE269"/>
  <c r="BE274"/>
  <c r="BE280"/>
  <c i="14" r="F59"/>
  <c r="J111"/>
  <c r="BE126"/>
  <c r="BE143"/>
  <c r="BE162"/>
  <c r="BE205"/>
  <c r="BE208"/>
  <c r="BE211"/>
  <c r="BE214"/>
  <c r="BE223"/>
  <c r="BE229"/>
  <c r="BE239"/>
  <c r="BE247"/>
  <c r="BE252"/>
  <c r="BE262"/>
  <c r="BE277"/>
  <c r="BE282"/>
  <c r="BE288"/>
  <c r="BE313"/>
  <c r="BE321"/>
  <c r="BE332"/>
  <c r="BE335"/>
  <c r="BE336"/>
  <c r="BE355"/>
  <c r="BE356"/>
  <c r="BE369"/>
  <c r="BE378"/>
  <c r="BE387"/>
  <c r="BE390"/>
  <c r="BE393"/>
  <c r="BE402"/>
  <c r="BE404"/>
  <c r="BE433"/>
  <c r="BE459"/>
  <c r="BE471"/>
  <c r="BE473"/>
  <c r="BE478"/>
  <c r="BE481"/>
  <c r="BE487"/>
  <c r="BE498"/>
  <c r="BE508"/>
  <c r="BE520"/>
  <c r="BE525"/>
  <c r="BE528"/>
  <c r="BE566"/>
  <c r="BE571"/>
  <c r="BE588"/>
  <c r="BE591"/>
  <c r="BE596"/>
  <c r="BE604"/>
  <c r="BE612"/>
  <c r="BE615"/>
  <c r="BE616"/>
  <c r="BE635"/>
  <c r="BE641"/>
  <c r="BE643"/>
  <c r="BE671"/>
  <c r="BE681"/>
  <c r="BE690"/>
  <c r="BE710"/>
  <c r="BE733"/>
  <c r="BE739"/>
  <c r="BE755"/>
  <c r="BE778"/>
  <c r="BE790"/>
  <c r="BE821"/>
  <c r="BE823"/>
  <c r="BE837"/>
  <c r="BE839"/>
  <c r="BE841"/>
  <c r="BE858"/>
  <c r="BE861"/>
  <c r="BE866"/>
  <c r="BE868"/>
  <c r="BE873"/>
  <c r="BE874"/>
  <c r="BE875"/>
  <c r="BE880"/>
  <c r="BE888"/>
  <c r="BE889"/>
  <c r="BE922"/>
  <c r="BE925"/>
  <c r="BE930"/>
  <c r="BE931"/>
  <c r="BE932"/>
  <c r="BE933"/>
  <c r="BE934"/>
  <c r="BE935"/>
  <c r="BE936"/>
  <c r="BE937"/>
  <c r="BK403"/>
  <c r="J403"/>
  <c r="J72"/>
  <c i="15" r="E52"/>
  <c r="BE100"/>
  <c r="BE106"/>
  <c r="BE115"/>
  <c r="BE116"/>
  <c r="BE122"/>
  <c r="BE123"/>
  <c r="BE130"/>
  <c r="BE131"/>
  <c r="BE133"/>
  <c r="BE134"/>
  <c r="BE143"/>
  <c r="BE156"/>
  <c r="BE157"/>
  <c r="BE161"/>
  <c i="16" r="J60"/>
  <c r="E81"/>
  <c r="BE98"/>
  <c r="BE108"/>
  <c r="BE109"/>
  <c r="BE114"/>
  <c r="BE115"/>
  <c r="BE118"/>
  <c r="BE124"/>
  <c i="17" r="J91"/>
  <c r="F94"/>
  <c r="BE100"/>
  <c r="BE102"/>
  <c r="BE108"/>
  <c r="BE110"/>
  <c r="BE114"/>
  <c r="BE137"/>
  <c r="BE143"/>
  <c r="BE156"/>
  <c r="BE160"/>
  <c r="BE161"/>
  <c r="BE170"/>
  <c r="BE171"/>
  <c r="BE174"/>
  <c r="BE179"/>
  <c r="BK99"/>
  <c i="18" r="J84"/>
  <c r="BE92"/>
  <c r="BE93"/>
  <c r="BE98"/>
  <c r="BE99"/>
  <c r="BE100"/>
  <c r="BE101"/>
  <c r="BE102"/>
  <c r="BE117"/>
  <c r="BE118"/>
  <c r="BE120"/>
  <c r="BE121"/>
  <c r="BE130"/>
  <c r="BE131"/>
  <c r="BE144"/>
  <c r="BE150"/>
  <c r="BE151"/>
  <c r="BE155"/>
  <c r="BE156"/>
  <c r="BE157"/>
  <c r="BE158"/>
  <c r="BE159"/>
  <c r="BE164"/>
  <c r="BE165"/>
  <c i="19" r="E48"/>
  <c r="F86"/>
  <c r="BE112"/>
  <c r="BE118"/>
  <c r="BE137"/>
  <c r="BE161"/>
  <c r="BE168"/>
  <c r="BE179"/>
  <c r="BE180"/>
  <c r="BE182"/>
  <c r="BE187"/>
  <c r="BE188"/>
  <c r="BE189"/>
  <c r="BE190"/>
  <c r="BE197"/>
  <c r="BE203"/>
  <c r="BE209"/>
  <c r="BE213"/>
  <c r="BK141"/>
  <c r="J141"/>
  <c r="J62"/>
  <c r="BK208"/>
  <c r="J208"/>
  <c r="J68"/>
  <c i="20" r="F87"/>
  <c r="BE96"/>
  <c r="BE98"/>
  <c r="BE118"/>
  <c r="BE121"/>
  <c r="BE127"/>
  <c r="BE129"/>
  <c r="BE138"/>
  <c r="BE144"/>
  <c r="BE150"/>
  <c r="BE157"/>
  <c r="BE174"/>
  <c r="BE184"/>
  <c r="BE193"/>
  <c r="BE200"/>
  <c r="BE203"/>
  <c r="BE205"/>
  <c r="BE216"/>
  <c r="BE227"/>
  <c r="BK176"/>
  <c r="J176"/>
  <c r="J64"/>
  <c r="BK239"/>
  <c r="J239"/>
  <c r="J68"/>
  <c i="21" r="E48"/>
  <c r="J52"/>
  <c r="BK108"/>
  <c r="J108"/>
  <c r="J63"/>
  <c r="BK112"/>
  <c r="J112"/>
  <c r="J64"/>
  <c i="2" r="E109"/>
  <c r="BE124"/>
  <c r="BE140"/>
  <c r="BE149"/>
  <c r="BE152"/>
  <c r="BE183"/>
  <c r="BE185"/>
  <c r="BE215"/>
  <c r="BE241"/>
  <c r="BE242"/>
  <c r="BE252"/>
  <c r="BE359"/>
  <c r="BE364"/>
  <c r="BE389"/>
  <c r="BE405"/>
  <c r="BE467"/>
  <c r="BE473"/>
  <c r="BE481"/>
  <c r="BE485"/>
  <c r="BE505"/>
  <c r="BE517"/>
  <c r="BE538"/>
  <c r="BE553"/>
  <c r="BE600"/>
  <c r="BE602"/>
  <c r="BE618"/>
  <c r="BE641"/>
  <c r="BE723"/>
  <c r="BE739"/>
  <c r="BE745"/>
  <c r="BE778"/>
  <c r="BE787"/>
  <c r="BE792"/>
  <c r="BE801"/>
  <c r="BE841"/>
  <c r="BE853"/>
  <c r="BE922"/>
  <c r="BE933"/>
  <c r="BE935"/>
  <c r="BE955"/>
  <c r="BE972"/>
  <c r="BE981"/>
  <c r="BE1018"/>
  <c r="BE1136"/>
  <c r="BE1143"/>
  <c r="BE1148"/>
  <c r="BE1156"/>
  <c r="BE1164"/>
  <c r="BE1196"/>
  <c r="BE1286"/>
  <c r="BE1291"/>
  <c r="BE1302"/>
  <c r="BE1308"/>
  <c r="BE1345"/>
  <c r="BE1347"/>
  <c r="BE1356"/>
  <c r="BE1369"/>
  <c r="BE1371"/>
  <c r="BE1408"/>
  <c r="BE1416"/>
  <c r="BE1419"/>
  <c r="BE1424"/>
  <c r="BE1427"/>
  <c r="BE1543"/>
  <c r="BE1559"/>
  <c r="BE1573"/>
  <c r="BE1629"/>
  <c r="BE1666"/>
  <c r="BE1680"/>
  <c r="BE1715"/>
  <c r="BE1753"/>
  <c r="BE1764"/>
  <c r="BE1771"/>
  <c r="BE1774"/>
  <c r="BE1830"/>
  <c r="BE1838"/>
  <c r="BE1867"/>
  <c r="BE1896"/>
  <c r="BE1946"/>
  <c r="BE1963"/>
  <c r="BE2002"/>
  <c r="BE2029"/>
  <c r="BE2039"/>
  <c r="BE2053"/>
  <c r="BE2088"/>
  <c r="BE2098"/>
  <c r="BE2131"/>
  <c r="BE2146"/>
  <c r="BE2157"/>
  <c r="BE2167"/>
  <c r="BE2203"/>
  <c r="BE2222"/>
  <c r="BE2225"/>
  <c r="BE2231"/>
  <c r="BE2233"/>
  <c r="BE2280"/>
  <c r="BE2286"/>
  <c r="BE2332"/>
  <c r="BE2338"/>
  <c r="BE2368"/>
  <c r="BE2374"/>
  <c r="BE2383"/>
  <c r="BE2398"/>
  <c r="BE2401"/>
  <c r="BE2428"/>
  <c r="BE2449"/>
  <c r="BE2467"/>
  <c r="BE2470"/>
  <c r="BE2482"/>
  <c r="BE2485"/>
  <c r="BE2494"/>
  <c r="BE2495"/>
  <c r="BE2497"/>
  <c r="BE2533"/>
  <c r="BE2550"/>
  <c r="BE2576"/>
  <c r="BE2582"/>
  <c r="BE2594"/>
  <c r="BE2596"/>
  <c r="BE2608"/>
  <c r="BE2624"/>
  <c r="BE2638"/>
  <c r="BE2641"/>
  <c r="BE2653"/>
  <c r="BE2704"/>
  <c r="BE2710"/>
  <c r="BE2736"/>
  <c r="BE2748"/>
  <c r="BE2786"/>
  <c r="BE2800"/>
  <c r="BE2833"/>
  <c r="BE2840"/>
  <c r="BE2856"/>
  <c r="BE2858"/>
  <c r="BE2864"/>
  <c r="BE2904"/>
  <c r="BE2907"/>
  <c r="BE2973"/>
  <c r="BE2976"/>
  <c r="BE2980"/>
  <c r="BE2989"/>
  <c r="BE3014"/>
  <c r="BE3024"/>
  <c r="BE3028"/>
  <c r="BE3050"/>
  <c r="BE3056"/>
  <c r="BE3057"/>
  <c r="BE3065"/>
  <c r="BE3066"/>
  <c r="BE3072"/>
  <c r="BE3073"/>
  <c i="3" r="BE101"/>
  <c r="BE112"/>
  <c r="BE116"/>
  <c r="BE122"/>
  <c r="BE126"/>
  <c r="BE136"/>
  <c r="BE138"/>
  <c r="BE143"/>
  <c r="BE145"/>
  <c r="BE150"/>
  <c i="4" r="BE100"/>
  <c r="BE102"/>
  <c r="BE104"/>
  <c r="BE117"/>
  <c r="BE119"/>
  <c r="BE120"/>
  <c r="BE127"/>
  <c r="BE128"/>
  <c r="BE132"/>
  <c r="BE134"/>
  <c r="BE139"/>
  <c r="BE140"/>
  <c r="BE144"/>
  <c r="BE150"/>
  <c r="BE151"/>
  <c i="5" r="J56"/>
  <c r="BE132"/>
  <c r="BE140"/>
  <c r="BE141"/>
  <c r="BE142"/>
  <c r="BE147"/>
  <c r="BE148"/>
  <c r="BE155"/>
  <c r="BE160"/>
  <c r="BE165"/>
  <c r="BE167"/>
  <c r="BE168"/>
  <c r="BE171"/>
  <c r="BE177"/>
  <c r="BE179"/>
  <c r="BE187"/>
  <c r="BE189"/>
  <c r="BE190"/>
  <c r="BE191"/>
  <c r="BE198"/>
  <c r="BE204"/>
  <c r="BE210"/>
  <c r="BE219"/>
  <c r="BE223"/>
  <c r="BE229"/>
  <c r="BE233"/>
  <c r="BE234"/>
  <c r="BE236"/>
  <c r="BE245"/>
  <c r="BE246"/>
  <c r="BE247"/>
  <c r="BE255"/>
  <c r="BE263"/>
  <c r="BE272"/>
  <c r="BE273"/>
  <c r="BE282"/>
  <c r="BE284"/>
  <c r="BE285"/>
  <c r="BE290"/>
  <c r="BE298"/>
  <c r="BE300"/>
  <c r="BE301"/>
  <c r="BE303"/>
  <c r="BE304"/>
  <c r="BE307"/>
  <c r="BE312"/>
  <c r="BE321"/>
  <c r="BE325"/>
  <c r="BE338"/>
  <c r="BE341"/>
  <c r="BE342"/>
  <c r="BE343"/>
  <c i="6" r="J92"/>
  <c r="BE101"/>
  <c r="BE103"/>
  <c r="BE108"/>
  <c r="BE111"/>
  <c r="BE112"/>
  <c r="BE113"/>
  <c r="BE114"/>
  <c r="BE121"/>
  <c r="BE134"/>
  <c r="BE135"/>
  <c r="BE137"/>
  <c r="BE142"/>
  <c r="BE147"/>
  <c r="BE148"/>
  <c r="BE149"/>
  <c r="BE150"/>
  <c r="BE152"/>
  <c r="BE153"/>
  <c r="BE156"/>
  <c r="BE157"/>
  <c r="BE159"/>
  <c r="BE167"/>
  <c r="BE168"/>
  <c r="BE173"/>
  <c r="BE181"/>
  <c r="BE183"/>
  <c r="BE184"/>
  <c r="BE186"/>
  <c r="BE190"/>
  <c r="BE191"/>
  <c r="BE193"/>
  <c r="BE198"/>
  <c r="BE203"/>
  <c r="BE206"/>
  <c r="BE207"/>
  <c r="BE211"/>
  <c r="BE212"/>
  <c r="BE216"/>
  <c r="BE220"/>
  <c r="BK100"/>
  <c i="7" r="F93"/>
  <c r="BE104"/>
  <c r="BE105"/>
  <c r="BE106"/>
  <c r="BE113"/>
  <c r="BE116"/>
  <c r="BE118"/>
  <c r="BE120"/>
  <c r="BE121"/>
  <c r="BE126"/>
  <c r="BE131"/>
  <c r="BE133"/>
  <c i="8" r="BE99"/>
  <c r="BE106"/>
  <c r="BE109"/>
  <c r="BE118"/>
  <c r="BE119"/>
  <c r="BE122"/>
  <c r="BE123"/>
  <c r="BE124"/>
  <c i="9" r="BE102"/>
  <c r="BE107"/>
  <c r="BE111"/>
  <c r="BE115"/>
  <c r="BE116"/>
  <c r="BE119"/>
  <c r="BE121"/>
  <c r="BE126"/>
  <c r="BE130"/>
  <c r="BE131"/>
  <c r="BE132"/>
  <c r="BE136"/>
  <c r="BE137"/>
  <c r="BE143"/>
  <c r="BK103"/>
  <c r="J103"/>
  <c r="J70"/>
  <c i="10" r="E52"/>
  <c r="BE109"/>
  <c r="BE118"/>
  <c r="BE126"/>
  <c r="BE131"/>
  <c r="BE132"/>
  <c r="BE133"/>
  <c r="BE134"/>
  <c i="11" r="J60"/>
  <c r="E81"/>
  <c r="F92"/>
  <c r="BE105"/>
  <c r="BE110"/>
  <c r="BE112"/>
  <c r="BE114"/>
  <c i="12" r="F59"/>
  <c r="BE107"/>
  <c r="BE110"/>
  <c r="BE114"/>
  <c r="BE117"/>
  <c r="BE131"/>
  <c r="BE135"/>
  <c r="BE137"/>
  <c r="BE140"/>
  <c r="BE141"/>
  <c r="BE155"/>
  <c r="BE174"/>
  <c r="BE177"/>
  <c r="BE178"/>
  <c r="BE179"/>
  <c r="BE181"/>
  <c r="BE186"/>
  <c r="BE187"/>
  <c r="BE190"/>
  <c r="BE191"/>
  <c r="BE193"/>
  <c r="BE215"/>
  <c r="BE218"/>
  <c r="BE225"/>
  <c r="BE226"/>
  <c r="BE242"/>
  <c r="BE250"/>
  <c r="BE254"/>
  <c r="BE255"/>
  <c r="BE265"/>
  <c r="BE266"/>
  <c r="BE278"/>
  <c r="BE279"/>
  <c r="BE282"/>
  <c r="BE284"/>
  <c r="BE286"/>
  <c i="13" r="F59"/>
  <c r="BE98"/>
  <c r="BE99"/>
  <c r="BE102"/>
  <c r="BE105"/>
  <c r="BE109"/>
  <c r="BE114"/>
  <c r="BE115"/>
  <c r="BE118"/>
  <c r="BE121"/>
  <c r="BE125"/>
  <c r="BE130"/>
  <c r="BE144"/>
  <c r="BE149"/>
  <c r="BE156"/>
  <c r="BE157"/>
  <c r="BE158"/>
  <c r="BE160"/>
  <c r="BE162"/>
  <c r="BE165"/>
  <c r="BE166"/>
  <c r="BE175"/>
  <c r="BE176"/>
  <c r="BE177"/>
  <c r="BE180"/>
  <c r="BE181"/>
  <c r="BE182"/>
  <c r="BE186"/>
  <c r="BE188"/>
  <c r="BE201"/>
  <c r="BE204"/>
  <c r="BE206"/>
  <c r="BE209"/>
  <c r="BE210"/>
  <c r="BE215"/>
  <c r="BE230"/>
  <c r="BE237"/>
  <c r="BE241"/>
  <c r="BE246"/>
  <c r="BE251"/>
  <c r="BE256"/>
  <c r="BE258"/>
  <c r="BE260"/>
  <c r="BE262"/>
  <c r="BE270"/>
  <c r="BE271"/>
  <c r="BE276"/>
  <c r="BE277"/>
  <c r="BE278"/>
  <c r="BE281"/>
  <c r="BE283"/>
  <c r="BE284"/>
  <c i="14" r="E105"/>
  <c r="BE120"/>
  <c r="BE123"/>
  <c r="BE135"/>
  <c r="BE138"/>
  <c r="BE150"/>
  <c r="BE159"/>
  <c r="BE178"/>
  <c r="BE190"/>
  <c r="BE198"/>
  <c r="BE201"/>
  <c r="BE204"/>
  <c r="BE220"/>
  <c r="BE266"/>
  <c r="BE270"/>
  <c r="BE274"/>
  <c r="BE286"/>
  <c r="BE298"/>
  <c r="BE306"/>
  <c r="BE324"/>
  <c r="BE339"/>
  <c r="BE372"/>
  <c r="BE375"/>
  <c r="BE381"/>
  <c r="BE394"/>
  <c r="BE398"/>
  <c r="BE400"/>
  <c r="BE407"/>
  <c r="BE414"/>
  <c r="BE424"/>
  <c r="BE432"/>
  <c r="BE463"/>
  <c r="BE484"/>
  <c r="BE491"/>
  <c r="BE516"/>
  <c r="BE555"/>
  <c r="BE569"/>
  <c r="BE578"/>
  <c r="BE609"/>
  <c r="BE638"/>
  <c r="BE652"/>
  <c r="BE654"/>
  <c r="BE687"/>
  <c r="BE725"/>
  <c r="BE727"/>
  <c r="BE734"/>
  <c r="BE742"/>
  <c r="BE749"/>
  <c r="BE761"/>
  <c r="BE763"/>
  <c r="BE767"/>
  <c r="BE772"/>
  <c r="BE776"/>
  <c r="BE783"/>
  <c r="BE786"/>
  <c r="BE788"/>
  <c r="BE799"/>
  <c r="BE800"/>
  <c r="BE802"/>
  <c r="BE812"/>
  <c r="BE828"/>
  <c r="BE831"/>
  <c r="BE832"/>
  <c r="BE834"/>
  <c r="BE835"/>
  <c r="BE845"/>
  <c r="BE856"/>
  <c r="BE859"/>
  <c r="BE863"/>
  <c r="BE867"/>
  <c r="BE870"/>
  <c r="BE871"/>
  <c r="BE877"/>
  <c r="BE884"/>
  <c r="BE885"/>
  <c r="BE899"/>
  <c r="BE907"/>
  <c r="BE909"/>
  <c r="BE913"/>
  <c r="BE915"/>
  <c r="BE917"/>
  <c r="BE920"/>
  <c i="15" r="J60"/>
  <c r="F93"/>
  <c r="BE105"/>
  <c r="BE108"/>
  <c r="BE110"/>
  <c r="BE117"/>
  <c r="BE121"/>
  <c r="BE135"/>
  <c r="BE137"/>
  <c r="BE152"/>
  <c r="BE154"/>
  <c r="BE160"/>
  <c i="16" r="BE99"/>
  <c r="BE104"/>
  <c r="BE106"/>
  <c r="BE110"/>
  <c r="BE111"/>
  <c r="BE119"/>
  <c r="BE127"/>
  <c r="BE128"/>
  <c r="BE129"/>
  <c r="BE130"/>
  <c i="17" r="E50"/>
  <c r="BE104"/>
  <c r="BE109"/>
  <c r="BE112"/>
  <c r="BE113"/>
  <c r="BE119"/>
  <c r="BE127"/>
  <c r="BE133"/>
  <c r="BE134"/>
  <c r="BE135"/>
  <c r="BE136"/>
  <c r="BE138"/>
  <c r="BE140"/>
  <c r="BE146"/>
  <c r="BE162"/>
  <c r="BE164"/>
  <c r="BE166"/>
  <c r="BE173"/>
  <c r="BE178"/>
  <c r="BE180"/>
  <c r="BK118"/>
  <c r="J118"/>
  <c r="J70"/>
  <c i="18" r="E78"/>
  <c r="BE94"/>
  <c r="BE95"/>
  <c r="BE106"/>
  <c r="BE108"/>
  <c r="BE126"/>
  <c r="BE127"/>
  <c r="BE128"/>
  <c r="BE129"/>
  <c r="BE133"/>
  <c r="BE134"/>
  <c r="BE136"/>
  <c r="BE137"/>
  <c r="BE138"/>
  <c r="BE143"/>
  <c r="BE148"/>
  <c r="BE152"/>
  <c r="BE154"/>
  <c r="BE161"/>
  <c r="BE172"/>
  <c r="BE173"/>
  <c i="19" r="BE92"/>
  <c r="BE93"/>
  <c r="BE96"/>
  <c r="BE98"/>
  <c r="BE106"/>
  <c r="BE107"/>
  <c r="BE110"/>
  <c r="BE111"/>
  <c r="BE132"/>
  <c r="BE134"/>
  <c r="BE152"/>
  <c r="BE155"/>
  <c r="BE160"/>
  <c r="BE163"/>
  <c r="BE172"/>
  <c r="BE174"/>
  <c r="BE175"/>
  <c r="BE183"/>
  <c r="BE192"/>
  <c r="BE193"/>
  <c r="BE202"/>
  <c r="BE212"/>
  <c i="20" r="J52"/>
  <c r="E80"/>
  <c r="BE134"/>
  <c r="BE147"/>
  <c r="BE153"/>
  <c r="BE155"/>
  <c r="BE163"/>
  <c r="BE164"/>
  <c r="BE167"/>
  <c r="BE177"/>
  <c r="BE212"/>
  <c r="BE217"/>
  <c r="BE221"/>
  <c r="BE223"/>
  <c i="21" r="F55"/>
  <c r="BE89"/>
  <c r="BE93"/>
  <c r="BE97"/>
  <c r="BE105"/>
  <c r="BE113"/>
  <c r="BE121"/>
  <c r="BK116"/>
  <c r="J116"/>
  <c r="J65"/>
  <c i="2" r="F59"/>
  <c r="BE134"/>
  <c r="BE157"/>
  <c r="BE162"/>
  <c r="BE165"/>
  <c r="BE189"/>
  <c r="BE196"/>
  <c r="BE218"/>
  <c r="BE230"/>
  <c r="BE251"/>
  <c r="BE256"/>
  <c r="BE257"/>
  <c r="BE270"/>
  <c r="BE277"/>
  <c r="BE303"/>
  <c r="BE324"/>
  <c r="BE344"/>
  <c r="BE367"/>
  <c r="BE402"/>
  <c r="BE417"/>
  <c r="BE424"/>
  <c r="BE435"/>
  <c r="BE438"/>
  <c r="BE509"/>
  <c r="BE549"/>
  <c r="BE567"/>
  <c r="BE571"/>
  <c r="BE575"/>
  <c r="BE594"/>
  <c r="BE669"/>
  <c r="BE686"/>
  <c r="BE727"/>
  <c r="BE741"/>
  <c r="BE748"/>
  <c r="BE751"/>
  <c r="BE903"/>
  <c r="BE930"/>
  <c r="BE939"/>
  <c r="BE956"/>
  <c r="BE960"/>
  <c r="BE971"/>
  <c r="BE978"/>
  <c r="BE1001"/>
  <c r="BE1008"/>
  <c r="BE1031"/>
  <c r="BE1061"/>
  <c r="BE1064"/>
  <c r="BE1069"/>
  <c r="BE1089"/>
  <c r="BE1097"/>
  <c r="BE1118"/>
  <c r="BE1125"/>
  <c r="BE1139"/>
  <c r="BE1151"/>
  <c r="BE1191"/>
  <c r="BE1219"/>
  <c r="BE1256"/>
  <c r="BE1282"/>
  <c r="BE1285"/>
  <c r="BE1300"/>
  <c r="BE1315"/>
  <c r="BE1319"/>
  <c r="BE1330"/>
  <c r="BE1333"/>
  <c r="BE1344"/>
  <c r="BE1363"/>
  <c r="BE1402"/>
  <c r="BE1405"/>
  <c r="BE1448"/>
  <c r="BE1466"/>
  <c r="BE1535"/>
  <c r="BE1546"/>
  <c r="BE1553"/>
  <c r="BE1604"/>
  <c r="BE1619"/>
  <c r="BE1656"/>
  <c r="BE1661"/>
  <c r="BE1669"/>
  <c r="BE1691"/>
  <c r="BE1717"/>
  <c r="BE1724"/>
  <c r="BE1781"/>
  <c r="BE1794"/>
  <c r="BE1827"/>
  <c r="BE1850"/>
  <c r="BE1857"/>
  <c r="BE1870"/>
  <c r="BE1883"/>
  <c r="BE1885"/>
  <c r="BE1905"/>
  <c r="BE1954"/>
  <c r="BE1961"/>
  <c r="BE2005"/>
  <c r="BE2026"/>
  <c r="BE2068"/>
  <c r="BE2074"/>
  <c r="BE2083"/>
  <c r="BE2103"/>
  <c r="BE2106"/>
  <c r="BE2110"/>
  <c r="BE2115"/>
  <c r="BE2120"/>
  <c r="BE2125"/>
  <c r="BE2137"/>
  <c r="BE2138"/>
  <c r="BE2140"/>
  <c r="BE2149"/>
  <c r="BE2170"/>
  <c r="BE2178"/>
  <c r="BE2187"/>
  <c r="BE2206"/>
  <c r="BE2209"/>
  <c r="BE2212"/>
  <c r="BE2218"/>
  <c r="BE2226"/>
  <c r="BE2232"/>
  <c r="BE2240"/>
  <c r="BE2249"/>
  <c r="BE2302"/>
  <c r="BE2304"/>
  <c r="BE2316"/>
  <c r="BE2318"/>
  <c r="BE2326"/>
  <c r="BE2353"/>
  <c r="BE2359"/>
  <c r="BE2362"/>
  <c r="BE2371"/>
  <c r="BE2386"/>
  <c r="BE2389"/>
  <c r="BE2404"/>
  <c r="BE2410"/>
  <c r="BE2422"/>
  <c r="BE2446"/>
  <c r="BE2464"/>
  <c r="BE2473"/>
  <c r="BE2500"/>
  <c r="BE2503"/>
  <c r="BE2511"/>
  <c r="BE2520"/>
  <c r="BE2527"/>
  <c r="BE2542"/>
  <c r="BE2555"/>
  <c r="BE2570"/>
  <c r="BE2579"/>
  <c r="BE2604"/>
  <c r="BE2607"/>
  <c r="BE2614"/>
  <c r="BE2629"/>
  <c r="BE2635"/>
  <c r="BE2664"/>
  <c r="BE2701"/>
  <c r="BE2731"/>
  <c r="BE2741"/>
  <c r="BE2755"/>
  <c r="BE2767"/>
  <c r="BE2773"/>
  <c r="BE2781"/>
  <c r="BE2796"/>
  <c r="BE2861"/>
  <c r="BE2863"/>
  <c r="BE2869"/>
  <c r="BE2872"/>
  <c r="BE2874"/>
  <c r="BE2881"/>
  <c r="BE2883"/>
  <c r="BE2893"/>
  <c r="BE2913"/>
  <c r="BE2916"/>
  <c r="BE2958"/>
  <c r="BE2986"/>
  <c r="BE3010"/>
  <c r="BE3027"/>
  <c r="BE3042"/>
  <c r="BE3051"/>
  <c r="BE3052"/>
  <c r="BE3054"/>
  <c i="3" r="E50"/>
  <c r="BE93"/>
  <c r="BE94"/>
  <c r="BE100"/>
  <c r="BE102"/>
  <c r="BE103"/>
  <c r="BE104"/>
  <c r="BE108"/>
  <c r="BE110"/>
  <c r="BE114"/>
  <c r="BE115"/>
  <c r="BE123"/>
  <c r="BE124"/>
  <c r="BE128"/>
  <c r="BE130"/>
  <c r="BE137"/>
  <c i="4" r="E82"/>
  <c r="BE105"/>
  <c r="BE106"/>
  <c r="BE113"/>
  <c r="BE115"/>
  <c r="BE121"/>
  <c r="BE124"/>
  <c r="BE130"/>
  <c r="BE133"/>
  <c r="BE137"/>
  <c r="BE138"/>
  <c i="5" r="E50"/>
  <c r="F121"/>
  <c r="BE133"/>
  <c r="BE134"/>
  <c r="BE135"/>
  <c r="BE138"/>
  <c r="BE164"/>
  <c r="BE170"/>
  <c r="BE173"/>
  <c r="BE176"/>
  <c r="BE178"/>
  <c r="BE182"/>
  <c r="BE186"/>
  <c r="BE193"/>
  <c r="BE199"/>
  <c r="BE207"/>
  <c r="BE212"/>
  <c r="BE213"/>
  <c r="BE216"/>
  <c r="BE225"/>
  <c r="BE227"/>
  <c r="BE228"/>
  <c r="BE238"/>
  <c r="BE239"/>
  <c r="BE254"/>
  <c r="BE260"/>
  <c r="BE262"/>
  <c r="BE265"/>
  <c r="BE266"/>
  <c r="BE267"/>
  <c r="BE274"/>
  <c r="BE276"/>
  <c r="BE277"/>
  <c r="BE289"/>
  <c r="BE295"/>
  <c r="BE302"/>
  <c r="BE305"/>
  <c r="BE309"/>
  <c r="BE315"/>
  <c r="BE318"/>
  <c r="BE319"/>
  <c r="BE332"/>
  <c r="BE335"/>
  <c r="BE337"/>
  <c r="BE340"/>
  <c i="6" r="BE109"/>
  <c r="BE115"/>
  <c r="BE120"/>
  <c r="BE124"/>
  <c r="BE125"/>
  <c r="BE129"/>
  <c r="BE138"/>
  <c r="BE141"/>
  <c r="BE144"/>
  <c r="BE146"/>
  <c r="BE154"/>
  <c r="BE166"/>
  <c r="BE169"/>
  <c r="BE172"/>
  <c r="BE174"/>
  <c r="BE175"/>
  <c r="BE176"/>
  <c r="BE178"/>
  <c r="BE185"/>
  <c r="BE188"/>
  <c r="BE189"/>
  <c r="BE194"/>
  <c r="BE195"/>
  <c r="BE196"/>
  <c r="BE209"/>
  <c r="BE210"/>
  <c r="BE214"/>
  <c r="BE217"/>
  <c r="BE219"/>
  <c r="BK102"/>
  <c r="J102"/>
  <c r="J66"/>
  <c i="7" r="BE99"/>
  <c r="BE101"/>
  <c r="BE108"/>
  <c r="BE111"/>
  <c r="BE114"/>
  <c r="BE117"/>
  <c r="BE122"/>
  <c r="BE127"/>
  <c r="BE130"/>
  <c r="BE134"/>
  <c i="8" r="J90"/>
  <c r="BE100"/>
  <c r="BE112"/>
  <c r="BE115"/>
  <c r="BE116"/>
  <c r="BE120"/>
  <c r="BE125"/>
  <c r="BE126"/>
  <c r="BE130"/>
  <c r="BE133"/>
  <c i="9" r="E52"/>
  <c r="J60"/>
  <c r="BE104"/>
  <c r="BE112"/>
  <c r="BE124"/>
  <c r="BE135"/>
  <c r="BK120"/>
  <c r="J120"/>
  <c r="J73"/>
  <c i="10" r="J60"/>
  <c r="BE99"/>
  <c r="BE100"/>
  <c r="BE104"/>
  <c r="BE107"/>
  <c r="BE108"/>
  <c r="BE110"/>
  <c r="BE112"/>
  <c r="BE114"/>
  <c r="BE115"/>
  <c r="BE116"/>
  <c r="BE117"/>
  <c r="BE119"/>
  <c r="BE127"/>
  <c r="BE128"/>
  <c r="BE130"/>
  <c r="BE136"/>
  <c i="11" r="BE99"/>
  <c r="BE103"/>
  <c r="BE104"/>
  <c r="BE107"/>
  <c r="BE108"/>
  <c r="BE113"/>
  <c r="BE116"/>
  <c r="BE118"/>
  <c i="12" r="J56"/>
  <c r="BE108"/>
  <c r="BE116"/>
  <c r="BE119"/>
  <c r="BE123"/>
  <c r="BE124"/>
  <c r="BE127"/>
  <c r="BE142"/>
  <c r="BE143"/>
  <c r="BE144"/>
  <c r="BE146"/>
  <c r="BE149"/>
  <c r="BE150"/>
  <c r="BE152"/>
  <c r="BE153"/>
  <c r="BE158"/>
  <c r="BE168"/>
  <c r="BE182"/>
  <c r="BE185"/>
  <c r="BE198"/>
  <c r="BE201"/>
  <c r="BE202"/>
  <c r="BE204"/>
  <c r="BE207"/>
  <c r="BE212"/>
  <c r="BE217"/>
  <c r="BE219"/>
  <c r="BE221"/>
  <c r="BE224"/>
  <c r="BE234"/>
  <c r="BE240"/>
  <c r="BE241"/>
  <c r="BE248"/>
  <c r="BE249"/>
  <c r="BE252"/>
  <c r="BE256"/>
  <c r="BE257"/>
  <c r="BE258"/>
  <c r="BE259"/>
  <c r="BE268"/>
  <c r="BE270"/>
  <c r="BE271"/>
  <c r="BE272"/>
  <c r="BE274"/>
  <c r="BE275"/>
  <c r="BK281"/>
  <c r="J281"/>
  <c r="J79"/>
  <c i="13" r="BE93"/>
  <c r="BE95"/>
  <c r="BE96"/>
  <c r="BE97"/>
  <c r="BE103"/>
  <c r="BE104"/>
  <c r="BE106"/>
  <c r="BE107"/>
  <c r="BE112"/>
  <c r="BE116"/>
  <c r="BE117"/>
  <c r="BE122"/>
  <c r="BE123"/>
  <c r="BE124"/>
  <c r="BE127"/>
  <c r="BE132"/>
  <c r="BE133"/>
  <c r="BE134"/>
  <c r="BE137"/>
  <c r="BE147"/>
  <c r="BE155"/>
  <c r="BE163"/>
  <c r="BE164"/>
  <c r="BE169"/>
  <c r="BE171"/>
  <c r="BE173"/>
  <c r="BE174"/>
  <c r="BE189"/>
  <c r="BE192"/>
  <c r="BE193"/>
  <c r="BE195"/>
  <c r="BE197"/>
  <c r="BE202"/>
  <c r="BE216"/>
  <c r="BE223"/>
  <c r="BE227"/>
  <c r="BE228"/>
  <c r="BE229"/>
  <c r="BE236"/>
  <c r="BE253"/>
  <c r="BE255"/>
  <c r="BE257"/>
  <c r="BE263"/>
  <c r="BE264"/>
  <c r="BE266"/>
  <c r="BE273"/>
  <c r="BE279"/>
  <c i="14" r="BE132"/>
  <c r="BE153"/>
  <c r="BE165"/>
  <c r="BE177"/>
  <c r="BE226"/>
  <c r="BE251"/>
  <c r="BE256"/>
  <c r="BE284"/>
  <c r="BE290"/>
  <c r="BE295"/>
  <c r="BE297"/>
  <c r="BE302"/>
  <c r="BE310"/>
  <c r="BE317"/>
  <c r="BE320"/>
  <c r="BE327"/>
  <c r="BE334"/>
  <c r="BE366"/>
  <c r="BE411"/>
  <c r="BE413"/>
  <c r="BE422"/>
  <c r="BE436"/>
  <c r="BE444"/>
  <c r="BE456"/>
  <c r="BE482"/>
  <c r="BE483"/>
  <c r="BE496"/>
  <c r="BE501"/>
  <c r="BE506"/>
  <c r="BE532"/>
  <c r="BE620"/>
  <c r="BE624"/>
  <c r="BE628"/>
  <c r="BE649"/>
  <c r="BE658"/>
  <c r="BE660"/>
  <c r="BE676"/>
  <c r="BE684"/>
  <c r="BE709"/>
  <c r="BE712"/>
  <c r="BE718"/>
  <c r="BE722"/>
  <c r="BE731"/>
  <c r="BE753"/>
  <c r="BE781"/>
  <c r="BE820"/>
  <c r="BE829"/>
  <c r="BE849"/>
  <c r="BE854"/>
  <c r="BE855"/>
  <c r="BE862"/>
  <c r="BE865"/>
  <c r="BE872"/>
  <c r="BE883"/>
  <c r="BE901"/>
  <c r="BE903"/>
  <c r="BE905"/>
  <c r="BE911"/>
  <c r="BE921"/>
  <c r="BE923"/>
  <c r="BE924"/>
  <c r="BE928"/>
  <c r="BE929"/>
  <c i="15" r="BE101"/>
  <c r="BE104"/>
  <c r="BE119"/>
  <c r="BE124"/>
  <c r="BE139"/>
  <c r="BE140"/>
  <c r="BE141"/>
  <c r="BE146"/>
  <c r="BE147"/>
  <c r="BE151"/>
  <c r="BE153"/>
  <c r="BE158"/>
  <c r="BE159"/>
  <c r="BE163"/>
  <c i="16" r="F63"/>
  <c r="BE100"/>
  <c r="BE105"/>
  <c r="BE107"/>
  <c r="BE120"/>
  <c r="BE121"/>
  <c r="BE122"/>
  <c r="BE123"/>
  <c r="BE125"/>
  <c r="BE131"/>
  <c i="17" r="BE105"/>
  <c r="BE117"/>
  <c r="BE123"/>
  <c r="BE126"/>
  <c r="BE131"/>
  <c r="BE132"/>
  <c r="BE141"/>
  <c r="BE142"/>
  <c r="BE149"/>
  <c r="BE152"/>
  <c r="BE153"/>
  <c r="BE154"/>
  <c r="BE155"/>
  <c r="BE157"/>
  <c r="BE158"/>
  <c r="BE159"/>
  <c r="BE167"/>
  <c r="BE168"/>
  <c r="BE175"/>
  <c i="18" r="F59"/>
  <c r="BE97"/>
  <c r="BE109"/>
  <c r="BE110"/>
  <c r="BE111"/>
  <c r="BE114"/>
  <c r="BE122"/>
  <c r="BE140"/>
  <c r="BE142"/>
  <c r="BE149"/>
  <c r="BE153"/>
  <c r="BE162"/>
  <c r="BE167"/>
  <c r="BE168"/>
  <c r="BE170"/>
  <c i="19" r="J83"/>
  <c r="BE95"/>
  <c r="BE99"/>
  <c r="BE114"/>
  <c r="BE121"/>
  <c r="BE125"/>
  <c r="BE139"/>
  <c r="BE151"/>
  <c r="BE153"/>
  <c r="BE170"/>
  <c r="BE176"/>
  <c r="BE177"/>
  <c r="BE181"/>
  <c r="BE186"/>
  <c r="BE191"/>
  <c r="BE194"/>
  <c r="BE195"/>
  <c r="BE198"/>
  <c r="BE199"/>
  <c r="BE201"/>
  <c r="BE204"/>
  <c r="BE207"/>
  <c r="BK206"/>
  <c r="J206"/>
  <c r="J67"/>
  <c i="20" r="BE100"/>
  <c r="BE104"/>
  <c r="BE107"/>
  <c r="BE112"/>
  <c r="BE115"/>
  <c r="BE124"/>
  <c r="BE132"/>
  <c r="BE170"/>
  <c r="BE187"/>
  <c r="BE190"/>
  <c r="BE196"/>
  <c r="BE209"/>
  <c r="BE213"/>
  <c r="BE225"/>
  <c r="BE229"/>
  <c r="BE232"/>
  <c r="BE233"/>
  <c r="BE235"/>
  <c i="21" r="BE109"/>
  <c r="BE117"/>
  <c i="2" r="BE131"/>
  <c r="BE144"/>
  <c r="BE147"/>
  <c r="BE159"/>
  <c r="BE164"/>
  <c r="BE191"/>
  <c r="BE204"/>
  <c r="BE209"/>
  <c r="BE221"/>
  <c r="BE231"/>
  <c r="BE236"/>
  <c r="BE245"/>
  <c r="BE263"/>
  <c r="BE266"/>
  <c r="BE311"/>
  <c r="BE314"/>
  <c r="BE354"/>
  <c r="BE374"/>
  <c r="BE381"/>
  <c r="BE398"/>
  <c r="BE477"/>
  <c r="BE489"/>
  <c r="BE501"/>
  <c r="BE513"/>
  <c r="BE521"/>
  <c r="BE532"/>
  <c r="BE543"/>
  <c r="BE562"/>
  <c r="BE593"/>
  <c r="BE604"/>
  <c r="BE611"/>
  <c r="BE624"/>
  <c r="BE634"/>
  <c r="BE648"/>
  <c r="BE654"/>
  <c r="BE711"/>
  <c r="BE714"/>
  <c r="BE735"/>
  <c r="BE756"/>
  <c r="BE762"/>
  <c r="BE781"/>
  <c r="BE798"/>
  <c r="BE807"/>
  <c r="BE811"/>
  <c r="BE876"/>
  <c r="BE877"/>
  <c r="BE947"/>
  <c r="BE950"/>
  <c r="BE951"/>
  <c r="BE952"/>
  <c r="BE954"/>
  <c r="BE963"/>
  <c r="BE970"/>
  <c r="BE986"/>
  <c r="BE997"/>
  <c r="BE1083"/>
  <c r="BE1092"/>
  <c r="BE1128"/>
  <c r="BE1170"/>
  <c r="BE1173"/>
  <c r="BE1205"/>
  <c r="BE1212"/>
  <c r="BE1222"/>
  <c r="BE1227"/>
  <c r="BE1230"/>
  <c r="BE1252"/>
  <c r="BE1274"/>
  <c r="BE1283"/>
  <c r="BE1288"/>
  <c r="BE1342"/>
  <c r="BE1358"/>
  <c r="BE1368"/>
  <c r="BE1374"/>
  <c r="BE1376"/>
  <c r="BE1414"/>
  <c r="BE1446"/>
  <c r="BE1460"/>
  <c r="BE1463"/>
  <c r="BE1469"/>
  <c r="BE1471"/>
  <c r="BE1474"/>
  <c r="BE1548"/>
  <c r="BE1581"/>
  <c r="BE1588"/>
  <c r="BE1638"/>
  <c r="BE1651"/>
  <c r="BE1675"/>
  <c r="BE1696"/>
  <c r="BE1700"/>
  <c r="BE1704"/>
  <c r="BE1708"/>
  <c r="BE1718"/>
  <c r="BE1744"/>
  <c r="BE1759"/>
  <c r="BE1762"/>
  <c r="BE1768"/>
  <c r="BE1801"/>
  <c r="BE1807"/>
  <c r="BE1812"/>
  <c r="BE1817"/>
  <c r="BE1822"/>
  <c r="BE1824"/>
  <c r="BE1835"/>
  <c r="BE1852"/>
  <c r="BE1864"/>
  <c r="BE1874"/>
  <c r="BE1884"/>
  <c r="BE1899"/>
  <c r="BE1914"/>
  <c r="BE1922"/>
  <c r="BE1933"/>
  <c r="BE1944"/>
  <c r="BE1949"/>
  <c r="BE1968"/>
  <c r="BE1981"/>
  <c r="BE1986"/>
  <c r="BE2008"/>
  <c r="BE2009"/>
  <c r="BE2015"/>
  <c r="BE2018"/>
  <c r="BE2021"/>
  <c r="BE2033"/>
  <c r="BE2042"/>
  <c r="BE2045"/>
  <c r="BE2048"/>
  <c r="BE2059"/>
  <c r="BE2113"/>
  <c r="BE2128"/>
  <c r="BE2143"/>
  <c r="BE2162"/>
  <c r="BE2172"/>
  <c r="BE2175"/>
  <c r="BE2194"/>
  <c r="BE2197"/>
  <c r="BE2200"/>
  <c r="BE2221"/>
  <c r="BE2243"/>
  <c r="BE2248"/>
  <c r="BE2276"/>
  <c r="BE2281"/>
  <c r="BE2284"/>
  <c r="BE2308"/>
  <c r="BE2320"/>
  <c r="BE2335"/>
  <c r="BE2341"/>
  <c r="BE2344"/>
  <c r="BE2347"/>
  <c r="BE2350"/>
  <c r="BE2356"/>
  <c r="BE2392"/>
  <c r="BE2395"/>
  <c r="BE2413"/>
  <c r="BE2425"/>
  <c r="BE2431"/>
  <c r="BE2440"/>
  <c r="BE2452"/>
  <c r="BE2461"/>
  <c r="BE2479"/>
  <c r="BE2491"/>
  <c r="BE2508"/>
  <c r="BE2514"/>
  <c r="BE2519"/>
  <c r="BE2558"/>
  <c r="BE2567"/>
  <c r="BE2584"/>
  <c r="BE2602"/>
  <c r="BE2617"/>
  <c r="BE2687"/>
  <c r="BE2693"/>
  <c r="BE2695"/>
  <c r="BE2712"/>
  <c r="BE2765"/>
  <c r="BE2784"/>
  <c r="BE2792"/>
  <c r="BE2831"/>
  <c r="BE2847"/>
  <c r="BE2849"/>
  <c r="BE2878"/>
  <c r="BE2888"/>
  <c r="BE2910"/>
  <c r="BE2936"/>
  <c r="BE2951"/>
  <c r="BE2983"/>
  <c r="BE2987"/>
  <c r="BE3009"/>
  <c r="BE3045"/>
  <c r="BE3046"/>
  <c r="BE3055"/>
  <c r="BE3058"/>
  <c r="BE3059"/>
  <c r="BE3060"/>
  <c r="BE3061"/>
  <c r="BE3062"/>
  <c r="BE3063"/>
  <c r="BE3067"/>
  <c r="BE3068"/>
  <c r="BE3069"/>
  <c r="BE3070"/>
  <c r="BE3071"/>
  <c r="BE3074"/>
  <c r="BE3075"/>
  <c r="BE3076"/>
  <c r="BE3077"/>
  <c r="BE3078"/>
  <c r="BE3079"/>
  <c r="BE3080"/>
  <c r="BE3081"/>
  <c r="BE3082"/>
  <c r="BE3083"/>
  <c r="BE3084"/>
  <c r="BE3085"/>
  <c r="BE3086"/>
  <c r="BE3088"/>
  <c r="BE3089"/>
  <c r="BE3090"/>
  <c r="BE3091"/>
  <c r="BE3092"/>
  <c r="BE3093"/>
  <c r="BE3094"/>
  <c r="BE3095"/>
  <c i="3" r="BE95"/>
  <c r="BE96"/>
  <c r="BE97"/>
  <c r="BE99"/>
  <c r="BE109"/>
  <c r="BE113"/>
  <c r="BE125"/>
  <c r="BE127"/>
  <c r="BE132"/>
  <c r="BE133"/>
  <c r="BE146"/>
  <c r="BE147"/>
  <c r="BE148"/>
  <c r="BK149"/>
  <c r="J149"/>
  <c r="J69"/>
  <c i="4" r="BE107"/>
  <c r="BE108"/>
  <c r="BE109"/>
  <c r="BE110"/>
  <c r="BE111"/>
  <c r="BE112"/>
  <c r="BE123"/>
  <c r="BE126"/>
  <c r="BE131"/>
  <c r="BE135"/>
  <c r="BE141"/>
  <c i="5" r="BE127"/>
  <c r="BE128"/>
  <c r="BE129"/>
  <c r="BE136"/>
  <c r="BE150"/>
  <c r="BE151"/>
  <c r="BE153"/>
  <c r="BE159"/>
  <c r="BE161"/>
  <c r="BE162"/>
  <c r="BE174"/>
  <c r="BE183"/>
  <c r="BE185"/>
  <c r="BE192"/>
  <c r="BE196"/>
  <c r="BE202"/>
  <c r="BE208"/>
  <c r="BE215"/>
  <c r="BE217"/>
  <c r="BE220"/>
  <c r="BE221"/>
  <c r="BE237"/>
  <c r="BE243"/>
  <c r="BE244"/>
  <c r="BE250"/>
  <c r="BE252"/>
  <c r="BE268"/>
  <c r="BE270"/>
  <c r="BE281"/>
  <c r="BE288"/>
  <c r="BE291"/>
  <c r="BE292"/>
  <c r="BE293"/>
  <c r="BE306"/>
  <c r="BE311"/>
  <c r="BE313"/>
  <c r="BE314"/>
  <c r="BE320"/>
  <c r="BE324"/>
  <c r="BE326"/>
  <c r="BE333"/>
  <c r="BE334"/>
  <c r="BE336"/>
  <c i="6" r="BE106"/>
  <c r="BE107"/>
  <c r="BE117"/>
  <c r="BE122"/>
  <c r="BE126"/>
  <c r="BE127"/>
  <c r="BE130"/>
  <c r="BE131"/>
  <c r="BE136"/>
  <c r="BE140"/>
  <c r="BE143"/>
  <c r="BE145"/>
  <c r="BE151"/>
  <c r="BE155"/>
  <c r="BE161"/>
  <c r="BE162"/>
  <c r="BE163"/>
  <c r="BE164"/>
  <c r="BE165"/>
  <c r="BE170"/>
  <c r="BE171"/>
  <c r="BE177"/>
  <c r="BE197"/>
  <c r="BE199"/>
  <c r="BE200"/>
  <c r="BE201"/>
  <c r="BE202"/>
  <c r="BE215"/>
  <c i="7" r="E52"/>
  <c r="BE109"/>
  <c r="BE119"/>
  <c r="BE123"/>
  <c r="BE128"/>
  <c r="BE132"/>
  <c r="BE135"/>
  <c r="BE136"/>
  <c r="BE137"/>
  <c i="8" r="BE104"/>
  <c r="BE105"/>
  <c r="BE117"/>
  <c r="BE121"/>
  <c r="BE129"/>
  <c r="BE131"/>
  <c r="BE132"/>
  <c i="9" r="BE106"/>
  <c r="BE127"/>
  <c r="BE128"/>
  <c r="BE129"/>
  <c r="BE134"/>
  <c r="BE139"/>
  <c r="BE140"/>
  <c r="BE141"/>
  <c r="BE142"/>
  <c r="BE144"/>
  <c r="BE145"/>
  <c r="BK101"/>
  <c r="J101"/>
  <c r="J69"/>
  <c i="10" r="BE103"/>
  <c r="BE106"/>
  <c r="BE111"/>
  <c r="BE122"/>
  <c r="BE123"/>
  <c r="BE124"/>
  <c r="BE125"/>
  <c r="BE129"/>
  <c r="BE135"/>
  <c i="11" r="BE98"/>
  <c r="BE100"/>
  <c r="BE119"/>
  <c i="12" r="BE115"/>
  <c r="BE118"/>
  <c r="BE120"/>
  <c r="BE122"/>
  <c r="BE126"/>
  <c r="BE129"/>
  <c r="BE130"/>
  <c r="BE136"/>
  <c r="BE138"/>
  <c r="BE148"/>
  <c r="BE151"/>
  <c r="BE154"/>
  <c r="BE162"/>
  <c r="BE164"/>
  <c r="BE170"/>
  <c r="BE171"/>
  <c r="BE172"/>
  <c r="BE175"/>
  <c r="BE180"/>
  <c r="BE189"/>
  <c r="BE194"/>
  <c r="BE197"/>
  <c r="BE203"/>
  <c r="BE205"/>
  <c r="BE210"/>
  <c r="BE211"/>
  <c r="BE216"/>
  <c r="BE220"/>
  <c r="BE238"/>
  <c r="BE239"/>
  <c r="BE260"/>
  <c r="BE261"/>
  <c r="BE262"/>
  <c r="BE263"/>
  <c r="BE269"/>
  <c r="BE277"/>
  <c r="BE287"/>
  <c r="BE289"/>
  <c r="BE290"/>
  <c i="13" r="J56"/>
  <c r="BE100"/>
  <c r="BE110"/>
  <c r="BE113"/>
  <c r="BE120"/>
  <c r="BE126"/>
  <c r="BE135"/>
  <c r="BE138"/>
  <c r="BE139"/>
  <c r="BE140"/>
  <c r="BE145"/>
  <c r="BE148"/>
  <c r="BE150"/>
  <c r="BE151"/>
  <c r="BE161"/>
  <c r="BE167"/>
  <c r="BE170"/>
  <c r="BE178"/>
  <c r="BE179"/>
  <c r="BE183"/>
  <c r="BE200"/>
  <c r="BE205"/>
  <c r="BE207"/>
  <c r="BE208"/>
  <c r="BE211"/>
  <c r="BE214"/>
  <c r="BE221"/>
  <c r="BE222"/>
  <c r="BE231"/>
  <c r="BE234"/>
  <c r="BE239"/>
  <c r="BE240"/>
  <c r="BE242"/>
  <c r="BE247"/>
  <c r="BE249"/>
  <c r="BE250"/>
  <c r="BE252"/>
  <c r="BE261"/>
  <c r="BE272"/>
  <c r="BE275"/>
  <c i="14" r="BE129"/>
  <c r="BE146"/>
  <c r="BE156"/>
  <c r="BE184"/>
  <c r="BE193"/>
  <c r="BE217"/>
  <c r="BE233"/>
  <c r="BE236"/>
  <c r="BE243"/>
  <c r="BE258"/>
  <c r="BE278"/>
  <c r="BE280"/>
  <c r="BE293"/>
  <c r="BE329"/>
  <c r="BE330"/>
  <c r="BE357"/>
  <c r="BE358"/>
  <c r="BE384"/>
  <c r="BE399"/>
  <c r="BE416"/>
  <c r="BE420"/>
  <c r="BE438"/>
  <c r="BE445"/>
  <c r="BE448"/>
  <c r="BE454"/>
  <c r="BE465"/>
  <c r="BE503"/>
  <c r="BE505"/>
  <c r="BE513"/>
  <c r="BE524"/>
  <c r="BE531"/>
  <c r="BE536"/>
  <c r="BE540"/>
  <c r="BE545"/>
  <c r="BE547"/>
  <c r="BE551"/>
  <c r="BE558"/>
  <c r="BE561"/>
  <c r="BE576"/>
  <c r="BE583"/>
  <c r="BE594"/>
  <c r="BE595"/>
  <c r="BE598"/>
  <c r="BE601"/>
  <c r="BE632"/>
  <c r="BE646"/>
  <c r="BE656"/>
  <c r="BE662"/>
  <c r="BE663"/>
  <c r="BE666"/>
  <c r="BE693"/>
  <c r="BE708"/>
  <c r="BE720"/>
  <c r="BE744"/>
  <c r="BE757"/>
  <c r="BE792"/>
  <c r="BE795"/>
  <c r="BE822"/>
  <c r="BE852"/>
  <c r="BE857"/>
  <c r="BE860"/>
  <c r="BE864"/>
  <c r="BE869"/>
  <c r="BE876"/>
  <c r="BE878"/>
  <c r="BE879"/>
  <c r="BE881"/>
  <c r="BE882"/>
  <c r="BE891"/>
  <c r="BE893"/>
  <c r="BE895"/>
  <c r="BE896"/>
  <c r="BE898"/>
  <c r="BE900"/>
  <c r="BE918"/>
  <c r="BE926"/>
  <c r="BE927"/>
  <c i="15" r="BE99"/>
  <c r="BE107"/>
  <c r="BE109"/>
  <c r="BE111"/>
  <c r="BE113"/>
  <c r="BE114"/>
  <c r="BE118"/>
  <c r="BE120"/>
  <c r="BE125"/>
  <c r="BE126"/>
  <c r="BE127"/>
  <c r="BE128"/>
  <c r="BE129"/>
  <c r="BE132"/>
  <c r="BE136"/>
  <c r="BE138"/>
  <c r="BE142"/>
  <c r="BE144"/>
  <c r="BE145"/>
  <c r="BE148"/>
  <c r="BE149"/>
  <c r="BE150"/>
  <c r="BE155"/>
  <c r="BE162"/>
  <c i="16" r="BE103"/>
  <c r="BE112"/>
  <c r="BE113"/>
  <c r="BE116"/>
  <c r="BE117"/>
  <c r="BE126"/>
  <c i="17" r="BE106"/>
  <c r="BE122"/>
  <c r="BE124"/>
  <c r="BE125"/>
  <c r="BE128"/>
  <c r="BE129"/>
  <c r="BE130"/>
  <c r="BE144"/>
  <c r="BE145"/>
  <c r="BE147"/>
  <c r="BE148"/>
  <c r="BE150"/>
  <c r="BE163"/>
  <c r="BE165"/>
  <c r="BE169"/>
  <c r="BE172"/>
  <c r="BE177"/>
  <c r="BK101"/>
  <c r="J101"/>
  <c r="J66"/>
  <c i="18" r="BE96"/>
  <c r="BE103"/>
  <c r="BE104"/>
  <c r="BE105"/>
  <c r="BE107"/>
  <c r="BE112"/>
  <c r="BE113"/>
  <c r="BE115"/>
  <c r="BE116"/>
  <c r="BE119"/>
  <c r="BE123"/>
  <c r="BE124"/>
  <c r="BE132"/>
  <c r="BE135"/>
  <c r="BE139"/>
  <c r="BE141"/>
  <c r="BE145"/>
  <c r="BE146"/>
  <c r="BE147"/>
  <c r="BE166"/>
  <c r="BE169"/>
  <c i="19" r="BE91"/>
  <c r="BE97"/>
  <c r="BE101"/>
  <c r="BE102"/>
  <c r="BE108"/>
  <c r="BE120"/>
  <c r="BE127"/>
  <c r="BE128"/>
  <c r="BE130"/>
  <c r="BE142"/>
  <c r="BE145"/>
  <c r="BE147"/>
  <c r="BE149"/>
  <c r="BE157"/>
  <c r="BE158"/>
  <c r="BE165"/>
  <c r="BE169"/>
  <c r="BE171"/>
  <c r="BE173"/>
  <c r="BE178"/>
  <c r="BE184"/>
  <c r="BE196"/>
  <c r="BE200"/>
  <c r="BE205"/>
  <c r="BE211"/>
  <c i="20" r="BE93"/>
  <c r="BE95"/>
  <c r="BE102"/>
  <c r="BE137"/>
  <c r="BE139"/>
  <c r="BE141"/>
  <c r="BE145"/>
  <c r="BE152"/>
  <c r="BE160"/>
  <c r="BE172"/>
  <c r="BE181"/>
  <c r="BE218"/>
  <c r="BE219"/>
  <c r="BE237"/>
  <c r="BE240"/>
  <c r="BE243"/>
  <c r="BE245"/>
  <c r="BE248"/>
  <c i="21" r="BK120"/>
  <c r="J120"/>
  <c r="J66"/>
  <c i="16" r="F40"/>
  <c i="1" r="BC73"/>
  <c i="2" r="F36"/>
  <c i="1" r="BA56"/>
  <c i="21" r="F37"/>
  <c i="1" r="BD78"/>
  <c i="7" r="F40"/>
  <c i="1" r="BC62"/>
  <c i="10" r="F39"/>
  <c i="1" r="BB65"/>
  <c i="12" r="J36"/>
  <c i="1" r="AW67"/>
  <c i="18" r="F37"/>
  <c i="1" r="BB75"/>
  <c i="12" r="F38"/>
  <c i="1" r="BC67"/>
  <c i="4" r="F37"/>
  <c i="1" r="BB58"/>
  <c i="6" r="F37"/>
  <c i="1" r="BB60"/>
  <c i="3" r="F39"/>
  <c i="1" r="BD57"/>
  <c i="6" r="F39"/>
  <c i="1" r="BD60"/>
  <c i="20" r="F34"/>
  <c i="1" r="BA77"/>
  <c i="9" r="J38"/>
  <c i="1" r="AW64"/>
  <c i="5" r="F36"/>
  <c i="1" r="BA59"/>
  <c i="7" r="J38"/>
  <c i="1" r="AW62"/>
  <c i="10" r="F41"/>
  <c i="1" r="BD65"/>
  <c i="18" r="F39"/>
  <c i="1" r="BD75"/>
  <c i="5" r="F38"/>
  <c i="1" r="BC59"/>
  <c i="21" r="F34"/>
  <c i="1" r="BA78"/>
  <c i="2" r="J36"/>
  <c i="1" r="AW56"/>
  <c i="21" r="F36"/>
  <c i="1" r="BC78"/>
  <c i="2" r="F38"/>
  <c i="1" r="BC56"/>
  <c i="19" r="F34"/>
  <c i="1" r="BA76"/>
  <c i="6" r="J36"/>
  <c i="1" r="AW60"/>
  <c i="13" r="F39"/>
  <c i="1" r="BD68"/>
  <c i="14" r="F36"/>
  <c i="1" r="BA70"/>
  <c i="5" r="F39"/>
  <c i="1" r="BD59"/>
  <c i="18" r="F38"/>
  <c i="1" r="BC75"/>
  <c i="5" r="J36"/>
  <c i="1" r="AW59"/>
  <c i="9" r="F38"/>
  <c i="1" r="BA64"/>
  <c i="13" r="F37"/>
  <c i="1" r="BB68"/>
  <c i="14" r="J36"/>
  <c i="1" r="AW70"/>
  <c i="14" r="F37"/>
  <c i="1" r="BB70"/>
  <c i="19" r="J34"/>
  <c i="1" r="AW76"/>
  <c i="7" r="F38"/>
  <c i="1" r="BA62"/>
  <c i="9" r="F40"/>
  <c i="1" r="BC64"/>
  <c i="15" r="F38"/>
  <c i="1" r="BA72"/>
  <c i="16" r="F39"/>
  <c i="1" r="BB73"/>
  <c i="17" r="J36"/>
  <c i="1" r="AW74"/>
  <c i="20" r="F37"/>
  <c i="1" r="BD77"/>
  <c i="15" r="J38"/>
  <c i="1" r="AW72"/>
  <c i="16" r="J38"/>
  <c i="1" r="AW73"/>
  <c i="17" r="F39"/>
  <c i="1" r="BD74"/>
  <c i="3" r="F38"/>
  <c i="1" r="BC57"/>
  <c i="5" r="F37"/>
  <c i="1" r="BB59"/>
  <c i="16" r="F38"/>
  <c i="1" r="BA73"/>
  <c i="16" r="F41"/>
  <c i="1" r="BD73"/>
  <c r="AS55"/>
  <c i="8" r="F39"/>
  <c i="1" r="BB63"/>
  <c i="15" r="F39"/>
  <c i="1" r="BB72"/>
  <c i="20" r="F35"/>
  <c i="1" r="BB77"/>
  <c i="8" r="F40"/>
  <c i="1" r="BC63"/>
  <c i="10" r="F38"/>
  <c i="1" r="BA65"/>
  <c i="11" r="F39"/>
  <c i="1" r="BB66"/>
  <c i="13" r="J36"/>
  <c i="1" r="AW68"/>
  <c i="15" r="F41"/>
  <c i="1" r="BD72"/>
  <c i="18" r="J36"/>
  <c i="1" r="AW75"/>
  <c i="4" r="F39"/>
  <c i="1" r="BD58"/>
  <c i="8" r="F41"/>
  <c i="1" r="BD63"/>
  <c i="11" r="F41"/>
  <c i="1" r="BD66"/>
  <c i="17" r="F36"/>
  <c i="1" r="BA74"/>
  <c i="4" r="F38"/>
  <c i="1" r="BC58"/>
  <c i="6" r="F38"/>
  <c i="1" r="BC60"/>
  <c i="15" r="F40"/>
  <c i="1" r="BC72"/>
  <c i="20" r="F36"/>
  <c i="1" r="BC77"/>
  <c i="11" r="J38"/>
  <c i="1" r="AW66"/>
  <c i="14" r="F38"/>
  <c i="1" r="BC70"/>
  <c r="AS69"/>
  <c i="3" r="J36"/>
  <c i="1" r="AW57"/>
  <c i="17" r="F38"/>
  <c i="1" r="BC74"/>
  <c i="3" r="F36"/>
  <c i="1" r="BA57"/>
  <c i="4" r="J36"/>
  <c i="1" r="AW58"/>
  <c i="6" r="F36"/>
  <c i="1" r="BA60"/>
  <c i="10" r="F40"/>
  <c i="1" r="BC65"/>
  <c i="2" r="F37"/>
  <c i="1" r="BB56"/>
  <c i="12" r="F39"/>
  <c i="1" r="BD67"/>
  <c i="7" r="F41"/>
  <c i="1" r="BD62"/>
  <c i="12" r="F37"/>
  <c i="1" r="BB67"/>
  <c i="8" r="F38"/>
  <c i="1" r="BA63"/>
  <c i="12" r="F36"/>
  <c i="1" r="BA67"/>
  <c i="19" r="F35"/>
  <c i="1" r="BB76"/>
  <c i="9" r="F39"/>
  <c i="1" r="BB64"/>
  <c i="13" r="F38"/>
  <c i="1" r="BC68"/>
  <c i="17" r="F37"/>
  <c i="1" r="BB74"/>
  <c i="9" r="F41"/>
  <c i="1" r="BD64"/>
  <c i="18" r="F36"/>
  <c i="1" r="BA75"/>
  <c i="2" r="F39"/>
  <c i="1" r="BD56"/>
  <c i="21" r="J34"/>
  <c i="1" r="AW78"/>
  <c i="3" r="F37"/>
  <c i="1" r="BB57"/>
  <c i="11" r="F38"/>
  <c i="1" r="BA66"/>
  <c i="20" r="J34"/>
  <c i="1" r="AW77"/>
  <c i="21" r="F35"/>
  <c i="1" r="BB78"/>
  <c i="11" r="F40"/>
  <c i="1" r="BC66"/>
  <c i="14" r="F39"/>
  <c i="1" r="BD70"/>
  <c i="19" r="F37"/>
  <c i="1" r="BD76"/>
  <c i="4" r="F36"/>
  <c i="1" r="BA58"/>
  <c i="7" r="F39"/>
  <c i="1" r="BB62"/>
  <c i="8" r="J38"/>
  <c i="1" r="AW63"/>
  <c i="10" r="J38"/>
  <c i="1" r="AW65"/>
  <c i="13" r="F36"/>
  <c i="1" r="BA68"/>
  <c i="19" r="F36"/>
  <c i="1" r="BC76"/>
  <c i="6" l="1" r="P99"/>
  <c i="17" r="P98"/>
  <c r="P97"/>
  <c i="1" r="AU74"/>
  <c i="17" r="R98"/>
  <c i="9" r="T100"/>
  <c r="T99"/>
  <c r="R100"/>
  <c r="R99"/>
  <c i="6" r="BK99"/>
  <c r="J99"/>
  <c r="J64"/>
  <c i="14" r="T118"/>
  <c i="13" r="T90"/>
  <c i="19" r="R89"/>
  <c i="13" r="P90"/>
  <c i="1" r="AU68"/>
  <c i="5" r="R286"/>
  <c i="3" r="R91"/>
  <c i="2" r="T3038"/>
  <c i="19" r="P89"/>
  <c i="1" r="AU76"/>
  <c i="14" r="T886"/>
  <c i="12" r="R166"/>
  <c i="2" r="R1289"/>
  <c i="17" r="BK98"/>
  <c i="12" r="R104"/>
  <c r="R103"/>
  <c i="13" r="R90"/>
  <c i="12" r="P166"/>
  <c i="6" r="T118"/>
  <c r="T98"/>
  <c i="2" r="R122"/>
  <c r="R121"/>
  <c i="18" r="R90"/>
  <c i="17" r="T120"/>
  <c r="T97"/>
  <c i="15" r="R102"/>
  <c r="R96"/>
  <c i="14" r="P118"/>
  <c i="8" r="P102"/>
  <c r="P96"/>
  <c i="1" r="AU63"/>
  <c i="8" r="T96"/>
  <c i="7" r="R102"/>
  <c i="5" r="P205"/>
  <c r="R180"/>
  <c r="T157"/>
  <c i="4" r="P95"/>
  <c r="P94"/>
  <c i="1" r="AU58"/>
  <c i="2" r="BK122"/>
  <c r="J122"/>
  <c r="J64"/>
  <c i="20" r="P91"/>
  <c r="P90"/>
  <c i="1" r="AU77"/>
  <c i="7" r="T102"/>
  <c r="T96"/>
  <c i="5" r="T258"/>
  <c r="R230"/>
  <c r="T205"/>
  <c r="T180"/>
  <c r="R157"/>
  <c i="2" r="P3038"/>
  <c r="P122"/>
  <c i="16" r="R95"/>
  <c i="15" r="T102"/>
  <c r="T96"/>
  <c i="6" r="BK118"/>
  <c r="J118"/>
  <c r="J70"/>
  <c i="5" r="T286"/>
  <c r="T279"/>
  <c r="R258"/>
  <c r="BK157"/>
  <c r="J157"/>
  <c r="J70"/>
  <c r="P125"/>
  <c i="3" r="T91"/>
  <c i="2" r="P1289"/>
  <c i="20" r="T91"/>
  <c r="T90"/>
  <c i="12" r="T166"/>
  <c r="T104"/>
  <c r="T103"/>
  <c i="14" r="R118"/>
  <c i="13" r="BK90"/>
  <c r="J90"/>
  <c r="J63"/>
  <c i="12" r="P104"/>
  <c r="P103"/>
  <c i="1" r="AU67"/>
  <c i="7" r="R96"/>
  <c i="6" r="P118"/>
  <c r="P98"/>
  <c i="1" r="AU60"/>
  <c i="5" r="P286"/>
  <c r="P279"/>
  <c i="4" r="R95"/>
  <c r="R94"/>
  <c i="3" r="P91"/>
  <c i="1" r="AU57"/>
  <c i="2" r="T122"/>
  <c i="16" r="T95"/>
  <c i="2" r="T1289"/>
  <c i="21" r="T87"/>
  <c r="T86"/>
  <c i="18" r="T90"/>
  <c i="14" r="P886"/>
  <c r="P405"/>
  <c i="5" r="R205"/>
  <c r="R125"/>
  <c r="R124"/>
  <c i="4" r="T95"/>
  <c r="T94"/>
  <c i="21" r="P87"/>
  <c r="P86"/>
  <c i="1" r="AU78"/>
  <c i="19" r="T89"/>
  <c i="14" r="T405"/>
  <c r="R405"/>
  <c i="11" r="R95"/>
  <c i="10" r="T95"/>
  <c i="6" r="R118"/>
  <c r="R98"/>
  <c i="5" r="T230"/>
  <c r="T124"/>
  <c i="18" r="P90"/>
  <c i="1" r="AU75"/>
  <c i="17" r="R120"/>
  <c r="R97"/>
  <c i="15" r="P102"/>
  <c r="P96"/>
  <c i="1" r="AU72"/>
  <c i="11" r="T95"/>
  <c i="10" r="P95"/>
  <c i="1" r="AU65"/>
  <c i="5" r="J206"/>
  <c r="J82"/>
  <c i="8" r="J98"/>
  <c r="J69"/>
  <c r="BK102"/>
  <c r="J102"/>
  <c r="J70"/>
  <c i="9" r="BK100"/>
  <c r="BK99"/>
  <c r="J99"/>
  <c r="J67"/>
  <c i="10" r="J102"/>
  <c r="J71"/>
  <c i="11" r="BK96"/>
  <c r="J96"/>
  <c r="J68"/>
  <c i="12" r="BK104"/>
  <c i="13" r="J91"/>
  <c r="J64"/>
  <c i="14" r="BK886"/>
  <c r="J886"/>
  <c r="J91"/>
  <c i="15" r="BK97"/>
  <c r="J97"/>
  <c r="J68"/>
  <c r="BK102"/>
  <c r="J102"/>
  <c r="J70"/>
  <c i="16" r="J96"/>
  <c r="J68"/>
  <c r="J97"/>
  <c r="J69"/>
  <c i="18" r="BK90"/>
  <c r="J90"/>
  <c r="J63"/>
  <c i="20" r="J242"/>
  <c r="J70"/>
  <c i="2" r="J123"/>
  <c r="J65"/>
  <c r="J1290"/>
  <c r="J75"/>
  <c i="4" r="BK148"/>
  <c r="J148"/>
  <c r="J71"/>
  <c i="5" r="J158"/>
  <c r="J71"/>
  <c r="BK230"/>
  <c r="J230"/>
  <c r="J87"/>
  <c r="BK258"/>
  <c r="J258"/>
  <c r="J91"/>
  <c r="BK279"/>
  <c r="J279"/>
  <c r="J95"/>
  <c r="BK286"/>
  <c r="J286"/>
  <c r="J98"/>
  <c i="7" r="J98"/>
  <c r="J69"/>
  <c r="BK102"/>
  <c r="J102"/>
  <c r="J70"/>
  <c i="8" r="J97"/>
  <c r="J68"/>
  <c i="9" r="J123"/>
  <c r="J75"/>
  <c i="10" r="BK96"/>
  <c r="J96"/>
  <c r="J68"/>
  <c i="14" r="BK118"/>
  <c r="BK405"/>
  <c r="J405"/>
  <c r="J73"/>
  <c i="16" r="J102"/>
  <c r="J71"/>
  <c i="17" r="J99"/>
  <c r="J65"/>
  <c i="19" r="BK89"/>
  <c r="J89"/>
  <c r="J59"/>
  <c i="20" r="BK91"/>
  <c r="BK90"/>
  <c r="J90"/>
  <c r="J59"/>
  <c i="21" r="BK87"/>
  <c r="BK86"/>
  <c r="J86"/>
  <c r="J59"/>
  <c i="3" r="BK91"/>
  <c r="J91"/>
  <c r="J63"/>
  <c i="4" r="BK95"/>
  <c r="J95"/>
  <c r="J64"/>
  <c i="5" r="BK180"/>
  <c r="J180"/>
  <c r="J76"/>
  <c i="6" r="J100"/>
  <c r="J65"/>
  <c r="J119"/>
  <c r="J71"/>
  <c i="11" r="J102"/>
  <c r="J71"/>
  <c i="17" r="BK120"/>
  <c r="J120"/>
  <c r="J71"/>
  <c i="2" r="BK3038"/>
  <c r="J3038"/>
  <c r="J96"/>
  <c i="5" r="BK125"/>
  <c r="BK124"/>
  <c r="J124"/>
  <c i="12" r="BK166"/>
  <c r="J166"/>
  <c r="J73"/>
  <c i="1" r="AS54"/>
  <c i="13" r="F35"/>
  <c i="1" r="AZ68"/>
  <c i="10" r="J37"/>
  <c i="1" r="AV65"/>
  <c r="AT65"/>
  <c i="17" r="F35"/>
  <c i="1" r="AZ74"/>
  <c i="12" r="J35"/>
  <c i="1" r="AV67"/>
  <c r="AT67"/>
  <c i="19" r="J33"/>
  <c i="1" r="AV76"/>
  <c r="AT76"/>
  <c r="BD61"/>
  <c i="6" r="F35"/>
  <c i="1" r="AZ60"/>
  <c i="10" r="F37"/>
  <c i="1" r="AZ65"/>
  <c i="11" r="J37"/>
  <c i="1" r="AV66"/>
  <c r="AT66"/>
  <c i="17" r="J35"/>
  <c i="1" r="AV74"/>
  <c r="AT74"/>
  <c i="19" r="F33"/>
  <c i="1" r="AZ76"/>
  <c r="BC61"/>
  <c r="AY61"/>
  <c i="5" r="F35"/>
  <c i="1" r="AZ59"/>
  <c i="20" r="F33"/>
  <c i="1" r="AZ77"/>
  <c i="4" r="J35"/>
  <c i="1" r="AV58"/>
  <c r="AT58"/>
  <c i="6" r="J35"/>
  <c i="1" r="AV60"/>
  <c r="AT60"/>
  <c i="9" r="F37"/>
  <c i="1" r="AZ64"/>
  <c i="14" r="J35"/>
  <c i="1" r="AV70"/>
  <c r="AT70"/>
  <c i="20" r="J33"/>
  <c i="1" r="AV77"/>
  <c r="AT77"/>
  <c i="21" r="J33"/>
  <c i="1" r="AV78"/>
  <c r="AT78"/>
  <c r="BA61"/>
  <c r="AW61"/>
  <c i="3" r="J35"/>
  <c i="1" r="AV57"/>
  <c r="AT57"/>
  <c i="15" r="F37"/>
  <c i="1" r="AZ72"/>
  <c i="8" r="J37"/>
  <c i="1" r="AV63"/>
  <c r="AT63"/>
  <c r="BC71"/>
  <c r="AY71"/>
  <c i="2" r="J35"/>
  <c i="1" r="AV56"/>
  <c r="AT56"/>
  <c i="7" r="J37"/>
  <c i="1" r="AV62"/>
  <c r="AT62"/>
  <c i="16" r="F37"/>
  <c i="1" r="AZ73"/>
  <c i="2" r="F35"/>
  <c i="1" r="AZ56"/>
  <c i="11" r="F37"/>
  <c i="1" r="AZ66"/>
  <c r="BB61"/>
  <c r="AX61"/>
  <c r="BA71"/>
  <c r="AW71"/>
  <c i="9" r="J37"/>
  <c i="1" r="AV64"/>
  <c r="AT64"/>
  <c r="AU71"/>
  <c i="16" r="J34"/>
  <c i="1" r="AG73"/>
  <c r="BD71"/>
  <c i="4" r="F35"/>
  <c i="1" r="AZ58"/>
  <c i="12" r="F35"/>
  <c i="1" r="AZ67"/>
  <c i="14" r="F35"/>
  <c i="1" r="AZ70"/>
  <c i="15" r="J37"/>
  <c i="1" r="AV72"/>
  <c r="AT72"/>
  <c i="16" r="J37"/>
  <c i="1" r="AV73"/>
  <c r="AT73"/>
  <c i="21" r="F33"/>
  <c i="1" r="AZ78"/>
  <c i="3" r="F35"/>
  <c i="1" r="AZ57"/>
  <c i="5" r="J35"/>
  <c i="1" r="AV59"/>
  <c r="AT59"/>
  <c i="7" r="F37"/>
  <c i="1" r="AZ62"/>
  <c i="13" r="J35"/>
  <c i="1" r="AV68"/>
  <c r="AT68"/>
  <c i="18" r="F35"/>
  <c i="1" r="AZ75"/>
  <c r="BB71"/>
  <c r="AX71"/>
  <c i="8" r="F37"/>
  <c i="1" r="AZ63"/>
  <c i="18" r="J35"/>
  <c i="1" r="AV75"/>
  <c r="AT75"/>
  <c i="5" r="J32"/>
  <c i="1" r="AG59"/>
  <c i="14" l="1" r="BK117"/>
  <c r="J117"/>
  <c r="J63"/>
  <c r="P117"/>
  <c i="1" r="AU70"/>
  <c i="17" r="BK97"/>
  <c r="J97"/>
  <c i="12" r="BK103"/>
  <c r="J103"/>
  <c r="J63"/>
  <c i="14" r="R117"/>
  <c i="2" r="T121"/>
  <c i="5" r="P124"/>
  <c i="1" r="AU59"/>
  <c i="2" r="P121"/>
  <c i="1" r="AU56"/>
  <c i="14" r="T117"/>
  <c i="5" r="J41"/>
  <c i="16" r="J43"/>
  <c i="7" r="BK96"/>
  <c r="J96"/>
  <c r="J67"/>
  <c i="8" r="BK96"/>
  <c r="J96"/>
  <c r="J67"/>
  <c i="2" r="BK1289"/>
  <c r="J1289"/>
  <c r="J74"/>
  <c i="6" r="BK98"/>
  <c r="J98"/>
  <c i="10" r="BK95"/>
  <c r="J95"/>
  <c i="11" r="BK95"/>
  <c r="J95"/>
  <c r="J67"/>
  <c i="14" r="J118"/>
  <c r="J64"/>
  <c i="5" r="J63"/>
  <c i="9" r="J100"/>
  <c r="J68"/>
  <c i="12" r="J104"/>
  <c r="J64"/>
  <c i="15" r="BK96"/>
  <c r="J96"/>
  <c i="17" r="J98"/>
  <c r="J64"/>
  <c i="20" r="J91"/>
  <c r="J60"/>
  <c i="21" r="J87"/>
  <c r="J60"/>
  <c i="4" r="BK94"/>
  <c r="J94"/>
  <c r="J63"/>
  <c i="5" r="J125"/>
  <c r="J64"/>
  <c i="1" r="AN59"/>
  <c r="AN73"/>
  <c r="BD55"/>
  <c r="BD69"/>
  <c r="BB69"/>
  <c r="AX69"/>
  <c i="19" r="J30"/>
  <c i="1" r="AG76"/>
  <c r="AN76"/>
  <c i="6" r="J32"/>
  <c i="1" r="AG60"/>
  <c r="AN60"/>
  <c r="AZ71"/>
  <c r="AV71"/>
  <c r="AT71"/>
  <c i="18" r="J32"/>
  <c i="1" r="AG75"/>
  <c r="AN75"/>
  <c r="BA69"/>
  <c r="AW69"/>
  <c r="BC69"/>
  <c r="AY69"/>
  <c r="BB55"/>
  <c i="3" r="J32"/>
  <c i="1" r="AG57"/>
  <c r="AN57"/>
  <c i="17" r="J32"/>
  <c i="1" r="AG74"/>
  <c r="AN74"/>
  <c i="20" r="J30"/>
  <c i="1" r="AG77"/>
  <c r="AN77"/>
  <c i="10" r="J34"/>
  <c i="1" r="AG65"/>
  <c r="AN65"/>
  <c i="21" r="J30"/>
  <c i="1" r="AG78"/>
  <c r="AN78"/>
  <c r="BC55"/>
  <c r="AY55"/>
  <c r="AZ61"/>
  <c r="AV61"/>
  <c r="AT61"/>
  <c i="9" r="J34"/>
  <c i="1" r="AG64"/>
  <c r="AN64"/>
  <c i="13" r="J32"/>
  <c i="1" r="AG68"/>
  <c r="AN68"/>
  <c r="BA55"/>
  <c r="AW55"/>
  <c r="AU69"/>
  <c r="AU61"/>
  <c i="15" r="J34"/>
  <c i="1" r="AG72"/>
  <c r="AN72"/>
  <c i="2" l="1" r="BK121"/>
  <c r="J121"/>
  <c r="J63"/>
  <c i="6" r="J63"/>
  <c i="17" r="J63"/>
  <c i="3" r="J41"/>
  <c i="9" r="J43"/>
  <c i="15" r="J43"/>
  <c i="20" r="J39"/>
  <c i="21" r="J39"/>
  <c i="6" r="J41"/>
  <c i="10" r="J43"/>
  <c r="J67"/>
  <c i="13" r="J41"/>
  <c i="15" r="J67"/>
  <c i="17" r="J41"/>
  <c i="18" r="J41"/>
  <c i="19" r="J39"/>
  <c i="2" r="J32"/>
  <c i="1" r="AG56"/>
  <c r="AN56"/>
  <c r="BD54"/>
  <c r="W33"/>
  <c r="AU55"/>
  <c r="AU54"/>
  <c r="AG71"/>
  <c r="AN71"/>
  <c i="14" r="J32"/>
  <c i="1" r="AG70"/>
  <c r="AG69"/>
  <c i="8" r="J34"/>
  <c i="1" r="AG63"/>
  <c r="AN63"/>
  <c r="BB54"/>
  <c r="AX54"/>
  <c r="AX55"/>
  <c r="BC54"/>
  <c r="AY54"/>
  <c r="AZ69"/>
  <c r="AV69"/>
  <c r="AT69"/>
  <c r="BA54"/>
  <c r="AW54"/>
  <c r="AK30"/>
  <c i="11" r="J34"/>
  <c i="1" r="AG66"/>
  <c r="AN66"/>
  <c i="12" r="J32"/>
  <c i="1" r="AG67"/>
  <c r="AN67"/>
  <c r="AZ55"/>
  <c r="AV55"/>
  <c r="AT55"/>
  <c i="7" r="J34"/>
  <c i="1" r="AG62"/>
  <c r="AN62"/>
  <c i="4" r="J32"/>
  <c i="1" r="AG58"/>
  <c r="AN58"/>
  <c i="2" l="1" r="J41"/>
  <c i="4" r="J41"/>
  <c i="1" r="AN70"/>
  <c i="7" r="J43"/>
  <c i="11" r="J43"/>
  <c i="12" r="J41"/>
  <c i="8" r="J43"/>
  <c i="14" r="J41"/>
  <c i="1" r="AN69"/>
  <c r="W31"/>
  <c r="AZ54"/>
  <c r="W29"/>
  <c r="AG61"/>
  <c r="AN61"/>
  <c r="W30"/>
  <c r="W32"/>
  <c l="1" r="AG55"/>
  <c r="AG54"/>
  <c r="AV54"/>
  <c r="AK29"/>
  <c l="1" r="AN55"/>
  <c r="AT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<sst xmlns="http://schemas.openxmlformats.org/spreadsheetml/2006/main">
  <si>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</si>
  <si>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</si>
  <si>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</si>
  <si>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</si>
  <si>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</si>
  <si>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{9f943687-9722-4128-8c72-87fd35337661}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</si>
  <si>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</si>
  <si>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</si>
  <si>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</si>
  <si>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</si>
  <si>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</si>
  <si>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</si>
  <si>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</si>
  <si>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</si>
  <si>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2020-07(1)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</si>
  <si>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</si>
  <si>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</si>
  <si>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a přístavba budovy ZUŠ náměstí Míru, Krnov</t>
  </si>
  <si>
    <t>KSO:</t>
  </si>
  <si>
    <t/>
  </si>
  <si>
    <t>CC-CZ:</t>
  </si>
  <si>
    <t>Místo:</t>
  </si>
  <si>
    <t>parc.č. 341, 344/1, k.ú.opavské předměstí</t>
  </si>
  <si>
    <t>Datum:</t>
  </si>
  <si>
    <t>7. 3. 2021</t>
  </si>
  <si>
    <t>Zadavatel:</t>
  </si>
  <si>
    <t>IČ:</t>
  </si>
  <si>
    <t>město Krnov</t>
  </si>
  <si>
    <t>DIČ:</t>
  </si>
  <si>
    <t>Uchazeč:</t>
  </si>
  <si>
    <t>Vyplň údaj</t>
  </si>
  <si>
    <t>Projektant:</t>
  </si>
  <si>
    <t>15437191</t>
  </si>
  <si>
    <t>Ing. Karel Grygera</t>
  </si>
  <si>
    <t>True</t>
  </si>
  <si>
    <t>Zpracovatel:</t>
  </si>
  <si>
    <t>76445755</t>
  </si>
  <si>
    <t>Ing. Alena Chmelová, Opava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</si>
  <si>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</si>
  <si>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</si>
  <si>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</si>
  <si>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</si>
  <si>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</si>
  <si>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</si>
  <si>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</si>
  <si>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</si>
  <si>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</si>
  <si>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</si>
  <si>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</si>
  <si>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</si>
  <si>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</si>
  <si>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</si>
  <si>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</si>
  <si>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</si>
  <si>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</si>
  <si>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</si>
  <si>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</si>
  <si>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</si>
  <si>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</si>
  <si>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</si>
  <si>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</si>
  <si>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</si>
  <si>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</si>
  <si>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</si>
  <si>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</si>
  <si>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</si>
  <si>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</si>
  <si>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</si>
  <si>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</si>
  <si>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</si>
  <si>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</si>
  <si>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</si>
  <si>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</si>
  <si>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</si>
  <si>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</si>
  <si>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</si>
  <si>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</si>
  <si>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</si>
  <si>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</si>
  <si>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Rekonstrukce stávající budovy ZUŠ</t>
  </si>
  <si>
    <t>STA</t>
  </si>
  <si>
    <t>1</t>
  </si>
  <si>
    <t>{e0b93754-a463-47a8-8bf2-71f7c54b2beb}</t>
  </si>
  <si>
    <t>2</t>
  </si>
  <si>
    <t>/</t>
  </si>
  <si>
    <t>SO 01.1</t>
  </si>
  <si>
    <t>Architektonicko stavební řešení</t>
  </si>
  <si>
    <t>Soupis</t>
  </si>
  <si>
    <t>{e5de3ad1-ae15-40ce-be7f-a7c60cb2d8be}</t>
  </si>
  <si>
    <t>SO 01-MAR</t>
  </si>
  <si>
    <t>Regulace vytápění</t>
  </si>
  <si>
    <t>{7f35f2a1-01fa-40ff-af56-f60a78c9442d}</t>
  </si>
  <si>
    <t>SO 01-PV</t>
  </si>
  <si>
    <t>Přípojka vody</t>
  </si>
  <si>
    <t>{00d9d514-26ea-4975-b77a-651b036ed7f1}</t>
  </si>
  <si>
    <t>SO 01-SLP</t>
  </si>
  <si>
    <t xml:space="preserve">Slaboproud (elektronické  komunikace)</t>
  </si>
  <si>
    <t>{67298bb2-3ef6-4be2-8f7e-bf267dbb3d73}</t>
  </si>
  <si>
    <t>SO 01-UT</t>
  </si>
  <si>
    <t xml:space="preserve">Vytápění </t>
  </si>
  <si>
    <t>{4f49fdd1-b0a3-402b-9d86-b3b9b73942db}</t>
  </si>
  <si>
    <t>SO 01-VZT</t>
  </si>
  <si>
    <t>Vzduchotechnika</t>
  </si>
  <si>
    <t>{956ffc03-31a3-47cf-8c0f-58e9540cad5f}</t>
  </si>
  <si>
    <t>VZT1</t>
  </si>
  <si>
    <t>Teplovzdušné větrání učebny 01.13</t>
  </si>
  <si>
    <t>3</t>
  </si>
  <si>
    <t>{d4ca6910-b283-4070-9d44-c88399e226c7}</t>
  </si>
  <si>
    <t>VZT2</t>
  </si>
  <si>
    <t>Teplovzdušné větrání učebny 01.11</t>
  </si>
  <si>
    <t>{75deb56e-db66-4e1e-b80e-4baf5fe1a2fd}</t>
  </si>
  <si>
    <t>VZT4</t>
  </si>
  <si>
    <t>Klimatizace učeben</t>
  </si>
  <si>
    <t>{ecf18d47-597d-4a1d-9f10-36e8e065b370}</t>
  </si>
  <si>
    <t>VZT5</t>
  </si>
  <si>
    <t>Podtlakové větrání hygienických zařízení</t>
  </si>
  <si>
    <t>{1fef93d4-4f44-4d15-9d3f-c540da6d1553}</t>
  </si>
  <si>
    <t>VZT6</t>
  </si>
  <si>
    <t>Teplovzdušné větrání šatny 1.12</t>
  </si>
  <si>
    <t>{41944d9b-0a6f-4dc1-909e-699a84fd5185}</t>
  </si>
  <si>
    <t>SO 01-ZTI</t>
  </si>
  <si>
    <t>Zdravoinstalace</t>
  </si>
  <si>
    <t>{f1408701-9c8e-4cb5-acd3-f947c6f10ffd}</t>
  </si>
  <si>
    <t>SO 01-EL</t>
  </si>
  <si>
    <t>Elektroinstalace</t>
  </si>
  <si>
    <t>{f345249c-af07-41fc-bef3-cfe46fffed00}</t>
  </si>
  <si>
    <t>SO 02</t>
  </si>
  <si>
    <t>Přístavba koncertního sálu ZUŠ</t>
  </si>
  <si>
    <t>{763a58a2-0376-45fb-b670-1b34d128cbf0}</t>
  </si>
  <si>
    <t>SO 02.1</t>
  </si>
  <si>
    <t>{60330a04-65a7-44d5-8d7e-5d3c81347f67}</t>
  </si>
  <si>
    <t>SO 02-VZT</t>
  </si>
  <si>
    <t>{ed30fa21-e023-4725-a696-830bd4a9c7ee}</t>
  </si>
  <si>
    <t>VZT3</t>
  </si>
  <si>
    <t>Teplovzdušné větrání a chlazení koncertního sálu, foyer, šatny</t>
  </si>
  <si>
    <t>{b31dd35d-e579-4c3e-83b6-4aa34c26f94e}</t>
  </si>
  <si>
    <t>Klimatizace koncertního sálu,foyer, šatny</t>
  </si>
  <si>
    <t>{3d0dd92b-8f56-4f76-b23c-6b21cfbfede8}</t>
  </si>
  <si>
    <t>SO 02-ZTI</t>
  </si>
  <si>
    <t>{f281525b-848e-47fc-990b-c1fb8e10d920}</t>
  </si>
  <si>
    <t>SO 02-EL</t>
  </si>
  <si>
    <t xml:space="preserve">Elektroinstalace </t>
  </si>
  <si>
    <t>{27e877a2-2053-4b2d-86cb-cfe789233b88}</t>
  </si>
  <si>
    <t>SO 03</t>
  </si>
  <si>
    <t>Dešťová kanalizace - vsakovací systém</t>
  </si>
  <si>
    <t>{4dd48349-0d73-4240-a691-a6cea2551f69}</t>
  </si>
  <si>
    <t>SO 04</t>
  </si>
  <si>
    <t>Zpevněné plochy a konečné terénní úpravy</t>
  </si>
  <si>
    <t>{cbd17b6a-6aab-4c27-aafe-5c82778f0e61}</t>
  </si>
  <si>
    <t>VON</t>
  </si>
  <si>
    <t>Vedlejší a ostatní náklady</t>
  </si>
  <si>
    <t>{a2e6b269-bd19-4a62-88aa-90b083f7e151}</t>
  </si>
  <si>
    <t>801</t>
  </si>
  <si>
    <t>KRYCÍ LIST SOUPISU PRACÍ</t>
  </si>
  <si>
    <t>Objekt:</t>
  </si>
  <si>
    <t>SO 01 - Rekonstrukce stávající budovy ZUŠ</t>
  </si>
  <si>
    <t>Soupis:</t>
  </si>
  <si>
    <t>SO 01.1 - Architektonicko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</si>
  <si>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</si>
  <si>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</si>
  <si>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</si>
  <si>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</si>
  <si>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</si>
  <si>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</si>
  <si>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</si>
  <si>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</si>
  <si>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</si>
  <si>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</si>
  <si>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</si>
  <si>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</si>
  <si>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</si>
  <si>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</si>
  <si>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</si>
  <si>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</si>
  <si>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</si>
  <si>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</si>
  <si>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</si>
  <si>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</si>
  <si>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</si>
  <si>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</si>
  <si>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</si>
  <si>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</si>
  <si>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</si>
  <si>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</si>
  <si>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</si>
  <si>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</si>
  <si>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</si>
  <si>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</si>
  <si>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</si>
  <si>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</si>
  <si>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</si>
  <si>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</si>
  <si>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</si>
  <si>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 xml:space="preserve">    V - Výtah</t>
  </si>
  <si>
    <t xml:space="preserve">    PA - SO – 01 Prostorová akustika</t>
  </si>
  <si>
    <t xml:space="preserve">      učebny - SO 1 – učebny</t>
  </si>
  <si>
    <t xml:space="preserve">      zkušebna - SO 1 – zkušebna 1.16</t>
  </si>
  <si>
    <t xml:space="preserve">      ostatní - SO 1 – 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</si>
  <si>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</si>
  <si>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</si>
  <si>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</si>
  <si>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</si>
  <si>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</si>
  <si>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</si>
  <si>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</si>
  <si>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</si>
  <si>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</si>
  <si>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</si>
  <si>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</si>
  <si>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</si>
  <si>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</si>
  <si>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</si>
  <si>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</si>
  <si>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</si>
  <si>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</si>
  <si>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</si>
  <si>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132254203</t>
  </si>
  <si>
    <t>Hloubení zapažených rýh šířky přes 800 do 2 000 mm strojně s urovnáním dna do předepsaného profilu a spádu v hornině třídy těžitelnosti I skupiny 3 přes 50 do 100 m3</t>
  </si>
  <si>
    <t>m3</t>
  </si>
  <si>
    <t>CS ÚRS 2020 02</t>
  </si>
  <si>
    <t>4</t>
  </si>
  <si>
    <t>-1509027628</t>
  </si>
  <si>
    <t>VV</t>
  </si>
  <si>
    <t>1.PP výkop kolem objektu, v.č. 106, 118</t>
  </si>
  <si>
    <t>(19,200+14,000+1,000*2+22,800+2,200+1,000)*1,000*2,250</t>
  </si>
  <si>
    <t>1.PP výkop pro zákl. patky rampy pro ZTP</t>
  </si>
  <si>
    <t>(12,500+2,500*2)*1,300*1,200</t>
  </si>
  <si>
    <t>12,500*0,600*1,200</t>
  </si>
  <si>
    <t>Součet</t>
  </si>
  <si>
    <t>139752101</t>
  </si>
  <si>
    <t>Vykopávka v uzavřených prostorech ručně v hornině třídy těžitelnosti II skupiny 4 a 5</t>
  </si>
  <si>
    <t>-1275068307</t>
  </si>
  <si>
    <t>1.PP základy výtahové šachty, v.č. 117</t>
  </si>
  <si>
    <t>3,600*3,400*2,000</t>
  </si>
  <si>
    <t>151101201</t>
  </si>
  <si>
    <t>Zřízení pažení stěn výkopu bez rozepření nebo vzepření příložné, hloubky do 4 m</t>
  </si>
  <si>
    <t>m2</t>
  </si>
  <si>
    <t>997154522</t>
  </si>
  <si>
    <t>(3,600+3,400)*2,000</t>
  </si>
  <si>
    <t>(19,200+14,000+1,000*2+22,800+2,200+1,000)*2,250</t>
  </si>
  <si>
    <t>151101211</t>
  </si>
  <si>
    <t>Odstranění pažení stěn výkopu bez rozepření nebo vzepření s uložením pažin na vzdálenost do 3 m od okraje výkopu příložné, hloubky do 4 m</t>
  </si>
  <si>
    <t>-791372026</t>
  </si>
  <si>
    <t>5</t>
  </si>
  <si>
    <t>151101301</t>
  </si>
  <si>
    <t>Zřízení rozepření zapažených stěn výkopů s potřebným přepažováním při pažení příložném, hloubky do 4 m</t>
  </si>
  <si>
    <t>272823956</t>
  </si>
  <si>
    <t>(3,600*3,400)*2,000</t>
  </si>
  <si>
    <t>6</t>
  </si>
  <si>
    <t>151101311</t>
  </si>
  <si>
    <t>Odstranění rozepření stěn výkopů s uložením materiálu na vzdálenost do 3 m od okraje výkopu pažení příložného, hloubky do 4 m</t>
  </si>
  <si>
    <t>993403163</t>
  </si>
  <si>
    <t>5,17*2,100</t>
  </si>
  <si>
    <t>7</t>
  </si>
  <si>
    <t>162211321</t>
  </si>
  <si>
    <t>Vodorovné přemístění výkopku nebo sypaniny stavebním kolečkem s naložením a vyprázdněním kolečka na hromady nebo do dopravního prostředku na vzdálenost do 10 m z horniny třídy těžitelnosti II, skupiny 4 a 5</t>
  </si>
  <si>
    <t>-1838015998</t>
  </si>
  <si>
    <t>8</t>
  </si>
  <si>
    <t>162211329</t>
  </si>
  <si>
    <t>Vodorovné přemístění výkopku nebo sypaniny stavebním kolečkem s naložením a vyprázdněním kolečka na hromady nebo do dopravního prostředku na vzdálenost do 10 m Příplatek za každých dalších 10 m k ceně -1321</t>
  </si>
  <si>
    <t>923476106</t>
  </si>
  <si>
    <t>9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</si>
  <si>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</si>
  <si>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</si>
  <si>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-1570628163</t>
  </si>
  <si>
    <t>zemina k obsypům na meziskládku a zpět</t>
  </si>
  <si>
    <t>(107,643+33,942)*2</t>
  </si>
  <si>
    <t>10</t>
  </si>
  <si>
    <t>162751137</t>
  </si>
  <si>
    <t>Vodorovné přemístění výkopku nebo sypaniny po suchu na obvyklém dopravním prostředku, bez naložení výkopku, avšak se složením bez rozhrnutí z horniny třídy těžitelnosti II na vzdálenost skupiny 4 a 5 na vzdálenost přes 9 000 do 10 000 m</t>
  </si>
  <si>
    <t>1499074104</t>
  </si>
  <si>
    <t>Kompletní realizace dle PD a TZ</t>
  </si>
  <si>
    <t xml:space="preserve">"výkopy"   174,000+24,480</t>
  </si>
  <si>
    <t xml:space="preserve">"obsypy zeminou"  -107,643-33,942</t>
  </si>
  <si>
    <t>11</t>
  </si>
  <si>
    <t>162751139</t>
  </si>
  <si>
    <t>Vodorovné přemístění výkopku nebo sypaniny po suchu na obvyklém dopravním prostředku, bez naložení výkopku, avšak se složením bez rozhrnutí z horniny třídy těžitelnosti II na vzdálenost skupiny 4 a 5 na vzdálenost Příplatek k ceně za každých dalších i započatých 1 000 m</t>
  </si>
  <si>
    <t>-1028442539</t>
  </si>
  <si>
    <t>56,895*20 "Přepočtené koeficientem množství</t>
  </si>
  <si>
    <t>12</t>
  </si>
  <si>
    <t>167151102</t>
  </si>
  <si>
    <t>Nakládání, skládání a překládání neulehlého výkopku nebo sypaniny strojně nakládání, množství do 100 m3, z horniny třídy těžitelnosti II, skupiny 4 a 5</t>
  </si>
  <si>
    <t>320045335</t>
  </si>
  <si>
    <t>zemina k obsypům</t>
  </si>
  <si>
    <t>107,643+33,942</t>
  </si>
  <si>
    <t>13</t>
  </si>
  <si>
    <t>171201221</t>
  </si>
  <si>
    <t>Poplatek za uložení stavebního odpadu na skládce (skládkovné) zeminy a kamení zatříděného do Katalogu odpadů pod kódem 17 05 04</t>
  </si>
  <si>
    <t>t</t>
  </si>
  <si>
    <t>-1571757217</t>
  </si>
  <si>
    <t>56,895*1,7 "Přepočtené koeficientem množství</t>
  </si>
  <si>
    <t>14</t>
  </si>
  <si>
    <t>171251201</t>
  </si>
  <si>
    <t>Uložení sypaniny na skládky nebo meziskládky bez hutnění s upravením uložené sypaniny do předepsaného tvaru</t>
  </si>
  <si>
    <t>-637134137</t>
  </si>
  <si>
    <t>174151102</t>
  </si>
  <si>
    <t>Zásyp sypaninou z jakékoliv horniny strojně s uložením výkopku ve vrstvách se zhutněním v uzavřených prostorách s urovnáním povrchu zásypu</t>
  </si>
  <si>
    <t>320238487</t>
  </si>
  <si>
    <t>1.PP obsyp základů výtahové šachty, v.č. 117 - ŠD 16/32</t>
  </si>
  <si>
    <t>Mezisoučet</t>
  </si>
  <si>
    <t>1.PP výkop kolem objektu, v.č. 106, 118 - zemina</t>
  </si>
  <si>
    <t>137,700</t>
  </si>
  <si>
    <t>odpočet vestavěných konstrukcí</t>
  </si>
  <si>
    <t xml:space="preserve">"lože pod trativod"  -1,764</t>
  </si>
  <si>
    <t xml:space="preserve">"obsyp trativodu"  -18,816</t>
  </si>
  <si>
    <t xml:space="preserve">"bentonitová granulát"  -9,477</t>
  </si>
  <si>
    <t>1.PP výkop pro zákl. patky rampy pro ZTP - zemina</t>
  </si>
  <si>
    <t>27,300+9,000</t>
  </si>
  <si>
    <t xml:space="preserve">"zákl. patky a pasy"  -1,296-1,062</t>
  </si>
  <si>
    <t>16</t>
  </si>
  <si>
    <t>M</t>
  </si>
  <si>
    <t>58343930</t>
  </si>
  <si>
    <t>kamenivo drcené hrubé frakce 16/32</t>
  </si>
  <si>
    <t>-1877248920</t>
  </si>
  <si>
    <t>10,857*2 "Přepočtené koeficientem množství</t>
  </si>
  <si>
    <t>17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</si>
  <si>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</si>
  <si>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</si>
  <si>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38656134</t>
  </si>
  <si>
    <t>1.PP trativod kolem objektu, v.č. 106, 118</t>
  </si>
  <si>
    <t>58,800*0,400*0,800</t>
  </si>
  <si>
    <t>18</t>
  </si>
  <si>
    <t>-320367452</t>
  </si>
  <si>
    <t>18,816*2 "Přepočtené koeficientem množství</t>
  </si>
  <si>
    <t>19</t>
  </si>
  <si>
    <t>181913112</t>
  </si>
  <si>
    <t>Úprava pláně vyrovnáním výškových rozdílů ručně v hornině třídy těžitelnosti II, skupiny 4 a 5 skupiny 4 se zhutněním</t>
  </si>
  <si>
    <t>451935328</t>
  </si>
  <si>
    <t>2,800*2,700</t>
  </si>
  <si>
    <t>Zakládání</t>
  </si>
  <si>
    <t>20</t>
  </si>
  <si>
    <t>212312111</t>
  </si>
  <si>
    <t>Lože pro trativody z betonu prostého</t>
  </si>
  <si>
    <t>1158065888</t>
  </si>
  <si>
    <t>1.PP odvodnění kolem objektu, v.č. 106, 118</t>
  </si>
  <si>
    <t>58,800*0,300*0,100</t>
  </si>
  <si>
    <t>212755215</t>
  </si>
  <si>
    <t>Trativody bez lože z drenážních trubek plastových flexibilních D 125 mm</t>
  </si>
  <si>
    <t>m</t>
  </si>
  <si>
    <t>-1604516217</t>
  </si>
  <si>
    <t>vč. napojení na kanalizaci</t>
  </si>
  <si>
    <t>"1.PP VM - drenáž" 58,800</t>
  </si>
  <si>
    <t>22</t>
  </si>
  <si>
    <t>213141111</t>
  </si>
  <si>
    <t>Zřízení vrstvy z geotextilie filtrační, separační, odvodňovací, ochranné, výztužné nebo protierozní v rovině nebo ve sklonu do 1:5, šířky do 3 m</t>
  </si>
  <si>
    <t>1060609769</t>
  </si>
  <si>
    <t>"1.PP VM - drenáž" 58,800*2,500</t>
  </si>
  <si>
    <t>23</t>
  </si>
  <si>
    <t>69311082</t>
  </si>
  <si>
    <t>geotextilie netkaná separační, ochranná, filtrační, drenážní PP 500g/m2</t>
  </si>
  <si>
    <t>-1394673656</t>
  </si>
  <si>
    <t>147*1,15 "Přepočtené koeficientem množství</t>
  </si>
  <si>
    <t>24</t>
  </si>
  <si>
    <t>273313611</t>
  </si>
  <si>
    <t>Základy z betonu prostého desky z betonu kamenem neprokládaného tř. C 16/20</t>
  </si>
  <si>
    <t>534967654</t>
  </si>
  <si>
    <t>1.PP základy výtahové šachty, v.č. 117, podkl. beton zákl. pásů</t>
  </si>
  <si>
    <t>(2,800+1,600*2)*0,900*0,100</t>
  </si>
  <si>
    <t>2,800*0,700*0,100</t>
  </si>
  <si>
    <t>25</t>
  </si>
  <si>
    <t>274313811</t>
  </si>
  <si>
    <t>Základy z betonu prostého pasy betonu kamenem neprokládaného tř. C 25/30</t>
  </si>
  <si>
    <t>-1152883308</t>
  </si>
  <si>
    <t xml:space="preserve">"1.PP VM - Základy venkovní rampa - základový pás"  1,062</t>
  </si>
  <si>
    <t>26</t>
  </si>
  <si>
    <t>274321511</t>
  </si>
  <si>
    <t>Základy z betonu železového (bez výztuže) pasy z betonu bez zvláštních nároků na prostředí tř. C 25/30</t>
  </si>
  <si>
    <t>-36821839</t>
  </si>
  <si>
    <t xml:space="preserve">"1.PP VM - Základy výtahová šachta - základový pás"  1,560</t>
  </si>
  <si>
    <t>27</t>
  </si>
  <si>
    <t>274351121</t>
  </si>
  <si>
    <t>Bednění základů pasů rovné zřízení</t>
  </si>
  <si>
    <t>-109154886</t>
  </si>
  <si>
    <t xml:space="preserve">"1.PP VM - Základy výtahová šachta - základový pás" </t>
  </si>
  <si>
    <t>((2,600+2,600*2)+(1,600+1,800)*2)*0,300</t>
  </si>
  <si>
    <t>(2,800+2,700*2)*0,100+(1,000+1,100)*2*0,100</t>
  </si>
  <si>
    <t>(1,500+0,300)*2*1,200+(1,450+0,300)*2*1,200</t>
  </si>
  <si>
    <t>28</t>
  </si>
  <si>
    <t>274351122</t>
  </si>
  <si>
    <t>Bednění základů pasů rovné odstranění</t>
  </si>
  <si>
    <t>843478192</t>
  </si>
  <si>
    <t>29</t>
  </si>
  <si>
    <t>275313811</t>
  </si>
  <si>
    <t>Základy z betonu prostého patky a bloky z betonu kamenem neprokládaného tř. C 25/30</t>
  </si>
  <si>
    <t>-1457722949</t>
  </si>
  <si>
    <t xml:space="preserve">"1.PP VM - Základy patky pod stojky"  1,152</t>
  </si>
  <si>
    <t xml:space="preserve">"1.PP VM - Základy venkovní rampa - základová patka"  1,296</t>
  </si>
  <si>
    <t>30</t>
  </si>
  <si>
    <t>275351121</t>
  </si>
  <si>
    <t>Bednění základů patek zřízení</t>
  </si>
  <si>
    <t>1606710387</t>
  </si>
  <si>
    <t xml:space="preserve">"1.PP VM - Základy patky pod stojky"  (0,800+0,800)*2*0,300*6</t>
  </si>
  <si>
    <t xml:space="preserve">"1.PP VM - Základy venkovní rampa - základová patka"  (0,300+0,300)*2*1,200*12</t>
  </si>
  <si>
    <t>31</t>
  </si>
  <si>
    <t>275351122</t>
  </si>
  <si>
    <t>Bednění základů patek odstranění</t>
  </si>
  <si>
    <t>262012224</t>
  </si>
  <si>
    <t>32</t>
  </si>
  <si>
    <t>27932134R</t>
  </si>
  <si>
    <t>Základové zdi a deska z betonu železového (bez výztuže) pohledového bez zvláštních nároků na prostředí tř. C 25/30</t>
  </si>
  <si>
    <t>-1038060497</t>
  </si>
  <si>
    <t xml:space="preserve">"1.PP VM - Základy výtahová šachta - stěny +deska"  5,967+0,864</t>
  </si>
  <si>
    <t>33</t>
  </si>
  <si>
    <t>279351121</t>
  </si>
  <si>
    <t>Bednění základových zdí rovné oboustranné za každou stranu zřízení</t>
  </si>
  <si>
    <t>906124122</t>
  </si>
  <si>
    <t>(2,200+2,400*2)*2,500</t>
  </si>
  <si>
    <t>(1,600+1,800*2)*(1,150+1,050)</t>
  </si>
  <si>
    <t>34</t>
  </si>
  <si>
    <t>279351122</t>
  </si>
  <si>
    <t>Bednění základových zdí rovné oboustranné za každou stranu odstranění</t>
  </si>
  <si>
    <t>-106028212</t>
  </si>
  <si>
    <t>35</t>
  </si>
  <si>
    <t>279351311</t>
  </si>
  <si>
    <t>Bednění základových zdí rovné jednostranné zřízení</t>
  </si>
  <si>
    <t>1670748843</t>
  </si>
  <si>
    <t>1,600*(1,150+1,050)</t>
  </si>
  <si>
    <t>36</t>
  </si>
  <si>
    <t>279351312</t>
  </si>
  <si>
    <t>Bednění základových zdí rovné jednostranné odstranění</t>
  </si>
  <si>
    <t>1693292837</t>
  </si>
  <si>
    <t>704</t>
  </si>
  <si>
    <t>3113519R</t>
  </si>
  <si>
    <t>Bednění základových zdí Příplatek k cenám bednění za pohledový beton</t>
  </si>
  <si>
    <t>1165563775</t>
  </si>
  <si>
    <t>(1,800+1,600)*2*1,050</t>
  </si>
  <si>
    <t>(2,400*2+2,200)*1,050</t>
  </si>
  <si>
    <t>37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</si>
  <si>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</si>
  <si>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</si>
  <si>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-1008960254</t>
  </si>
  <si>
    <t xml:space="preserve">"1.PP VM - Výkaz výztuže výtah"  307,000*1,1/1000</t>
  </si>
  <si>
    <t>38</t>
  </si>
  <si>
    <t>279362021</t>
  </si>
  <si>
    <t>Výztuž základových zdí nosných svislých nebo odkloněných od svislice, rovinných nebo oblých, deskových nebo žebrových, včetně výztuže jejich žeber ze svařovaných sítí z drátů typu KARI</t>
  </si>
  <si>
    <t>1335815771</t>
  </si>
  <si>
    <t xml:space="preserve">"1.PP VM - Výkaz výztuže výtah"  104,280*1,2/1000</t>
  </si>
  <si>
    <t>Svislé a kompletní konstrukce</t>
  </si>
  <si>
    <t>39</t>
  </si>
  <si>
    <t>310238211</t>
  </si>
  <si>
    <t>Zazdívka otvorů ve zdivu nadzákladovém cihlami pálenými plochy přes 0,25 m2 do 1 m2 na maltu vápenocementovou</t>
  </si>
  <si>
    <t>792388326</t>
  </si>
  <si>
    <t xml:space="preserve">"1.PP VM -zazdívky ve stěnách VZT"  0,342</t>
  </si>
  <si>
    <t xml:space="preserve">"1.PP VM - stěny suteren - zazdívky CP-P15"  0,512</t>
  </si>
  <si>
    <t xml:space="preserve">"3.NP VM - Stěny  a zazdívky ostatní -zazdívky CP-P15" 0,359+0,666</t>
  </si>
  <si>
    <t>40</t>
  </si>
  <si>
    <t>310239211</t>
  </si>
  <si>
    <t>Zazdívka otvorů ve zdivu nadzákladovém cihlami pálenými plochy přes 1 m2 do 4 m2 na maltu vápenocementovou</t>
  </si>
  <si>
    <t>-1919421135</t>
  </si>
  <si>
    <t xml:space="preserve">"1.PP VM -zazdívky zárubní do stáv. stěn"   4,200</t>
  </si>
  <si>
    <t xml:space="preserve">"1.PP VM -zazdívky ve stěnách VZT"  3,034+4,393</t>
  </si>
  <si>
    <t xml:space="preserve">"1.PP VM - stěny suteren - zazdívky CP-P15"  11,106-0,512</t>
  </si>
  <si>
    <t xml:space="preserve">"1.NP VM - Stěny - zazdívky CP-P15"   18,934</t>
  </si>
  <si>
    <t xml:space="preserve">"1.NP VM - Stěny - dozdívky parapetu CP-P15"   12,161</t>
  </si>
  <si>
    <t xml:space="preserve">"2.NP VM - Stěny - dozdívky parapetu CP-P15"  9,150</t>
  </si>
  <si>
    <t xml:space="preserve">"2.NP VM - Stěny - zazdívky CP-P15"   14,212</t>
  </si>
  <si>
    <t xml:space="preserve">"3.NP VM - Stěny  a zazdívky ostatní - zazdívky CP-P15"   0,289</t>
  </si>
  <si>
    <t xml:space="preserve">"VM - Stěny - bourání a dozdívky"   </t>
  </si>
  <si>
    <t xml:space="preserve">"1.NP"  16,854</t>
  </si>
  <si>
    <t xml:space="preserve">"2.NP"  18,140</t>
  </si>
  <si>
    <t xml:space="preserve">"3.NP"  9,235</t>
  </si>
  <si>
    <t>41</t>
  </si>
  <si>
    <t>311231115</t>
  </si>
  <si>
    <t>Zdivo z cihel pálených nosné z cihel plných dl. 290 mm P 7 až 15, na maltu ze suché směsi 5 MPa</t>
  </si>
  <si>
    <t>-983917553</t>
  </si>
  <si>
    <t xml:space="preserve">"1.PP VM - stěny suteren - CP-P15" </t>
  </si>
  <si>
    <t xml:space="preserve">"tl. 300 mm"   0,772</t>
  </si>
  <si>
    <t>"půda VM - stěny - přezdění CPP 30%" 31,540</t>
  </si>
  <si>
    <t>42</t>
  </si>
  <si>
    <t>311272031</t>
  </si>
  <si>
    <t>Zdivo z pórobetonových tvárnic na tenké maltové lože, tl. zdiva 200 mm pevnost tvárnic přes P2 do P4, objemová hmotnost přes 450 do 600 kg/m3 hladkých</t>
  </si>
  <si>
    <t>1732996884</t>
  </si>
  <si>
    <t xml:space="preserve">"2.NP VM - Stěny - PSK"   18,866</t>
  </si>
  <si>
    <t>43</t>
  </si>
  <si>
    <t>311273131</t>
  </si>
  <si>
    <t>Zdivo tepelněizolační z pórobetonových tvárnic na tenkovrstvou maltu, pevnost tvárnic do P2, objemová hmotnost do 400 kg/m3,součinitel prostupu tepla U přes 0,14 do 0,18, tl. zdiva 500 mm</t>
  </si>
  <si>
    <t>849334381</t>
  </si>
  <si>
    <t xml:space="preserve">"3.NP VM - Stěny  vikýřů levá část - PSK YQ"  12,185</t>
  </si>
  <si>
    <t xml:space="preserve">"3.NP VM - Stěny  vikýřů pravá část - PSK YQ"  12,500</t>
  </si>
  <si>
    <t>44</t>
  </si>
  <si>
    <t>312311811</t>
  </si>
  <si>
    <t>Nadzákladové zdi z betonu prostého výplňové bez zvláštních nároků na vliv prostředí tř. C 12/15</t>
  </si>
  <si>
    <t>1931778221</t>
  </si>
  <si>
    <t xml:space="preserve">"3.NP - Vyplnění komínových průduchů"   5,254</t>
  </si>
  <si>
    <t>45</t>
  </si>
  <si>
    <t>312-001R</t>
  </si>
  <si>
    <t xml:space="preserve">Údržba a stavební práce na komínovém tělese pro napojení vzduchotechniky pro SO 02 </t>
  </si>
  <si>
    <t>soubor</t>
  </si>
  <si>
    <t>990300438</t>
  </si>
  <si>
    <t>dle popisu v TZ, str. 7</t>
  </si>
  <si>
    <t>- kontrola kamerou, vyčištění průduchu</t>
  </si>
  <si>
    <t>- zřízení montážních prostupů pro montáž VZT potrubí a jejich zazdění</t>
  </si>
  <si>
    <t>- zřízení revizních otvorů s požadovanou požární odolností</t>
  </si>
  <si>
    <t>46</t>
  </si>
  <si>
    <t>314231551</t>
  </si>
  <si>
    <t>Zdivo komínových nebo ventilačních těles dosavadních objektů volně stojících nad střešní rovinou na maltu cementovou včetně spárování, o průřezu průduchu přes 150x150 mm z cihel pálených plných, pevnosti P 40 dl. 290 mm,</t>
  </si>
  <si>
    <t>-1508928235</t>
  </si>
  <si>
    <t xml:space="preserve">"půda VM - stěny - komín CPP"  2,583</t>
  </si>
  <si>
    <t>47</t>
  </si>
  <si>
    <t>317121101</t>
  </si>
  <si>
    <t>Montáž prefabrikovaných překladů délky do 1500 mm</t>
  </si>
  <si>
    <t>kus</t>
  </si>
  <si>
    <t>166231511</t>
  </si>
  <si>
    <t>"1.PP VM - překlady - RZP 120" 22</t>
  </si>
  <si>
    <t>"1.NP VM - překlady - RZP 120" 8</t>
  </si>
  <si>
    <t>"3.NP VM - překlady - RZP 120" 6</t>
  </si>
  <si>
    <t>"1.PP VM - překlady - RZP 150" 8</t>
  </si>
  <si>
    <t>"1.NP VM - překlady - RZP 150" 29</t>
  </si>
  <si>
    <t>"2.NP VM - překlady - RZP 150" 43</t>
  </si>
  <si>
    <t>"3.NP VM - překlady - RZP 150" 9</t>
  </si>
  <si>
    <t>48</t>
  </si>
  <si>
    <t>59321070</t>
  </si>
  <si>
    <t>překlad železobetonový RZP 1190x140x140mm</t>
  </si>
  <si>
    <t>-811449958</t>
  </si>
  <si>
    <t>49</t>
  </si>
  <si>
    <t>59321071</t>
  </si>
  <si>
    <t>překlad železobetonový RZP 1490x140x140mm</t>
  </si>
  <si>
    <t>-61645860</t>
  </si>
  <si>
    <t>50</t>
  </si>
  <si>
    <t>317121102</t>
  </si>
  <si>
    <t>Montáž prefabrikovaných překladů délky přes 1500 do 2200 mm</t>
  </si>
  <si>
    <t>2000069186</t>
  </si>
  <si>
    <t>"1.PP VM - překlady - RZP 210" 4</t>
  </si>
  <si>
    <t>"1.NP VM - překlady - RZP 210" 17+4+3</t>
  </si>
  <si>
    <t>"3.NP VM - překlady - RZP 210" 13</t>
  </si>
  <si>
    <t>51</t>
  </si>
  <si>
    <t>5932107R</t>
  </si>
  <si>
    <t>překlad železobetonový RZP 2100x140x140mm</t>
  </si>
  <si>
    <t>-1022662512</t>
  </si>
  <si>
    <t>52</t>
  </si>
  <si>
    <t>317142422</t>
  </si>
  <si>
    <t>Překlady nenosné z pórobetonu osazené do tenkého maltového lože, výšky do 250 mm, šířky překladu 100 mm, délky překladu přes 1000 do 1250 mm</t>
  </si>
  <si>
    <t>-21946886</t>
  </si>
  <si>
    <t>"1.NP VM - překlady - NEP 100-1250" 2</t>
  </si>
  <si>
    <t>"2.NP VM - překlady - NEP 100-1250" 2</t>
  </si>
  <si>
    <t>"3.NP VM - překlady - NEP 100-1250" 61</t>
  </si>
  <si>
    <t>53</t>
  </si>
  <si>
    <t>317142442</t>
  </si>
  <si>
    <t>Překlady nenosné z pórobetonu osazené do tenkého maltového lože, výšky do 250 mm, šířky překladu 150 mm, délky překladu přes 1000 do 1250 mm</t>
  </si>
  <si>
    <t>1982920900</t>
  </si>
  <si>
    <t>"2.NP VM - překlady - NEP 150-1250" 2</t>
  </si>
  <si>
    <t>54</t>
  </si>
  <si>
    <t>317144113</t>
  </si>
  <si>
    <t>Překlady z lehkého betonu nízké výška 115 mm, šířka 115 mm, délka 1240 mm (1000 mm)</t>
  </si>
  <si>
    <t>1124893308</t>
  </si>
  <si>
    <t xml:space="preserve">"1.NP VM - překlady - PN 115x115-1240/1000"  6</t>
  </si>
  <si>
    <t xml:space="preserve">"2.NP VM - překlady - PN 115x115-1240/1000"  12</t>
  </si>
  <si>
    <t>55</t>
  </si>
  <si>
    <t>317144123</t>
  </si>
  <si>
    <t>Překlady z lehkého betonu nízké výška 115 mm, šířka 175 mm, délka 1240 mm (1000 mm)</t>
  </si>
  <si>
    <t>1423362475</t>
  </si>
  <si>
    <t xml:space="preserve">"1.NP VM - překlady - PN 175x115-1240/1000"  4</t>
  </si>
  <si>
    <t>"2.NP VM - překlady - PN 175x115-1240/1000" 11</t>
  </si>
  <si>
    <t>56</t>
  </si>
  <si>
    <t>317168054</t>
  </si>
  <si>
    <t>Překlady keramické vysoké osazené do maltového lože, šířky překladu 70 mm výšky 238 mm, délky 1750 mm</t>
  </si>
  <si>
    <t>-2101549879</t>
  </si>
  <si>
    <t>"3.NP VM - překlady - KP7 175" 10</t>
  </si>
  <si>
    <t>57</t>
  </si>
  <si>
    <t>317235811</t>
  </si>
  <si>
    <t>Doplnění zdiva hlavních a kordonových říms s dodáním hmot, cihlami pálenými na maltu</t>
  </si>
  <si>
    <t>1089636390</t>
  </si>
  <si>
    <t xml:space="preserve">"Fasáda jižní VM -přezdění kordonové římsy"  3,000*0,300*0,600</t>
  </si>
  <si>
    <t xml:space="preserve">"Fasáda severní VM - přezdění kordonové římsy"  9,500*0,300*0,600</t>
  </si>
  <si>
    <t xml:space="preserve">"Fasáda východní VM - přezdění kordonové římsy"  2,250*0,300*0,600</t>
  </si>
  <si>
    <t xml:space="preserve">"Fasáda západní VM - přezdění kordonové římsy"  7,250*0,300*0,600</t>
  </si>
  <si>
    <t>58</t>
  </si>
  <si>
    <t>317944321</t>
  </si>
  <si>
    <t>Válcované nosníky dodatečně osazované do připravených otvorů bez zazdění hlav do č. 12</t>
  </si>
  <si>
    <t>-1801454731</t>
  </si>
  <si>
    <t>"1.PP VM - překlady - UPE80" 1,000*8,64/1000</t>
  </si>
  <si>
    <t xml:space="preserve">"1.PP VM - překlady - HEB120"  11,500*26,70/1000</t>
  </si>
  <si>
    <t xml:space="preserve">"3.NP VM - překlady - HEB100"  4,500*20,40/1000</t>
  </si>
  <si>
    <t>59</t>
  </si>
  <si>
    <t>317944323</t>
  </si>
  <si>
    <t>Válcované nosníky dodatečně osazované do připravených otvorů bez zazdění hlav č. 14 až 22</t>
  </si>
  <si>
    <t>-149965615</t>
  </si>
  <si>
    <t xml:space="preserve">"1.NP VM - překlady - HEB 140"  10,400*33,70/1000</t>
  </si>
  <si>
    <t xml:space="preserve">"1.NP VM - překlady - HEB 180"  8,400*51,20/1000</t>
  </si>
  <si>
    <t xml:space="preserve">"2.NP VM - překlady - HEB 160"  51,100*42,60/1000</t>
  </si>
  <si>
    <t>60</t>
  </si>
  <si>
    <t>317998125</t>
  </si>
  <si>
    <t>Izolace tepelná mezi překlady z pěnového polystyrenu jakékoliv výšky, tloušťky 100 mm</t>
  </si>
  <si>
    <t>598484566</t>
  </si>
  <si>
    <t>"2.NP VM - překlady - EPS" 5,700*0,140</t>
  </si>
  <si>
    <t>61</t>
  </si>
  <si>
    <t>31799812R</t>
  </si>
  <si>
    <t>Izolace tepelná mezi překlady z pěnového polystyrenu jakékoliv výšky, tloušťky 140 mm</t>
  </si>
  <si>
    <t>1537008387</t>
  </si>
  <si>
    <t>"1.PP VM - překlady - EPS" 0,600*0,140</t>
  </si>
  <si>
    <t>"1.NP VM - překlady - EPS" (3,900+2,100)*0,140</t>
  </si>
  <si>
    <t>"3.NP VM - překlady - EPS" 3,500*0,250</t>
  </si>
  <si>
    <t>62</t>
  </si>
  <si>
    <t>342241162</t>
  </si>
  <si>
    <t>Příčky nebo přizdívky jednoduché z cihel nebo příčkovek pálených na maltu MVC nebo MC plných P7,5 až P15 dl. 290 mm (290x140x65 mm), tl. o tl. 140 mm</t>
  </si>
  <si>
    <t>1491153738</t>
  </si>
  <si>
    <t xml:space="preserve">"1.PP VM - stěny suteren - CP-P15"  </t>
  </si>
  <si>
    <t xml:space="preserve">"tl. 100, 150 mm"   43,489-2,574</t>
  </si>
  <si>
    <t>63</t>
  </si>
  <si>
    <t>34224116R</t>
  </si>
  <si>
    <t>Příčky nebo přizdívky jednoduché z cihel nebo příčkovek pálených na maltu MVC nebo MC plných P7,5 až P15 dl. 290 mm (290x140x65 mm), tl. o tl. 140 mm - vč. provázání</t>
  </si>
  <si>
    <t>-1501570577</t>
  </si>
  <si>
    <t xml:space="preserve">"3.NP VM -Stěny  a zazdívky ostatní - CP-P15...."   29,327</t>
  </si>
  <si>
    <t>64</t>
  </si>
  <si>
    <t>342272225</t>
  </si>
  <si>
    <t>Příčky z pórobetonových tvárnic hladkých na tenké maltové lože objemová hmotnost do 500 kg/m3, tloušťka příčky 100 mm</t>
  </si>
  <si>
    <t>-412622873</t>
  </si>
  <si>
    <t xml:space="preserve">"1.NP VM - Stěny - PSK"   8,044*2</t>
  </si>
  <si>
    <t xml:space="preserve">"2.NP VM - Stěny - PSK"   9,025+9,229</t>
  </si>
  <si>
    <t xml:space="preserve">"3.NP VM - Stěny a zazdívky ostatní - PSK"   9,159</t>
  </si>
  <si>
    <t>65</t>
  </si>
  <si>
    <t>342272245</t>
  </si>
  <si>
    <t>Příčky z pórobetonových tvárnic hladkých na tenké maltové lože objemová hmotnost do 500 kg/m3, tloušťka příčky 150 mm</t>
  </si>
  <si>
    <t>-1610625887</t>
  </si>
  <si>
    <t xml:space="preserve">"1.NP VM - Stěny - PSK"   17,094</t>
  </si>
  <si>
    <t xml:space="preserve">"2.NP VM - Stěny - PSK"   15,720+20,400</t>
  </si>
  <si>
    <t xml:space="preserve">"3.NP VM - Stěny a zazdívky ostatní - PSK"   6,068+11,899</t>
  </si>
  <si>
    <t>66</t>
  </si>
  <si>
    <t>34227311R</t>
  </si>
  <si>
    <t>Příčky AKU z bloků z lehkého keramického betonu kalibrovaného na tenkou zdící maltu, tloušťka zdiva 115 mm</t>
  </si>
  <si>
    <t>-426358953</t>
  </si>
  <si>
    <t xml:space="preserve">"1.NP VM - Stěny - Liapor M...AKU (KM 115 AKU)"   71,262</t>
  </si>
  <si>
    <t xml:space="preserve">"2.NP VM - Stěny - Liapor M...AKU (KM 115 AKU)"   133,362</t>
  </si>
  <si>
    <t>67</t>
  </si>
  <si>
    <t>34227311R.1</t>
  </si>
  <si>
    <t>Příčky AKU z bloků z lehkého keramického betonu kalibrovaného na tenkou zdící maltu, tloušťka zdiva 175 mm</t>
  </si>
  <si>
    <t>783769413</t>
  </si>
  <si>
    <t xml:space="preserve">"1.NP VM - Stěny - Liapor M...AKU (KM 175 AKU)"   148,341</t>
  </si>
  <si>
    <t xml:space="preserve">"2.NP VM - Stěny - Liapor M...AKU (KM 175 AKU)"   326,986</t>
  </si>
  <si>
    <t xml:space="preserve">"2.NP VM - Stěny - Liapor M175 AKU"   33,742</t>
  </si>
  <si>
    <t>68</t>
  </si>
  <si>
    <t>34227311R.2</t>
  </si>
  <si>
    <t>Příčky z bloků z lehkého keramického betonu, tloušťka zdiva 115 mm</t>
  </si>
  <si>
    <t>204967104</t>
  </si>
  <si>
    <t xml:space="preserve">"2.NP VM - Stěny - Liapor M 115"   33,742</t>
  </si>
  <si>
    <t>69</t>
  </si>
  <si>
    <t>34227311R.3</t>
  </si>
  <si>
    <t>Příčky AKU z bloků z lehkého keramického betonu, tloušťka zdiva 175 mm</t>
  </si>
  <si>
    <t>-769646604</t>
  </si>
  <si>
    <t xml:space="preserve">"2.NP VM - Stěny - Liapor M 175 AKU"   33,742</t>
  </si>
  <si>
    <t>70</t>
  </si>
  <si>
    <t>342291121</t>
  </si>
  <si>
    <t>Ukotvení příček plochými kotvami, do konstrukce cihelné</t>
  </si>
  <si>
    <t>-1416721938</t>
  </si>
  <si>
    <t>1.PP, v.č. 106, 118</t>
  </si>
  <si>
    <t>2,880*11</t>
  </si>
  <si>
    <t>1.NP</t>
  </si>
  <si>
    <t>3,600*35</t>
  </si>
  <si>
    <t>2.NP</t>
  </si>
  <si>
    <t>4,250*70</t>
  </si>
  <si>
    <t>3.NP</t>
  </si>
  <si>
    <t>3,150*10</t>
  </si>
  <si>
    <t>71</t>
  </si>
  <si>
    <t>34-001R</t>
  </si>
  <si>
    <t>D+M ocelových sloupů v 1.PP</t>
  </si>
  <si>
    <t>kg</t>
  </si>
  <si>
    <t>-21332958</t>
  </si>
  <si>
    <t xml:space="preserve">"1.PP VM - ocel1"  374,51</t>
  </si>
  <si>
    <t>72</t>
  </si>
  <si>
    <t>346244381</t>
  </si>
  <si>
    <t>Plentování ocelových válcovaných nosníků jednostranné cihlami na maltu, výška stojiny do 200 mm</t>
  </si>
  <si>
    <t>1980099270</t>
  </si>
  <si>
    <t xml:space="preserve">"1.PP VM - překlady - HEB120"  1,200*(0,800+0,120*2)*2</t>
  </si>
  <si>
    <t xml:space="preserve">"1.NP VM - překlady - HEB 140"  2,600*(0,640+0,140*2)</t>
  </si>
  <si>
    <t xml:space="preserve">"1.NP VM - překlady - HEB 180"  2,800*(0,650+0,180*2)</t>
  </si>
  <si>
    <t>"2.NP VM - překlady - HEB 160"</t>
  </si>
  <si>
    <t>2,800*(0,580+0,160*2)</t>
  </si>
  <si>
    <t>2,250*(0,650+0,160*2)</t>
  </si>
  <si>
    <t>2,600*(0,650+0,160*2)*2</t>
  </si>
  <si>
    <t>4,300*(0,610+0,160*2)</t>
  </si>
  <si>
    <t xml:space="preserve">"3.NP VM - překlady - HEB100"  1,500*(0,370+0,100*2)</t>
  </si>
  <si>
    <t>73</t>
  </si>
  <si>
    <t>349231811</t>
  </si>
  <si>
    <t>Přizdívka z cihel ostění s ozubem ve vybouraných otvorech, s vysekáním kapes pro zavázaní přes 80 do 150 mm</t>
  </si>
  <si>
    <t>-1611289761</t>
  </si>
  <si>
    <t>"1.PP VM - přizdívky ostění" 18,970</t>
  </si>
  <si>
    <t xml:space="preserve">"1.NP VM - Stěny - dozdívky ostění CP-P15"   5,360</t>
  </si>
  <si>
    <t>Vodorovné konstrukce</t>
  </si>
  <si>
    <t>74</t>
  </si>
  <si>
    <t>411168323R</t>
  </si>
  <si>
    <t>Stropy keramické z cihelných stropních vložek MIAKO a keramobetonových nosníků včetně zmonolitnění konstrukce z betonu C 25/30 a svařované sítě při osové vzdálenosti nosníků 50 cm, z vložek výšky 23 cm (MIAKO 23/50), tloušťky stropní konstrukce 29 cm, z nosníků délky přes 3 do 4 m</t>
  </si>
  <si>
    <t>-1608874740</t>
  </si>
  <si>
    <t xml:space="preserve">"VM - výkaz stropů...." </t>
  </si>
  <si>
    <t xml:space="preserve">"MIAKO 19(23)/50 + nosníky, vč. sítě a zmonolitnění, tl. 26/29cm, délky přes 3-4m - 2.NP"   1,900</t>
  </si>
  <si>
    <t>75</t>
  </si>
  <si>
    <t>411168383R1</t>
  </si>
  <si>
    <t>Stropy keramické z cihelných stropních vložek MIAKO a keramobetonových nosníků včetně zmonolitnění konstrukce z betonu C 25/30 a svařované sítě při osové vzdálenosti nosníků 62,5 cm, z vložek výšky 23 cm (MIAKO 23/62,5), tloušťky stropní konstrukce 29 cm, z nosníků délky přes 3 do 4 m</t>
  </si>
  <si>
    <t>-1116816820</t>
  </si>
  <si>
    <t xml:space="preserve">"MIAKO 19(23)/62,5 + nosníky, vč. sítě a zmonolitnění, tl. 26/29cm, délky přes 3-4m - 1.NP, 2.NP"  83+11,8</t>
  </si>
  <si>
    <t>76</t>
  </si>
  <si>
    <t>411168324R2</t>
  </si>
  <si>
    <t>Stropy keramické z cihelných stropních vložek MIAKO a keramobetonových nosníků včetně zmonolitnění konstrukce z betonu C 25/30 a svařované sítě při osové vzdálenosti nosníků 50 cm, z vložek výšky 23 cm (MIAKO 23/50), tloušťky stropní konstrukce 29 cm, z nosníků délky přes 4 do 5 m</t>
  </si>
  <si>
    <t>1023308054</t>
  </si>
  <si>
    <t xml:space="preserve">"MIAKO 19(23)/50 + nosníky, vč. sítě a zmonolitnění, tl. 26/29cm, délky přes 4-5m - 1.NP"  23</t>
  </si>
  <si>
    <t>77</t>
  </si>
  <si>
    <t>411168304R3</t>
  </si>
  <si>
    <t>Stropy keramické z cihelných stropních vložek MIAKO a keramobetonových nosníků včetně zmonolitnění konstrukce z betonu C 25/30 a svařované sítě při osové vzdálenosti nosníků 50 cm, z vložek výšky 19 cm (MIAKO 19/50), tloušťky stropní konstrukce 26 cm, z nosníků délky přes 4 do 5 m</t>
  </si>
  <si>
    <t>-1635424985</t>
  </si>
  <si>
    <t xml:space="preserve">"MIAKO 19(23)/50 + nosníky, vč. sítě a zmonolitnění, tl. 26/29cm, délky přes 4-5m- 3.NP"  31</t>
  </si>
  <si>
    <t>78</t>
  </si>
  <si>
    <t>411168325R4</t>
  </si>
  <si>
    <t>Stropy keramické z cihelných stropních vložek MIAKO a keramobetonových nosníků včetně zmonolitnění konstrukce z betonu C 25/30 a svařované sítě při osové vzdálenosti nosníků 50 cm, z vložek výšky 23 cm (MIAKO 23/50), tloušťky stropní konstrukce 29 cm, z nosníků délky přes 5 do 6 m</t>
  </si>
  <si>
    <t>358342854</t>
  </si>
  <si>
    <t xml:space="preserve">"MIAKO 19(23)/50 + nosníky, vč. sítě a zmonolitnění, tl. 26/29cm, délky přes 5-6m - 1.NP, 2.NP"  174+18,3</t>
  </si>
  <si>
    <t>79</t>
  </si>
  <si>
    <t>411168305R5</t>
  </si>
  <si>
    <t>Stropy keramické z cihelných stropních vložek MIAKO a keramobetonových nosníků včetně zmonolitnění konstrukce z betonu C 25/30 a svařované sítě při osové vzdálenosti nosníků 50 cm, z vložek výšky 19 cm (MIAKO 19/50), tloušťky stropní konstrukce 26 cm, z nosníků délky přes 5 do 6 m</t>
  </si>
  <si>
    <t>-879493390</t>
  </si>
  <si>
    <t xml:space="preserve">"MIAKO 19(23)/50 + nosníky, vč. sítě a zmonolitnění, tl. 26/29cm, délky přes 5-6m - 3.NP"  136,0</t>
  </si>
  <si>
    <t>80</t>
  </si>
  <si>
    <t>411168385R6</t>
  </si>
  <si>
    <t>Stropy keramické z cihelných stropních vložek MIAKO a keramobetonových nosníků včetně zmonolitnění konstrukce z betonu C 25/30 a svařované sítě při osové vzdálenosti nosníků 62,5 cm, z vložek výšky 23 cm (MIAKO 23/62,5), tloušťky stropní konstrukce 29 cm, z nosníků délky přes 5 do 6 m</t>
  </si>
  <si>
    <t>1001795678</t>
  </si>
  <si>
    <t xml:space="preserve">"MIAKO 19(23)/62,5 + nosníky, vč. sítě a zmonolitnění, tl.26/29cm, délky přes 5-6m - 1.NP, 2.NP"  62,0+243,0</t>
  </si>
  <si>
    <t>81</t>
  </si>
  <si>
    <t>411168365R7</t>
  </si>
  <si>
    <t>Stropy keramické z cihelných stropních vložek MIAKO a keramobetonových nosníků včetně zmonolitnění konstrukce z betonu C 25/30 a svařované sítě při osové vzdálenosti nosníků 62,5 cm, z vložek výšky 19 cm (MIAKO 19/62,5), tloušťky stropní konstrukce 26 cm, z nosníků délky přes 5 do 6 m</t>
  </si>
  <si>
    <t>-1361337581</t>
  </si>
  <si>
    <t xml:space="preserve">"MIAKO 19(23)/62,5 + nosníky, vč. sítě a zmonolitnění, tl.26/29cm, délky přes 5-6m - 3.NP"  17,3</t>
  </si>
  <si>
    <t>82</t>
  </si>
  <si>
    <t>411168326R8</t>
  </si>
  <si>
    <t>Stropy keramické z cihelných stropních vložek MIAKO a keramobetonových nosníků včetně zmonolitnění konstrukce z betonu C 25/30 a svařované sítě při osové vzdálenosti nosníků 50 cm, z vložek výšky 23 cm (MIAKO 23/50), tloušťky stropní konstrukce 29 cm, z nosníků délky přes 6 do 7 m</t>
  </si>
  <si>
    <t>1128503104</t>
  </si>
  <si>
    <t xml:space="preserve">"MIAKO 19(23)/50 + nosníky, vč. sítě a zmonolitnění, tl. 26/29cm, délky přes 6-7m - 1.NP, 2.NP"  120,0+145,5</t>
  </si>
  <si>
    <t>83</t>
  </si>
  <si>
    <t>411168306R9</t>
  </si>
  <si>
    <t>Stropy keramické z cihelných stropních vložek MIAKO a keramobetonových nosníků včetně zmonolitnění konstrukce z betonu C 25/30 a svařované sítě při osové vzdálenosti nosníků 50 cm, z vložek výšky 19 cm (MIAKO 19/50), tloušťky stropní konstrukce 26 cm, z nosníků délky přes 6 do 7 m</t>
  </si>
  <si>
    <t>-1420409460</t>
  </si>
  <si>
    <t xml:space="preserve">"MIAKO 19(23)/50 + nosníky, vč. sítě a zmonolitnění, tl. 26/29cm, délky přes 6-7m - 3.NP"  44,2</t>
  </si>
  <si>
    <t>84</t>
  </si>
  <si>
    <t>411168386R10</t>
  </si>
  <si>
    <t>Stropy keramické z cihelných stropních vložek MIAKO a keramobetonových nosníků včetně zmonolitnění konstrukce z betonu C 25/30 a svařované sítě při osové vzdálenosti nosníků 62,5 cm, z vložek výšky 23 cm (MIAKO 23/62,5), tloušťky stropní konstrukce 29 cm, z nosníků délky přes 6 do 7 m</t>
  </si>
  <si>
    <t>1401544713</t>
  </si>
  <si>
    <t xml:space="preserve">"MIAKO 19(23)/62,5 + nosníky, vč. sítě a zmonolitnění, tl. 26/29cm, délky přes 6-7m- 2.NP"  70,3</t>
  </si>
  <si>
    <t>85</t>
  </si>
  <si>
    <t>4111682R11</t>
  </si>
  <si>
    <t>Stropy keramické z cihelných stropních vložek MIAKO a keramobetonových nosníků včetně zmonolitnění konstrukce z betonu C 25/30 a svařované sítě při osové vzdálenosti nosníků 50 cm, z vložek výšky 8 cm (MIAKO 8/50), tloušťky stropní konstrukce 26, 29 cm</t>
  </si>
  <si>
    <t>-1400204116</t>
  </si>
  <si>
    <t xml:space="preserve">"MIAKO 8/50 + nosníky, vč. sítě a zmonolitnění, tl. 26/29cm - 1.NP, 2.NP, 3.NP"  25,7+14,9+25,4</t>
  </si>
  <si>
    <t>86</t>
  </si>
  <si>
    <t>4111682R12</t>
  </si>
  <si>
    <t>Stropy keramické z cihelných stropních vložek MIAKO a keramobetonových nosníků včetně zmonolitnění konstrukce z betonu C 25/30 a svařované sítě při osové vzdálenosti nosníků 50 cm, z vložek výšky 8 cm (MIAKO 8/62,5), tloušťky stropní konstrukce 26, 29 cm</t>
  </si>
  <si>
    <t>794995024</t>
  </si>
  <si>
    <t xml:space="preserve">"MIAKO 8/62,5 + nosníky, vč. sítě a zmonolitnění, tl. 26/29cm - 1.NP, 2.NP, 3.NP"  11,7+20,6+1,6</t>
  </si>
  <si>
    <t>87</t>
  </si>
  <si>
    <t>411161215</t>
  </si>
  <si>
    <t>Samostatné osazení stropních keramobetonových nosníků délky přes 5 do 6 m</t>
  </si>
  <si>
    <t>1087109230</t>
  </si>
  <si>
    <t xml:space="preserve">"1.NP"  16+10+6+19+13</t>
  </si>
  <si>
    <t xml:space="preserve">"2.NP"  15+17+17+15</t>
  </si>
  <si>
    <t xml:space="preserve">"3.NP"  2+1</t>
  </si>
  <si>
    <t>88</t>
  </si>
  <si>
    <t>59339018</t>
  </si>
  <si>
    <t>nosník keramický stropní s prostorovou výztuží do v 190mm š 160mm dl 6,00m</t>
  </si>
  <si>
    <t>222177167</t>
  </si>
  <si>
    <t>89</t>
  </si>
  <si>
    <t>411161216</t>
  </si>
  <si>
    <t>Samostatné osazení stropních keramobetonových nosníků délky přes 6 do 7 m</t>
  </si>
  <si>
    <t>-1903368281</t>
  </si>
  <si>
    <t>"1.NP" 17+10</t>
  </si>
  <si>
    <t xml:space="preserve">"2.NP"  15+14+18</t>
  </si>
  <si>
    <t xml:space="preserve">"3.NP"  1</t>
  </si>
  <si>
    <t>90</t>
  </si>
  <si>
    <t>59339022</t>
  </si>
  <si>
    <t>nosník keramický stropní s prostorovou výztuží do v 230mm š 160mm dl 7,00m</t>
  </si>
  <si>
    <t>-1458705986</t>
  </si>
  <si>
    <t>91</t>
  </si>
  <si>
    <t>4111685R</t>
  </si>
  <si>
    <t>Ztužující příčné žebro (skrytý průvlak) pro keramické stropy z cihelných stropních vložek MIAKO z betonu železového C 25/30 včetně výztuže při osové vzdálenosti nosníků 50 a 62,5 cm, tloušťka stropní konstrukce 26 a 29 cm</t>
  </si>
  <si>
    <t>-1366891826</t>
  </si>
  <si>
    <t xml:space="preserve">"ztužující věnce z C25/30, včetně výztuže, detail D - 2.NP, 3.NP"  (34,5+10,0)*0,300</t>
  </si>
  <si>
    <t>92</t>
  </si>
  <si>
    <t>411-001R</t>
  </si>
  <si>
    <t>Doplňující stavební práce pro keramické stropy 1.-3.NP, detail A až H, v.č. 121</t>
  </si>
  <si>
    <t>1172424294</t>
  </si>
  <si>
    <t>Kompletní realizace dle PD a TZ - dle detailů A-H, v.č. 119, 120, 121</t>
  </si>
  <si>
    <t>- vybourání kapes pro uložení nosníků a táhel, vč. odvozu a uložení suti na skládku</t>
  </si>
  <si>
    <t>- vyspravení stávajícího zdiva v okolí nosníků, oprava omítek, rabicové pletivo</t>
  </si>
  <si>
    <t>- dodávka a montáž tepelné izolace z EPS nebo MW a hydroizolačního asf. pásu</t>
  </si>
  <si>
    <t>93</t>
  </si>
  <si>
    <t>411323333</t>
  </si>
  <si>
    <t>Klenby nebo skořepiny z betonu železového (bez výztuže) včetně souvisejících patních a žlabových nosníků, táhel, ztužidel, příčlí, obloukových žeber, čelních (štítových) zdí apod. tř. C 16/20</t>
  </si>
  <si>
    <t>-2054488643</t>
  </si>
  <si>
    <t>nadbetonávka klenby</t>
  </si>
  <si>
    <t xml:space="preserve">"1.NP VM - Dokončovací práce plocha podlahy - Vi1b"  139,070*0,100</t>
  </si>
  <si>
    <t>94</t>
  </si>
  <si>
    <t>411353101</t>
  </si>
  <si>
    <t>Bednění stropních konstrukcí - bez podpěrné konstrukce kleneb poloměru přes 1000 mm tvaru válce, tloušťky klenby přes 5 do 25 cm zřízení</t>
  </si>
  <si>
    <t>-237730714</t>
  </si>
  <si>
    <t xml:space="preserve">"1.NP VM - Dokončovací práce plocha podlahy - Vi1b"  139,070</t>
  </si>
  <si>
    <t>95</t>
  </si>
  <si>
    <t>411353102</t>
  </si>
  <si>
    <t>Bednění stropních konstrukcí - bez podpěrné konstrukce kleneb poloměru přes 1000 mm tvaru válce, tloušťky klenby přes 5 do 25 cm odstranění</t>
  </si>
  <si>
    <t>414181414</t>
  </si>
  <si>
    <t>96</t>
  </si>
  <si>
    <t>411354313</t>
  </si>
  <si>
    <t>Podpěrná konstrukce stropů - desek, kleneb a skořepin výška podepření do 4 m tloušťka stropu přes 15 do 25 cm zřízení</t>
  </si>
  <si>
    <t>1505123383</t>
  </si>
  <si>
    <t>97</t>
  </si>
  <si>
    <t>411354314</t>
  </si>
  <si>
    <t>Podpěrná konstrukce stropů - desek, kleneb a skořepin výška podepření do 4 m tloušťka stropu přes 15 do 25 cm odstranění</t>
  </si>
  <si>
    <t>-1983137716</t>
  </si>
  <si>
    <t>98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</si>
  <si>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</si>
  <si>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</si>
  <si>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538415454</t>
  </si>
  <si>
    <t xml:space="preserve">"detail A-H"  (2444,49+341,24+1796,55+122,00+40,00+1398,87+195,28+1053,79+50,62)/1000</t>
  </si>
  <si>
    <t>99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</si>
  <si>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</si>
  <si>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</si>
  <si>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-940483453</t>
  </si>
  <si>
    <t xml:space="preserve">"detail A-H"  (257,52+222,00+88,80+68,73+43,45)/1000</t>
  </si>
  <si>
    <t>100</t>
  </si>
  <si>
    <t>411363021</t>
  </si>
  <si>
    <t>Výztuž kleneb nebo skořepin kleneb jakékoliv světlosti a tloušťky nebo skořepin žlábkových, zborcených, válcových nebo tvaru vrchlíku včetně výztuže patních nosníků, obloukových žeber, čelních zdí ze svařovaných sítí z drátů typu KARI</t>
  </si>
  <si>
    <t>-1061903528</t>
  </si>
  <si>
    <t xml:space="preserve">"1.NP VM - Dokončovací práce plocha podlahy - Vi1b"  139,070*3,08*1,15/1000</t>
  </si>
  <si>
    <t>101</t>
  </si>
  <si>
    <t>413231221</t>
  </si>
  <si>
    <t>Zazdívka zhlaví stropních trámů nebo válcovaných nosníků pálenými cihlami trámů, průřezu přes 20000 do 40000 mm2</t>
  </si>
  <si>
    <t>-1072690497</t>
  </si>
  <si>
    <t xml:space="preserve">"1.NP VM - konstrukce krovu"  4*2</t>
  </si>
  <si>
    <t xml:space="preserve">"2.NP VM - konstrukce krovu - stropní trám 160/220"  4*2</t>
  </si>
  <si>
    <t>"2.NP VM - konstrukce krovu,28/32,32/21" (13+12+6)*2+(12*4)*2</t>
  </si>
  <si>
    <t xml:space="preserve">"3.NP VM - konstrukce stropu, rákosník, stropní trám"  (10+7+5+6+15+4)*2</t>
  </si>
  <si>
    <t>102</t>
  </si>
  <si>
    <t>413231231</t>
  </si>
  <si>
    <t>Zazdívka zhlaví stropních trámů nebo válcovaných nosníků pálenými cihlami trámů, průřezu přes 40000 mm2</t>
  </si>
  <si>
    <t>-703676421</t>
  </si>
  <si>
    <t xml:space="preserve">"1.NP VM - konstrukce krovu"  (6+12*6+13)*2</t>
  </si>
  <si>
    <t xml:space="preserve">"3.NP VM - konstrukce stropu, stropní trám"  (5+10)*2</t>
  </si>
  <si>
    <t>103</t>
  </si>
  <si>
    <t>413352115</t>
  </si>
  <si>
    <t>Podpěrná konstrukce nosníků a průvlaků výšky podepření do 4 m výšky nosníku (po spodní hranu stropní desky) přes 100 cm zřízení</t>
  </si>
  <si>
    <t>-970628129</t>
  </si>
  <si>
    <t xml:space="preserve">"detail B, G - HEB 200 - 3.NP"  48,8*0,500</t>
  </si>
  <si>
    <t xml:space="preserve">"detail B, G - HEB 220 - 1.NP, 3.NP"  (69,25+4,5)*0,500</t>
  </si>
  <si>
    <t>104</t>
  </si>
  <si>
    <t>413352116</t>
  </si>
  <si>
    <t>Podpěrná konstrukce nosníků a průvlaků výšky podepření do 4 m výšky nosníku (po spodní hranu stropní desky) přes 100 cm odstranění</t>
  </si>
  <si>
    <t>1335233719</t>
  </si>
  <si>
    <t>105</t>
  </si>
  <si>
    <t>413941123</t>
  </si>
  <si>
    <t>Osazování ocelových válcovaných nosníků ve stropech I nebo IE nebo U nebo UE nebo L č. 14 až 22 nebo výšky do 220 mm</t>
  </si>
  <si>
    <t>146967864</t>
  </si>
  <si>
    <t xml:space="preserve">"detail G - HEB 200 - 3.NP"  48,8*61,3/1000</t>
  </si>
  <si>
    <t xml:space="preserve">"detail G - HEB 220 - 1.NP, 3.NP"  (69,25+4,5)*73,0/1000</t>
  </si>
  <si>
    <t>106</t>
  </si>
  <si>
    <t>13010980</t>
  </si>
  <si>
    <t>ocel profilová HE-B 200 jakost 11 375</t>
  </si>
  <si>
    <t>-832692689</t>
  </si>
  <si>
    <t>2,991*1,08 "Přepočtené koeficientem množství</t>
  </si>
  <si>
    <t>107</t>
  </si>
  <si>
    <t>13010982</t>
  </si>
  <si>
    <t>ocel profilová HE-B 220 jakost 11 375</t>
  </si>
  <si>
    <t>-835040574</t>
  </si>
  <si>
    <t>5,384*1,08 "Přepočtené koeficientem množství</t>
  </si>
  <si>
    <t>108</t>
  </si>
  <si>
    <t>417388136R1</t>
  </si>
  <si>
    <t>Ztužující věnce pro keramické stropní konstrukce pro zdivo z děrovaných cihel z betonu železového včetně výztuže, stropní konstrukce tl. 29 cm</t>
  </si>
  <si>
    <t>-919549195</t>
  </si>
  <si>
    <t xml:space="preserve">"ztužující věnce z C25/30, včetně výztuže, detail A - 1.NP, 2.NP"  139+155,3</t>
  </si>
  <si>
    <t xml:space="preserve">"ztužující věnce z C25/30, včetně výztuže, detail C - 1.NP, 2.NP"  92+68</t>
  </si>
  <si>
    <t xml:space="preserve">"ztužující věnce z C25/30, včetně výztuže, detail E - 1.NP"  12,6</t>
  </si>
  <si>
    <t>109</t>
  </si>
  <si>
    <t>417388134R2</t>
  </si>
  <si>
    <t>Ztužující věnce pro keramické stropní konstrukce zdivo z děrovaných cihel z betonu železového včetně výztuže, stropní konstrukce tl. 26 cm</t>
  </si>
  <si>
    <t>951235502</t>
  </si>
  <si>
    <t xml:space="preserve">"ztužující věnce z C25/30, včetně výztuže, detail A - 3.NP"  45,12</t>
  </si>
  <si>
    <t>"ztužující věnce z C25/30, včetně výztuže, detail E - 3.NP" 12,12</t>
  </si>
  <si>
    <t>"ztužující věnce z C25/30, včetně výztuže, detail F - 3.NP" 9,55</t>
  </si>
  <si>
    <t>110</t>
  </si>
  <si>
    <t>430321515</t>
  </si>
  <si>
    <t>Schodišťové konstrukce a rampy z betonu železového (bez výztuže) stupně, schodnice, ramena, podesty s nosníky tř. C 20/25</t>
  </si>
  <si>
    <t>86448679</t>
  </si>
  <si>
    <t>"1.NP - Základy řez S" 0,727</t>
  </si>
  <si>
    <t>"1.NP - Schod řez S2" 0,254</t>
  </si>
  <si>
    <t xml:space="preserve">"1.NP VM - Dokončovací práce z řezu S3 - C20/25 schody"  0,594</t>
  </si>
  <si>
    <t>111</t>
  </si>
  <si>
    <t>434351141</t>
  </si>
  <si>
    <t>Bednění stupňů betonovaných na podstupňové desce nebo na terénu půdorysně přímočarých zřízení</t>
  </si>
  <si>
    <t>-1345831901</t>
  </si>
  <si>
    <t>1.NP - Základy řez S, m.č. 112</t>
  </si>
  <si>
    <t>(1,950+1,980)*0,300+(1,650+1,680)*0,140+(1,400+1,400)*0,450</t>
  </si>
  <si>
    <t>1.NP - Schod řez S2, m.č. 118/119</t>
  </si>
  <si>
    <t>1,200*(0,140+0,400+0,540)</t>
  </si>
  <si>
    <t>1.NP, v.č. 107, řez S3, m.č. 102a</t>
  </si>
  <si>
    <t xml:space="preserve">"základ"  1,500*(0,250+0,200)</t>
  </si>
  <si>
    <t xml:space="preserve">"stupně"  1,500*0,200*7</t>
  </si>
  <si>
    <t>112</t>
  </si>
  <si>
    <t>434351142</t>
  </si>
  <si>
    <t>Bednění stupňů betonovaných na podstupňové desce nebo na terénu půdorysně přímočarých odstranění</t>
  </si>
  <si>
    <t>523877567</t>
  </si>
  <si>
    <t>Úpravy povrchů, podlahy a osazování výplní</t>
  </si>
  <si>
    <t>113</t>
  </si>
  <si>
    <t>611142012</t>
  </si>
  <si>
    <t>Potažení vnitřních ploch pletivem v ploše nebo pruzích, na plném podkladu rabicovým provizorním přichycením stropů</t>
  </si>
  <si>
    <t>-395108082</t>
  </si>
  <si>
    <t xml:space="preserve">"1.NP VM - Dokončovací práce plocha stropu - VC omítka klenby, 10% rabitz"  51,835*0,1</t>
  </si>
  <si>
    <t xml:space="preserve">"2.NP VM - Dokončovací práce plocha stropu - VC omítka klenby, 10% rabitz"  43,638*0,1</t>
  </si>
  <si>
    <t>114</t>
  </si>
  <si>
    <t>611321341</t>
  </si>
  <si>
    <t>Omítka vápenocementová vnitřních ploch nanášená strojně dvouvrstvá, tloušťky jádrové omítky do 10 mm a tloušťky štuku do 3 mm štuková vodorovných konstrukcí stropů rovných</t>
  </si>
  <si>
    <t>2090618133</t>
  </si>
  <si>
    <t xml:space="preserve">"1.PP VM - Přehled dokončovacích prací - VC omítka stropu"   95,231</t>
  </si>
  <si>
    <t xml:space="preserve">"1.NP VM - Dokončovací práce plocha stropu - VC omítka"   215,211</t>
  </si>
  <si>
    <t xml:space="preserve">"2.NP VM - Dokončovací práce plocha stropu - VC omítka"   159,866</t>
  </si>
  <si>
    <t xml:space="preserve">"3.NP VM - Dokončovací práce plocha stropu - VC omítka"   265,834</t>
  </si>
  <si>
    <t>115</t>
  </si>
  <si>
    <t>611321343</t>
  </si>
  <si>
    <t>Omítka vápenocementová vnitřních ploch nanášená strojně dvouvrstvá, tloušťky jádrové omítky do 10 mm a tloušťky štuku do 3 mm štuková vodorovných konstrukcí kleneb nebo skořepin</t>
  </si>
  <si>
    <t>1951426069</t>
  </si>
  <si>
    <t xml:space="preserve">"1.PP VM - Přehled dokončovacích prací - VC omítka klenby"   241,128</t>
  </si>
  <si>
    <t xml:space="preserve">"1.NP VM - Dokončovací práce plocha stropu - VC omítka klenby"  51,835</t>
  </si>
  <si>
    <t xml:space="preserve">"2.NP VM - Dokončovací práce plocha stropu - VC omítka klenby"  43,638</t>
  </si>
  <si>
    <t>116</t>
  </si>
  <si>
    <t>611321391</t>
  </si>
  <si>
    <t>Omítka vápenocementová vnitřních ploch nanášená strojně Příplatek k cenám za každých dalších i započatých 5 mm tloušťky omítky přes 10 mm stropů</t>
  </si>
  <si>
    <t>1566479932</t>
  </si>
  <si>
    <t xml:space="preserve">"1.PP VM - Přehled dokončovacích prací - VC omítka stropu, tl. 25 mm"   95,231*3</t>
  </si>
  <si>
    <t xml:space="preserve">"1.PP VM - Přehled dokončovacích prací - VC omítka klenby, tl. 25 mm"   241,128*3</t>
  </si>
  <si>
    <t xml:space="preserve">"1.NP VM - Dokončovací práce plocha stropu - VC omítka, tl. 25 mm"   215,211*3</t>
  </si>
  <si>
    <t xml:space="preserve">"1.NP VM - Dokončovací práce plocha stropu - VC omítka klenby, tl. 20 mm"  51,835*2</t>
  </si>
  <si>
    <t xml:space="preserve">"2.NP VM - Dokončovací práce plocha stropu - VC omítka, tl. 25 mm"   159,866*3</t>
  </si>
  <si>
    <t>"2.NP VM - Dokončovací práce plocha stropu - VC omítka klenby, tl. 20 mm" 43,638*2</t>
  </si>
  <si>
    <t xml:space="preserve">"3.NP VM - Dokončovací práce plocha stropu - VC omítka, tl. 20 mm"   (265,834-3,285)*2</t>
  </si>
  <si>
    <t xml:space="preserve">"3.NP VM - Dokončovací práce plocha stropu - VC omítka, tl. 30 mm, m.č. 302"  3,285*5</t>
  </si>
  <si>
    <t>117</t>
  </si>
  <si>
    <t>612142001</t>
  </si>
  <si>
    <t>Potažení vnitřních ploch pletivem v ploše nebo pruzích, na plném podkladu sklovláknitým vtlačením do tmelu stěn</t>
  </si>
  <si>
    <t>-1657227635</t>
  </si>
  <si>
    <t>3.NP pod tenkovrstvou vnitřní silikonsilikátovou omítku</t>
  </si>
  <si>
    <t>101,071</t>
  </si>
  <si>
    <t>118</t>
  </si>
  <si>
    <t>622241131R</t>
  </si>
  <si>
    <t>Montáž kontaktního zateplení lepením a mechanickým kotvením z desek pórobetonových (kalcium-silikátových) na vnitřní stěny, tloušťky desek přes 120 do 160 mm</t>
  </si>
  <si>
    <t>1294636311</t>
  </si>
  <si>
    <t xml:space="preserve">"3.NP - Stěny  vnitřní zateplení levá část"   15,850</t>
  </si>
  <si>
    <t xml:space="preserve">"3.NP - Stěny  vnitřní zateplení pravá část"  6,206</t>
  </si>
  <si>
    <t xml:space="preserve">"3.NP - Stěny  vikýřů levá část"  8,130</t>
  </si>
  <si>
    <t xml:space="preserve">"3.NP - Stěny  vikýřů pravá část"  6,250</t>
  </si>
  <si>
    <t>119</t>
  </si>
  <si>
    <t>63152233</t>
  </si>
  <si>
    <t>deska tepelně izolační minerální kalciumsilikátová λ=0,042 tl 125mm</t>
  </si>
  <si>
    <t>-515937435</t>
  </si>
  <si>
    <t>36,436*1,02 "Přepočtené koeficientem množství</t>
  </si>
  <si>
    <t>120</t>
  </si>
  <si>
    <t>612321111</t>
  </si>
  <si>
    <t>Omítka vápenocementová vnitřních ploch nanášená ručně jednovrstvá, tloušťky do 10 mm hrubá zatřená svislých konstrukcí stěn</t>
  </si>
  <si>
    <t>1601751520</t>
  </si>
  <si>
    <t>3.NP, pod vnitřní zateplení minerální kalciumsilikátovou deskou tl. 125 mm</t>
  </si>
  <si>
    <t>36,436</t>
  </si>
  <si>
    <t>121</t>
  </si>
  <si>
    <t>612321341</t>
  </si>
  <si>
    <t>Omítka vápenocementová vnitřních ploch nanášená strojně dvouvrstvá, tloušťky jádrové omítky do 10 mm a tloušťky štuku do 3 mm štuková svislých konstrukcí stěn</t>
  </si>
  <si>
    <t>-487870016</t>
  </si>
  <si>
    <t>"1.NP VM -Dokončovací práce plocha stěn - VC omítka" 1704,243+246,300*0,600</t>
  </si>
  <si>
    <t>"2.NP VM -Dokončovací práce plocha stěn - VC omítka" 2061,814+194,350*0,450</t>
  </si>
  <si>
    <t>"3.NP VM -Dokončovací práce plocha stěn - VC omítka" 432,936+53,365*0,450</t>
  </si>
  <si>
    <t>"3.NP VM -Dokončovací práce plocha stěn - VC omítka + 25 mm" 79,225+10,200*0,450</t>
  </si>
  <si>
    <t>"půda VM -Dokončovací práce plocha stěn - VC omítka" 84,764</t>
  </si>
  <si>
    <t>122</t>
  </si>
  <si>
    <t>612321391</t>
  </si>
  <si>
    <t>Omítka vápenocementová vnitřních ploch nanášená strojně Příplatek k cenám za každých dalších i započatých 5 mm tloušťky omítky přes 10 mm stěn</t>
  </si>
  <si>
    <t>-1845242594</t>
  </si>
  <si>
    <t>"1.NP VM -Dokončovací práce plocha stěn - VC omítka, tl. 25 mm" (481,114+88,670*0,600)*3</t>
  </si>
  <si>
    <t>"1.NP VM -Dokončovací práce plocha stěn - VC omítka, tl. 20 mm" (1704,243-481,114+(246,300-88,670)*0,600)*2</t>
  </si>
  <si>
    <t>"2.NP VM -Dokončovací práce plocha stěn - VC omítka, tl. 20 mm" (2061,814+194,350*0,450)*2</t>
  </si>
  <si>
    <t>"3.NP VM -Dokončovací práce plocha stěn - VC omítka, tl. 20 mm" (432,936+53,365*0,450)*2</t>
  </si>
  <si>
    <t>"3.NP VM -Dokončovací práce plocha stěn - VC omítka + 25 mm, tl. 45 mm" (79,225+10,200*0,450)*7</t>
  </si>
  <si>
    <t>"půda VM -Dokončovací práce plocha stěn - VC omítka, tl. 25 mm" 26,228*3</t>
  </si>
  <si>
    <t>"půda VM -Dokončovací práce plocha stěn - VC omítka, tl. 45 mm" (84,764-26,228)*7</t>
  </si>
  <si>
    <t>123</t>
  </si>
  <si>
    <t>612541011</t>
  </si>
  <si>
    <t>Omítka tenkovrstvá silikonsilikátová vnitřních ploch probarvená, včetně penetrace podkladu zrnitá, tloušťky 1,5 mm svislých konstrukcí stěn v podlaží i na schodišti</t>
  </si>
  <si>
    <t>-2127574723</t>
  </si>
  <si>
    <t xml:space="preserve">"3.NP VM - Dokončovací práce plocha stěn - jednovrstvá omítka na PSK"   88,156+28,700*0,450</t>
  </si>
  <si>
    <t>124</t>
  </si>
  <si>
    <t>6128210R</t>
  </si>
  <si>
    <t>Vnitřní mikroporézní sušící omítka na bázi románského vápna</t>
  </si>
  <si>
    <t>1854391507</t>
  </si>
  <si>
    <t xml:space="preserve">"1.PP VM - Přehled dokončovacích prací - MSO"  775,143</t>
  </si>
  <si>
    <t xml:space="preserve">"1.NP VM -Dokončovací práce plocha stěn - sušící omítka"  107,699+4,731*0,600</t>
  </si>
  <si>
    <t>125</t>
  </si>
  <si>
    <t>622142012</t>
  </si>
  <si>
    <t>Potažení vnějších ploch pletivem v ploše nebo pruzích, na plném podkladu rabicovým provizorním přichycením stěn</t>
  </si>
  <si>
    <t>338543532</t>
  </si>
  <si>
    <t>1.PP, zateplení parapetů</t>
  </si>
  <si>
    <t>3,24+25,2+10,0</t>
  </si>
  <si>
    <t>126</t>
  </si>
  <si>
    <t>622211021</t>
  </si>
  <si>
    <t>Montáž kontaktního zateplení lepením a mechanickým kotvením z polystyrenových desek nebo z kombinovaných desek na vnější stěny, tloušťky desek přes 80 do 120 mm</t>
  </si>
  <si>
    <t>-348635571</t>
  </si>
  <si>
    <t xml:space="preserve">"1.PP VM - Zateplení parapetů" </t>
  </si>
  <si>
    <t xml:space="preserve">"XPS tl. 100 mm"  25,200</t>
  </si>
  <si>
    <t>127</t>
  </si>
  <si>
    <t>28376443</t>
  </si>
  <si>
    <t>deska z polystyrénu XPS, hrana rovná a strukturovaný povrch 300kPa tl 100mm</t>
  </si>
  <si>
    <t>-1909994094</t>
  </si>
  <si>
    <t>25,2*1,02 "Přepočtené koeficientem množství</t>
  </si>
  <si>
    <t>128</t>
  </si>
  <si>
    <t>622212051</t>
  </si>
  <si>
    <t>Montáž kontaktního zateplení vnějšího ostění, nadpraží nebo parapetu lepením z polystyrenových desek nebo z kombinovaných desek hloubky špalet přes 200 do 400 mm, tloušťky desek do 40 mm</t>
  </si>
  <si>
    <t>858038450</t>
  </si>
  <si>
    <t xml:space="preserve">"XPS tl. 30 mm"  3,240/0,200</t>
  </si>
  <si>
    <t>129</t>
  </si>
  <si>
    <t>28376438</t>
  </si>
  <si>
    <t>deska z polystyrénu XPS, hrana rovná a strukturovaný povrch 250kPa tl 30mm</t>
  </si>
  <si>
    <t>-706941522</t>
  </si>
  <si>
    <t>3,24*1,1 "Přepočtené koeficientem množství</t>
  </si>
  <si>
    <t>130</t>
  </si>
  <si>
    <t>622221031</t>
  </si>
  <si>
    <t>Montáž kontaktního zateplení lepením a mechanickým kotvením z desek z minerální vlny s podélnou orientací vláken na vnější stěny, tloušťky desek přes 120 do 160 mm</t>
  </si>
  <si>
    <t>-560597661</t>
  </si>
  <si>
    <t xml:space="preserve">systémové řešení výrobce - viz podrobný  popis v "Technické specifikace kontaktního zateplovacího systému ETICS"</t>
  </si>
  <si>
    <t xml:space="preserve">"Fasáda jižní  VM - ETICS"  308,967</t>
  </si>
  <si>
    <t>131</t>
  </si>
  <si>
    <t>63141424</t>
  </si>
  <si>
    <t>deska tepelně izolační minerální kontaktních fasád podélné vlákno λ=0,035 tl 160mm</t>
  </si>
  <si>
    <t>1859412642</t>
  </si>
  <si>
    <t>308,967*1,02 "Přepočtené koeficientem množství</t>
  </si>
  <si>
    <t>132</t>
  </si>
  <si>
    <t>622222001</t>
  </si>
  <si>
    <t>Montáž kontaktního zateplení vnějšího ostění, nadpraží nebo parapetu lepením z desek z minerální vlny s podélnou nebo kolmou orientací vláken hloubky špalet do 200 mm, tloušťky desek do 40 mm</t>
  </si>
  <si>
    <t>-1016973850</t>
  </si>
  <si>
    <t xml:space="preserve">"Fasáda jižní  VM - ETICS ostění"  71,356/0,300</t>
  </si>
  <si>
    <t>133</t>
  </si>
  <si>
    <t>631403R</t>
  </si>
  <si>
    <t>deska tepelně izolační minerální kontaktních fasád podélné vlákno λ=0,035 tl 30mm</t>
  </si>
  <si>
    <t>-1971601193</t>
  </si>
  <si>
    <t xml:space="preserve">"Fasáda jižní  VM - ETICS ostění"  71,356</t>
  </si>
  <si>
    <t>71,356*1,1 "Přepočtené koeficientem množství</t>
  </si>
  <si>
    <t>134</t>
  </si>
  <si>
    <t>622252001</t>
  </si>
  <si>
    <t>Montáž profilů kontaktního zateplení zakládacích soklových připevněných hmoždinkami</t>
  </si>
  <si>
    <t>-1622952689</t>
  </si>
  <si>
    <t xml:space="preserve">"fasáda jih"  49,700</t>
  </si>
  <si>
    <t>135</t>
  </si>
  <si>
    <t>59051653</t>
  </si>
  <si>
    <t>profil zakládací Al tl 0,7mm pro ETICS pro izolant tl 160mm</t>
  </si>
  <si>
    <t>1538324627</t>
  </si>
  <si>
    <t>49,7*1,05 "Přepočtené koeficientem množství</t>
  </si>
  <si>
    <t>136</t>
  </si>
  <si>
    <t>622252002</t>
  </si>
  <si>
    <t>Montáž profilů kontaktního zateplení ostatních stěnových, dilatačních apod. lepených do tmelu</t>
  </si>
  <si>
    <t>-802762324</t>
  </si>
  <si>
    <t xml:space="preserve">"fasáda jih"  362,820+10,000+211,250*2+43,200</t>
  </si>
  <si>
    <t>137</t>
  </si>
  <si>
    <t>63127416</t>
  </si>
  <si>
    <t>profil rohový PVC 23x23mm s výztužnou tkaninou š 100mm pro ETICS</t>
  </si>
  <si>
    <t>1845774780</t>
  </si>
  <si>
    <t xml:space="preserve">"svisle"  8,300*2+6,500*8+11,400*2</t>
  </si>
  <si>
    <t>"vodorovně" 19,600*3+17,000*6+11,200*2+16,000*2</t>
  </si>
  <si>
    <t xml:space="preserve">"niky pod okny"  (1,300+0,650)*2*12+(0,95+0,620)*2*3</t>
  </si>
  <si>
    <t>362,82*1,05 "Přepočtené koeficientem množství</t>
  </si>
  <si>
    <t>138</t>
  </si>
  <si>
    <t>59051502</t>
  </si>
  <si>
    <t>profil dilatační rohový PVC s výztužnou tkaninou pro ETICS</t>
  </si>
  <si>
    <t>754542269</t>
  </si>
  <si>
    <t xml:space="preserve">"napojení na přístavbu"  5,000*2</t>
  </si>
  <si>
    <t>10*1,05 "Přepočtené koeficientem množství</t>
  </si>
  <si>
    <t>139</t>
  </si>
  <si>
    <t>28342205</t>
  </si>
  <si>
    <t>profil začišťovací PVC 6mm s výztužnou tkaninou pro ostění ETICS</t>
  </si>
  <si>
    <t>1126214278</t>
  </si>
  <si>
    <t>(1,200+2,100*2)*6</t>
  </si>
  <si>
    <t>(1,450+2,100*2)*4</t>
  </si>
  <si>
    <t>(1,500+2,500*2)*12</t>
  </si>
  <si>
    <t>(1,200+1,750*2)*(2+4)</t>
  </si>
  <si>
    <t>(1,300+2,500*2)*2</t>
  </si>
  <si>
    <t>(1,200+1,200*2)*3</t>
  </si>
  <si>
    <t>(1,200+1,450*2)*3</t>
  </si>
  <si>
    <t>dveře</t>
  </si>
  <si>
    <t>(0,900+3,000*2)*1</t>
  </si>
  <si>
    <t>(1,450+3,000*2)*1</t>
  </si>
  <si>
    <t>211,25*1,05 "Přepočtené koeficientem množství</t>
  </si>
  <si>
    <t>140</t>
  </si>
  <si>
    <t>59051510</t>
  </si>
  <si>
    <t>profil začišťovací s okapnicí PVC s výztužnou tkaninou pro nadpraží ETICS</t>
  </si>
  <si>
    <t>2016705113</t>
  </si>
  <si>
    <t xml:space="preserve">"viz apu lišty"  211,250</t>
  </si>
  <si>
    <t>141</t>
  </si>
  <si>
    <t>59051512</t>
  </si>
  <si>
    <t>profil začišťovací s okapnicí PVC s výztužnou tkaninou pro parapet ETICS</t>
  </si>
  <si>
    <t>-522653865</t>
  </si>
  <si>
    <t>1,200*2+1,450*4+1,500*12+1,200*6+1,300*2+1,200*6</t>
  </si>
  <si>
    <t>43,2*1,05 "Přepočtené koeficientem množství</t>
  </si>
  <si>
    <t>142</t>
  </si>
  <si>
    <t>622321111</t>
  </si>
  <si>
    <t>Omítka vápenocementová vnějších ploch nanášená ručně jednovrstvá, tloušťky do 15 mm hrubá zatřená stěn</t>
  </si>
  <si>
    <t>450295243</t>
  </si>
  <si>
    <t xml:space="preserve">"Fasáda jižní  VM - omítky - doomítání niky"  2,587</t>
  </si>
  <si>
    <t>143</t>
  </si>
  <si>
    <t>622321141</t>
  </si>
  <si>
    <t>Omítka vápenocementová vnějších ploch nanášená ručně dvouvrstvá, tloušťky jádrové omítky do 15 mm a tloušťky štuku do 3 mm štuková stěn</t>
  </si>
  <si>
    <t>972888979</t>
  </si>
  <si>
    <t xml:space="preserve">"Fasáda severní VM - omítky - VC omítka vikýře"  4,173</t>
  </si>
  <si>
    <t xml:space="preserve">"Fasáda západní VM - omítky - VC omítka štítu"  20,759</t>
  </si>
  <si>
    <t>144</t>
  </si>
  <si>
    <t>622321391</t>
  </si>
  <si>
    <t>Omítka vápenocementová vnějších ploch nanášená strojně Příplatek k cenám za každých dalších i započatých 5 mm tloušťky omítky přes 15 mm stěn</t>
  </si>
  <si>
    <t>1802059889</t>
  </si>
  <si>
    <t xml:space="preserve">"Fasáda jižní  VM - omítky - doomítání niky - tl. 40 mm"  2,587*5</t>
  </si>
  <si>
    <t xml:space="preserve">"Fasáda severní VM - omítky - VC omítka vikýře - tl. 20 mm"  4,173*1</t>
  </si>
  <si>
    <t xml:space="preserve">"Fasáda západní VM - omítky - VC omítka štítu -tl. 20 mm"  20,759*1</t>
  </si>
  <si>
    <t>145</t>
  </si>
  <si>
    <t>622325101</t>
  </si>
  <si>
    <t>Oprava vápenocementové omítky vnějších ploch stupně členitosti 1 hladké stěn, v rozsahu opravované plochy do 10%</t>
  </si>
  <si>
    <t>-1555435779</t>
  </si>
  <si>
    <t xml:space="preserve">"Fasáda jižní  VM - omítky - oprava fasády 10%"  317,825</t>
  </si>
  <si>
    <t>146</t>
  </si>
  <si>
    <t>622325553</t>
  </si>
  <si>
    <t>Oprava vápenné omítky s celoplošným přeštukováním vnějších ploch stupně členitosti 4, v rozsahu opravované plochy přes 20 do 30%</t>
  </si>
  <si>
    <t>-703933688</t>
  </si>
  <si>
    <t>Kompletní realizace dle PD a TZ, str. 16</t>
  </si>
  <si>
    <t>vč. vyrovnání nerovností podkladu vnějších omítaných ploch jemnou vyrovnávací stěrkou na bázi přírodního románského vápna, tl. 3-6 mm</t>
  </si>
  <si>
    <t xml:space="preserve">"Fasáda severní VM - omítky - oprava fasády 30%"  411,652</t>
  </si>
  <si>
    <t xml:space="preserve">"Fasáda západní VM - omítky - oprava fasády 30%"  239,115</t>
  </si>
  <si>
    <t>147</t>
  </si>
  <si>
    <t>622325556</t>
  </si>
  <si>
    <t>Oprava vápenné omítky s celoplošným přeštukováním vnějších ploch stupně členitosti 4, v rozsahu opravované plochy přes 40 do 50%</t>
  </si>
  <si>
    <t>146224166</t>
  </si>
  <si>
    <t xml:space="preserve">"Fasáda východní VM - omítky - oprava fasády 50%"  234,937</t>
  </si>
  <si>
    <t>148</t>
  </si>
  <si>
    <t>62252102R</t>
  </si>
  <si>
    <t>Vnější pastózní modifikovaná silikátová probarvená omítka stěn, s fotokatalytickým efektem, prodyšná, včetně penetrace podkladu, zrnitost 2 mm</t>
  </si>
  <si>
    <t>-1982019911</t>
  </si>
  <si>
    <t xml:space="preserve">"Fasáda jižní  VM - povrchy - nátěr fasády jedn v ploše"  311,357</t>
  </si>
  <si>
    <t xml:space="preserve">"Fasáda jižní  VM - povrchy - nátěr ostění"  71,356</t>
  </si>
  <si>
    <t xml:space="preserve">"Fasáda jižní  VM - povrchy - nátěry fasády slož. římsy"  68,972</t>
  </si>
  <si>
    <t>149</t>
  </si>
  <si>
    <t>622-001R</t>
  </si>
  <si>
    <t>Vnější fasádní nátěr s fotokatalytickým efektem na systémovou penetraci</t>
  </si>
  <si>
    <t>1594218171</t>
  </si>
  <si>
    <t>150</t>
  </si>
  <si>
    <t>6228210R</t>
  </si>
  <si>
    <t>Vnější jádrová minerální sušící omítka tl. 30 mm</t>
  </si>
  <si>
    <t>942005809</t>
  </si>
  <si>
    <t xml:space="preserve">"1.PP VM - Finální povrchy...- MO"  155,435</t>
  </si>
  <si>
    <t xml:space="preserve">"1.PP VM - Izolace MO+BR"  22,381</t>
  </si>
  <si>
    <t xml:space="preserve">"Fasáda jižní  VM - omítky - ostění MO"  5,040</t>
  </si>
  <si>
    <t xml:space="preserve">"Fasáda jižní  VM - omítky - sokl MO"  23,020</t>
  </si>
  <si>
    <t xml:space="preserve">"Fasáda severní  VM - omítky - sokl MO"  31,379</t>
  </si>
  <si>
    <t xml:space="preserve">"Fasáda východní VM - omítky - sokl MO"  11,609</t>
  </si>
  <si>
    <t xml:space="preserve">"Fasáda západní VM - omítky - sokl MO"  11,720</t>
  </si>
  <si>
    <t xml:space="preserve">omítka MO  příplatek za tl. 75 mm - viz TZ str. 16</t>
  </si>
  <si>
    <t xml:space="preserve">"Fasáda severní  VM - omítky - sokl MO"  31,379*2</t>
  </si>
  <si>
    <t xml:space="preserve">"Fasáda východní VM - omítky - sokl MO"  11,609*2</t>
  </si>
  <si>
    <t xml:space="preserve">"Fasáda západní VM - omítky - sokl MO"  11,720*2</t>
  </si>
  <si>
    <t>151</t>
  </si>
  <si>
    <t>629995101</t>
  </si>
  <si>
    <t>Očištění vnějších ploch tlakovou vodou omytím</t>
  </si>
  <si>
    <t>-331375619</t>
  </si>
  <si>
    <t>"VM fasáda J, pohledová plocha fasády"425,228</t>
  </si>
  <si>
    <t>"VM fasáda S, pohledová plocha fasády"398,772</t>
  </si>
  <si>
    <t>"VM fasáda V, pohledová plocha fasády"11,776+184,138</t>
  </si>
  <si>
    <t>"VM fasáda Z, pohledová plocha fasády"9,801+186,951</t>
  </si>
  <si>
    <t>"VM fasáda J kamenný sokl"21,702*0,1</t>
  </si>
  <si>
    <t>"VM fasáda S kamenný sokl"24,972</t>
  </si>
  <si>
    <t>"VM fasáda V kamenný sokl"11,776</t>
  </si>
  <si>
    <t>"VM fasáda Z kamenný sokl"9,801</t>
  </si>
  <si>
    <t>"VM vysekání niky pro XPS"2,352/0,100</t>
  </si>
  <si>
    <t>152</t>
  </si>
  <si>
    <t>6313111R.2</t>
  </si>
  <si>
    <t>Cementový potěr CT-C25-F5</t>
  </si>
  <si>
    <t>1437133522</t>
  </si>
  <si>
    <t>potěr vč. dilatace kolem stěn a úpravy povrchu přehlazením</t>
  </si>
  <si>
    <t xml:space="preserve">"1.PP VM - Přehled dokončovacích prací - Ke"  299,736*0,080</t>
  </si>
  <si>
    <t xml:space="preserve">"1.PP VM - Přehled dokončovacích prací - Ke"  299,736*0,070</t>
  </si>
  <si>
    <t xml:space="preserve">"1.NP VM - Dokončovací práce plocha podlahy - Vi1a"  216,177*(0,070+0,080)</t>
  </si>
  <si>
    <t xml:space="preserve">"1.NP VM - Dokončovací práce plocha podlahy - Vi1b"  139,070*0,070</t>
  </si>
  <si>
    <t xml:space="preserve">"1.NP VM - Dokončovací práce plocha podlahy - Vi1c"  94,381*0,050</t>
  </si>
  <si>
    <t xml:space="preserve">"1.NP VM - Dokončovací práce plocha podlahy - Eu"  66,371*0,050</t>
  </si>
  <si>
    <t xml:space="preserve">"1.NP VM - Dokončovací práce plocha podlahy - Kd"  24,024*0,050</t>
  </si>
  <si>
    <t xml:space="preserve">"1.NP VM - Dokončovací práce z řezu S3 - CT-C25-F5..."  6,001*0,070+6,001*0,120+2,634*0,050</t>
  </si>
  <si>
    <t>"2.NP VM - Dokončovací práce plocha podlahy - Eu" 47,411*0,050</t>
  </si>
  <si>
    <t>"2.NP VM - Dokončovací práce plocha podlahy - Vi2" 470,356*0,070</t>
  </si>
  <si>
    <t xml:space="preserve">"2.NP VM - Dokončovací práce plocha podlahy - Kd2"  39,232*0,070</t>
  </si>
  <si>
    <t>"3.NP VM - Dokončovací práce plocha podlahy - Vi2" 478,004*0,070</t>
  </si>
  <si>
    <t xml:space="preserve">"3.NP VM - Dokončovací práce plocha podlahy - Kd2"  29,427*0,070</t>
  </si>
  <si>
    <t xml:space="preserve">"3.NP VM - Dokončovací práce plocha podlahy - Eu"  22,404*0,050</t>
  </si>
  <si>
    <t xml:space="preserve">"3.NP VM - Dokončovací práce plocha podlahy - Ba"  67,198*0,065</t>
  </si>
  <si>
    <t>153</t>
  </si>
  <si>
    <t>631319012</t>
  </si>
  <si>
    <t>Příplatek k cenám mazanin za úpravu povrchu mazaniny přehlazením, mazanina tl. přes 80 do 120 mm</t>
  </si>
  <si>
    <t>1798764867</t>
  </si>
  <si>
    <t>154</t>
  </si>
  <si>
    <t>63134112R</t>
  </si>
  <si>
    <t xml:space="preserve">Mazanina z lehkého keramického betonu </t>
  </si>
  <si>
    <t>1851493693</t>
  </si>
  <si>
    <t xml:space="preserve">"1.NP VM - Dokončovací práce plocha podlahy - Vi1b"  </t>
  </si>
  <si>
    <t xml:space="preserve">"keramické kamenivo mix, mix final"   139,070*0,080</t>
  </si>
  <si>
    <t>155</t>
  </si>
  <si>
    <t>631362021</t>
  </si>
  <si>
    <t>Výztuž mazanin ze svařovaných sítí z drátů typu KARI</t>
  </si>
  <si>
    <t>-1151439435</t>
  </si>
  <si>
    <t xml:space="preserve">"1.PP VM - Přehled dokončovacích prací - Ke"  (299,736*3,08*1,15/1000)*2</t>
  </si>
  <si>
    <t xml:space="preserve">"1.NP VM - Dokončovací práce plocha podlahy - Vi1a"  (216,177*3,08*1,15/1000)*2</t>
  </si>
  <si>
    <t xml:space="preserve">"1.NP VM - Dokončovací práce plocha podlahy - Vi1c"  94,381*3,08*1,15/1000</t>
  </si>
  <si>
    <t xml:space="preserve">"1.NP VM - Dokončovací práce plocha podlahy - Kd"  24,024*3,08*1,15/1000</t>
  </si>
  <si>
    <t xml:space="preserve">"1.NP VM - Dokončovací práce z řezu S3 - CT-C25-F5..."  14,636*3,08*1,15/1000</t>
  </si>
  <si>
    <t>"2.NP VM - Dokončovací práce plocha podlahy - Vi2" 470,356*3,08*1,15/1000</t>
  </si>
  <si>
    <t xml:space="preserve">"2.NP VM - Dokončovací práce plocha podlahy - Kd2"  39,232*3,08*1,15/1000</t>
  </si>
  <si>
    <t>"3.NP VM - Dokončovací práce plocha podlahy - Vi2" 478,004*3,08*1,15/1000</t>
  </si>
  <si>
    <t xml:space="preserve">"3.NP VM - Dokončovací práce plocha podlahy - Kd2"  29,427*3,08*1,15/1000</t>
  </si>
  <si>
    <t xml:space="preserve">"3.NP VM - Dokončovací práce plocha podlahy - Ba"  67,198*3,08*1,15/1000</t>
  </si>
  <si>
    <t>156</t>
  </si>
  <si>
    <t>632450122</t>
  </si>
  <si>
    <t>Potěr cementový vyrovnávací ze suchých směsí v pásu o průměrné (střední) tl. přes 20 do 30 mm</t>
  </si>
  <si>
    <t>-341988977</t>
  </si>
  <si>
    <t>Kompletní realizace dle PD aTZ</t>
  </si>
  <si>
    <t xml:space="preserve">"VM - viz.střecha  detaily, atiky, římsa, průčelý vikíře,střešní žlab"</t>
  </si>
  <si>
    <t>0,700*3,800+0,500*16,900+0,220*2,400+0,550*148,00</t>
  </si>
  <si>
    <t>157</t>
  </si>
  <si>
    <t>632451103</t>
  </si>
  <si>
    <t>Potěr cementový samonivelační ze suchých směsí tloušťky přes 5 do 10 mm</t>
  </si>
  <si>
    <t>66662161</t>
  </si>
  <si>
    <t xml:space="preserve">"1.PP VM - Přehled dokončovacích prací - Ke"  299,736</t>
  </si>
  <si>
    <t xml:space="preserve">"1.NP VM - Dokončovací práce plocha podlahy - Vi1a"  216,177</t>
  </si>
  <si>
    <t xml:space="preserve">"1.NP VM - Dokončovací práce plocha podlahy - Vi1c"  94,381</t>
  </si>
  <si>
    <t xml:space="preserve">"1.NP VM - Dokončovací práce plocha podlahy - Eu"  66,371</t>
  </si>
  <si>
    <t xml:space="preserve">"1.NP VM - Dokončovací práce z řezu S3 - samoniv. stěrka"  2,634</t>
  </si>
  <si>
    <t>"2.NP VM - Dokončovací práce plocha podlahy - Eu" 47,411</t>
  </si>
  <si>
    <t>"2.NP VM - Dokončovací práce plocha podlahy - Vi2" 470,356</t>
  </si>
  <si>
    <t>"3.NP VM - Dokončovací práce plocha podlahy - Vi2" 478,004</t>
  </si>
  <si>
    <t xml:space="preserve">"3.NP VM - Dokončovací práce plocha podlahy - Eu"  22,404</t>
  </si>
  <si>
    <t xml:space="preserve">"3.NP VM - Dokončovací práce plocha podlahy - Ba"  67,198</t>
  </si>
  <si>
    <t xml:space="preserve">"půda VM - Dokončovací práce plocha podlahy - Ctdb"  179,111</t>
  </si>
  <si>
    <t>158</t>
  </si>
  <si>
    <t>635111215</t>
  </si>
  <si>
    <t>Násyp ze štěrkopísku, písku nebo kameniva pod podlahy se zhutněním ze štěrkopísku</t>
  </si>
  <si>
    <t>1952346068</t>
  </si>
  <si>
    <t xml:space="preserve">"1.NP VM - Dokončovací práce z řezu S3 - ŠP zásyp hutněný"  6,001*0,650</t>
  </si>
  <si>
    <t>159</t>
  </si>
  <si>
    <t>63511124R</t>
  </si>
  <si>
    <t>Násyp ze štěrkopísku, písku nebo kameniva pod podlahy se zhutněním z kameniva hrubého 8-32</t>
  </si>
  <si>
    <t>-74345961</t>
  </si>
  <si>
    <t xml:space="preserve">"1.PP VM - Přehled dokončovacích prací - Ke"  299,736*0,200</t>
  </si>
  <si>
    <t xml:space="preserve">"1.NP VM - Dokončovací práce plocha podlahy - Vi1a"  216,177*0,250</t>
  </si>
  <si>
    <t>160</t>
  </si>
  <si>
    <t>642942611</t>
  </si>
  <si>
    <t>Osazování zárubní nebo rámů kovových dveřních lisovaných nebo z úhelníků bez dveřních křídel na montážní pěnu, plochy otvoru do 2,5 m2</t>
  </si>
  <si>
    <t>1019425925</t>
  </si>
  <si>
    <t xml:space="preserve">"3.NP VM - Dveře kompletní specifikace - Td45-š. 700"  1</t>
  </si>
  <si>
    <t>161</t>
  </si>
  <si>
    <t>55331486</t>
  </si>
  <si>
    <t>zárubeň jednokřídlá ocelová pro zdění tl stěny 110-150mm rozměru 700/1970, 2100mm</t>
  </si>
  <si>
    <t>-1081824075</t>
  </si>
  <si>
    <t>Trubní vedení</t>
  </si>
  <si>
    <t>162</t>
  </si>
  <si>
    <t>89511112R</t>
  </si>
  <si>
    <t>Drenážní šachtice hl. 1,2 m</t>
  </si>
  <si>
    <t>699195325</t>
  </si>
  <si>
    <t xml:space="preserve">"1.PP VM - drenážní šachta"  1</t>
  </si>
  <si>
    <t>Ostatní konstrukce a práce, bourání</t>
  </si>
  <si>
    <t>163</t>
  </si>
  <si>
    <t>941311112</t>
  </si>
  <si>
    <t>Montáž lešení řadového modulového lehkého pracovního s podlahami s provozním zatížením tř. 3 do 200 kg/m2 šířky tř. SW06 přes 0,6 do 0,9 m, výšky přes 10 do 25 m</t>
  </si>
  <si>
    <t>-1800109095</t>
  </si>
  <si>
    <t>(50,000+1,000*2)*2*11,000</t>
  </si>
  <si>
    <t>(15,000+2,500)*2*11,000</t>
  </si>
  <si>
    <t>164</t>
  </si>
  <si>
    <t>941311211</t>
  </si>
  <si>
    <t>Montáž lešení řadového modulového lehkého pracovního s podlahami s provozním zatížením tř. 3 do 200 kg/m2 Příplatek za první a každý další den použití lešení k ceně -1111 nebo -1112</t>
  </si>
  <si>
    <t>1663410791</t>
  </si>
  <si>
    <t xml:space="preserve">"6 měsíců"  1529,000*6*30</t>
  </si>
  <si>
    <t>165</t>
  </si>
  <si>
    <t>941311812</t>
  </si>
  <si>
    <t>Demontáž lešení řadového modulového lehkého pracovního s podlahami s provozním zatížením tř. 3 do 200 kg/m2 šířky SW06 přes 0,6 do 0,9 m, výšky přes 10 do 25 m</t>
  </si>
  <si>
    <t>-592198750</t>
  </si>
  <si>
    <t>166</t>
  </si>
  <si>
    <t>944511111</t>
  </si>
  <si>
    <t>Montáž ochranné sítě zavěšené na konstrukci lešení z textilie z umělých vláken</t>
  </si>
  <si>
    <t>1456609809</t>
  </si>
  <si>
    <t>167</t>
  </si>
  <si>
    <t>944511211</t>
  </si>
  <si>
    <t>Montáž ochranné sítě Příplatek za první a každý další den použití sítě k ceně -1111</t>
  </si>
  <si>
    <t>-1809462178</t>
  </si>
  <si>
    <t>168</t>
  </si>
  <si>
    <t>944511811</t>
  </si>
  <si>
    <t>Demontáž ochranné sítě zavěšené na konstrukci lešení z textilie z umělých vláken</t>
  </si>
  <si>
    <t>-1982606731</t>
  </si>
  <si>
    <t>169</t>
  </si>
  <si>
    <t>944711114</t>
  </si>
  <si>
    <t>Montáž záchytné stříšky zřizované současně s lehkým nebo těžkým lešením, šířky přes 2,5 m</t>
  </si>
  <si>
    <t>401866382</t>
  </si>
  <si>
    <t>170</t>
  </si>
  <si>
    <t>944711214</t>
  </si>
  <si>
    <t>Montáž záchytné stříšky Příplatek za první a každý další den použití záchytné stříšky k ceně -1114</t>
  </si>
  <si>
    <t>1565361321</t>
  </si>
  <si>
    <t xml:space="preserve">"6 měsíců"  10,000*6*30</t>
  </si>
  <si>
    <t>171</t>
  </si>
  <si>
    <t>944711814</t>
  </si>
  <si>
    <t>Demontáž záchytné stříšky zřizované současně s lehkým nebo těžkým lešením, šířky přes 2,5 m</t>
  </si>
  <si>
    <t>-2141998590</t>
  </si>
  <si>
    <t>172</t>
  </si>
  <si>
    <t>949101111</t>
  </si>
  <si>
    <t>Lešení pomocné pracovní pro objekty pozemních staveb pro zatížení do 150 kg/m2, o výšce lešeňové podlahy do 1,9 m</t>
  </si>
  <si>
    <t>2059235446</t>
  </si>
  <si>
    <t>173</t>
  </si>
  <si>
    <t>952901111</t>
  </si>
  <si>
    <t>Vyčištění budov nebo objektů před předáním do užívání budov bytové nebo občanské výstavby, světlé výšky podlaží do 4 m</t>
  </si>
  <si>
    <t>2056838503</t>
  </si>
  <si>
    <t>1.PP-půda</t>
  </si>
  <si>
    <t>304,91+550,33+566,23+618,08+306,10</t>
  </si>
  <si>
    <t>174</t>
  </si>
  <si>
    <t>952905231</t>
  </si>
  <si>
    <t>Čištění objektů dezinfekce prostor podlah</t>
  </si>
  <si>
    <t>478932679</t>
  </si>
  <si>
    <t>"Půdní prostory" 800,0</t>
  </si>
  <si>
    <t>175</t>
  </si>
  <si>
    <t>953334112</t>
  </si>
  <si>
    <t>Bobtnavý pásek do pracovních spar betonových konstrukcí bentonitový, rozměru 15 x 10 mm</t>
  </si>
  <si>
    <t>-709380822</t>
  </si>
  <si>
    <t>(2,200+2,400)*2*2</t>
  </si>
  <si>
    <t>176</t>
  </si>
  <si>
    <t>953943211</t>
  </si>
  <si>
    <t>Osazování drobných kovových předmětů kotvených do stěny hasicího přístroje</t>
  </si>
  <si>
    <t>-820590014</t>
  </si>
  <si>
    <t>"VM - hasičáky PHP" 4+14</t>
  </si>
  <si>
    <t>177</t>
  </si>
  <si>
    <t>4493211R</t>
  </si>
  <si>
    <t>přístroj hasicí ruční PG 6</t>
  </si>
  <si>
    <t>-687982003</t>
  </si>
  <si>
    <t>178</t>
  </si>
  <si>
    <t>4493211r.1</t>
  </si>
  <si>
    <t>přístroj hasicí ruční S6</t>
  </si>
  <si>
    <t>-749493600</t>
  </si>
  <si>
    <t>179</t>
  </si>
  <si>
    <t>95396111R</t>
  </si>
  <si>
    <t>Kotvy chemické s vyvrtáním otvoru do betonu, železobetonu nebo tvrdého kamene tmel, velikost M 12, hloubka 150 mm</t>
  </si>
  <si>
    <t>1516673650</t>
  </si>
  <si>
    <t xml:space="preserve">"1.PP VM - ocel1"  12</t>
  </si>
  <si>
    <t xml:space="preserve">"3.NP VM- Kotvení pozednice"  78</t>
  </si>
  <si>
    <t xml:space="preserve">"půda VM - Kotvení pozednice"  77</t>
  </si>
  <si>
    <t>180</t>
  </si>
  <si>
    <t>953965121</t>
  </si>
  <si>
    <t>Kotvy chemické s vyvrtáním otvoru kotevní šrouby pro chemické kotvy, velikost M 12, délka 160 mm</t>
  </si>
  <si>
    <t>-1875853776</t>
  </si>
  <si>
    <t>181</t>
  </si>
  <si>
    <t>961044111</t>
  </si>
  <si>
    <t>Bourání základů z betonu prostého</t>
  </si>
  <si>
    <t>439061022</t>
  </si>
  <si>
    <t>"1.PP VM betonový blok"1,000</t>
  </si>
  <si>
    <t>"1.PP VM Hrubá stavba - stěny"2,669</t>
  </si>
  <si>
    <t>182</t>
  </si>
  <si>
    <t>961055111</t>
  </si>
  <si>
    <t>Bourání základů z betonu železového</t>
  </si>
  <si>
    <t>-2010804756</t>
  </si>
  <si>
    <t>"1.PP VM - Hrubá stavby - základové pásy"1,753</t>
  </si>
  <si>
    <t>183</t>
  </si>
  <si>
    <t>962022391</t>
  </si>
  <si>
    <t>Bourání zdiva nadzákladového kamenného na maltu vápennou nebo vápenocementovou, objemu přes 1 m3</t>
  </si>
  <si>
    <t>-1192526637</t>
  </si>
  <si>
    <t>"1.NP VM - stěny,kamenné zdivo" 2,225</t>
  </si>
  <si>
    <t>184</t>
  </si>
  <si>
    <t>962031132</t>
  </si>
  <si>
    <t>Bourání příček z cihel, tvárnic nebo příčkovek z cihel pálených, plných nebo dutých na maltu vápennou nebo vápenocementovou, tl. do 100 mm</t>
  </si>
  <si>
    <t>-1766241002</t>
  </si>
  <si>
    <t>1.PP vybourání izolační přizdívky - viz izolace MO+BR</t>
  </si>
  <si>
    <t>177,816</t>
  </si>
  <si>
    <t>185</t>
  </si>
  <si>
    <t>-619469340</t>
  </si>
  <si>
    <t>"1.PP VM - Dokončovací práce - hrubá stavba - stěny"36,702</t>
  </si>
  <si>
    <t>"1.NP VM - stěny" 157,909</t>
  </si>
  <si>
    <t>"2.NP VM - hrubá stavba stěny"79,383</t>
  </si>
  <si>
    <t>"3.NP VM - hrubá stavba stěny"1,729+4,677+15,148</t>
  </si>
  <si>
    <t>186</t>
  </si>
  <si>
    <t>962031133</t>
  </si>
  <si>
    <t>Bourání příček z cihel, tvárnic nebo příčkovek z cihel pálených, plných nebo dutých na maltu vápennou nebo vápenocementovou, tl. do 150 mm</t>
  </si>
  <si>
    <t>843922924</t>
  </si>
  <si>
    <t>"1.PP VM - Dokončovací práce - hrubá stavba - stěny"3,207</t>
  </si>
  <si>
    <t>"1.NP VM - stěny" 50,308</t>
  </si>
  <si>
    <t>"1.NP VM - stěny- bourání a dozdívky"5,500+6,718*2,0</t>
  </si>
  <si>
    <t>"2.NP VM - hrubá stavba stěny"89,033</t>
  </si>
  <si>
    <t>"2.NP VM - hrubá stavby stěny - bourání a dozdívky"2,173+5,500*2,0</t>
  </si>
  <si>
    <t>"3.NP VM - hrubá stavba stěny"14,645+3,555</t>
  </si>
  <si>
    <t>"3.NP VM - hrubá stavby stěny - bourání a dozdívky"7,318+7,397</t>
  </si>
  <si>
    <t>187</t>
  </si>
  <si>
    <t>962032230</t>
  </si>
  <si>
    <t>Bourání zdiva nadzákladového z cihel nebo tvárnic z cihel pálených nebo vápenopískových, na maltu vápennou nebo vápenocementovou, objemu do 1 m3</t>
  </si>
  <si>
    <t>-1797263345</t>
  </si>
  <si>
    <t>"1.PP VM - Dokončovací práce - hrubá stavba - stěny"</t>
  </si>
  <si>
    <t>"tl.800mm" 0,996*0,800</t>
  </si>
  <si>
    <t>"tl.910mm" 0,875*0,910</t>
  </si>
  <si>
    <t>"1.NP VM - stěny- tl.200mm"0,406</t>
  </si>
  <si>
    <t xml:space="preserve">"VM fasáda  J DTZ římsy"1,500*2,0*0,300</t>
  </si>
  <si>
    <t>"VM fasáda S DTZ římsy"(2,000+7,500)*0,300</t>
  </si>
  <si>
    <t xml:space="preserve">"VM fasáda  V DTZ římsy"2,250*0,300</t>
  </si>
  <si>
    <t>"VM fasáda Z DTZ římsy"(2,750+4,500)*0,300</t>
  </si>
  <si>
    <t>188</t>
  </si>
  <si>
    <t>962032231</t>
  </si>
  <si>
    <t>Bourání zdiva nadzákladového z cihel nebo tvárnic z cihel pálených nebo vápenopískových, na maltu vápennou nebo vápenocementovou, objemu přes 1 m3</t>
  </si>
  <si>
    <t>1855418251</t>
  </si>
  <si>
    <t>"tl.300mm" 20,920*0,300</t>
  </si>
  <si>
    <t>"tl.650mm" 6,107*0,650</t>
  </si>
  <si>
    <t>"tl.975mm" 0,975*2,506</t>
  </si>
  <si>
    <t xml:space="preserve">"1.NP VM - stěny" </t>
  </si>
  <si>
    <t>"tl.300mm"23,794</t>
  </si>
  <si>
    <t>"tl.450mm"35,872</t>
  </si>
  <si>
    <t>"tl.500mm"2,160</t>
  </si>
  <si>
    <t>"tl.650mm"12,555</t>
  </si>
  <si>
    <t>"1.NP VM - stěny- bourání a dozdívky,tl.205-1220mm"20,400-0,825-1,008*2,0</t>
  </si>
  <si>
    <t>"2.NP VM - hrubá stavba stěny - tl.200mm"17,800*0,200</t>
  </si>
  <si>
    <t>"tl.500mm"12,990</t>
  </si>
  <si>
    <t>"tl.600mm"19,730</t>
  </si>
  <si>
    <t>"tl.630mm"14,967</t>
  </si>
  <si>
    <t>"2.NP VM - stěny- bourání a dozdívky,tl.215-1332mm"19,892-0,319-0,825-0,825</t>
  </si>
  <si>
    <t>"3.NP VM - hrubá stavba stěny"</t>
  </si>
  <si>
    <t>"tl.300mm"0,710+0,811+1,033+1,067+1,598+1,355</t>
  </si>
  <si>
    <t>"tl.500mm"0,726+0,874+1,392</t>
  </si>
  <si>
    <t>"tl.600mm"2,887</t>
  </si>
  <si>
    <t>"Půda VM - hrubá stavby stěny"</t>
  </si>
  <si>
    <t xml:space="preserve">"vybourání  a přezdění z 30%"26,083*0,30</t>
  </si>
  <si>
    <t>"zdivo CPP" 11,135</t>
  </si>
  <si>
    <t>"3.NP VM - stěny- bourání a dozdívky,tl.220-1580mm"11,287-1,098-1,110</t>
  </si>
  <si>
    <t>189</t>
  </si>
  <si>
    <t>962032314</t>
  </si>
  <si>
    <t>Bourání zdiva nadzákladového z cihel nebo tvárnic pilířů cihelných průřezu do 0,36 m2</t>
  </si>
  <si>
    <t>56315417</t>
  </si>
  <si>
    <t>"1.PP VM - Dokončovací práce - hrubá stavba - stěny, průrazy pro kanalizaci+ nika pro XPS"0,291+2,352</t>
  </si>
  <si>
    <t>190</t>
  </si>
  <si>
    <t>962032631</t>
  </si>
  <si>
    <t>Bourání zdiva nadzákladového z cihel nebo tvárnic komínového z cihel pálených, šamotových nebo vápenopískových nad střechou na maltu vápennou nebo vápenocementovou</t>
  </si>
  <si>
    <t>-244019438</t>
  </si>
  <si>
    <t>"Půda VM - komín z režného zdiva - bourání"2,150</t>
  </si>
  <si>
    <t>"Půda VM - komíny"4,450</t>
  </si>
  <si>
    <t>191</t>
  </si>
  <si>
    <t>962042320</t>
  </si>
  <si>
    <t>Bourání zdiva z betonu prostého nadzákladového objemu do 1 m3</t>
  </si>
  <si>
    <t>-1630821821</t>
  </si>
  <si>
    <t>"1.PP VM - Dokončovací práce - hrubá stavba - stěny, průrazy pro kanalizaci"0,291</t>
  </si>
  <si>
    <t>"VM, prostupy UT, VZT, suterén, základy - CPP 650 mm"0,379</t>
  </si>
  <si>
    <t>192</t>
  </si>
  <si>
    <t>962052211</t>
  </si>
  <si>
    <t>Bourání zdiva železobetonového nadzákladového, objemu přes 1 m3</t>
  </si>
  <si>
    <t>1832309302</t>
  </si>
  <si>
    <t>"1.PP VM Hrubá stavba - stěny"48,840+0,328</t>
  </si>
  <si>
    <t>"1.PP VM - Dokončovací práce - hrubá stavba - stěny, nika pro XPS"2,352</t>
  </si>
  <si>
    <t>"VM, prostupy UT, VZT, suterén, základy - CPP 590 mm"1,062</t>
  </si>
  <si>
    <t>193</t>
  </si>
  <si>
    <t>963012520</t>
  </si>
  <si>
    <t>Bourání stropů z desek nebo panelů železobetonových prefabrikovaných s dutinami z panelů, š. přes 300 mm tl. přes 140 mm</t>
  </si>
  <si>
    <t>-381035044</t>
  </si>
  <si>
    <t>"2.NP VM - střecha přístavby výměníku, bet panely"49,500*0,165</t>
  </si>
  <si>
    <t>194</t>
  </si>
  <si>
    <t>963022819</t>
  </si>
  <si>
    <t>Bourání kamenných schodišťových stupňů oblých, rovných nebo kosých zhotovených na místě</t>
  </si>
  <si>
    <t>-2013461209</t>
  </si>
  <si>
    <t>"1.NP VM - schody"2,000*12,0</t>
  </si>
  <si>
    <t>195</t>
  </si>
  <si>
    <t>963053936</t>
  </si>
  <si>
    <t>Bourání železobetonových monolitických schodišťových ramen samonosných</t>
  </si>
  <si>
    <t>1141599578</t>
  </si>
  <si>
    <t>"1.PP VM - Dokončovací práce - schodiště betonové" (0,960+1,572+0,639)/0,350</t>
  </si>
  <si>
    <t>196</t>
  </si>
  <si>
    <t>964061341</t>
  </si>
  <si>
    <t>Uvolnění zhlaví trámu při jeho výměně pro jakoukoliv délku uložení, ze zdiva cihelného, o průřezu zhlaví přes 0,05 m2</t>
  </si>
  <si>
    <t>1053645512</t>
  </si>
  <si>
    <t>"1.-3.NP"360,00</t>
  </si>
  <si>
    <t>197</t>
  </si>
  <si>
    <t>964073231</t>
  </si>
  <si>
    <t>Vybourání válcovaných nosníků uložených ve zdivu cihelném délky do 4 m, hmotnosti do 35 kg/m</t>
  </si>
  <si>
    <t>-682750804</t>
  </si>
  <si>
    <t>"Prostupy UT,VZT - HEB 120,1.NP,suterén, základy"(15,00+11,500)*0,0267</t>
  </si>
  <si>
    <t>"Prostupy UT,VZT - HEB 160,1.NP"7,500*0,0426</t>
  </si>
  <si>
    <t>198</t>
  </si>
  <si>
    <t>965043341</t>
  </si>
  <si>
    <t>Bourání mazanin betonových s potěrem nebo teracem tl. do 100 mm, plochy přes 4 m2</t>
  </si>
  <si>
    <t>-16033594</t>
  </si>
  <si>
    <t>"1.PP VM - Dokončovací práce - plocha podlah"</t>
  </si>
  <si>
    <t>"bet. potěr" 278,930*0,100</t>
  </si>
  <si>
    <t>"1.NP VM - Dokončovací práce - plocha podlah, bet.potěr"140,152*0,050+412,262*0,060+216,560*0,070</t>
  </si>
  <si>
    <t>"2.NP VM - dokončovací práce - plocha podlah, bet.potěr"(78,396-41,496)*0,050+41,496*0,060</t>
  </si>
  <si>
    <t>"3.NP VM - Dokončovací práce - plocha podlahy, bet.potěr, cementový potěr"(40,803+15,879)*0,050</t>
  </si>
  <si>
    <t>199</t>
  </si>
  <si>
    <t>965043441</t>
  </si>
  <si>
    <t>Bourání mazanin betonových s potěrem nebo teracem tl. do 150 mm, plochy přes 4 m2</t>
  </si>
  <si>
    <t>-2079377461</t>
  </si>
  <si>
    <t>"potěr+KARI"305,248*0,110</t>
  </si>
  <si>
    <t>"1.PP VM - Hrubá stavby - desky"3,809</t>
  </si>
  <si>
    <t>200</t>
  </si>
  <si>
    <t>965049112</t>
  </si>
  <si>
    <t>Bourání mazanin Příplatek k cenám za bourání mazanin betonových se svařovanou sítí, tl. přes 100 mm</t>
  </si>
  <si>
    <t>-1421184921</t>
  </si>
  <si>
    <t>"1.PP VM - Hrubá stavba - desky"3,809</t>
  </si>
  <si>
    <t>201</t>
  </si>
  <si>
    <t>965081223</t>
  </si>
  <si>
    <t>Bourání podlah z dlaždic bez podkladního lože nebo mazaniny, s jakoukoliv výplní spár keramických nebo xylolitových tl. přes 10 mm plochy přes 1 m2</t>
  </si>
  <si>
    <t>-1647932648</t>
  </si>
  <si>
    <t>"1.PP VM - Dokončovací práce - dlažba keramická"20,630</t>
  </si>
  <si>
    <t>"1.NP VM - Dokončovací práce - plocha podlah, ker.dlažba"135,390</t>
  </si>
  <si>
    <t>"2.NP VM - Dokončovací práce - plocha podlah, ker. dlažba"78,396</t>
  </si>
  <si>
    <t>"3.NP VM - Dokončovací práce - plocha podlahy, suma keramická dlažba"1,649</t>
  </si>
  <si>
    <t>202</t>
  </si>
  <si>
    <t>965081313</t>
  </si>
  <si>
    <t>Bourání podlah z dlaždic bez podkladního lože nebo mazaniny, s jakoukoliv výplní spár betonových, teracových nebo čedičových tl. do 20 mm, plochy přes 1 m2</t>
  </si>
  <si>
    <t>-1854363559</t>
  </si>
  <si>
    <t>"1.PP VM - Dokončovací práce - teraco"177,937</t>
  </si>
  <si>
    <t>203</t>
  </si>
  <si>
    <t>965082941</t>
  </si>
  <si>
    <t>Odstranění násypu pod podlahami nebo ochranného násypu na střechách tl. přes 200 mm jakékoliv plochy</t>
  </si>
  <si>
    <t>2084799875</t>
  </si>
  <si>
    <t>"1.PP VM - Dokončovací práce - plocha podlah, zásyp"305,248*0,220</t>
  </si>
  <si>
    <t>"1.NP VM - Dokončovací práce - plocha podlah, zásyp sutí, násyp"140,152*0,200+216,560*0,360</t>
  </si>
  <si>
    <t>"2.NP VM - dokončovací práce - plocha podlah, zásyp v podlaze"(334,089-68,361)*0,180+68,361*0,220</t>
  </si>
  <si>
    <t>"3.NP VM - Dokončovací práce - plocha podlahy, zásyp v podlaze"74,519*0,240+67,000*0,250+31,771*0,200+39,253*0,200</t>
  </si>
  <si>
    <t>"Půda - dokončovací práce - plocha podlahy - cihelná dlažba"322,906*0,100</t>
  </si>
  <si>
    <t>204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</si>
  <si>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</si>
  <si>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</si>
  <si>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-1483195201</t>
  </si>
  <si>
    <t>"komplet všechna patra"90,00</t>
  </si>
  <si>
    <t>205</t>
  </si>
  <si>
    <t>968062355</t>
  </si>
  <si>
    <t>Vybourání dřevěných rámů oken s křídly, dveřních zárubní, vrat, stěn, ostění nebo obkladů rámů oken s křídly dvojitých, plochy do 2 m2</t>
  </si>
  <si>
    <t>292748000</t>
  </si>
  <si>
    <t>"1.NP VM - Okna"1,62+1,73</t>
  </si>
  <si>
    <t>"3.NP VM - Okna</t>
  </si>
  <si>
    <t>206</t>
  </si>
  <si>
    <t>968062356</t>
  </si>
  <si>
    <t>Vybourání dřevěných rámů oken s křídly, dveřních zárubní, vrat, stěn, ostění nebo obkladů rámů oken s křídly dvojitých, plochy do 4 m2</t>
  </si>
  <si>
    <t>-1819018214</t>
  </si>
  <si>
    <t>"1.NP VM - Okna"2,84*2,0+4,83+5,63+12,18+12,60+18,13+20,16</t>
  </si>
  <si>
    <t>"3.NP VM - Okna"10,50+23,10</t>
  </si>
  <si>
    <t>207</t>
  </si>
  <si>
    <t>968062375</t>
  </si>
  <si>
    <t>Vybourání dřevěných rámů oken s křídly, dveřních zárubní, vrat, stěn, ostění nebo obkladů rámů oken s křídly zdvojených, plochy do 2 m2</t>
  </si>
  <si>
    <t>251905471</t>
  </si>
  <si>
    <t>"1.NP VM - Okna"1,44+036+1,46</t>
  </si>
  <si>
    <t>208</t>
  </si>
  <si>
    <t>968062376</t>
  </si>
  <si>
    <t>Vybourání dřevěných rámů oken s křídly, dveřních zárubní, vrat, stěn, ostění nebo obkladů rámů oken s křídly zdvojených, plochy do 4 m2</t>
  </si>
  <si>
    <t>-692230160</t>
  </si>
  <si>
    <t>"1.NP VM - Okna"6,67</t>
  </si>
  <si>
    <t>"2.NP VM - Okna"124,01</t>
  </si>
  <si>
    <t>209</t>
  </si>
  <si>
    <t>968072455</t>
  </si>
  <si>
    <t>Vybourání kovových rámů oken s křídly, dveřních zárubní, vrat, stěn, ostění nebo obkladů dveřních zárubní, plochy do 2 m2</t>
  </si>
  <si>
    <t>174290496</t>
  </si>
  <si>
    <t>"1.PP VM - Dveřní otvory -zárubně včetně dveřních křídel"21,080</t>
  </si>
  <si>
    <t>"1.NP VM - Dokončovací práce - dveřní otvory včetně křídel a zárubní"88,150</t>
  </si>
  <si>
    <t>"2.NP VM - Dveřní otvory"30,93</t>
  </si>
  <si>
    <t>"3.NP VM - Dveřní otvory"15,86</t>
  </si>
  <si>
    <t>"Půda - dveře ocelové"1,900</t>
  </si>
  <si>
    <t>210</t>
  </si>
  <si>
    <t>971033261</t>
  </si>
  <si>
    <t>Vybourání otvorů ve zdivu základovém nebo nadzákladovém z cihel, tvárnic, příčkovek z cihel pálených na maltu vápennou nebo vápenocementovou plochy do 0,0225 m2, tl. do 600 mm</t>
  </si>
  <si>
    <t>-515221976</t>
  </si>
  <si>
    <t>"1.PP VM Okenní otvor - průrazy v CCP pro VZT "2,0</t>
  </si>
  <si>
    <t>"1.NP VM - zazdívky kapes po stropnici" 10,368</t>
  </si>
  <si>
    <t>"2.NP VM - zazdívky kapes po stropnici" 9,600</t>
  </si>
  <si>
    <t>"3.NP VM - zazdívky kapes po stropních trámech" 6,528</t>
  </si>
  <si>
    <t>211</t>
  </si>
  <si>
    <t>971033361</t>
  </si>
  <si>
    <t>Vybourání otvorů ve zdivu základovém nebo nadzákladovém z cihel, tvárnic, příčkovek z cihel pálených na maltu vápennou nebo vápenocementovou plochy do 0,09 m2, tl. do 600 mm</t>
  </si>
  <si>
    <t>-568079297</t>
  </si>
  <si>
    <t>"1.PP VM Okenní otvor - průrazy v CCP pro VZT "8,0</t>
  </si>
  <si>
    <t>212</t>
  </si>
  <si>
    <t>974031664</t>
  </si>
  <si>
    <t>Vysekání rýh ve zdivu cihelném na maltu vápennou nebo vápenocementovou pro vtahování nosníků do zdí, před vybouráním otvoru do hl. 150 mm, při v. nosníku do 150 mm</t>
  </si>
  <si>
    <t>203691580</t>
  </si>
  <si>
    <t>1.PP, překlady RZP ve stáv. zdech</t>
  </si>
  <si>
    <t>2,100*4+1,500*8+1,200*22</t>
  </si>
  <si>
    <t>"1.PP VM - překlady - HEB120"11,500</t>
  </si>
  <si>
    <t>1.NP, překlady RZP ve stáv. zdech</t>
  </si>
  <si>
    <t>1,500*30+2,100*21+1,200*8</t>
  </si>
  <si>
    <t xml:space="preserve">"1.NP - překlady - HEB 140"  10,400*4</t>
  </si>
  <si>
    <t>2.NP, překlady RZP ve stáv. zdech</t>
  </si>
  <si>
    <t>1,500*37+1,800*3</t>
  </si>
  <si>
    <t>3.NP, překlady RZP a NEP ve stáv. zdech</t>
  </si>
  <si>
    <t>1,250*60+1,500*9+1,800*12+2,100*11+1,200*6</t>
  </si>
  <si>
    <t xml:space="preserve">"3.NP VM - překlady - HEB100"  1,500*3</t>
  </si>
  <si>
    <t>213</t>
  </si>
  <si>
    <t>974031666</t>
  </si>
  <si>
    <t>Vysekání rýh ve zdivu cihelném na maltu vápennou nebo vápenocementovou pro vtahování nosníků do zdí, před vybouráním otvoru do hl. 150 mm, při v. nosníku do 250 mm</t>
  </si>
  <si>
    <t>60518976</t>
  </si>
  <si>
    <t xml:space="preserve">"1.NP - překlady - HEB 180"  8,400*3</t>
  </si>
  <si>
    <t xml:space="preserve">"2.NP - překlady - HEB 160"  51,100</t>
  </si>
  <si>
    <t>214</t>
  </si>
  <si>
    <t>976085411</t>
  </si>
  <si>
    <t>Vybourání drobných zámečnických a jiných konstrukcí kanalizačních rámů litinových, z rýhovaného plechu nebo betonových včetně poklopů nebo mříží, plochy přes 0,60 m2</t>
  </si>
  <si>
    <t>1806066657</t>
  </si>
  <si>
    <t xml:space="preserve">"1.PP VM  - okna" 14</t>
  </si>
  <si>
    <t xml:space="preserve">"1.NP VM - Okna"  3</t>
  </si>
  <si>
    <t>215</t>
  </si>
  <si>
    <t>977331111</t>
  </si>
  <si>
    <t>Zvětšení komínového průduchu frézováním zdiva z cihel plných pálených maximální hloubky frézování do 10 mm</t>
  </si>
  <si>
    <t>1050586570</t>
  </si>
  <si>
    <t>dle popisu v TZ, str. 7, komín k odtahovému potrubí ze sociálních zařízení</t>
  </si>
  <si>
    <t>15,500</t>
  </si>
  <si>
    <t>216</t>
  </si>
  <si>
    <t>978011191</t>
  </si>
  <si>
    <t>Otlučení vápenných nebo vápenocementových omítek vnitřních ploch stropů, v rozsahu přes 50 do 100 %</t>
  </si>
  <si>
    <t>36807431</t>
  </si>
  <si>
    <t>"1.PP VM - Dokončovací práce - plocha stropů, VC omítka klenby"343,278</t>
  </si>
  <si>
    <t>"1.NP VM - Dokončovací práce - plocha stropu, VC omítka na rákos, klenby"410,526+43,700</t>
  </si>
  <si>
    <t>"2.NP VM - Dokončovací práce - plocha stropu - VC omítka na rabitz, klenby"477,653+45,464</t>
  </si>
  <si>
    <t>"3.NP VM - Dokončovací práce - plocha stropu, VC omítka"286,439</t>
  </si>
  <si>
    <t>217</t>
  </si>
  <si>
    <t>978013191</t>
  </si>
  <si>
    <t>Otlučení vápenných nebo vápenocementových omítek vnitřních ploch stěn s vyškrabáním spar, s očištěním zdiva, v rozsahu přes 50 do 100 %</t>
  </si>
  <si>
    <t>143783498</t>
  </si>
  <si>
    <t>"1.PP VM - Dokončovací práce - plocha stěn+ostění"660,239+30,460*0,700</t>
  </si>
  <si>
    <t>"1.NP VM - Dokončovací práce - plocha stěn, špalety"1555,145+237,563*0,350</t>
  </si>
  <si>
    <t>"2.NP VM - Dokončovací práce - plocha stěn"1377,703+204,750*0,350</t>
  </si>
  <si>
    <t>"3.NP VM - Dokončovací práce - plocha stěn"778,090</t>
  </si>
  <si>
    <t>218</t>
  </si>
  <si>
    <t>978019321</t>
  </si>
  <si>
    <t>Otlučení vápenných nebo vápenocementových omítek vnějších ploch s vyškrabáním spar a s očištěním zdiva stupně členitosti 3 až 5, v rozsahu do 10 %</t>
  </si>
  <si>
    <t>-1728965312</t>
  </si>
  <si>
    <t>"VM fasáda J 100%"425,228</t>
  </si>
  <si>
    <t>219</t>
  </si>
  <si>
    <t>978019341</t>
  </si>
  <si>
    <t>Otlučení vápenných nebo vápenocementových omítek vnějších ploch s vyškrabáním spar a s očištěním zdiva stupně členitosti 3 až 5, v rozsahu přes 20 do 30 %</t>
  </si>
  <si>
    <t>2130045674</t>
  </si>
  <si>
    <t>"VM fasáda S plocha fasády 30%"398,772</t>
  </si>
  <si>
    <t>"VM fasáda Z plocha fasády 30%"186,951</t>
  </si>
  <si>
    <t>220</t>
  </si>
  <si>
    <t>978019361</t>
  </si>
  <si>
    <t>Otlučení vápenných nebo vápenocementových omítek vnějších ploch s vyškrabáním spar a s očištěním zdiva stupně členitosti 3 až 5, v rozsahu přes 40 do 50 %</t>
  </si>
  <si>
    <t>1147878868</t>
  </si>
  <si>
    <t>"VM fasáda V plocha fasády 50%"184,138</t>
  </si>
  <si>
    <t>221</t>
  </si>
  <si>
    <t>978036191</t>
  </si>
  <si>
    <t>Otlučení cementových omítek vnějších ploch s vyškrabáním spar zdiva a s očištěním povrchu, v rozsahu přes 80 do 100 %</t>
  </si>
  <si>
    <t>-147859515</t>
  </si>
  <si>
    <t>"1.PP VM Pod kamenným obkladem soklu"85,653</t>
  </si>
  <si>
    <t>"VM fasáda J kamenný sokl, omítaný sokl"21,702+6,831</t>
  </si>
  <si>
    <t>222</t>
  </si>
  <si>
    <t>985131311</t>
  </si>
  <si>
    <t>Očištění ploch stěn, rubu kleneb a podlah ruční dočištění ocelovými kartáči</t>
  </si>
  <si>
    <t>-1458815522</t>
  </si>
  <si>
    <t>"VM fasáda J 100%"425,228*0,10</t>
  </si>
  <si>
    <t>"VM fasáda S plocha fasády 30%"398,772*0,30</t>
  </si>
  <si>
    <t>"VM fasáda Z plocha fasády 30%"186,951*0,30</t>
  </si>
  <si>
    <t>"VM fasáda V plocha fasády 50%"184,138*0,50</t>
  </si>
  <si>
    <t>"pod sušící omítkou" 155,435+22,381</t>
  </si>
  <si>
    <t>223</t>
  </si>
  <si>
    <t>985221101</t>
  </si>
  <si>
    <t>Doplnění zdiva ručně do aktivované malty cihlami</t>
  </si>
  <si>
    <t>522758009</t>
  </si>
  <si>
    <t xml:space="preserve">"plentování nesoudržného zdiva 10% -pod sušící omítkou"  (155,435+22,381)*0,1*0,100</t>
  </si>
  <si>
    <t>224</t>
  </si>
  <si>
    <t>59610001</t>
  </si>
  <si>
    <t>cihla pálená plná do P15 290x140x65mm</t>
  </si>
  <si>
    <t>1829919470</t>
  </si>
  <si>
    <t>1,778*380 "Přepočtené koeficientem množství</t>
  </si>
  <si>
    <t>225</t>
  </si>
  <si>
    <t>985-001R</t>
  </si>
  <si>
    <t xml:space="preserve">Ošetření půdního zdiva ve 3. NP a v půdním prostoru střední části roztokem fungicidního prostředku typu F B,P, IP, 1,2,3 SP s obsahem biocidního stříbra </t>
  </si>
  <si>
    <t>-1093738149</t>
  </si>
  <si>
    <t>m.č. 306, 314</t>
  </si>
  <si>
    <t>(38,800+12,860*2)*1,200</t>
  </si>
  <si>
    <t>72,500-1,600*1,970</t>
  </si>
  <si>
    <t>72,500-0,900*1,970-1,600*1,970</t>
  </si>
  <si>
    <t>střední trakt</t>
  </si>
  <si>
    <t>74,500*3,100</t>
  </si>
  <si>
    <t>(13,400*4+10,000*2+3,960*2+4,400*2)*3,100</t>
  </si>
  <si>
    <t>-1,600*1,970*4-1,800*1,970*2-0,900*1,970*3-0,800*1,970*4</t>
  </si>
  <si>
    <t>půda</t>
  </si>
  <si>
    <t>75,000*1,000</t>
  </si>
  <si>
    <t>997</t>
  </si>
  <si>
    <t>Přesun sutě</t>
  </si>
  <si>
    <t>226</t>
  </si>
  <si>
    <t>997013312</t>
  </si>
  <si>
    <t>Doprava suti shozem montáž a demontáž shozu výšky přes 10 do 20 m</t>
  </si>
  <si>
    <t>1564545995</t>
  </si>
  <si>
    <t>227</t>
  </si>
  <si>
    <t>997013322</t>
  </si>
  <si>
    <t>Doprava suti shozem montáž a demontáž shozu výšky Příplatek za první a každý další den použití shozu k ceně -3312</t>
  </si>
  <si>
    <t>1495228600</t>
  </si>
  <si>
    <t>40*45 "Přepočtené koeficientem množství</t>
  </si>
  <si>
    <t>228</t>
  </si>
  <si>
    <t>997013501</t>
  </si>
  <si>
    <t>Odvoz suti a vybouraných hmot na skládku nebo meziskládku se složením, na vzdálenost do 1 km</t>
  </si>
  <si>
    <t>139494970</t>
  </si>
  <si>
    <t>229</t>
  </si>
  <si>
    <t>997013509</t>
  </si>
  <si>
    <t>Odvoz suti a vybouraných hmot na skládku nebo meziskládku se složením, na vzdálenost Příplatek k ceně za každý další i započatý 1 km přes 1 km</t>
  </si>
  <si>
    <t>391462786</t>
  </si>
  <si>
    <t>2280,877*29 "Přepočtené koeficientem množství</t>
  </si>
  <si>
    <t>230</t>
  </si>
  <si>
    <t>997013601</t>
  </si>
  <si>
    <t>Poplatek za uložení stavebního odpadu na skládce (skládkovné) z prostého betonu zatříděného do Katalogu odpadů pod kódem 17 01 01</t>
  </si>
  <si>
    <t>-850969943</t>
  </si>
  <si>
    <t>231</t>
  </si>
  <si>
    <t>997013602</t>
  </si>
  <si>
    <t>Poplatek za uložení stavebního odpadu na skládce (skládkovné) z armovaného betonu zatříděného do Katalogu odpadů pod kódem 17 01 01</t>
  </si>
  <si>
    <t>1218135044</t>
  </si>
  <si>
    <t>232</t>
  </si>
  <si>
    <t>997013603</t>
  </si>
  <si>
    <t>Poplatek za uložení stavebního odpadu na skládce (skládkovné) cihelného zatříděného do Katalogu odpadů pod kódem 17 01 02</t>
  </si>
  <si>
    <t>-2071416636</t>
  </si>
  <si>
    <t>233</t>
  </si>
  <si>
    <t>997013631</t>
  </si>
  <si>
    <t>Poplatek za uložení stavebního odpadu na skládce (skládkovné) směsného stavebního a demoličního zatříděného do Katalogu odpadů pod kódem 17 09 04</t>
  </si>
  <si>
    <t>-1054684680</t>
  </si>
  <si>
    <t>234</t>
  </si>
  <si>
    <t>997013645</t>
  </si>
  <si>
    <t>Poplatek za uložení stavebního odpadu na skládce (skládkovné) asfaltového bez obsahu dehtu zatříděného do Katalogu odpadů pod kódem 17 03 02</t>
  </si>
  <si>
    <t>-641929949</t>
  </si>
  <si>
    <t>235</t>
  </si>
  <si>
    <t>997013811</t>
  </si>
  <si>
    <t>Poplatek za uložení stavebního odpadu na skládce (skládkovné) dřevěného zatříděného do Katalogu odpadů pod kódem 17 02 01</t>
  </si>
  <si>
    <t>1255597480</t>
  </si>
  <si>
    <t>236</t>
  </si>
  <si>
    <t>997013821</t>
  </si>
  <si>
    <t>Poplatek za uložení stavebního odpadu na skládce (skládkovné) ze stavebních materiálů obsahujících azbest zatříděných do Katalogu odpadů pod kódem 17 06 05</t>
  </si>
  <si>
    <t>-194281729</t>
  </si>
  <si>
    <t>998</t>
  </si>
  <si>
    <t>Přesun hmot</t>
  </si>
  <si>
    <t>237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</si>
  <si>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</si>
  <si>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</si>
  <si>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-1177530824</t>
  </si>
  <si>
    <t>PSV</t>
  </si>
  <si>
    <t>Práce a dodávky PSV</t>
  </si>
  <si>
    <t>711</t>
  </si>
  <si>
    <t>Izolace proti vodě, vlhkosti a plynům</t>
  </si>
  <si>
    <t>238</t>
  </si>
  <si>
    <t>711111001</t>
  </si>
  <si>
    <t>Provedení izolace proti zemní vlhkosti natěradly a tmely za studena na ploše vodorovné V nátěrem penetračním</t>
  </si>
  <si>
    <t>-355637293</t>
  </si>
  <si>
    <t xml:space="preserve">"1.NP VM - Dokončovací práce z řezu S3 - asf. pás SBS pE vložka"  6,001</t>
  </si>
  <si>
    <t>239</t>
  </si>
  <si>
    <t>11163150</t>
  </si>
  <si>
    <t>lak penetrační asfaltový</t>
  </si>
  <si>
    <t>933380743</t>
  </si>
  <si>
    <t>660,984*0,0003 "Přepočtené koeficientem množství</t>
  </si>
  <si>
    <t>240</t>
  </si>
  <si>
    <t>711131101</t>
  </si>
  <si>
    <t>Provedení izolace proti zemní vlhkosti pásy na sucho AIP nebo tkaniny na ploše vodorovné V</t>
  </si>
  <si>
    <t>-311403927</t>
  </si>
  <si>
    <t>podložení pozednice</t>
  </si>
  <si>
    <t xml:space="preserve">"3.NP pravá + levá část krovu"  (25,720+38,946)*0,500</t>
  </si>
  <si>
    <t xml:space="preserve">"půda krov"  73,738*0,500</t>
  </si>
  <si>
    <t>241</t>
  </si>
  <si>
    <t>62821109</t>
  </si>
  <si>
    <t>asfaltový pás separační s krycí vrstvou tl do 1,0mm, typu R</t>
  </si>
  <si>
    <t>-37890939</t>
  </si>
  <si>
    <t>69,202*1,15 "Přepočtené koeficientem množství</t>
  </si>
  <si>
    <t>242</t>
  </si>
  <si>
    <t>711131811</t>
  </si>
  <si>
    <t>Odstranění izolace proti zemní vlhkosti na ploše vodorovné V</t>
  </si>
  <si>
    <t>-2027788850</t>
  </si>
  <si>
    <t>"1.PP VM - Dokončovací práce - lepenka"305,248</t>
  </si>
  <si>
    <t>"1.NP VM - Dokončovací práce - lepenka asf."356,712</t>
  </si>
  <si>
    <t>243</t>
  </si>
  <si>
    <t>711131821</t>
  </si>
  <si>
    <t>Odstranění izolace proti zemní vlhkosti na ploše svislé S</t>
  </si>
  <si>
    <t>-1711761034</t>
  </si>
  <si>
    <t>1.PP stávající izolace - viz výměra izolace MO+BR</t>
  </si>
  <si>
    <t>244</t>
  </si>
  <si>
    <t>711141559</t>
  </si>
  <si>
    <t>Provedení izolace proti zemní vlhkosti pásy přitavením NAIP na ploše vodorovné V</t>
  </si>
  <si>
    <t>102361825</t>
  </si>
  <si>
    <t>asf. pás vložka AL</t>
  </si>
  <si>
    <t>asf. pás vložka PE</t>
  </si>
  <si>
    <t>245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</si>
  <si>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</si>
  <si>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</si>
  <si>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125199187</t>
  </si>
  <si>
    <t>515,913</t>
  </si>
  <si>
    <t>515,913*1,15 "Přepočtené koeficientem množství</t>
  </si>
  <si>
    <t>246</t>
  </si>
  <si>
    <t>62855001</t>
  </si>
  <si>
    <t>pás asfaltový natavitelný modifikovaný SBS tl 4,0mm s vložkou z polyesterové rohože a spalitelnou PE fólií nebo jemnozrnným minerálním posypem na horním povrchu</t>
  </si>
  <si>
    <t>-422317776</t>
  </si>
  <si>
    <t>145,071</t>
  </si>
  <si>
    <t>145,071*1,02 "Přepočtené koeficientem množství</t>
  </si>
  <si>
    <t>247</t>
  </si>
  <si>
    <t>711151102</t>
  </si>
  <si>
    <t>Provedení izolace proti zemní vlhkosti bentonitovou rohoží na ploše svislé S</t>
  </si>
  <si>
    <t>2132845019</t>
  </si>
  <si>
    <t>vč. bentonitového těsnícího tmele</t>
  </si>
  <si>
    <t xml:space="preserve">"1.PP VM - Přehled dokončovacích prací - BR"  155,435</t>
  </si>
  <si>
    <t>248</t>
  </si>
  <si>
    <t>5628451R</t>
  </si>
  <si>
    <t>rohož bentonitová</t>
  </si>
  <si>
    <t>938366633</t>
  </si>
  <si>
    <t>177,816*1,2 "Přepočtené koeficientem množství</t>
  </si>
  <si>
    <t>249</t>
  </si>
  <si>
    <t>711159111</t>
  </si>
  <si>
    <t>Provedení izolace proti zemní vlhkosti bentonitovou rohoží doplňků bentonitovými těsnícími pásy pro dilatační a styčné spáry</t>
  </si>
  <si>
    <t>-1640325750</t>
  </si>
  <si>
    <t>250</t>
  </si>
  <si>
    <t>56284500</t>
  </si>
  <si>
    <t xml:space="preserve">pásek bobtnavý bentonitový do pracovních spár betonových konstrukcí  23x18mm</t>
  </si>
  <si>
    <t>-280657825</t>
  </si>
  <si>
    <t>120*1,15 "Přepočtené koeficientem množství</t>
  </si>
  <si>
    <t>251</t>
  </si>
  <si>
    <t>711193131</t>
  </si>
  <si>
    <t>Izolace proti zemní vlhkosti ostatní těsnicí hmotou dvousložkovou na bázi cementu na ploše svislé S</t>
  </si>
  <si>
    <t>-220886791</t>
  </si>
  <si>
    <t>252</t>
  </si>
  <si>
    <t>711194104</t>
  </si>
  <si>
    <t>Provedení izolace proti zemní vlhkosti bentonitovým násypem granulovaným, tloušťky přes 200 mm</t>
  </si>
  <si>
    <t>-308086945</t>
  </si>
  <si>
    <t xml:space="preserve">"1.PP VM - Přehled dokončovacích prací - BG"  9,477</t>
  </si>
  <si>
    <t>253</t>
  </si>
  <si>
    <t>56284514</t>
  </si>
  <si>
    <t>granulát bentonitový 0,5 - 2 mm</t>
  </si>
  <si>
    <t>1550655290</t>
  </si>
  <si>
    <t>9,477*1,4 "Přepočtené koeficientem množství</t>
  </si>
  <si>
    <t>254</t>
  </si>
  <si>
    <t>998711203</t>
  </si>
  <si>
    <t>Přesun hmot pro izolace proti vodě, vlhkosti a plynům stanovený procentní sazbou (%) z ceny vodorovná dopravní vzdálenost do 50 m v objektech výšky přes 12 do 60 m</t>
  </si>
  <si>
    <t>%</t>
  </si>
  <si>
    <t>-586352604</t>
  </si>
  <si>
    <t>712</t>
  </si>
  <si>
    <t>Povlakové krytiny</t>
  </si>
  <si>
    <t>255</t>
  </si>
  <si>
    <t>712331111</t>
  </si>
  <si>
    <t>Provedení povlakové krytiny střech plochých do 10° pásy na sucho podkladní samolepící asfaltový pás</t>
  </si>
  <si>
    <t>992638651</t>
  </si>
  <si>
    <t xml:space="preserve">"VM -hrubá stavba  - krytina, Kr01,02,03"163,700+247,107+436,566</t>
  </si>
  <si>
    <t>256</t>
  </si>
  <si>
    <t>62855000</t>
  </si>
  <si>
    <t xml:space="preserve">pás asfaltový samolepicí modifikovaný SBS tl 1,8mm s vložkou z polyesterové rohože s  spalitelnou fólií nebo jemnozrnným minerálním posypem nebo textilií na horním povrchu</t>
  </si>
  <si>
    <t>793868479</t>
  </si>
  <si>
    <t>847,373*1,15 "Přepočtené koeficientem množství</t>
  </si>
  <si>
    <t>257</t>
  </si>
  <si>
    <t>712600832</t>
  </si>
  <si>
    <t>Odstranění ze střech šikmých přes 30° do 45° krytiny povlakové dvouvrstvé</t>
  </si>
  <si>
    <t>902993320</t>
  </si>
  <si>
    <t>"VM Střešní krytina - krytina krajní části - 2x asf - lepenka"429,636</t>
  </si>
  <si>
    <t>"VM Střešní krytina - krytina střední část - 2x asf - lepenka"419,073</t>
  </si>
  <si>
    <t>258</t>
  </si>
  <si>
    <t>712600898</t>
  </si>
  <si>
    <t>Odstranění ze střech šikmých přes 30° do 45° Příplatek k cenám - 0831 až - 0851 za sklon přes 45° do 60°</t>
  </si>
  <si>
    <t>600736418</t>
  </si>
  <si>
    <t>259</t>
  </si>
  <si>
    <t>998712203</t>
  </si>
  <si>
    <t>Přesun hmot pro povlakové krytiny stanovený procentní sazbou (%) z ceny vodorovná dopravní vzdálenost do 50 m v objektech výšky přes 12 do 24 m</t>
  </si>
  <si>
    <t>1991142106</t>
  </si>
  <si>
    <t>713</t>
  </si>
  <si>
    <t>Izolace tepelné</t>
  </si>
  <si>
    <t>260</t>
  </si>
  <si>
    <t>713111121</t>
  </si>
  <si>
    <t>Montáž tepelné izolace stropů rohožemi, pásy, dílci, deskami, bloky (izolační materiál ve specifikaci) rovných spodem s uchycením (drátem, páskou apod.)</t>
  </si>
  <si>
    <t>755080230</t>
  </si>
  <si>
    <t>"VM krytina - Kr03"438,566</t>
  </si>
  <si>
    <t>261</t>
  </si>
  <si>
    <t>28376519</t>
  </si>
  <si>
    <t>deska izolační PIR s oboustrannou kompozitní fólií s hliníkovou vložkou 1200x2400x140mm</t>
  </si>
  <si>
    <t>1088311034</t>
  </si>
  <si>
    <t>438,566*1,02 "Přepočtené koeficientem množství</t>
  </si>
  <si>
    <t>262</t>
  </si>
  <si>
    <t>713121111</t>
  </si>
  <si>
    <t>Montáž tepelné izolace podlah rohožemi, pásy, deskami, dílci, bloky (izolační materiál ve specifikaci) kladenými volně jednovrstvá</t>
  </si>
  <si>
    <t>704044343</t>
  </si>
  <si>
    <t>MW tl. 50 mm</t>
  </si>
  <si>
    <t xml:space="preserve">"2.NP VM - Dokončovací práce plocha podlahy - Kd2"  39,232</t>
  </si>
  <si>
    <t xml:space="preserve">"3.NP VM - Dokončovací práce plocha podlahy - Kd2"  29,427</t>
  </si>
  <si>
    <t>EPS tl. 100 mm</t>
  </si>
  <si>
    <t xml:space="preserve">"1.NP VM - Dokončovací práce z řezu S3 - EPS 200"  6,001</t>
  </si>
  <si>
    <t>PIR tl. 140 mm</t>
  </si>
  <si>
    <t>MW tl. 150 mm</t>
  </si>
  <si>
    <t xml:space="preserve">"půda VM - Dokončovací práce plocha podlahy - Ctda"  103,322</t>
  </si>
  <si>
    <t>263</t>
  </si>
  <si>
    <t>63150947</t>
  </si>
  <si>
    <t xml:space="preserve">deska tepelně izolační minerální plovoucích podlah  λ=0,033-0,035 tl 50mm</t>
  </si>
  <si>
    <t>-728810460</t>
  </si>
  <si>
    <t xml:space="preserve">"akustická (kročejová)  izolace, hmotnost 97-106 kg/m3"  1223,287</t>
  </si>
  <si>
    <t>1223,287*1,02 "Přepočtené koeficientem množství</t>
  </si>
  <si>
    <t>264</t>
  </si>
  <si>
    <t>28375926</t>
  </si>
  <si>
    <t>deska EPS 200 do plochých střech a podlah λ=0,034 tl 100mm</t>
  </si>
  <si>
    <t>-743465628</t>
  </si>
  <si>
    <t>6,001</t>
  </si>
  <si>
    <t>6,001*1,02 "Přepočtené koeficientem množství</t>
  </si>
  <si>
    <t>265</t>
  </si>
  <si>
    <t>-198156529</t>
  </si>
  <si>
    <t>179,111</t>
  </si>
  <si>
    <t>179,111*1,02 "Přepočtené koeficientem množství</t>
  </si>
  <si>
    <t>266</t>
  </si>
  <si>
    <t>6314815R</t>
  </si>
  <si>
    <t xml:space="preserve">deska tepelně izolační minerální  univerzální λ=0,035 tl 150mm</t>
  </si>
  <si>
    <t>-1473292744</t>
  </si>
  <si>
    <t>103,322</t>
  </si>
  <si>
    <t>103,322*1,02 "Přepočtené koeficientem množství</t>
  </si>
  <si>
    <t>267</t>
  </si>
  <si>
    <t>713121121</t>
  </si>
  <si>
    <t>Montáž tepelné izolace podlah rohožemi, pásy, deskami, dílci, bloky (izolační materiál ve specifikaci) kladenými volně dvouvrstvá</t>
  </si>
  <si>
    <t>-909141916</t>
  </si>
  <si>
    <t xml:space="preserve">EPS 200  2x40 mm=80 mm</t>
  </si>
  <si>
    <t>268</t>
  </si>
  <si>
    <t>28375920</t>
  </si>
  <si>
    <t>deska EPS 200 do plochých střech a podlah λ=0,034 tl 40mm</t>
  </si>
  <si>
    <t>2074745167</t>
  </si>
  <si>
    <t>515,913*2,04 "Přepočtené koeficientem množství</t>
  </si>
  <si>
    <t>269</t>
  </si>
  <si>
    <t>713140813</t>
  </si>
  <si>
    <t>Odstranění tepelné izolace střech plochých z rohoží, pásů, dílců, desek, bloků nadstřešních izolací volně položených z vláknitých materiálů suchých, tloušťka izolace přes 100 mm</t>
  </si>
  <si>
    <t>542464816</t>
  </si>
  <si>
    <t>"2.NP VM - střecha přístavby výměníku"54,142</t>
  </si>
  <si>
    <t>270</t>
  </si>
  <si>
    <t>713151111</t>
  </si>
  <si>
    <t>Montáž tepelné izolace střech šikmých rohožemi, pásy, deskami (izolační materiál ve specifikaci) kladenými volně mezi krokve</t>
  </si>
  <si>
    <t>707297733</t>
  </si>
  <si>
    <t xml:space="preserve">"půda VM - dokončovací práce-plocha stropu-Sp"   133,844</t>
  </si>
  <si>
    <t>271</t>
  </si>
  <si>
    <t>63150867</t>
  </si>
  <si>
    <t>pás tepelně izolační minerální λ=0,039 tl 160mm</t>
  </si>
  <si>
    <t>-2114652899</t>
  </si>
  <si>
    <t>133,844*1,02 "Přepočtené koeficientem množství</t>
  </si>
  <si>
    <t>272</t>
  </si>
  <si>
    <t>713151121</t>
  </si>
  <si>
    <t>Montáž tepelné izolace střech šikmých rohožemi, pásy, deskami (izolační materiál ve specifikaci) kladenými volně pod krokve</t>
  </si>
  <si>
    <t>2137108669</t>
  </si>
  <si>
    <t>273</t>
  </si>
  <si>
    <t>63150862</t>
  </si>
  <si>
    <t>pás tepelně izolační minerální λ=0,039 tl 60mm</t>
  </si>
  <si>
    <t>-551339444</t>
  </si>
  <si>
    <t>274</t>
  </si>
  <si>
    <t>713191133</t>
  </si>
  <si>
    <t>Montáž tepelné izolace stavebních konstrukcí - doplňky a konstrukční součásti podlah, stropů vrchem nebo střech překrytím fólií položenou volně s přelepením spojů</t>
  </si>
  <si>
    <t>1600589694</t>
  </si>
  <si>
    <t xml:space="preserve">"1.NP VM - Dokončovací práce plocha podlahy - Kd"  24,024</t>
  </si>
  <si>
    <t>275</t>
  </si>
  <si>
    <t>28329042</t>
  </si>
  <si>
    <t>fólie PE separační či ochranná tl 0,2mm</t>
  </si>
  <si>
    <t>-1435475009</t>
  </si>
  <si>
    <t>1857,605*1,1 "Přepočtené koeficientem množství</t>
  </si>
  <si>
    <t>276</t>
  </si>
  <si>
    <t>684475662</t>
  </si>
  <si>
    <t>Sd=0,02</t>
  </si>
  <si>
    <t>Sd=100</t>
  </si>
  <si>
    <t>Sd=100, 200 g/m2</t>
  </si>
  <si>
    <t xml:space="preserve">"VM krytina - Kr03"  438,566</t>
  </si>
  <si>
    <t>277</t>
  </si>
  <si>
    <t>28329318</t>
  </si>
  <si>
    <t>fólie kontaktní difuzně propustná pro doplňkovou hydroizolační vrstvu, třívrstvá mikroporézní PP 95g/m2</t>
  </si>
  <si>
    <t>-832832334</t>
  </si>
  <si>
    <t>133,844</t>
  </si>
  <si>
    <t>133,844*1,1 "Přepočtené koeficientem množství</t>
  </si>
  <si>
    <t>278</t>
  </si>
  <si>
    <t>28329334</t>
  </si>
  <si>
    <t>fólie PE vyztužená Al vrstvou pro parotěsnou vrstvu 105g/m2</t>
  </si>
  <si>
    <t>1329022229</t>
  </si>
  <si>
    <t>282,433</t>
  </si>
  <si>
    <t>282,433*1,1 "Přepočtené koeficientem množství</t>
  </si>
  <si>
    <t>279</t>
  </si>
  <si>
    <t>28329338</t>
  </si>
  <si>
    <t>fólie PE nevyztužená pro parotěsnou vrstvu podlah, stěn, stropů a střech do 200g/m2</t>
  </si>
  <si>
    <t>1056647980</t>
  </si>
  <si>
    <t>438,566</t>
  </si>
  <si>
    <t>438,566*1,1 "Přepočtené koeficientem množství</t>
  </si>
  <si>
    <t>280</t>
  </si>
  <si>
    <t>998713203</t>
  </si>
  <si>
    <t>Přesun hmot pro izolace tepelné stanovený procentní sazbou (%) z ceny vodorovná dopravní vzdálenost do 50 m v objektech výšky přes 12 do 24 m</t>
  </si>
  <si>
    <t>1264212406</t>
  </si>
  <si>
    <t>721</t>
  </si>
  <si>
    <t>Zdravotechnika - vnitřní kanalizace</t>
  </si>
  <si>
    <t>281</t>
  </si>
  <si>
    <t>721171809</t>
  </si>
  <si>
    <t>Demontáž potrubí z novodurových trub odpadních nebo připojovacích přes 114 do D 160</t>
  </si>
  <si>
    <t>-975824404</t>
  </si>
  <si>
    <t>"1.PP VM - Kanalizace DN 150,100"25,792+5,473</t>
  </si>
  <si>
    <t>282</t>
  </si>
  <si>
    <t>721241103</t>
  </si>
  <si>
    <t>Lapače střešních splavenin litinové DN 150</t>
  </si>
  <si>
    <t>1472182710</t>
  </si>
  <si>
    <t>283</t>
  </si>
  <si>
    <t>998721203</t>
  </si>
  <si>
    <t>Přesun hmot pro vnitřní kanalizace stanovený procentní sazbou (%) z ceny vodorovná dopravní vzdálenost do 50 m v objektech výšky přes 12 do 24 m</t>
  </si>
  <si>
    <t>-2530734</t>
  </si>
  <si>
    <t>762</t>
  </si>
  <si>
    <t>Konstrukce tesařské</t>
  </si>
  <si>
    <t>284</t>
  </si>
  <si>
    <t>762-001R</t>
  </si>
  <si>
    <t>Ošetření nově vkládaných prvků krovu fungicidně a insekticidně prostředkem typu F B,P, IP, 1,2,3 SP s obsahem biocidního stříbra – požadované množství 25 g/m2 účinné látky</t>
  </si>
  <si>
    <t>-878983545</t>
  </si>
  <si>
    <t xml:space="preserve">"3.NP VM - Konstrukce krovu nové-levá část -100/100"  71,976*(0,100+0,100)*2</t>
  </si>
  <si>
    <t>"3.NP VM - Konstrukce krovu nové-levá část-100/150" 176,816*(0,100+0,150)*2</t>
  </si>
  <si>
    <t>"3.NP VM - Konstrukce krovu nové-levá část-150/120" 38,946*(0,150+0,120)*2</t>
  </si>
  <si>
    <t>"3.NP VM - Konstrukce krovu nové-levá část-100/160" 22,812*(0,100+0,160)*2</t>
  </si>
  <si>
    <t xml:space="preserve">"3.NP VM - Konstrukce krovu nové-levá část-160/150"  11,600 *(0,160+0,150)*2</t>
  </si>
  <si>
    <t>"3.NP VM - Konstrukce krovu nové-levá část-160/220" 20,148*(0,160+0,220)*2</t>
  </si>
  <si>
    <t xml:space="preserve">"3.NP VM - Konstrukce krovu nové-pravá část -50/160"  4,000 *(0,050+0,160)*2</t>
  </si>
  <si>
    <t xml:space="preserve">"3.NP VM - Konstrukce krovu nové-pravá část-100/100"  71,460*(0,100+0,100)*2</t>
  </si>
  <si>
    <t>"3.NP VM - Konstrukce krovu nové-pravá část-100/140" 7,132*(0,100+0,140)*2</t>
  </si>
  <si>
    <t xml:space="preserve">"3.NP VM - Konstrukce krovu nové-pravá část-100/150"  217,048*(0,100+0,150)*2</t>
  </si>
  <si>
    <t>"3.NP VM - Konstrukce krovu nové-pravá část-150/120" 25,720*(0,150+0,120)*2</t>
  </si>
  <si>
    <t>"3.NP VM - Konstrukce krovu nové-pravá část-100/160" 39,306*(0,100+0,160)*2</t>
  </si>
  <si>
    <t>"3.NP VM - Konstrukce krovu nové-pravá část-140/140" 5,300*(0,140+0,140)*2</t>
  </si>
  <si>
    <t xml:space="preserve">"3.NP VM - Konstrukce krovu nové-pravá část-160/150"  15,576*(0,160+0,150)*2</t>
  </si>
  <si>
    <t xml:space="preserve">"3.NP VM - Konstrukce krovu nové-pravá část-140/180"  8,420*(0,140+0,180)*2</t>
  </si>
  <si>
    <t xml:space="preserve">"3.NP VM - Konstrukce krovu nové-pravá část - 160/220"   20,148*(0,160+0,220)*2</t>
  </si>
  <si>
    <t xml:space="preserve">"půda VM- Konstrukce krovu průřezy-50/150"  136,800*(0,050+0,150)*2</t>
  </si>
  <si>
    <t xml:space="preserve">"půda VM- Konstrukce krovu průřezy-100/160"  2,403*(0,100+0,160)*2</t>
  </si>
  <si>
    <t xml:space="preserve">"půda VM- Konstrukce krovu průřezy-140/140"  46,904*(0,140+0,140)*2</t>
  </si>
  <si>
    <t xml:space="preserve">"půda VM- Konstrukce krovu průřezy-180/120"  73,738*(0,180+0,120)*2</t>
  </si>
  <si>
    <t xml:space="preserve">"půda VM- Konstrukce krovu průřezy-160/160"  36,956*(0,160+0,160)*2</t>
  </si>
  <si>
    <t xml:space="preserve">"půda VM- Konstrukce krovu průřezy-140/180"  485,246*(0,140+0,180)*2</t>
  </si>
  <si>
    <t xml:space="preserve">"půda VM- Konstrukce krovu průřezy-180/220"  93,151*(0,180+0,220)*2</t>
  </si>
  <si>
    <t xml:space="preserve">"půda VM- Konstrukce krovu průřezy-220/220"  23,748*(0,220+0,220)*2</t>
  </si>
  <si>
    <t xml:space="preserve">"půda VM- Konstrukce krovu průřezy-220/260"  47,750*(0,220+0,260)*2</t>
  </si>
  <si>
    <t>bednění střech z prken</t>
  </si>
  <si>
    <t>30,505/0,030*2</t>
  </si>
  <si>
    <t>latě, kontralatě, hranoly</t>
  </si>
  <si>
    <t>"VM - konstrukce krovu ....., konstr. krovu průřezy, latě 40/6"(485,246+93,151+102,783+182,000+21,566+217,048+39,306+176,816+22,812)*(0,040+0,060)*2</t>
  </si>
  <si>
    <t>"latě 70/70"165,00*(0,070+0,070)*2</t>
  </si>
  <si>
    <t>"mezi krokvemi 350/120"165,00*(0,350+0,120)*2</t>
  </si>
  <si>
    <t>285</t>
  </si>
  <si>
    <t>762-002R</t>
  </si>
  <si>
    <t>Ošetření povrchu ponechaných dřevěných prvků krovu roztokem fungicidního prostředku typu F B,P, IP, 1,2,3 SP s obsahem biocidního stříbra – požadované množství 35 g/m2 účiné látky</t>
  </si>
  <si>
    <t>-1117132198</t>
  </si>
  <si>
    <t xml:space="preserve">"3.NP VM - Konstrukce krovu ponechané-levá část-50/160"  32,000*(0,050+0,160)*2</t>
  </si>
  <si>
    <t xml:space="preserve">"3.NP VM - Konstrukce krovu ponechané-levá část-160/150"  31,808*(0,160*0,150)*2</t>
  </si>
  <si>
    <t xml:space="preserve">"3.NP VM - Konstrukce krovu ponechané-levá část-150/150"  13,080*(0,150+0,150)*2</t>
  </si>
  <si>
    <t xml:space="preserve">"3.NP VM - Konstrukce krovu ponechané-levá část-100/140"   14,264*(0,100+0,140)*2</t>
  </si>
  <si>
    <t xml:space="preserve">"3.NP VM - Konstrukce krovu ponechané-levá část -160/220"  22,249*(0,160+0,220)*2</t>
  </si>
  <si>
    <t xml:space="preserve">"3.NP VM - Konstrukce krovu ponechané-levá část- 100/150"  182,000*(0,100+0,150)*2</t>
  </si>
  <si>
    <t xml:space="preserve">"3.NP VM - Konstrukce krovu ponechané-levá část- 100/160"  21,566*(0,100+0,160)*2</t>
  </si>
  <si>
    <t xml:space="preserve">"3.NP VM - Konstrukce krovu ponechané-levá část- 140/180"  17,180*(0,140+0,180)*2</t>
  </si>
  <si>
    <t xml:space="preserve">"3.NP VM - Konstrukce krovu ponechané-levá část-140/140"  13,500*(0,140+0,140)*2</t>
  </si>
  <si>
    <t xml:space="preserve">"3.NP VM - Konstrukce krovu ponechané-pravá část-50/160"  20,000*(0,050+0,160)*2</t>
  </si>
  <si>
    <t xml:space="preserve">"3.NP VM - Konstrukce krovu ponechané-pravá část-160/150"  19,880*(0,160+0,150)*2</t>
  </si>
  <si>
    <t xml:space="preserve">"3.NP VM - Konstrukce krovu ponechané-pravá část-150/150"  13,080*(0,150+0,150)*2</t>
  </si>
  <si>
    <t xml:space="preserve">"3.NP VM - Konstrukce krovu ponechané-pravá část-100/140"  14,264*(0,100+0,140)*2</t>
  </si>
  <si>
    <t xml:space="preserve">"3.NP VM - Konstrukce krovu ponechané-pravá část- 160/220"  13,537*(0,160+0,220)*2</t>
  </si>
  <si>
    <t xml:space="preserve">"3.NP VM - Konstrukce krovu ponechané-pravá část-100/150"  102,783*(0,100+0,150)*2</t>
  </si>
  <si>
    <t xml:space="preserve">"3.NP VM - Konstrukce krovu ponechané-pravá část-140/180"  17,180*(0,140+0,180)*2</t>
  </si>
  <si>
    <t xml:space="preserve">"3.NP VM - Konstrukce krovu ponechané-pravá část-140/140"  13,500*(0,140+0,140)*2</t>
  </si>
  <si>
    <t>286</t>
  </si>
  <si>
    <t>762-003R</t>
  </si>
  <si>
    <t>Očištění ponechaných dřevěných prvků krovu od prachu a nečistot mechanicky (drátěným kartáčem), omytí vodou s detergentem, neutralizace</t>
  </si>
  <si>
    <t>1406687946</t>
  </si>
  <si>
    <t>287</t>
  </si>
  <si>
    <t>762085103</t>
  </si>
  <si>
    <t>Práce společné pro tesařské konstrukce montáž ocelových spojovacích prostředků (materiál ve specifikaci) kotevních želez příložek, patek, táhel</t>
  </si>
  <si>
    <t>177742633</t>
  </si>
  <si>
    <t xml:space="preserve">"3.NP VM - Kotvení pozednice"  78</t>
  </si>
  <si>
    <t>3.NP krov, hmoždinky Tuchscherer</t>
  </si>
  <si>
    <t>288</t>
  </si>
  <si>
    <t>31197005</t>
  </si>
  <si>
    <t>tyč závitová Pz 4.6 M14</t>
  </si>
  <si>
    <t>1272459150</t>
  </si>
  <si>
    <t>78+77</t>
  </si>
  <si>
    <t>289</t>
  </si>
  <si>
    <t>31121024</t>
  </si>
  <si>
    <t>podložka pod dřevěnou konstrukci DIN 440 D 14mm</t>
  </si>
  <si>
    <t>100 kus</t>
  </si>
  <si>
    <t>1848175829</t>
  </si>
  <si>
    <t>290</t>
  </si>
  <si>
    <t>31111007</t>
  </si>
  <si>
    <t>matice přesná šestihranná Pz DIN 934-8 M14</t>
  </si>
  <si>
    <t>1413572393</t>
  </si>
  <si>
    <t>291</t>
  </si>
  <si>
    <t>762-004R</t>
  </si>
  <si>
    <t>tuschererova hmoždinka, svorník M16, podložka 65/65/7</t>
  </si>
  <si>
    <t>-79885969</t>
  </si>
  <si>
    <t>292</t>
  </si>
  <si>
    <t>762331811</t>
  </si>
  <si>
    <t>Demontáž vázaných konstrukcí krovů sklonu do 60° z hranolů, hranolků, fošen, průřezové plochy do 120 cm2</t>
  </si>
  <si>
    <t>559466348</t>
  </si>
  <si>
    <t>"2.NP VM - Konstrukce krovu - pravá část, kleštiny"12,00</t>
  </si>
  <si>
    <t>"Půda VM - konstrukce krovu - kleštiny"136,00</t>
  </si>
  <si>
    <t>293</t>
  </si>
  <si>
    <t>762331812</t>
  </si>
  <si>
    <t>Demontáž vázaných konstrukcí krovů sklonu do 60° z hranolů, hranolků, fošen, průřezové plochy přes 120 do 224 cm2</t>
  </si>
  <si>
    <t>1439679855</t>
  </si>
  <si>
    <t>"2.NP VM -Konstrukce krovu - pravá část, pozednice"38,875</t>
  </si>
  <si>
    <t>"2.NP VM -Konstrukce krovu - levá část, pozednice"38,875</t>
  </si>
  <si>
    <t>"Půda VM - konstrukce krovu - pásek, pozednice,výměna "25,120+73,738+2,403</t>
  </si>
  <si>
    <t>294</t>
  </si>
  <si>
    <t>762331813</t>
  </si>
  <si>
    <t>Demontáž vázaných konstrukcí krovů sklonu do 60° z hranolů, hranolků, fošen, průřezové plochy přes 224 do 288 cm2</t>
  </si>
  <si>
    <t>171862417</t>
  </si>
  <si>
    <t xml:space="preserve">"2.NP VM - Konstrukce krovu  - pravá část, vzpěra"11,928</t>
  </si>
  <si>
    <t>"Půda VM - konstrukce krovu - hambalek,povalek "8,840+28,116</t>
  </si>
  <si>
    <t>295</t>
  </si>
  <si>
    <t>762331814</t>
  </si>
  <si>
    <t>Demontáž vázaných konstrukcí krovů sklonu do 60° z hranolů, hranolků, fošen, průřezové plochy přes 288 do 450 cm2</t>
  </si>
  <si>
    <t>-416719544</t>
  </si>
  <si>
    <t>"2.NP VM - Konstrukce krovu - pravá část, vazný trám"35,786</t>
  </si>
  <si>
    <t>"2.NP VM - Konstrukce krovu - levá část, vazný trám"27,074</t>
  </si>
  <si>
    <t>"Půda VM - konstrukce krovu -vazný trám,krokve"60,896+4,625+74,647+18,504</t>
  </si>
  <si>
    <t>296</t>
  </si>
  <si>
    <t>762331815</t>
  </si>
  <si>
    <t>Demontáž vázaných konstrukcí krovů sklonu do 60° z hranolů, hranolků, fošen, průřezové plochy přes 450 do 600 cm2</t>
  </si>
  <si>
    <t>1305614894</t>
  </si>
  <si>
    <t>"Půda VM - konstrukce krovu - sloupek, vaznice"23,748+47,750</t>
  </si>
  <si>
    <t>297</t>
  </si>
  <si>
    <t>762332941</t>
  </si>
  <si>
    <t>Doplnění střešní vazby řezivem - montáž (materiál ve specifikaci) hoblovaným, průřezové plochy do 120 cm2</t>
  </si>
  <si>
    <t>1439876292</t>
  </si>
  <si>
    <t xml:space="preserve">"3.NP VM- Konstrukce krovu nové-levá část - 100/100"  71,976 </t>
  </si>
  <si>
    <t xml:space="preserve">"3.NP VM- Konstrukce krovu nové-pravá část - 50/160"  4,000 </t>
  </si>
  <si>
    <t xml:space="preserve">"3.NP VM- Konstrukce krovu nové-pravá část - 100/100"  71,460</t>
  </si>
  <si>
    <t xml:space="preserve">"půda VM- Konstrukce krovu průřezy-50/150"  136,800</t>
  </si>
  <si>
    <t>298</t>
  </si>
  <si>
    <t>60512126</t>
  </si>
  <si>
    <t>hranol stavební řezivo průřezu do 120cm2 dl 6-8m</t>
  </si>
  <si>
    <t>1709061439</t>
  </si>
  <si>
    <t xml:space="preserve">"3.NP VM - Konstrukce krovu nové-levá část - 100/100"   0,7184</t>
  </si>
  <si>
    <t xml:space="preserve">"3.NP VM - Konstrukce krovu nové-pravá část - 50/160"  0,0320</t>
  </si>
  <si>
    <t xml:space="preserve">"3.NP VM - Konstrukce krovu nové-pravá část - 100/100"  0,7128</t>
  </si>
  <si>
    <t xml:space="preserve">"půda VM- Konstrukce krovu průřezy-50/150"  1,026</t>
  </si>
  <si>
    <t>299</t>
  </si>
  <si>
    <t>762332942</t>
  </si>
  <si>
    <t>Doplnění střešní vazby řezivem - montáž (materiál ve specifikaci) hoblovaným, průřezové plochy přes 120 do 224 cm2</t>
  </si>
  <si>
    <t>757167785</t>
  </si>
  <si>
    <t>"3.NP VM - Konstrukce krovu nové-levá část-100/150" 176,816</t>
  </si>
  <si>
    <t>"3.NP VM - Konstrukce krovu nové-levá část-150/120" 38,946</t>
  </si>
  <si>
    <t>"3.NP VM - Konstrukce krovu nové-levá část-100/160" 22,812</t>
  </si>
  <si>
    <t>"3.NP VM - Konstrukce krovu nové-pravá část-100/140" 7,132</t>
  </si>
  <si>
    <t xml:space="preserve">"3.NP VM - Konstrukce krovu nové-pravá část-100/150"  217,048</t>
  </si>
  <si>
    <t>"3.NP VM - Konstrukce krovu nové-pravá část-150/120" 25,720</t>
  </si>
  <si>
    <t>"3.NP VM - Konstrukce krovu nové-pravá část-100/160" 39,306</t>
  </si>
  <si>
    <t>"3.NP VM - Konstrukce krovu nové-pravá část-140/140" 5,300</t>
  </si>
  <si>
    <t xml:space="preserve">"půda VM- Konstrukce krovu průřezy-100/160"  2,403</t>
  </si>
  <si>
    <t xml:space="preserve">"půda VM- Konstrukce krovu průřezy-140/140"  46,904</t>
  </si>
  <si>
    <t xml:space="preserve">"půda VM- Konstrukce krovu průřezy-180/120"  73,738</t>
  </si>
  <si>
    <t>300</t>
  </si>
  <si>
    <t>60512131</t>
  </si>
  <si>
    <t>hranol stavební řezivo průřezu do 224cm2 dl 6-8m</t>
  </si>
  <si>
    <t>505245971</t>
  </si>
  <si>
    <t>"3.NP VM - Konstrukce krovu nové-levá část-100/150" 2,6523</t>
  </si>
  <si>
    <t>"3.NP VM - Konstrukce krovu nové-levá část-150/120" 0,7011</t>
  </si>
  <si>
    <t>"3.NP VM - Konstrukce krovu nové-levá část-100/160" 0,3648</t>
  </si>
  <si>
    <t>"3.NP VM - Konstrukce krovu nové-pravá část-100/140" 0,0997</t>
  </si>
  <si>
    <t xml:space="preserve">"3.NP VM - Konstrukce krovu nové-pravá část-100/150"  3,2592</t>
  </si>
  <si>
    <t>"3.NP VM - Konstrukce krovu nové-pravá část-150/120" 0,4630</t>
  </si>
  <si>
    <t>"3.NP VM - Konstrukce krovu nové-pravá část-100/160" 0,6288</t>
  </si>
  <si>
    <t>"3.NP VM - Konstrukce krovu nové-pravá část-140/140" 0,1039</t>
  </si>
  <si>
    <t xml:space="preserve">"půda VM- Konstrukce krovu průřezy-100/160"  0,0384</t>
  </si>
  <si>
    <t xml:space="preserve">"půda VM- Konstrukce krovu průřezy-140/140"  0,9204</t>
  </si>
  <si>
    <t xml:space="preserve">"půda VM- Konstrukce krovu průřezy-180/120"  1,5926</t>
  </si>
  <si>
    <t>301</t>
  </si>
  <si>
    <t>762332943</t>
  </si>
  <si>
    <t>Doplnění střešní vazby řezivem - montáž (materiál ve specifikaci) hoblovaným, průřezové plochy přes 224 do 288 cm2</t>
  </si>
  <si>
    <t>-1170868527</t>
  </si>
  <si>
    <t xml:space="preserve">"3.NP VM - Konstrukce krovu nové-levá část-160/150"  11,600 </t>
  </si>
  <si>
    <t xml:space="preserve">"3.NP VM - Konstrukce krovu nové-pravá část-160/150"  15,576</t>
  </si>
  <si>
    <t xml:space="preserve">"3.NP VM - Konstrukce krovu nové-pravá část-140/180"  8,420</t>
  </si>
  <si>
    <t xml:space="preserve">"půda VM- Konstrukce krovu průřezy-160/160"  36,956</t>
  </si>
  <si>
    <t xml:space="preserve">"půda VM- Konstrukce krovu průřezy-140/180"  485,246</t>
  </si>
  <si>
    <t>302</t>
  </si>
  <si>
    <t>60512136</t>
  </si>
  <si>
    <t>hranol stavební řezivo průřezu do 288cm2 dl 6-8m</t>
  </si>
  <si>
    <t>-1843041316</t>
  </si>
  <si>
    <t xml:space="preserve">"3.NP VM - Konstrukce krovu nové-levá část-160/150"  0,2784</t>
  </si>
  <si>
    <t xml:space="preserve">"3.NP VM - Konstrukce krovu nové-pravá část-160/150"  0,3739</t>
  </si>
  <si>
    <t xml:space="preserve">"3.NP VM - Konstrukce krovu nové-pravá část-140/180"   0,2122</t>
  </si>
  <si>
    <t xml:space="preserve">"půda VM- Konstrukce krovu průřezy-160/160"  0,9462</t>
  </si>
  <si>
    <t xml:space="preserve">"půda VM- Konstrukce krovu průřezy-140/180"  12,2275</t>
  </si>
  <si>
    <t>303</t>
  </si>
  <si>
    <t>762332944</t>
  </si>
  <si>
    <t>Doplnění střešní vazby řezivem - montáž (materiál ve specifikaci) hoblovaným, průřezové plochy přes 288 do 450 cm2</t>
  </si>
  <si>
    <t>-530206254</t>
  </si>
  <si>
    <t>"3.NP VM - Konstrukce krovu nové-levá část - 160/220" 20,148</t>
  </si>
  <si>
    <t xml:space="preserve">"3.NP VM  - Konstrukce krovu nové-pravá část - 160/220"   20,148</t>
  </si>
  <si>
    <t xml:space="preserve">"půda VM- Konstrukce krovu průřezy-180/220"  93,151</t>
  </si>
  <si>
    <t>304</t>
  </si>
  <si>
    <t>60512141</t>
  </si>
  <si>
    <t>hranol stavební řezivo průřezu do 450cm2 dl 6-8m</t>
  </si>
  <si>
    <t>-586827188</t>
  </si>
  <si>
    <t>"3.NP VM - Konstrukce krovu nové-levá část - 160/220" 0,7096</t>
  </si>
  <si>
    <t xml:space="preserve">"3.NP VM - Konstrukce krovu nové-pravá část - 160/220"   0,7096</t>
  </si>
  <si>
    <t xml:space="preserve">"půda VM- Konstrukce krovu průřezy-180/220"  3,6887</t>
  </si>
  <si>
    <t>305</t>
  </si>
  <si>
    <t>762332945</t>
  </si>
  <si>
    <t>Doplnění střešní vazby řezivem - montáž (materiál ve specifikaci) hoblovaným, průřezové plochy přes 450 do 600 cm2</t>
  </si>
  <si>
    <t>34189285</t>
  </si>
  <si>
    <t xml:space="preserve">"půda VM- Konstrukce krovu průřezy-220/220"  23,748</t>
  </si>
  <si>
    <t xml:space="preserve">"půda VM- Konstrukce krovu průřezy-220/260"  47,750</t>
  </si>
  <si>
    <t>306</t>
  </si>
  <si>
    <t>60512142</t>
  </si>
  <si>
    <t>hranol stavební řezivo průřezu do 450cm2 přes dl 8m</t>
  </si>
  <si>
    <t>-532023217</t>
  </si>
  <si>
    <t xml:space="preserve">"půda VM- Konstrukce krovu průřezy-220/220"  1,149</t>
  </si>
  <si>
    <t xml:space="preserve">"půda VM- Konstrukce krovu průřezy-220/260"  2,7313</t>
  </si>
  <si>
    <t>3,88*1,1 "Přepočtené koeficientem množství</t>
  </si>
  <si>
    <t>307</t>
  </si>
  <si>
    <t>762335812</t>
  </si>
  <si>
    <t>Demontáž vázaných konstrukcí krovů sklonu do 60° krokví rovnoběžných s okapem (vlašských) na dřevěný podklad, průřezové plochy přes 120 do 224 cm2</t>
  </si>
  <si>
    <t>1854407602</t>
  </si>
  <si>
    <t>"2.NP VM - Konstrukce krovu - pravá část, krokve"142,420+21,566</t>
  </si>
  <si>
    <t>"2.NP VM - Konstrukce krovu - levá část, krokve"114,807+21,566</t>
  </si>
  <si>
    <t>308</t>
  </si>
  <si>
    <t>762335813</t>
  </si>
  <si>
    <t>Demontáž vázaných konstrukcí krovů sklonu do 60° krokví rovnoběžných s okapem (vlašských) na dřevěný podklad, průřezové plochy přes 224 do 288 cm2</t>
  </si>
  <si>
    <t>117864882</t>
  </si>
  <si>
    <t>"Půda VM - konstrukce krovu - krokve"505,838</t>
  </si>
  <si>
    <t>309</t>
  </si>
  <si>
    <t>762341250</t>
  </si>
  <si>
    <t>Bednění a laťování montáž bednění střech rovných a šikmých sklonu do 60° s vyřezáním otvorů z prken hoblovaných</t>
  </si>
  <si>
    <t>-1055896305</t>
  </si>
  <si>
    <t>310</t>
  </si>
  <si>
    <t>60515111</t>
  </si>
  <si>
    <t>řezivo jehličnaté boční prkno 20-30mm</t>
  </si>
  <si>
    <t>-1668311157</t>
  </si>
  <si>
    <t xml:space="preserve">"VM -hrubá stavba  - krytina, Kr01,02,03"(163,700+247,107+436,566)*0,030*1,2</t>
  </si>
  <si>
    <t>311</t>
  </si>
  <si>
    <t>762341811</t>
  </si>
  <si>
    <t>Demontáž bednění a laťování bednění střech rovných, obloukových, sklonu do 60° se všemi nadstřešními konstrukcemi z prken hrubých, hoblovaných tl. do 32 mm</t>
  </si>
  <si>
    <t>-380877647</t>
  </si>
  <si>
    <t>"VM Střešní krytina - krytina krajní části - podbití"429,476</t>
  </si>
  <si>
    <t>"VM Střešní krytina - krytina střední část - podbití"418,930</t>
  </si>
  <si>
    <t>312</t>
  </si>
  <si>
    <t>762341821</t>
  </si>
  <si>
    <t>Demontáž bednění a laťování bednění střech rovných, obloukových, sklonu do 60° se všemi nadstřešními konstrukcemi z fošen hrubých, hoblovaných</t>
  </si>
  <si>
    <t>-1759748020</t>
  </si>
  <si>
    <t>"1.NP VM - Hrubá stavba - krytina"28,747</t>
  </si>
  <si>
    <t>"2.NP VM - střecha přístavby výměníku"54,174</t>
  </si>
  <si>
    <t>313</t>
  </si>
  <si>
    <t>762342441</t>
  </si>
  <si>
    <t>Bednění a laťování montáž lišt trojúhelníkových nebo kontralatí</t>
  </si>
  <si>
    <t>-684836245</t>
  </si>
  <si>
    <t>"VM - konstrukce krovu nové a ponechané části, konstrukce krovu průřezy, latě 40/6"485,246+93,151+102,783+182,000+21,566+217,048+39,306+176,816+22,812</t>
  </si>
  <si>
    <t>"latě 70/70"165,00</t>
  </si>
  <si>
    <t>"mezi krokvemi 350/120"165,00</t>
  </si>
  <si>
    <t>314</t>
  </si>
  <si>
    <t>60515121</t>
  </si>
  <si>
    <t>řezivo jehličnaté boční prkno 40-60mm</t>
  </si>
  <si>
    <t>180887628</t>
  </si>
  <si>
    <t>"VM - konstrukce krovu nové a ponechané části, konstrukce krovu průřezy"</t>
  </si>
  <si>
    <t>(485,246+93,151+102,783+182,000+21,566+217,048+39,306+176,816+22,812)*0,040*0,060</t>
  </si>
  <si>
    <t>3,218*1,1 "Přepočtené koeficientem množství</t>
  </si>
  <si>
    <t>315</t>
  </si>
  <si>
    <t>762361312</t>
  </si>
  <si>
    <t>Konstrukční vrstva pod klempířské prvky pro oplechování horních ploch zdí a nadezdívek (atik) z desek dřevoštěpkových šroubovaných do podkladu, tloušťky desky 22 mm</t>
  </si>
  <si>
    <t>-322179454</t>
  </si>
  <si>
    <t>316</t>
  </si>
  <si>
    <t>762381013</t>
  </si>
  <si>
    <t>Heverování a podepření tesařských konstrukcí krovů plná vazba, rozpětí přes 12,5 do 15 m</t>
  </si>
  <si>
    <t>770480583</t>
  </si>
  <si>
    <t>3+4</t>
  </si>
  <si>
    <t>317</t>
  </si>
  <si>
    <t>762382013</t>
  </si>
  <si>
    <t>Heverování a podepření tesařských konstrukcí krovů prázdná vazba, rozpětí přes 12,5 do 15 m</t>
  </si>
  <si>
    <t>897631280</t>
  </si>
  <si>
    <t>4+4</t>
  </si>
  <si>
    <t>318</t>
  </si>
  <si>
    <t>762395000</t>
  </si>
  <si>
    <t>Spojovací prostředky krovů, bednění a laťování, nadstřešních konstrukcí svory, prkna, hřebíky, pásová ocel, vruty</t>
  </si>
  <si>
    <t>-1232143207</t>
  </si>
  <si>
    <t xml:space="preserve">"desky (bednění), latě (kontralatě)"  30,505+3,540</t>
  </si>
  <si>
    <t>319</t>
  </si>
  <si>
    <t>762421230</t>
  </si>
  <si>
    <t>Obložení stropů nebo střešních podhledů montáž deskami z dřevovláknitých hmot s tvarováním a úpravou pro olištování spár cementotřískovými nebo cementovými na sraz</t>
  </si>
  <si>
    <t>471285363</t>
  </si>
  <si>
    <t>půda, obklad přesahu střechy vikýřů</t>
  </si>
  <si>
    <t>((0,400+0,200)*0,800*2)*12</t>
  </si>
  <si>
    <t>320</t>
  </si>
  <si>
    <t>59590791</t>
  </si>
  <si>
    <t>deska cementotřísková fasádní profilovaná příčně se základním nátěrem tl 12mm</t>
  </si>
  <si>
    <t>1906050420</t>
  </si>
  <si>
    <t>11,52*1,04 "Přepočtené koeficientem množství</t>
  </si>
  <si>
    <t>321</t>
  </si>
  <si>
    <t>762495000</t>
  </si>
  <si>
    <t>Spojovací prostředky olištování spár, obložení stropů, střešních podhledů a stěn hřebíky, vruty</t>
  </si>
  <si>
    <t>-1731492164</t>
  </si>
  <si>
    <t>322</t>
  </si>
  <si>
    <t>762511126</t>
  </si>
  <si>
    <t>Podlahové konstrukce podkladové z cementotřískových desek jednovrstvých lepených na pero a drážku nebroušených, tloušťky desky 22 mm</t>
  </si>
  <si>
    <t>-1686363744</t>
  </si>
  <si>
    <t>323</t>
  </si>
  <si>
    <t>76251113R</t>
  </si>
  <si>
    <t>Podlahové konstrukce podkladové z cementotřískových desek jednovrstvých lepených na pero a drážku broušených, tloušťky desky 32 mm</t>
  </si>
  <si>
    <t>1194848527</t>
  </si>
  <si>
    <t>324</t>
  </si>
  <si>
    <t>762512261</t>
  </si>
  <si>
    <t>Podlahové konstrukce podkladové montáž roštu podkladového</t>
  </si>
  <si>
    <t>60187588</t>
  </si>
  <si>
    <t xml:space="preserve">"půda VM - Dokončovací práce plocha podlahy - Ctdb"  </t>
  </si>
  <si>
    <t>hranoly 180/50 mm po 600 mm</t>
  </si>
  <si>
    <t>(5,600/0,600+1)*8,300</t>
  </si>
  <si>
    <t>(22,000/0,600+1)*5,035</t>
  </si>
  <si>
    <t>(2,140/0,600)*10,605</t>
  </si>
  <si>
    <t>(8,300/0,600+1)*5,600</t>
  </si>
  <si>
    <t>(5,035/0,600+1)*22,000</t>
  </si>
  <si>
    <t>(10,605/0,600+1)*2,140</t>
  </si>
  <si>
    <t xml:space="preserve">"půda VM - Dokončovací práce plocha podlahy - Ctda"  </t>
  </si>
  <si>
    <t xml:space="preserve">hranoly 150/50 mm  po 600 mm</t>
  </si>
  <si>
    <t>(5,955/0,600+1)*8,100</t>
  </si>
  <si>
    <t>(4,100/0,600+1)*8,100</t>
  </si>
  <si>
    <t>(5,700/0,600+1)*3,850</t>
  </si>
  <si>
    <t>(8,100/0,600+1)*(5,955+4,100)</t>
  </si>
  <si>
    <t>(3,850/0,600+1)*5,700</t>
  </si>
  <si>
    <t>325</t>
  </si>
  <si>
    <t>60512125</t>
  </si>
  <si>
    <t>hranol stavební řezivo průřezu do 120cm2 do dl 6m</t>
  </si>
  <si>
    <t>1320244316</t>
  </si>
  <si>
    <t>642,893*0,180*0,050</t>
  </si>
  <si>
    <t>380,441*0,150*0,050</t>
  </si>
  <si>
    <t>8,639*1,1 "Přepočtené koeficientem množství</t>
  </si>
  <si>
    <t>326</t>
  </si>
  <si>
    <t>762521812</t>
  </si>
  <si>
    <t>Demontáž podlah bez polštářů z prken nebo fošen tl. přes 32 mm</t>
  </si>
  <si>
    <t>-182629000</t>
  </si>
  <si>
    <t>"2.NP VM - dokončovací práce - plocha podlah - fošnový záklop" 458,182</t>
  </si>
  <si>
    <t>"3.NP VM - Dokončovací práce - plocha podlahy -fošnový záklop"555,644</t>
  </si>
  <si>
    <t>"Půda - dokončovací práce - plocha podlahy - překládané fošny"322,906*2,0</t>
  </si>
  <si>
    <t>327</t>
  </si>
  <si>
    <t>762525104</t>
  </si>
  <si>
    <t>Položení podlah hoblovaných na pero a drážku z palubek</t>
  </si>
  <si>
    <t>2128738027</t>
  </si>
  <si>
    <t xml:space="preserve">"1.NP VM - Konstrukce podia m.č. 113-stolař - palubka DB kartáčovaný"  2,725+0,857</t>
  </si>
  <si>
    <t>328</t>
  </si>
  <si>
    <t>61189R</t>
  </si>
  <si>
    <t>palubky podlahové dub kartáčovaný tl. 20 mm</t>
  </si>
  <si>
    <t>-2100100820</t>
  </si>
  <si>
    <t>3,582*1,1 "Přepočtené koeficientem množství</t>
  </si>
  <si>
    <t>329</t>
  </si>
  <si>
    <t>762526110</t>
  </si>
  <si>
    <t>Položení podlah položení polštářů pod podlahy osové vzdálenosti do 650 mm</t>
  </si>
  <si>
    <t>-927015726</t>
  </si>
  <si>
    <t>1.NP, v.č 107, řez S1, m.č. 113</t>
  </si>
  <si>
    <t xml:space="preserve">"podium"  1,830*1,250+2,180*1,250</t>
  </si>
  <si>
    <t>330</t>
  </si>
  <si>
    <t>-61083584</t>
  </si>
  <si>
    <t xml:space="preserve">"1.NP VM - Konstrukce podia m.č. 113-stolař"  0,149</t>
  </si>
  <si>
    <t>0,149*1,1 "Přepočtené koeficientem množství</t>
  </si>
  <si>
    <t>331</t>
  </si>
  <si>
    <t>762526510</t>
  </si>
  <si>
    <t>Položení podlah montáž podlahových lišt hoblovaných</t>
  </si>
  <si>
    <t>-235336778</t>
  </si>
  <si>
    <t>"půda VM - podlahové lišty" 65,636</t>
  </si>
  <si>
    <t>332</t>
  </si>
  <si>
    <t>6141815R</t>
  </si>
  <si>
    <t>lišta podlahová dřevěná smrk 20x50mm</t>
  </si>
  <si>
    <t>-1484311057</t>
  </si>
  <si>
    <t>65,636*1,08 "Přepočtené koeficientem množství</t>
  </si>
  <si>
    <t>333</t>
  </si>
  <si>
    <t>762526811</t>
  </si>
  <si>
    <t>Demontáž podlah z desek dřevotřískových, překližkových, sololitových tl. do 20 mm bez polštářů</t>
  </si>
  <si>
    <t>-375903487</t>
  </si>
  <si>
    <t>"2.NP VM - dokončovací práce - plocha podlah,DTD"3,00</t>
  </si>
  <si>
    <t>"3.NP VM - Dokončovací práce - plocha podlahy,DTD"71,024</t>
  </si>
  <si>
    <t>334</t>
  </si>
  <si>
    <t>762595001</t>
  </si>
  <si>
    <t>Spojovací prostředky podlah a podkladových konstrukcí hřebíky, vruty</t>
  </si>
  <si>
    <t>12950530</t>
  </si>
  <si>
    <t>Konstrukce podia m.č. 113-stolař</t>
  </si>
  <si>
    <t>3,582+5,013</t>
  </si>
  <si>
    <t>335</t>
  </si>
  <si>
    <t>762713140</t>
  </si>
  <si>
    <t>Montáž prostorových vázaných konstrukcí z řeziva hraněného nebo polohraněného průřezové plochy přes 288 do 450 cm2</t>
  </si>
  <si>
    <t>-1787067301</t>
  </si>
  <si>
    <t>336</t>
  </si>
  <si>
    <t>60512140</t>
  </si>
  <si>
    <t>hranol stavební řezivo průřezu do 450cm2 do dl 6m</t>
  </si>
  <si>
    <t>-500917657</t>
  </si>
  <si>
    <t>165,00*0,350*0,120</t>
  </si>
  <si>
    <t>337</t>
  </si>
  <si>
    <t>762795000</t>
  </si>
  <si>
    <t>Spojovací prostředky prostorových vázaných konstrukcí hřebíky, svory, fixační prkna</t>
  </si>
  <si>
    <t>-989423121</t>
  </si>
  <si>
    <t>338</t>
  </si>
  <si>
    <t>762822820</t>
  </si>
  <si>
    <t>Demontáž stropních trámů z hraněného řeziva, průřezové plochy přes 144 do 288 cm2</t>
  </si>
  <si>
    <t>-1983527312</t>
  </si>
  <si>
    <t>"2.NP VM - dokončovací práce - plocha podlah, povalový strop"203,228/0,150</t>
  </si>
  <si>
    <t>"2.NP VM - konstrukce krovu - stropní trám 160/220"17,0</t>
  </si>
  <si>
    <t>"3.NP VM - Dokončovací práce - plocha podlahy , povaly"205,897/0,150</t>
  </si>
  <si>
    <t>"3.NP VM - konstrukce stropu, rákosník, stropní trám"124,300+52,800+21,400</t>
  </si>
  <si>
    <t>339</t>
  </si>
  <si>
    <t>762822830</t>
  </si>
  <si>
    <t>Demontáž stropních trámů z hraněného řeziva, průřezové plochy přes 288 do 450 cm2</t>
  </si>
  <si>
    <t>2096696732</t>
  </si>
  <si>
    <t>"1.NP VM - konstrukce krovu"17,0</t>
  </si>
  <si>
    <t>"2.NP VM - konstrukce krovu,28/32,32/21" 209,980+317,760</t>
  </si>
  <si>
    <t xml:space="preserve">"3.NP VM - konstrukce stropu, rákosník, stropní trám"   163,550</t>
  </si>
  <si>
    <t>340</t>
  </si>
  <si>
    <t>762822850</t>
  </si>
  <si>
    <t>Demontáž stropních trámů z hraněného řeziva, průřezové plochy přes 540 cm2</t>
  </si>
  <si>
    <t>-627497295</t>
  </si>
  <si>
    <t>"1.NP VM - konstrukce krovu"518,740</t>
  </si>
  <si>
    <t xml:space="preserve">"3.NP VM - konstrukce stropu, stropní trám"  93,900</t>
  </si>
  <si>
    <t>341</t>
  </si>
  <si>
    <t>762841811</t>
  </si>
  <si>
    <t>Demontáž podbíjení obkladů stropů a střech sklonu do 60° z hrubých prken tl. do 35 mm bez omítky</t>
  </si>
  <si>
    <t>-1683382027</t>
  </si>
  <si>
    <t>"1.NP VM - Dokončovací práce - plocha stropu, deskové podbití"495,378</t>
  </si>
  <si>
    <t>"3.NP VM - Dokončovací práce - plocha stropu"286,439</t>
  </si>
  <si>
    <t>342</t>
  </si>
  <si>
    <t>762841821</t>
  </si>
  <si>
    <t>Demontáž podbíjení obkladů stropů a střech sklonu do 60° z desek měkkých (minerálněvláknitých, dřevovláknitých apod.)</t>
  </si>
  <si>
    <t>572273524</t>
  </si>
  <si>
    <t>"2.NP VM - Dokončovací práce - plocha stropu, heraklit"477,653</t>
  </si>
  <si>
    <t>"3.NP VM - Dokončovací práce - plocha stropu, DTD"74,439</t>
  </si>
  <si>
    <t>343</t>
  </si>
  <si>
    <t>998762203</t>
  </si>
  <si>
    <t>Přesun hmot pro konstrukce tesařské stanovený procentní sazbou (%) z ceny vodorovná dopravní vzdálenost do 50 m v objektech výšky přes 12 do 24 m</t>
  </si>
  <si>
    <t>-1754125022</t>
  </si>
  <si>
    <t>763</t>
  </si>
  <si>
    <t>Konstrukce suché výstavby</t>
  </si>
  <si>
    <t>344</t>
  </si>
  <si>
    <t>763111429</t>
  </si>
  <si>
    <t>Příčka ze sádrokartonových desek s nosnou konstrukcí z jednoduchých ocelových profilů UW, CW dvojitě opláštěná deskami protipožárními DF tl. 2 x 12,5 mm EI 90, příčka tl. 200 mm, profil 150, s izolací, Rw do 56 dB</t>
  </si>
  <si>
    <t>322501257</t>
  </si>
  <si>
    <t xml:space="preserve">"půda VM- Stěny  - SDK1"   80,399</t>
  </si>
  <si>
    <t>345</t>
  </si>
  <si>
    <t>763111466</t>
  </si>
  <si>
    <t>Příčka ze sádrokartonových desek s nosnou konstrukcí z jednoduchých ocelových profilů UW, CW dvojitě opláštěná deskami vysokopevnostními protipožárními impregnovanými DFRIH2 tl. 2 x 12,5 mm s izolací, EI 90, příčka tl. 125 mm, profil 75, Rw do 61 dB</t>
  </si>
  <si>
    <t>-48570027</t>
  </si>
  <si>
    <t xml:space="preserve">"3.NP - Stěny  a zazdívky ostatní - SDK2"   63,967</t>
  </si>
  <si>
    <t>346</t>
  </si>
  <si>
    <t>763111811</t>
  </si>
  <si>
    <t>Demontáž příček ze sádrokartonových desek s nosnou konstrukcí z ocelových profilů jednoduchých, opláštění jednoduché</t>
  </si>
  <si>
    <t>-1588275687</t>
  </si>
  <si>
    <t>"1.NP VM - stěny, tl.100mm" 11,520</t>
  </si>
  <si>
    <t>"2.NP VM - hrubá stavba stěny"76,812</t>
  </si>
  <si>
    <t>347</t>
  </si>
  <si>
    <t>763121451</t>
  </si>
  <si>
    <t>Stěna předsazená ze sádrokartonových desek s nosnou konstrukcí z ocelových profilů CW, UW dvojitě opláštěná deskami protipožárními DF tl. 2 x 12,5 mm bez izolace, EI 30, stěna tl. 75 mm, profil 50</t>
  </si>
  <si>
    <t>527166821</t>
  </si>
  <si>
    <t xml:space="preserve">"půda VM - Stěny - SDK3"   28,649</t>
  </si>
  <si>
    <t>348</t>
  </si>
  <si>
    <t>76313142R</t>
  </si>
  <si>
    <t>Podhled ze sádrokartonových desek dvouvrstvá na akustické závěsy zavěšená spodní konstrukce z ocelových profilů CD, UD dvojitě opláštěná deskami akustickými MA, tl. 2 x 12,5 mm, bez izolace</t>
  </si>
  <si>
    <t>1803103167</t>
  </si>
  <si>
    <t xml:space="preserve">"1.NP VM - Dokončovací práce plocha stropu - AKU"   277,670</t>
  </si>
  <si>
    <t xml:space="preserve">"2.NP VM - Dokončovací práce plocha stropu - AKU"   341,394</t>
  </si>
  <si>
    <t>349</t>
  </si>
  <si>
    <t>763131751</t>
  </si>
  <si>
    <t>Podhled ze sádrokartonových desek ostatní práce a konstrukce na podhledech ze sádrokartonových desek montáž parotěsné zábrany</t>
  </si>
  <si>
    <t>279132004</t>
  </si>
  <si>
    <t>patozábrana Sd=100</t>
  </si>
  <si>
    <t>350</t>
  </si>
  <si>
    <t>-1234692540</t>
  </si>
  <si>
    <t>752,908*1,1 "Přepočtené koeficientem množství</t>
  </si>
  <si>
    <t>351</t>
  </si>
  <si>
    <t>763131752</t>
  </si>
  <si>
    <t>Podhled ze sádrokartonových desek ostatní práce a konstrukce na podhledech ze sádrokartonových desek montáž jedné vrstvy tepelné izolace</t>
  </si>
  <si>
    <t>-1952350467</t>
  </si>
  <si>
    <t>352</t>
  </si>
  <si>
    <t>63151540</t>
  </si>
  <si>
    <t>deska tepelně izolační minerální kontaktních fasád podélné vlákno λ=0,036 tl 200mm</t>
  </si>
  <si>
    <t>1192796005</t>
  </si>
  <si>
    <t>619,064*1,02 "Přepočtené koeficientem množství</t>
  </si>
  <si>
    <t>353</t>
  </si>
  <si>
    <t>763131831</t>
  </si>
  <si>
    <t>Demontáž podhledu nebo samostatného požárního předělu ze sádrokartonových desek s nosnou konstrukcí jednovrstvou z ocelových profilů, opláštění jednoduché</t>
  </si>
  <si>
    <t>568898679</t>
  </si>
  <si>
    <t>"1.NP VM - Dokončovací práce - plocha stropu,SDK podhled"171,771</t>
  </si>
  <si>
    <t>"2.NP VM - Dokončovací práce - plocha stropu,SDK podhled"33,419</t>
  </si>
  <si>
    <t>354</t>
  </si>
  <si>
    <t>763135812</t>
  </si>
  <si>
    <t>Demontáž podhledu sádrokartonového kazetového na zavěšeném na roštu polozapuštěném</t>
  </si>
  <si>
    <t>-844830858</t>
  </si>
  <si>
    <t>"1.NP VM - Dokončovací práce - plocha stropu, klenby"64,142</t>
  </si>
  <si>
    <t>355</t>
  </si>
  <si>
    <t>76316172R</t>
  </si>
  <si>
    <t>Podkroví ze sádrokartonových desek dvouvrstvá spodní konstrukce z ocelových profilů CD, UD na krokvových závěsech jednoduše opláštěná deskou protipožární DF, tl. 15 mm, bez TI, REI 15</t>
  </si>
  <si>
    <t>1569193755</t>
  </si>
  <si>
    <t>356</t>
  </si>
  <si>
    <t>76316473R</t>
  </si>
  <si>
    <t>Obklad konstrukcí sádrokartonovými deskami včetně ochranných úhelníků uzavřeného tvaru rozvinuté šíře přes 0,8 do 1,6 m, opláštěný deskou protipožární akustickou, tl. 15 mm</t>
  </si>
  <si>
    <t>1210476977</t>
  </si>
  <si>
    <t>1.PP, opláštění ocel. sloupů, v.č. 106</t>
  </si>
  <si>
    <t>6*2,570</t>
  </si>
  <si>
    <t>357</t>
  </si>
  <si>
    <t>763181311</t>
  </si>
  <si>
    <t>Výplně otvorů konstrukcí ze sádrokartonových desek montáž zárubně kovové s konstrukcí jednokřídlové</t>
  </si>
  <si>
    <t>200126906</t>
  </si>
  <si>
    <t xml:space="preserve">"3.NP VM - Dveře kompletní specifikace - Td42-š. 900"  1</t>
  </si>
  <si>
    <t xml:space="preserve">"3.NP VM - Dveře kompletní specifikace - Td43-š. 700"  2</t>
  </si>
  <si>
    <t xml:space="preserve">"3.NP VM - Dveře kompletní specifikace - Td44-š. 800"  1</t>
  </si>
  <si>
    <t xml:space="preserve">"3.NP VM - Dveře kompletní specifikace - Td50-š. 800"  1</t>
  </si>
  <si>
    <t xml:space="preserve">"půda VM - Dveře kompletní specifikace - Td50-š. 900"  3</t>
  </si>
  <si>
    <t>358</t>
  </si>
  <si>
    <t>55331594</t>
  </si>
  <si>
    <t>zárubeň jednokřídlá ocelová pro sádrokartonové příčky tl stěny 110-150mm rozměru 700/1970, 2100mm</t>
  </si>
  <si>
    <t>-66094718</t>
  </si>
  <si>
    <t>359</t>
  </si>
  <si>
    <t>55331595</t>
  </si>
  <si>
    <t>zárubeň jednokřídlá ocelová pro sádrokartonové příčky tl stěny 110-150mm rozměru 800/1970, 2100mm</t>
  </si>
  <si>
    <t>-545221717</t>
  </si>
  <si>
    <t>360</t>
  </si>
  <si>
    <t>55331596</t>
  </si>
  <si>
    <t>zárubeň jednokřídlá ocelová pro sádrokartonové příčky tl stěny 110-150mm rozměru 900/1970, 2100mm</t>
  </si>
  <si>
    <t>-915104400</t>
  </si>
  <si>
    <t>361</t>
  </si>
  <si>
    <t>55331701</t>
  </si>
  <si>
    <t>zárubeň jednokřídlá ocelová pro sádrokartonové příčky tl stěny 160-200mm rozměru 900/1970, 2100mm</t>
  </si>
  <si>
    <t>244793101</t>
  </si>
  <si>
    <t>362</t>
  </si>
  <si>
    <t>763181411</t>
  </si>
  <si>
    <t>Výplně otvorů konstrukcí ze sádrokartonových desek ztužující výplň otvoru pro dveře s CW a UW profilem, výšky příčky do 2,75 m nebo zátěže dveřního křídla do 25 kg</t>
  </si>
  <si>
    <t>-1345781122</t>
  </si>
  <si>
    <t xml:space="preserve">"do příčky SDK 2 - dveře Td42, 43, 44, 50"   5</t>
  </si>
  <si>
    <t xml:space="preserve">"do příčky SDK 2 - dveře Z41"   1</t>
  </si>
  <si>
    <t xml:space="preserve">"do příčky SDK 2 - dveře Td 50"   3</t>
  </si>
  <si>
    <t>363</t>
  </si>
  <si>
    <t>763182411</t>
  </si>
  <si>
    <t>Výplně otvorů konstrukcí ze sádrokartonových desek opláštění obvodu (špalety) střešního okna z desek včetně Al rohu hloubky do 0,5 m</t>
  </si>
  <si>
    <t>-1496275318</t>
  </si>
  <si>
    <t xml:space="preserve">"půda"  (1,000+1,400)*2*5</t>
  </si>
  <si>
    <t>364</t>
  </si>
  <si>
    <t>763-001R</t>
  </si>
  <si>
    <t>Boční stěny vikýřů ve 3.NP</t>
  </si>
  <si>
    <t>1912412225</t>
  </si>
  <si>
    <t>kompletní sendvičové provedení ve skladbě dle popisu v TZ, str. 8, označení "SV"</t>
  </si>
  <si>
    <t xml:space="preserve">"3.NP - Stěny  vikýřů levá část - SV"  15,435</t>
  </si>
  <si>
    <t xml:space="preserve">"3.NP - Stěny  vikýřů pravá část - SV"  15,026</t>
  </si>
  <si>
    <t>365</t>
  </si>
  <si>
    <t>763411116</t>
  </si>
  <si>
    <t>Sanitární příčky vhodné do mokrého prostředí dělící z kompaktních desek tl. 13 mm</t>
  </si>
  <si>
    <t>1636052105</t>
  </si>
  <si>
    <t xml:space="preserve">"1.NP - Stěny - sanitární příčka"   29,268</t>
  </si>
  <si>
    <t xml:space="preserve">"odpočet dveří  Td4a"  -0,700*1,970*4</t>
  </si>
  <si>
    <t xml:space="preserve">"2.NP - Stěny - sanitární příčka"   19,864</t>
  </si>
  <si>
    <t>366</t>
  </si>
  <si>
    <t>763411126</t>
  </si>
  <si>
    <t>Sanitární příčky vhodné do mokrého prostředí dveře vnitřní do sanitárních příček šířky do 800 mm, výšky do 2 000 mm z kompaktních desek včetně nerezového kování tl. 13 mm</t>
  </si>
  <si>
    <t>-1192458299</t>
  </si>
  <si>
    <t>vč. vrchního kování</t>
  </si>
  <si>
    <t xml:space="preserve">"dveře Td4a - viz výkaz množství Dveře-kompletní specifikace"  4</t>
  </si>
  <si>
    <t>367</t>
  </si>
  <si>
    <t>76341211R</t>
  </si>
  <si>
    <t>Sanitární příčky sendvičová deska tl 32 mm</t>
  </si>
  <si>
    <t>-1686882202</t>
  </si>
  <si>
    <t xml:space="preserve">"1.PP VM - stěny suteren - sanitární příčka HPL" </t>
  </si>
  <si>
    <t xml:space="preserve">"m.č. 0108"  5,985</t>
  </si>
  <si>
    <t xml:space="preserve">"m.č. 0107"  3,675</t>
  </si>
  <si>
    <t xml:space="preserve">"odpočet dveří"  -0,700*1,970*3</t>
  </si>
  <si>
    <t xml:space="preserve">"3.NP - Stěny  a zazdívky ostatní - sanitární příčka"   31,903</t>
  </si>
  <si>
    <t xml:space="preserve">"odpočet dveří"  -0,700*1,970*7</t>
  </si>
  <si>
    <t>368</t>
  </si>
  <si>
    <t>76341212R</t>
  </si>
  <si>
    <t>Sanitární příčky dveře vnitřní do sanitárních příček šířky do 800 mm, výšky do 2 000 mm ze sendvičových desek včetně nerezového kování tl. 32 mm</t>
  </si>
  <si>
    <t>2082846203</t>
  </si>
  <si>
    <t xml:space="preserve">"m.č. 0108"  2</t>
  </si>
  <si>
    <t xml:space="preserve">"m.č. 0107"  1</t>
  </si>
  <si>
    <t xml:space="preserve">"3.NP - Stěny  a zazdívky ostatní - sanitární příčka"   m.č. 305, 309, 310</t>
  </si>
  <si>
    <t xml:space="preserve">"Td47, Td48, Td49"  3+3+1</t>
  </si>
  <si>
    <t>369</t>
  </si>
  <si>
    <t>998763403</t>
  </si>
  <si>
    <t>Přesun hmot pro konstrukce montované z desek stanovený procentní sazbou (%) z ceny vodorovná dopravní vzdálenost do 50 m v objektech výšky přes 12 do 24 m</t>
  </si>
  <si>
    <t>-1566304181</t>
  </si>
  <si>
    <t>764</t>
  </si>
  <si>
    <t>Konstrukce klempířské</t>
  </si>
  <si>
    <t>370</t>
  </si>
  <si>
    <t>751511815</t>
  </si>
  <si>
    <t>Demontáž potrubí plechového skupiny I kruhového s přírubou nebo bez příruby tloušťky plechu 0,6 mm, průměru do 200 mm</t>
  </si>
  <si>
    <t>1615439010</t>
  </si>
  <si>
    <t>"VM fasáda J komín"3,424</t>
  </si>
  <si>
    <t>371</t>
  </si>
  <si>
    <t>764001821</t>
  </si>
  <si>
    <t>Demontáž klempířských konstrukcí krytiny ze svitků nebo tabulí do suti</t>
  </si>
  <si>
    <t>769250945</t>
  </si>
  <si>
    <t>372</t>
  </si>
  <si>
    <t>764002414</t>
  </si>
  <si>
    <t>Montáž strukturované oddělovací rohože jakékoli rš</t>
  </si>
  <si>
    <t>170049007</t>
  </si>
  <si>
    <t xml:space="preserve">"střecha  - detaily - odvětrání hřebene střední část"11,800*0,300</t>
  </si>
  <si>
    <t>373</t>
  </si>
  <si>
    <t>28329043</t>
  </si>
  <si>
    <t>fólie difuzně propustné s nakašírovanou strukturovanou rohoží pod hladkou plechovou krytinu se samolepící páskou v podélném přesahu</t>
  </si>
  <si>
    <t>-1191469104</t>
  </si>
  <si>
    <t>943,951*1,15 "Přepočtené koeficientem množství</t>
  </si>
  <si>
    <t>374</t>
  </si>
  <si>
    <t>764002831</t>
  </si>
  <si>
    <t>Demontáž klempířských konstrukcí sněhového zachytávače do suti</t>
  </si>
  <si>
    <t>1050922482</t>
  </si>
  <si>
    <t>"Střešní krytina VM - zachyt.sněhu á 1m"84,0</t>
  </si>
  <si>
    <t>"Střešní krytina VM krajní části - nástř.žlab"86,0</t>
  </si>
  <si>
    <t>375</t>
  </si>
  <si>
    <t>764002851</t>
  </si>
  <si>
    <t>Demontáž klempířských konstrukcí oplechování parapetů do suti</t>
  </si>
  <si>
    <t>-650119316</t>
  </si>
  <si>
    <t>"1.NP VM - Okna"0,77*2,0+1,15*2,0+1,35*4,0+1,45*11,0+1,20*13,0+1,45*11,0+0,50+2,40+0,60</t>
  </si>
  <si>
    <t>"2.NP VM - Okna"1,15*5,0+1,30*2,0+1,35*7,0+1,50*22,0</t>
  </si>
  <si>
    <t>"3.NP VM - Okna"1,200*16,0</t>
  </si>
  <si>
    <t>376</t>
  </si>
  <si>
    <t>764002861</t>
  </si>
  <si>
    <t>Demontáž klempířských konstrukcí oplechování říms do suti</t>
  </si>
  <si>
    <t>1584314212</t>
  </si>
  <si>
    <t>"VM fasáda J"53,492+50,616+5,336</t>
  </si>
  <si>
    <t>"VM fasáda S"110,007+41,672+7,356+2,855</t>
  </si>
  <si>
    <t>"VM fasáda V"19,389+31,791</t>
  </si>
  <si>
    <t>"VM fasáda Z"33,596+34,625</t>
  </si>
  <si>
    <t>377</t>
  </si>
  <si>
    <t>764004821</t>
  </si>
  <si>
    <t>Demontáž klempířských konstrukcí žlabu nástřešního do suti</t>
  </si>
  <si>
    <t>-1342981159</t>
  </si>
  <si>
    <t>"Střešní krytina VM střed- nástř.žlab"83,160</t>
  </si>
  <si>
    <t>"Střešní krytina VM krajní části - nástř.žlab"85,122</t>
  </si>
  <si>
    <t>378</t>
  </si>
  <si>
    <t>764004861</t>
  </si>
  <si>
    <t>Demontáž klempířských konstrukcí svodu do suti</t>
  </si>
  <si>
    <t>-561653557</t>
  </si>
  <si>
    <t>"VM fasáda J"22,250</t>
  </si>
  <si>
    <t>"VM fasáda S"26,530</t>
  </si>
  <si>
    <t>379</t>
  </si>
  <si>
    <t>764011442</t>
  </si>
  <si>
    <t>Podkladní plech z pozinkovaného plechu tloušťky 1,0 mm pro TiZn rš 200 mm</t>
  </si>
  <si>
    <t>-998379123</t>
  </si>
  <si>
    <t>"oplechování atiky průčelí"3,800*2,0</t>
  </si>
  <si>
    <t>"oplechování římsy"2,400</t>
  </si>
  <si>
    <t>"oplechování atiky průčelí"16,900*0,750</t>
  </si>
  <si>
    <t>380</t>
  </si>
  <si>
    <t>764011443</t>
  </si>
  <si>
    <t>Podkladní plech z pozinkovaného plechu tloušťky 1,0 mm pro TiZn rš 250 mm</t>
  </si>
  <si>
    <t>376383390</t>
  </si>
  <si>
    <t>"střecha detaily - hřeben vikíře, střední část, boční části"(11,800+19,600)*2,0</t>
  </si>
  <si>
    <t>"detail střešního žlabu"148,00</t>
  </si>
  <si>
    <t>381</t>
  </si>
  <si>
    <t>764011446</t>
  </si>
  <si>
    <t>Podkladní plech z pozinkovaného plechu tloušťky 1,0 mm pro TiZn rš 500 mm</t>
  </si>
  <si>
    <t>-1203832068</t>
  </si>
  <si>
    <t>"detail průčelí vikýře"21,600</t>
  </si>
  <si>
    <t>382</t>
  </si>
  <si>
    <t>764141433</t>
  </si>
  <si>
    <t>Krytina ze svitků nebo tabulí z titanzinkového předzvětralého plechu s úpravou u okapů, prostupů a výčnělků střechy rovné drážkováním z tabulí, velikosti 1000 x 2000 mm, sklon střechy přes 30 do 60°</t>
  </si>
  <si>
    <t>-1453331602</t>
  </si>
  <si>
    <t>383</t>
  </si>
  <si>
    <t>764205146</t>
  </si>
  <si>
    <t>Montáž oplechování horních ploch zdí a nadezdívek (atik) Příplatek k cenám za zvýšenou pracnost při provedení rohu nebo koutu přes rš 400 mm</t>
  </si>
  <si>
    <t>598765519</t>
  </si>
  <si>
    <t>384</t>
  </si>
  <si>
    <t>7642116R</t>
  </si>
  <si>
    <t>Větrací mřížka tahokov 200mm</t>
  </si>
  <si>
    <t>-1682412285</t>
  </si>
  <si>
    <t>Kompletní realizace dle PD a TZ, dodávka a montáž</t>
  </si>
  <si>
    <t>"střecha detaily - odvětrání hřebene střední část"(11,800+19,600)*2,0</t>
  </si>
  <si>
    <t>"detail průčelí vikýře"21,60</t>
  </si>
  <si>
    <t>385</t>
  </si>
  <si>
    <t>764-So05</t>
  </si>
  <si>
    <t>D+M střešního výlezu, rozměr 450x730 mm</t>
  </si>
  <si>
    <t>-1712571254</t>
  </si>
  <si>
    <t>Kompletní realizace dle PD a TZ, str. 14</t>
  </si>
  <si>
    <t xml:space="preserve">"So05"  1</t>
  </si>
  <si>
    <t>386</t>
  </si>
  <si>
    <t>764241407</t>
  </si>
  <si>
    <t>Oplechování střešních prvků z titanzinkového předzvětralého plechu hřebene větraného, včetně větrací mřížky rš 670 mm</t>
  </si>
  <si>
    <t>389821714</t>
  </si>
  <si>
    <t>"střecha detaily - odvětrání hřebene střední část"(11,800+0,150*11,800)*750/670</t>
  </si>
  <si>
    <t>387</t>
  </si>
  <si>
    <t>764241411</t>
  </si>
  <si>
    <t>Oplechování střešních prvků z titanzinkového předzvětralého plechu hřebene nevětraného spojením na dvojitou stojatou drážku</t>
  </si>
  <si>
    <t>-610642032</t>
  </si>
  <si>
    <t>"střecha detaily - hřeben vikíře"45,0</t>
  </si>
  <si>
    <t>"střecha detaily - odvětrání hřebene střední část, boční části"11,800+19,600</t>
  </si>
  <si>
    <t>388</t>
  </si>
  <si>
    <t>764241472</t>
  </si>
  <si>
    <t>Oplechování střešních prvků z titanzinkového předzvětralého plechu úžlabí rš 1000 mm</t>
  </si>
  <si>
    <t>1804473106</t>
  </si>
  <si>
    <t>"detail úžlabí, včetně přídavného z profilu"18,50</t>
  </si>
  <si>
    <t>389</t>
  </si>
  <si>
    <t>764241476</t>
  </si>
  <si>
    <t>Oplechování střešních prvků z titanzinkového předzvětralého plechu Příplatek k cenám za provedení úžlabí v plechové krytině</t>
  </si>
  <si>
    <t>993069147</t>
  </si>
  <si>
    <t>390</t>
  </si>
  <si>
    <t>764242401</t>
  </si>
  <si>
    <t>Oplechování střešních prvků z titanzinkového předzvětralého plechu štítu lištou rš 100 mm</t>
  </si>
  <si>
    <t>-189001947</t>
  </si>
  <si>
    <t>"střecha detaily nároží"94,200</t>
  </si>
  <si>
    <t>391</t>
  </si>
  <si>
    <t>764242433</t>
  </si>
  <si>
    <t>Oplechování střešních prvků z titanzinkového předzvětralého plechu okapu okapovým plechem střechy rovné rš 250 mm</t>
  </si>
  <si>
    <t>-310317612</t>
  </si>
  <si>
    <t xml:space="preserve">"VM -fasáda  - S -okap vikíře"20,720</t>
  </si>
  <si>
    <t>392</t>
  </si>
  <si>
    <t>764242434</t>
  </si>
  <si>
    <t>Oplechování střešních prvků z titanzinkového předzvětralého plechu okapu okapovým plechem střechy rovné rš 330 mm</t>
  </si>
  <si>
    <t>-1973351473</t>
  </si>
  <si>
    <t>393</t>
  </si>
  <si>
    <t>764242436</t>
  </si>
  <si>
    <t>Oplechování střešních prvků z titanzinkového předzvětralého plechu okapu okapovým plechem střechy rovné rš 500 mm</t>
  </si>
  <si>
    <t>896052324</t>
  </si>
  <si>
    <t>394</t>
  </si>
  <si>
    <t>764242437</t>
  </si>
  <si>
    <t>Oplechování střešních prvků z titanzinkového předzvětralého plechu okapu okapovým plechem střechy rovné rš 670 mm</t>
  </si>
  <si>
    <t>-405093241</t>
  </si>
  <si>
    <t>"detail průčelí vikýře"21,600*750/670</t>
  </si>
  <si>
    <t>395</t>
  </si>
  <si>
    <t>764244404</t>
  </si>
  <si>
    <t>Oplechování horních ploch zdí a nadezdívek (atik) z titanzinkového předzvětralého plechu mechanicky kotvené rš 330 mm</t>
  </si>
  <si>
    <t>-25454345</t>
  </si>
  <si>
    <t xml:space="preserve">"VM -fasáda  - J -pilastr"5,572</t>
  </si>
  <si>
    <t>396</t>
  </si>
  <si>
    <t>764244411</t>
  </si>
  <si>
    <t>Oplechování horních ploch zdí a nadezdívek (atik) z titanzinkového předzvětralého plechu mechanicky kotvené přes rš 800 mm</t>
  </si>
  <si>
    <t>1347651074</t>
  </si>
  <si>
    <t>"oplechování atiky průčelí"3,800*0,900</t>
  </si>
  <si>
    <t>397</t>
  </si>
  <si>
    <t>764246401</t>
  </si>
  <si>
    <t>Oplechování parapetů z titanzinkového předzvětralého plechu rovných mechanicky kotvené, bez rohů rš 150 mm</t>
  </si>
  <si>
    <t>206321828</t>
  </si>
  <si>
    <t xml:space="preserve">"1.NP VM - okenní parapety - vnější TiZn, r.š.125"  1,390</t>
  </si>
  <si>
    <t xml:space="preserve">"3.NP VM - okenní parapety - vnější TiZn, r.š.150"  8,680</t>
  </si>
  <si>
    <t xml:space="preserve">"3.NP VM - okenní parapety - vnější TiZn, r.š.110"  3,720</t>
  </si>
  <si>
    <t>398</t>
  </si>
  <si>
    <t>764246402</t>
  </si>
  <si>
    <t>Oplechování parapetů z titanzinkového předzvětralého plechu rovných mechanicky kotvené, bez rohů rš 200 mm</t>
  </si>
  <si>
    <t>1182517679</t>
  </si>
  <si>
    <t xml:space="preserve">"1.NP VM - okenní parapety - vnější TiZn"  22,930</t>
  </si>
  <si>
    <t xml:space="preserve">"2.NP VM - okenní parapety - vnější TiZn"  19,120</t>
  </si>
  <si>
    <t xml:space="preserve">"3.NP VM - okenní parapety - vnější TiZn"  2,780</t>
  </si>
  <si>
    <t>399</t>
  </si>
  <si>
    <t>764246403</t>
  </si>
  <si>
    <t>Oplechování parapetů z titanzinkového předzvětralého plechu rovných mechanicky kotvené, bez rohů rš 250 mm</t>
  </si>
  <si>
    <t>1844733999</t>
  </si>
  <si>
    <t xml:space="preserve">"2.NP VM - okenní parapety - vnější TiZn, r.š. 230 mm"  3,000</t>
  </si>
  <si>
    <t>400</t>
  </si>
  <si>
    <t>764246404</t>
  </si>
  <si>
    <t>Oplechování parapetů z titanzinkového předzvětralého plechu rovných mechanicky kotvené, bez rohů rš 330 mm</t>
  </si>
  <si>
    <t>1386375388</t>
  </si>
  <si>
    <t xml:space="preserve">"2.NP VM - okenní parapety - vnější TiZn, r.š. 270 mm"  9,730</t>
  </si>
  <si>
    <t xml:space="preserve">"3.NP VM - okenní parapety - vnější TiZn, r.š. 300 mm"  10,300</t>
  </si>
  <si>
    <t xml:space="preserve">"3.NP VM - okenní parapety - vnější TiZn, r.š. 260 mm"  3,720</t>
  </si>
  <si>
    <t>401</t>
  </si>
  <si>
    <t>764246405</t>
  </si>
  <si>
    <t>Oplechování parapetů z titanzinkového předzvětralého plechu rovných mechanicky kotvené, bez rohů rš 400 mm</t>
  </si>
  <si>
    <t>-687624268</t>
  </si>
  <si>
    <t xml:space="preserve">"1.NP VM - okenní parapety - vnější TiZn, r.š.350"  13,400</t>
  </si>
  <si>
    <t xml:space="preserve">"2.NP VM - okenní parapety - vnější TiZn, r.š.350"  21,160</t>
  </si>
  <si>
    <t xml:space="preserve">"3.NP VM - okenní parapety - vnější TiZn, r.š.400"  4,700</t>
  </si>
  <si>
    <t>402</t>
  </si>
  <si>
    <t>764246406</t>
  </si>
  <si>
    <t>Oplechování parapetů z titanzinkového předzvětralého plechu rovných mechanicky kotvené, bez rohů rš 500 mm</t>
  </si>
  <si>
    <t>659566108</t>
  </si>
  <si>
    <t xml:space="preserve">"2.NP VM - okenní parapety - vnější TiZn, r.š.460"  2,480</t>
  </si>
  <si>
    <t>403</t>
  </si>
  <si>
    <t>764248404</t>
  </si>
  <si>
    <t>Oplechování říms a ozdobných prvků z titanzinkového předzvětralého plechu rovných, bez rohů mechanicky kotvené rš 330 mm</t>
  </si>
  <si>
    <t>-1626299369</t>
  </si>
  <si>
    <t xml:space="preserve">"VM -fasáda  - V - kordonová římsa"36,194</t>
  </si>
  <si>
    <t xml:space="preserve">"VM -fasáda  - V - kordonová římsa"16,839+34,039</t>
  </si>
  <si>
    <t>404</t>
  </si>
  <si>
    <t>764248406</t>
  </si>
  <si>
    <t>Oplechování říms a ozdobných prvků z titanzinkového předzvětralého plechu rovných, bez rohů mechanicky kotvené rš 500 mm</t>
  </si>
  <si>
    <t>1824984806</t>
  </si>
  <si>
    <t>"oplechování atiky průčelí - římsa"2,400</t>
  </si>
  <si>
    <t xml:space="preserve">"VM -fasáda  - J - kordonová"13,560</t>
  </si>
  <si>
    <t xml:space="preserve">"VM -fasáda  - S -pilastr"7,000</t>
  </si>
  <si>
    <t>405</t>
  </si>
  <si>
    <t>764248411</t>
  </si>
  <si>
    <t>Oplechování říms a ozdobných prvků z titanzinkového předzvětralého plechu rovných, bez rohů mechanicky kotvené přes rš 670 mm</t>
  </si>
  <si>
    <t>829431465</t>
  </si>
  <si>
    <t xml:space="preserve">"VM -fasáda  - S - portál"4,891</t>
  </si>
  <si>
    <t>406</t>
  </si>
  <si>
    <t>764248447</t>
  </si>
  <si>
    <t>Oplechování říms a ozdobných prvků z titanzinkového předzvětralého plechu rovných, bez rohů Příplatek k cenám za zvýšenou pracnost při provedení rohu nebo koutu rovné římsy přes rš 400 mm</t>
  </si>
  <si>
    <t>-349245890</t>
  </si>
  <si>
    <t>407</t>
  </si>
  <si>
    <t>764341403</t>
  </si>
  <si>
    <t>Lemování zdí - lišty z TiZn předzvětralého plechu rš 250 mm</t>
  </si>
  <si>
    <t>1201068206</t>
  </si>
  <si>
    <t>"oplechování atiky průčelí - krycí lišta a lišta pod omítku"2,400*2,0</t>
  </si>
  <si>
    <t>"postranní připojení ke stěně"37,20</t>
  </si>
  <si>
    <t>408</t>
  </si>
  <si>
    <t>764344412</t>
  </si>
  <si>
    <t>Lemování prostupů z titanzinkového předzvětralého plechu bez lišty, střech s krytinou skládanou nebo z plechu</t>
  </si>
  <si>
    <t>1233358428</t>
  </si>
  <si>
    <t xml:space="preserve">"VM -fasáda  - J - komín"0,750*0,844</t>
  </si>
  <si>
    <t>409</t>
  </si>
  <si>
    <t>764346425</t>
  </si>
  <si>
    <t>Lemování ventilačních nástavců z titanzinkového předzvětralého plechu výšky do 1000 mm, se stříškou střech s krytinou skládanou mimo prejzovou nebo z plechu, průměru přes 200 do 300 mm</t>
  </si>
  <si>
    <t>1533857840</t>
  </si>
  <si>
    <t xml:space="preserve">"VM -fasáda  - J - výdech VZT"1,0</t>
  </si>
  <si>
    <t>410</t>
  </si>
  <si>
    <t>7645074R</t>
  </si>
  <si>
    <t>Provedení atypických detailů a úprav klempířských prvků včetně dodávky materiálů</t>
  </si>
  <si>
    <t>kpl</t>
  </si>
  <si>
    <t>647731657</t>
  </si>
  <si>
    <t>411</t>
  </si>
  <si>
    <t>764541415</t>
  </si>
  <si>
    <t>Žlab podokapní z titanzinkového předzvětralého plechu včetně háků a čel hranatý rš 400 mm</t>
  </si>
  <si>
    <t>433881376</t>
  </si>
  <si>
    <t>412</t>
  </si>
  <si>
    <t>764541427</t>
  </si>
  <si>
    <t>Žlab podokapní z titanzinkového předzvětralého plechu včetně háků a čel roh nebo kout, žlabu půlkruhového rš 400 mm</t>
  </si>
  <si>
    <t>-980744261</t>
  </si>
  <si>
    <t>413</t>
  </si>
  <si>
    <t>764541464</t>
  </si>
  <si>
    <t>Žlab podokapní z titanzinkového předzvětralého plechu včetně háků a čel kotlík hranatý, rš žlabu/průměr svodu 330/100 mm</t>
  </si>
  <si>
    <t>-546668798</t>
  </si>
  <si>
    <t>414</t>
  </si>
  <si>
    <t>764548424</t>
  </si>
  <si>
    <t>Svod z titanzinkového předzvětralého plechu včetně objímek, kolen a odskoků kruhový, průměru 120 mm</t>
  </si>
  <si>
    <t>908706018</t>
  </si>
  <si>
    <t xml:space="preserve">"VM -fasáda  - J - svod DN 120"27,422</t>
  </si>
  <si>
    <t xml:space="preserve">"VM -fasáda  - S - svod DN 120"28,000</t>
  </si>
  <si>
    <t>415</t>
  </si>
  <si>
    <t>998764203</t>
  </si>
  <si>
    <t>Přesun hmot pro konstrukce klempířské stanovený procentní sazbou (%) z ceny vodorovná dopravní vzdálenost do 50 m v objektech výšky přes 12 do 24 m</t>
  </si>
  <si>
    <t>369240773</t>
  </si>
  <si>
    <t>765</t>
  </si>
  <si>
    <t>Krytina skládaná</t>
  </si>
  <si>
    <t>416</t>
  </si>
  <si>
    <t>765115402</t>
  </si>
  <si>
    <t>Montáž střešních doplňků krytiny protisněhové zábrany držáku (mříže sněholamu, kulatiny)</t>
  </si>
  <si>
    <t>-326266394</t>
  </si>
  <si>
    <t>"VM - střecha - protisněhová mříž 55,250/3,0"20,00</t>
  </si>
  <si>
    <t>417</t>
  </si>
  <si>
    <t>59660033</t>
  </si>
  <si>
    <t>komplet protisněhový (4x držák mříže, sněhová mříž d 3000mm, 2x spojka mříže)</t>
  </si>
  <si>
    <t>sada</t>
  </si>
  <si>
    <t>-456552589</t>
  </si>
  <si>
    <t>418</t>
  </si>
  <si>
    <t>765115421</t>
  </si>
  <si>
    <t>Montáž střešních doplňků krytiny keramické bezpečnostního háku</t>
  </si>
  <si>
    <t>185824163</t>
  </si>
  <si>
    <t>Kompletní realizace</t>
  </si>
  <si>
    <t>"VM - bezpečnostní střešní hák"36,0</t>
  </si>
  <si>
    <t>419</t>
  </si>
  <si>
    <t>59660887</t>
  </si>
  <si>
    <t>hák Pz bezpečnostní střešní d 220mm</t>
  </si>
  <si>
    <t>1235059782</t>
  </si>
  <si>
    <t>420</t>
  </si>
  <si>
    <t>765131803</t>
  </si>
  <si>
    <t>Demontáž azbestocementové krytiny skládané sklonu do 30° do suti</t>
  </si>
  <si>
    <t>-296511082</t>
  </si>
  <si>
    <t>"VM Střešní krytina - krytina krajní části - eternit"431,112</t>
  </si>
  <si>
    <t>"VM Střešní krytina - krytina střední část - eternit"420,578</t>
  </si>
  <si>
    <t>421</t>
  </si>
  <si>
    <t>765131843</t>
  </si>
  <si>
    <t>Demontáž azbestocementové krytiny skládané Příplatek k cenám za sklon přes 30° demontáže krytiny</t>
  </si>
  <si>
    <t>-1347955457</t>
  </si>
  <si>
    <t>422</t>
  </si>
  <si>
    <t>998765203</t>
  </si>
  <si>
    <t>Přesun hmot pro krytiny skládané stanovený procentní sazbou (%) z ceny vodorovná dopravní vzdálenost do 50 m v objektech výšky přes 12 do 24 m</t>
  </si>
  <si>
    <t>-1612847125</t>
  </si>
  <si>
    <t>766</t>
  </si>
  <si>
    <t>Konstrukce truhlářské</t>
  </si>
  <si>
    <t>423</t>
  </si>
  <si>
    <t>766111820</t>
  </si>
  <si>
    <t>Demontáž dřevěných stěn plných</t>
  </si>
  <si>
    <t>652808825</t>
  </si>
  <si>
    <t>"2.NP VM - hrubá stavba stěny, dřevěná příčka +hobra"39,743</t>
  </si>
  <si>
    <t>424</t>
  </si>
  <si>
    <t>766112820</t>
  </si>
  <si>
    <t>Demontáž dřevěných stěn zasklených</t>
  </si>
  <si>
    <t>1947045313</t>
  </si>
  <si>
    <t>"3.NP VM - hrubá stavba stěny- příčka DTD"13,024</t>
  </si>
  <si>
    <t>425</t>
  </si>
  <si>
    <t>766221811</t>
  </si>
  <si>
    <t>Demontáž schodů celodřevěných samonosných</t>
  </si>
  <si>
    <t>1107607376</t>
  </si>
  <si>
    <t>"3.NP VM - Schodiště"5,606+7,334</t>
  </si>
  <si>
    <t>426</t>
  </si>
  <si>
    <t>766411811</t>
  </si>
  <si>
    <t>Demontáž obložení stěn panely, plochy do 1,5 m2</t>
  </si>
  <si>
    <t>1475673205</t>
  </si>
  <si>
    <t>"1.NP VM - Dokončovací práce - plocha stěn,dřevěný obklad UT"1,752</t>
  </si>
  <si>
    <t>"2.NP VM - Dokončovací práce - plocha stěn, obklad radiátorů"3,504</t>
  </si>
  <si>
    <t>427</t>
  </si>
  <si>
    <t>766411812</t>
  </si>
  <si>
    <t>Demontáž obložení stěn panely, plochy přes 1,5 m2</t>
  </si>
  <si>
    <t>-203183676</t>
  </si>
  <si>
    <t>"2.NP VM - hrubá stavba stěny, dřevěná příčka +hobra, příčka DTD"39,743*2,0</t>
  </si>
  <si>
    <t>428</t>
  </si>
  <si>
    <t>766411821</t>
  </si>
  <si>
    <t>Demontáž obložení stěn palubkami</t>
  </si>
  <si>
    <t>-1550231007</t>
  </si>
  <si>
    <t>"1.NP VM - Dokončovací práce - plocha stěn,dřevěný obklad"92,258</t>
  </si>
  <si>
    <t xml:space="preserve">"3.NP VM - Dokončovací práce - plocha podlahy"  327,222</t>
  </si>
  <si>
    <t>429</t>
  </si>
  <si>
    <t>766411822</t>
  </si>
  <si>
    <t>Demontáž obložení stěn podkladových roštů</t>
  </si>
  <si>
    <t>922916521</t>
  </si>
  <si>
    <t>"2.NP VM - hrubá stavba stěny, dřevěná příčka DTd na roštu"39,743</t>
  </si>
  <si>
    <t>"3.NP VM - Dokončovací práce - plocha podlahy - palubky" 327,222</t>
  </si>
  <si>
    <t>430</t>
  </si>
  <si>
    <t>766421214</t>
  </si>
  <si>
    <t>Montáž obložení podhledů jednoduchých palubkami na pero a drážku z měkkého dřeva, šířky přes 100 mm</t>
  </si>
  <si>
    <t>946103402</t>
  </si>
  <si>
    <t>431</t>
  </si>
  <si>
    <t>61191186</t>
  </si>
  <si>
    <t xml:space="preserve">palubky  SM 30mm x170mm A/B</t>
  </si>
  <si>
    <t>1950791665</t>
  </si>
  <si>
    <t>438,566*1,15 "Přepočtené koeficientem množství</t>
  </si>
  <si>
    <t>432</t>
  </si>
  <si>
    <t>766421812</t>
  </si>
  <si>
    <t>Demontáž obložení podhledů panely, plochy přes 1,5 m2</t>
  </si>
  <si>
    <t>-1437664191</t>
  </si>
  <si>
    <t>"2.NP VM - Dokončovací práce - plocha stropu, deskový rošt"486,403</t>
  </si>
  <si>
    <t>433</t>
  </si>
  <si>
    <t>766421822</t>
  </si>
  <si>
    <t>Demontáž obložení podhledů podkladových roštů</t>
  </si>
  <si>
    <t>789315023</t>
  </si>
  <si>
    <t xml:space="preserve">"2.NP VM - Dokončovací práce - plocha stropu, deskový rošt"   486,403</t>
  </si>
  <si>
    <t>434</t>
  </si>
  <si>
    <t>766441822</t>
  </si>
  <si>
    <t>Demontáž parapetních desek dřevěných nebo plastových šířky přes 300 mm délky přes 1 m</t>
  </si>
  <si>
    <t>2100481420</t>
  </si>
  <si>
    <t>435</t>
  </si>
  <si>
    <t>76682582R</t>
  </si>
  <si>
    <t>Demontáž nábytku vestavěného školní tabule</t>
  </si>
  <si>
    <t>140701965</t>
  </si>
  <si>
    <t>"2.NP VM - školní tabule"3,0</t>
  </si>
  <si>
    <t>436</t>
  </si>
  <si>
    <t>766660001</t>
  </si>
  <si>
    <t>Montáž dveřních křídel dřevěných nebo plastových otevíravých do ocelové zárubně povrchově upravených jednokřídlových, šířky do 800 mm</t>
  </si>
  <si>
    <t>1995481411</t>
  </si>
  <si>
    <t>437</t>
  </si>
  <si>
    <t>766-Td43</t>
  </si>
  <si>
    <t xml:space="preserve">dveřní křídlo DTD, povrch HPL, rozměr 700x1970 mm, vč. vrchního kování, zámku a vložky </t>
  </si>
  <si>
    <t>-981479819</t>
  </si>
  <si>
    <t>kompletní dodávka vč. příslušenství a vrchního kování dle specifikace dveří, ocel. zárubeň a nátěr zárubně v samostatné položce</t>
  </si>
  <si>
    <t>"3.NP VM - Dveře kompletní specifikace - Td43" 2</t>
  </si>
  <si>
    <t>438</t>
  </si>
  <si>
    <t>766-Td44</t>
  </si>
  <si>
    <t xml:space="preserve">dveřní křídlo DTD, povrch HPL, rozměr 800x1970 mm, vč. vrchního kování, zámku a vložky </t>
  </si>
  <si>
    <t>610259851</t>
  </si>
  <si>
    <t>"3.NP VM - Dveře kompletní specifikace - Td44" 1</t>
  </si>
  <si>
    <t>439</t>
  </si>
  <si>
    <t>766-Td45</t>
  </si>
  <si>
    <t>-201674863</t>
  </si>
  <si>
    <t>"3.NP VM - Dveře kompletní specifikace - Td45" 1</t>
  </si>
  <si>
    <t>440</t>
  </si>
  <si>
    <t>766-Td50</t>
  </si>
  <si>
    <t>1471612589</t>
  </si>
  <si>
    <t>"3.NP VM - Dveře kompletní specifikace - Td50" 1</t>
  </si>
  <si>
    <t>441</t>
  </si>
  <si>
    <t>766660002</t>
  </si>
  <si>
    <t>Montáž dveřních křídel dřevěných nebo plastových otevíravých do ocelové zárubně povrchově upravených jednokřídlových, šířky přes 800 mm</t>
  </si>
  <si>
    <t>1874390676</t>
  </si>
  <si>
    <t>442</t>
  </si>
  <si>
    <t>766-Td42</t>
  </si>
  <si>
    <t xml:space="preserve">dveřní křídlo DTD, povrch HPL, rozměr 900x1970 mm, vč. vrchního kování, zámku a vložky </t>
  </si>
  <si>
    <t>1976524485</t>
  </si>
  <si>
    <t>"3.NP VM - Dveře kompletní specifikace - Td42" 1</t>
  </si>
  <si>
    <t>443</t>
  </si>
  <si>
    <t>766660022</t>
  </si>
  <si>
    <t>Montáž dveřních křídel dřevěných nebo plastových otevíravých do ocelové zárubně protipožárních jednokřídlových, šířky přes 800 mm</t>
  </si>
  <si>
    <t>510733832</t>
  </si>
  <si>
    <t>444</t>
  </si>
  <si>
    <t>767-Td50půda</t>
  </si>
  <si>
    <t>dveřní křídlo DTD, povrch HPL, rozměr 800x1970 mm, vč. vrchního kování, zámku a vložky, PO EI 15DP3-C</t>
  </si>
  <si>
    <t>-468507495</t>
  </si>
  <si>
    <t>445</t>
  </si>
  <si>
    <t>766671002</t>
  </si>
  <si>
    <t>Montáž střešních oken dřevěných nebo plastových kyvných, výklopných/kyvných s okenním rámem a lemováním, s plisovaným límcem, s napojením na krytinu do krytiny ploché, rozměru 66 x 118 cm</t>
  </si>
  <si>
    <t>-1986592378</t>
  </si>
  <si>
    <t>"So04"3,00</t>
  </si>
  <si>
    <t>446</t>
  </si>
  <si>
    <t>766-So04</t>
  </si>
  <si>
    <t xml:space="preserve">okno střešní, rozměr 660x1180 mm, výklopné, vč. lemu </t>
  </si>
  <si>
    <t>-1536990213</t>
  </si>
  <si>
    <t>447</t>
  </si>
  <si>
    <t>766671006</t>
  </si>
  <si>
    <t>Montáž střešních oken dřevěných nebo plastových kyvných, výklopných/kyvných s okenním rámem a lemováním, s plisovaným límcem, s napojením na krytinu do krytiny ploché, rozměru 78 x 160 cm</t>
  </si>
  <si>
    <t>-104059725</t>
  </si>
  <si>
    <t>"So03"6,00</t>
  </si>
  <si>
    <t>448</t>
  </si>
  <si>
    <t>766-So03</t>
  </si>
  <si>
    <t>okno střešní, rozměr 780x1600 mm, výklopné, vč. lemu a venkovní markýzy</t>
  </si>
  <si>
    <t>1750760612</t>
  </si>
  <si>
    <t>449</t>
  </si>
  <si>
    <t>766671011</t>
  </si>
  <si>
    <t>Montáž střešních oken dřevěných nebo plastových kyvných, výklopných/kyvných s okenním rámem a lemováním, s plisovaným límcem, s napojením na krytinu do krytiny ploché, rozměru 114 x 140 cm</t>
  </si>
  <si>
    <t>-1787909966</t>
  </si>
  <si>
    <t xml:space="preserve">"So01"  3,00</t>
  </si>
  <si>
    <t xml:space="preserve">"So02"  2,00</t>
  </si>
  <si>
    <t>450</t>
  </si>
  <si>
    <t>766-So01</t>
  </si>
  <si>
    <t>okno střešní, rozměr 1140x1400 mm, kyvné vč. lemu, k odvětrání únikové cesty</t>
  </si>
  <si>
    <t>-643110670</t>
  </si>
  <si>
    <t>451</t>
  </si>
  <si>
    <t>766-So02</t>
  </si>
  <si>
    <t>okno střešní, rozměr 1140x1400 mm, výklopné vč. lemu</t>
  </si>
  <si>
    <t>1009826210</t>
  </si>
  <si>
    <t>452</t>
  </si>
  <si>
    <t>766-So01.1</t>
  </si>
  <si>
    <t>Dodávka a montáž příslušenství k střešnímu oknu So01</t>
  </si>
  <si>
    <t>-1036832513</t>
  </si>
  <si>
    <t>1x řídící jednotka</t>
  </si>
  <si>
    <t>4x ventilační spínač</t>
  </si>
  <si>
    <t>4x kouřový senzor</t>
  </si>
  <si>
    <t>4x požárně poplachový spínač</t>
  </si>
  <si>
    <t>1x dešťový senzor</t>
  </si>
  <si>
    <t>"komplet" 1</t>
  </si>
  <si>
    <t>453</t>
  </si>
  <si>
    <t>766674812</t>
  </si>
  <si>
    <t>Demontáž střešních oken na krytině hladké a drážkové, sklonu přes 45°</t>
  </si>
  <si>
    <t>-2048518112</t>
  </si>
  <si>
    <t>"půda"15,0</t>
  </si>
  <si>
    <t>454</t>
  </si>
  <si>
    <t>766694111</t>
  </si>
  <si>
    <t>Montáž ostatních truhlářských konstrukcí parapetních desek dřevěných nebo plastových šířky do 300 mm, délky do 1000 mm</t>
  </si>
  <si>
    <t>1379896357</t>
  </si>
  <si>
    <t xml:space="preserve">"3.NP VM - okenní parapety - DTD postforming, š. 220 mm"  5</t>
  </si>
  <si>
    <t>455</t>
  </si>
  <si>
    <t>60794102</t>
  </si>
  <si>
    <t>deska parapetní dřevotřísková vnitřní 260x1000mm</t>
  </si>
  <si>
    <t>-750173293</t>
  </si>
  <si>
    <t xml:space="preserve">"3.NP VM - okenní parapety - DTD postforming, š. 220 mm"  5*0,940</t>
  </si>
  <si>
    <t>456</t>
  </si>
  <si>
    <t>113004446</t>
  </si>
  <si>
    <t>457</t>
  </si>
  <si>
    <t>766694112</t>
  </si>
  <si>
    <t>Montáž ostatních truhlářských konstrukcí parapetních desek dřevěných nebo plastových šířky do 300 mm, délky přes 1000 do 1600 mm</t>
  </si>
  <si>
    <t>2129180949</t>
  </si>
  <si>
    <t xml:space="preserve">"1.NP VM - okenní parapety - DTD postforming, š. 190 mm"  15</t>
  </si>
  <si>
    <t xml:space="preserve">"2.NP VM - okenní parapety - DTD postforming, š. 205 mm"  2</t>
  </si>
  <si>
    <t xml:space="preserve">"2.NP VM - okenní parapety - DTD postforming, š. 300 mm"  2</t>
  </si>
  <si>
    <t xml:space="preserve">"2.NP VM - okenní parapety - DTD postforming, š. 290 mm"  3+5</t>
  </si>
  <si>
    <t xml:space="preserve">"2.NP VM - okenní parapety - DTD postforming, š. 260 mm"  2</t>
  </si>
  <si>
    <t xml:space="preserve">"2.NP VM - okenní parapety - DTD postforming, š. 220 mm"  2</t>
  </si>
  <si>
    <t xml:space="preserve">"2.NP VM - okenní parapety - DTD postforming, š. 240 mm"  5</t>
  </si>
  <si>
    <t xml:space="preserve">"2.NP VM - okenní parapety - DTD postforming, š. 190 mm"  5</t>
  </si>
  <si>
    <t xml:space="preserve">"2.NP VM - okenní parapety - DTD postforming, š. 210 mm"  2</t>
  </si>
  <si>
    <t xml:space="preserve">"3.NP VM - okenní parapety - DTD postforming, š. 190 mm"  5</t>
  </si>
  <si>
    <t>458</t>
  </si>
  <si>
    <t>60794101</t>
  </si>
  <si>
    <t>deska parapetní dřevotřísková vnitřní 200x1000mm</t>
  </si>
  <si>
    <t>-2087561634</t>
  </si>
  <si>
    <t xml:space="preserve">"1.NP VM - okenní parapety - DTD postforming, š. 200 mm"  15*1,240</t>
  </si>
  <si>
    <t xml:space="preserve">"2.NP VM - okenní parapety - DTD postforming, š. 190 mm"  5*1,540</t>
  </si>
  <si>
    <t xml:space="preserve">"3.NP VM - okenní parapety - DTD postforming, š. 190 mm"  5*1,240</t>
  </si>
  <si>
    <t>459</t>
  </si>
  <si>
    <t>-1063637759</t>
  </si>
  <si>
    <t xml:space="preserve">"2.NP VM - okenní parapety - DTD postforming, š. 205 mm"  2*1,240</t>
  </si>
  <si>
    <t xml:space="preserve">"2.NP VM - okenní parapety - DTD postforming, š. 260 mm"  2*1,390</t>
  </si>
  <si>
    <t xml:space="preserve">"2.NP VM - okenní parapety - DTD postforming, š. 220 mm"  2*1,390</t>
  </si>
  <si>
    <t xml:space="preserve">"2.NP VM - okenní parapety - DTD postforming, š. 240 mm"  5*1,540</t>
  </si>
  <si>
    <t xml:space="preserve">"2.NP VM - okenní parapety - DTD postforming, š. 210 mm"  2*1,540</t>
  </si>
  <si>
    <t>460</t>
  </si>
  <si>
    <t>60794103</t>
  </si>
  <si>
    <t>deska parapetní dřevotřísková vnitřní 300x1000mm</t>
  </si>
  <si>
    <t>-696793682</t>
  </si>
  <si>
    <t xml:space="preserve">"2.NP VM - okenní parapety - DTD postforming, š. 300 mm"  2*1,240</t>
  </si>
  <si>
    <t xml:space="preserve">"2.NP VM - okenní parapety - DTD postforming, š. 290 mm"  3*1,390+5*1,540</t>
  </si>
  <si>
    <t>461</t>
  </si>
  <si>
    <t>60794121</t>
  </si>
  <si>
    <t>koncovka PVC k parapetním dřevotřískovým deskám 600mm</t>
  </si>
  <si>
    <t>1799437304</t>
  </si>
  <si>
    <t>462</t>
  </si>
  <si>
    <t>766694121</t>
  </si>
  <si>
    <t>Montáž ostatních truhlářských konstrukcí parapetních desek dřevěných nebo plastových šířky přes 300 mm, délky do 1000 mm</t>
  </si>
  <si>
    <t>-2048586648</t>
  </si>
  <si>
    <t>"3.NP VM - okenní parapety - DTD postforming, š. 345 mm" 7</t>
  </si>
  <si>
    <t>463</t>
  </si>
  <si>
    <t>60794105</t>
  </si>
  <si>
    <t>deska parapetní dřevotřísková vnitřní 400x1000mm</t>
  </si>
  <si>
    <t>-724703400</t>
  </si>
  <si>
    <t>"3.NP VM - okenní parapety - DTD postforming, š. 345 mm" 7*0,940</t>
  </si>
  <si>
    <t>464</t>
  </si>
  <si>
    <t>151274621</t>
  </si>
  <si>
    <t>7*2</t>
  </si>
  <si>
    <t>465</t>
  </si>
  <si>
    <t>766694122</t>
  </si>
  <si>
    <t>Montáž ostatních truhlářských konstrukcí parapetních desek dřevěných nebo plastových šířky přes 300 mm, délky přes 1000 do 1600 mm</t>
  </si>
  <si>
    <t>-440428498</t>
  </si>
  <si>
    <t xml:space="preserve">"1.NP VM - okenní parapety - DTD postforming, š. 598 mm"  4+9</t>
  </si>
  <si>
    <t xml:space="preserve">"2.NP VM - okenní parapety - DTD postforming, š. 460 mm"  3</t>
  </si>
  <si>
    <t xml:space="preserve">"2.NP VM - okenní parapety - DTD postforming, š. 350 mm"  2</t>
  </si>
  <si>
    <t xml:space="preserve">"2.NP VM - okenní parapety - DTD postforming, š. 430 mm"  5</t>
  </si>
  <si>
    <t xml:space="preserve">"3.NP VM - okenní parapety - DTD postforming, š. 470 mm"  3</t>
  </si>
  <si>
    <t xml:space="preserve">"3.NP VM - okenní parapety - DTD postforming, š. 390 mm"  3</t>
  </si>
  <si>
    <t xml:space="preserve">"3.NP VM - okenní parapety - DTD postforming, š. 370 mm"  2</t>
  </si>
  <si>
    <t xml:space="preserve">"3.NP VM - okenní parapety - DTD postforming, š. 340 mm"  2</t>
  </si>
  <si>
    <t>466</t>
  </si>
  <si>
    <t>60794109</t>
  </si>
  <si>
    <t>deska parapetní dřevotřísková vnitřní 600x1000mm</t>
  </si>
  <si>
    <t>-1481970035</t>
  </si>
  <si>
    <t xml:space="preserve">"1.NP VM - okenní parapety - DTD postforming"  4*1,390+9*1,490</t>
  </si>
  <si>
    <t>467</t>
  </si>
  <si>
    <t>60794107</t>
  </si>
  <si>
    <t>deska parapetní dřevotřísková vnitřní 500x1000mm</t>
  </si>
  <si>
    <t>-1830343034</t>
  </si>
  <si>
    <t xml:space="preserve">"2.NP VM - okenní parapety - DTD postforming, š. 460 mm"  3*1,240</t>
  </si>
  <si>
    <t xml:space="preserve">"3.NP VM - okenní parapety - DTD postforming, š. 470 mm"  3*1,240</t>
  </si>
  <si>
    <t>468</t>
  </si>
  <si>
    <t>1519671204</t>
  </si>
  <si>
    <t xml:space="preserve">"2.NP VM - okenní parapety - DTD postforming, š. 350 mm"  2*1,340</t>
  </si>
  <si>
    <t xml:space="preserve">"3.NP VM - okenní parapety - DTD postforming, š. 390 mm"  3*1,240</t>
  </si>
  <si>
    <t xml:space="preserve">"3.NP VM - okenní parapety - DTD postforming, š. 370 mm"  2*1,240</t>
  </si>
  <si>
    <t>469</t>
  </si>
  <si>
    <t>60794106</t>
  </si>
  <si>
    <t>deska parapetní dřevotřísková vnitřní 450x1000mm</t>
  </si>
  <si>
    <t>-1292427383</t>
  </si>
  <si>
    <t xml:space="preserve">"2.NP VM - okenní parapety - DTD postforming, š. 430 mm"  5*1,540</t>
  </si>
  <si>
    <t>470</t>
  </si>
  <si>
    <t>1915096039</t>
  </si>
  <si>
    <t>23*2</t>
  </si>
  <si>
    <t>471</t>
  </si>
  <si>
    <t>766-001R</t>
  </si>
  <si>
    <t>D+M vnějších dubových parapetních desek tl. 24 mm, vč. povrchové úpravy polyuretanovým lakem</t>
  </si>
  <si>
    <t>2021712393</t>
  </si>
  <si>
    <t xml:space="preserve">"1.NP VM - okenní parapety - vnější DB"  0,680*1,040+0,400*1,240+0,330*1,590</t>
  </si>
  <si>
    <t>472</t>
  </si>
  <si>
    <t>766-To01</t>
  </si>
  <si>
    <t>D+M dřevěného eurookna, rozměr 800x700 mm</t>
  </si>
  <si>
    <t>2098457523</t>
  </si>
  <si>
    <t>"1.PP VM - Okna kompletní specifikace suterén - To01" 11</t>
  </si>
  <si>
    <t>473</t>
  </si>
  <si>
    <t>766-To02</t>
  </si>
  <si>
    <t>D+M dřevěného eurookna, rozměr 800x800 mm</t>
  </si>
  <si>
    <t>1890609017</t>
  </si>
  <si>
    <t>"1.PP VM - Okna kompletní specifikace suterén - To02" 4</t>
  </si>
  <si>
    <t>474</t>
  </si>
  <si>
    <t>766-To01.1</t>
  </si>
  <si>
    <t>D+M dřevěného eurookna, rozměr 1200x2100 mm</t>
  </si>
  <si>
    <t>-1731441202</t>
  </si>
  <si>
    <t>"1.NP VM - Okna kompletní specifikace - To01" 5</t>
  </si>
  <si>
    <t>475</t>
  </si>
  <si>
    <t>766-To01a</t>
  </si>
  <si>
    <t>-1769531268</t>
  </si>
  <si>
    <t xml:space="preserve">"1.NP VM - Okna kompletní specifikace - To01a"   10</t>
  </si>
  <si>
    <t>476</t>
  </si>
  <si>
    <t>766-02a</t>
  </si>
  <si>
    <t>D+M dřevěného eurookna, rozměr 1450x2100 mm</t>
  </si>
  <si>
    <t>616764389</t>
  </si>
  <si>
    <t xml:space="preserve">"1.NP VM - Okna kompletní specifikace - To02"   4</t>
  </si>
  <si>
    <t>477</t>
  </si>
  <si>
    <t>766-To03a</t>
  </si>
  <si>
    <t>D+M dřevěného eurookna, rozměr 1450x2500 mm</t>
  </si>
  <si>
    <t>-1823144301</t>
  </si>
  <si>
    <t xml:space="preserve">"1.NP VM - Okna kompletní specifikace - To03a"   5</t>
  </si>
  <si>
    <t>478</t>
  </si>
  <si>
    <t>766-To04</t>
  </si>
  <si>
    <t>D+M dřevěného eurookna, rozměr 1350x2100 mm</t>
  </si>
  <si>
    <t>-172045295</t>
  </si>
  <si>
    <t xml:space="preserve">"1.NP VM - Okna kompletní specifikace - To04"   4</t>
  </si>
  <si>
    <t>479</t>
  </si>
  <si>
    <t>766-To20</t>
  </si>
  <si>
    <t>D+M dřevěného eurookna, rozměr 1500x2500 mm</t>
  </si>
  <si>
    <t>2014690897</t>
  </si>
  <si>
    <t xml:space="preserve">"2.NP VM - Okna kompletní specifikace vč. mříže - To20"   4</t>
  </si>
  <si>
    <t>480</t>
  </si>
  <si>
    <t>766-To20a</t>
  </si>
  <si>
    <t>-1293477639</t>
  </si>
  <si>
    <t xml:space="preserve">"2.NP VM - Okna kompletní specifikace vč. mříže - To20a"  18</t>
  </si>
  <si>
    <t>481</t>
  </si>
  <si>
    <t>766-To21</t>
  </si>
  <si>
    <t>D+M dřevěného eurookna, rozměr 1350x2500 mm</t>
  </si>
  <si>
    <t>-170244166</t>
  </si>
  <si>
    <t xml:space="preserve">"2.NP VM - Okna kompletní specifikace vč. mříže - To21"  7</t>
  </si>
  <si>
    <t>482</t>
  </si>
  <si>
    <t>766-To22</t>
  </si>
  <si>
    <t>D+M dřevěného eurookna, rozměr 1200x1750 mm</t>
  </si>
  <si>
    <t>-1775253799</t>
  </si>
  <si>
    <t xml:space="preserve">"2.NP VM - Okna kompletní specifikace vč. mříže - To22"  1</t>
  </si>
  <si>
    <t>483</t>
  </si>
  <si>
    <t>766-To23a</t>
  </si>
  <si>
    <t>D+M dřevěného eurookna, rozměr 1300x2500 mm</t>
  </si>
  <si>
    <t>-162538570</t>
  </si>
  <si>
    <t xml:space="preserve">"2.NP VM - Okna kompletní specifikace vč. mříže - To23a"  2</t>
  </si>
  <si>
    <t>484</t>
  </si>
  <si>
    <t>766-To24</t>
  </si>
  <si>
    <t>-1232416762</t>
  </si>
  <si>
    <t xml:space="preserve">"2.NP VM - Okna kompletní specifikace vč. mříže - To24"  4</t>
  </si>
  <si>
    <t>485</t>
  </si>
  <si>
    <t>766-To25a</t>
  </si>
  <si>
    <t>D+M dřevěného eurookna, rozměr 1200x2500 mm</t>
  </si>
  <si>
    <t>-118947042</t>
  </si>
  <si>
    <t>"2.NP VM - Okna kompletní specifikace vč. mříže - To25a" 2</t>
  </si>
  <si>
    <t>486</t>
  </si>
  <si>
    <t>766-To30</t>
  </si>
  <si>
    <t>D+M dřevěného eurookna, rozměr 900x1250 mm</t>
  </si>
  <si>
    <t>-926371247</t>
  </si>
  <si>
    <t>"3.NP VM - Okna kompletní specifikace - To30" 12</t>
  </si>
  <si>
    <t>487</t>
  </si>
  <si>
    <t>766-To31</t>
  </si>
  <si>
    <t>1327516961</t>
  </si>
  <si>
    <t>"3.NP VM - Okna kompletní specifikace - To31" 7</t>
  </si>
  <si>
    <t>488</t>
  </si>
  <si>
    <t>766-To31a</t>
  </si>
  <si>
    <t>-1452997059</t>
  </si>
  <si>
    <t xml:space="preserve">"3.NP VM - Okna kompletní specifikace - To31a"   2</t>
  </si>
  <si>
    <t>489</t>
  </si>
  <si>
    <t>766-To32</t>
  </si>
  <si>
    <t>1648118031</t>
  </si>
  <si>
    <t xml:space="preserve">"3.NP VM - Okna kompletní specifikace - To32"   4</t>
  </si>
  <si>
    <t>490</t>
  </si>
  <si>
    <t>766-To33</t>
  </si>
  <si>
    <t>D+M dřevěného eurookna, rozměr 1200x1200 mm</t>
  </si>
  <si>
    <t>436813769</t>
  </si>
  <si>
    <t xml:space="preserve">"3.NP VM - Okna kompletní specifikace - To33"   3</t>
  </si>
  <si>
    <t>491</t>
  </si>
  <si>
    <t>766-To34</t>
  </si>
  <si>
    <t>D+M dřevěného eurookna, rozměr 1350x2250 mm</t>
  </si>
  <si>
    <t>328489697</t>
  </si>
  <si>
    <t xml:space="preserve">"3.NP VM - Okna kompletní specifikace - To34"   2</t>
  </si>
  <si>
    <t>492</t>
  </si>
  <si>
    <t>766-Td01</t>
  </si>
  <si>
    <t>D+M vnitřních dveří DTD do obložkové zárubně bezfalcové, povrch HPL, rozměr 900x1970 mm, PO EW 30DP1-C</t>
  </si>
  <si>
    <t>-1980962931</t>
  </si>
  <si>
    <t>kompletní dodávka vč. příslušenství a vrchního kování dle specifikace dveří</t>
  </si>
  <si>
    <t>"1.PP VM - Dveře kompletní specifikace suterén - Td01" 2</t>
  </si>
  <si>
    <t>493</t>
  </si>
  <si>
    <t>766-Td02</t>
  </si>
  <si>
    <t>-853361665</t>
  </si>
  <si>
    <t>"1.PP VM - Dveře kompletní specifikace suterén - Td02" 2</t>
  </si>
  <si>
    <t>494</t>
  </si>
  <si>
    <t>766-Td03</t>
  </si>
  <si>
    <t>D+M vnitřních dveří DTD do obložkové zárubně bezfalcové, povrch HPL, rozměr 700x1970 mm</t>
  </si>
  <si>
    <t>-1243374194</t>
  </si>
  <si>
    <t>"1.PP VM - Dveře kompletní specifikace suterén - Td03" 2</t>
  </si>
  <si>
    <t>495</t>
  </si>
  <si>
    <t>766-Td04</t>
  </si>
  <si>
    <t>D+M vnitřních dveří PVC do obložkové zárubně, povrch PVC, rozměr 700x1970 mm</t>
  </si>
  <si>
    <t>-56682139</t>
  </si>
  <si>
    <t>"1.PP VM - Dveře kompletní specifikace suterén - Td04" 1</t>
  </si>
  <si>
    <t>496</t>
  </si>
  <si>
    <t>766-Td05</t>
  </si>
  <si>
    <t>D+M vnitřních dveří PVC do rámové zárubně, povrch PVC, rozměr 800x1970 mm</t>
  </si>
  <si>
    <t>-1068011109</t>
  </si>
  <si>
    <t xml:space="preserve">"1.PP VM - Dveře kompletní specifikace suterén - Td05"   3</t>
  </si>
  <si>
    <t>497</t>
  </si>
  <si>
    <t>766-Td06</t>
  </si>
  <si>
    <t>D+M vnitřních dveří DTD do obložkové zárubně bezfalcové, povrch HPL, rozměr 800x1970 mm</t>
  </si>
  <si>
    <t>-935994438</t>
  </si>
  <si>
    <t xml:space="preserve">"1.PP VM - Dveře kompletní specifikace suterén - Td06"   1</t>
  </si>
  <si>
    <t>498</t>
  </si>
  <si>
    <t>766-Td1</t>
  </si>
  <si>
    <t>D+M vnitřních dveří DTD s nadsvětlíkem do obložkové zárubně bezfalcové, povrch HPL, rozměr 900x1970 mm</t>
  </si>
  <si>
    <t>1095535542</t>
  </si>
  <si>
    <t>"1.NP VM - Dveře kompletní specifikace - Td1" 5</t>
  </si>
  <si>
    <t>499</t>
  </si>
  <si>
    <t>766-Td10</t>
  </si>
  <si>
    <t>D+M vnitřních dveří DTD 2-kř. do obložkové zárubně bezfalcové, povrch HPL, rozměr 1250x1970 mm, PO EI 30DP3-C</t>
  </si>
  <si>
    <t>679772998</t>
  </si>
  <si>
    <t>"1.NP VM - Dveře kompletní specifikace - Td10" 1</t>
  </si>
  <si>
    <t>500</t>
  </si>
  <si>
    <t>766-Td11</t>
  </si>
  <si>
    <t>D+M vnitřních dveří DTD 2-kř. do obložkové zárubně bezfalcové, povrch HPL, rozměr 1250x1970 mm</t>
  </si>
  <si>
    <t>-224600993</t>
  </si>
  <si>
    <t>"1.NP VM - Dveře kompletní specifikace - Td11" 1</t>
  </si>
  <si>
    <t>501</t>
  </si>
  <si>
    <t>766-Td12</t>
  </si>
  <si>
    <t>D+M vnitřních dveří DTD do obložkové zárubně bezfalcové, povrch HPL, rozměr 900x1970 mm</t>
  </si>
  <si>
    <t>-409766717</t>
  </si>
  <si>
    <t>"1.NP VM - Dveře kompletní specifikace - Td12" 1</t>
  </si>
  <si>
    <t>502</t>
  </si>
  <si>
    <t>766-Td13</t>
  </si>
  <si>
    <t>-1484337056</t>
  </si>
  <si>
    <t>"1.NP VM - Dveře kompletní specifikace - Td13" 1</t>
  </si>
  <si>
    <t>503</t>
  </si>
  <si>
    <t>766-Td16</t>
  </si>
  <si>
    <t>D+M vnitřních dveří DTD 2-kř do obložkové zárubně bezfalcové, povrch HPL, rozměr 1600x1970 mm, PO EI30DP3-C</t>
  </si>
  <si>
    <t>1432154534</t>
  </si>
  <si>
    <t>"1.NP VM - Dveře kompletní specifikace - Td16" 1</t>
  </si>
  <si>
    <t>504</t>
  </si>
  <si>
    <t>766-Td17</t>
  </si>
  <si>
    <t>-744130324</t>
  </si>
  <si>
    <t>"1.NP VM - Dveře kompletní specifikace - Td17" 1</t>
  </si>
  <si>
    <t>505</t>
  </si>
  <si>
    <t>766-Td18</t>
  </si>
  <si>
    <t>D+M vnitřních dveří DTD do obložkové zárubně bezfalcové, povrch HPL, rozměr 900x1970 mm, PO EI 30DP3-C</t>
  </si>
  <si>
    <t>652650157</t>
  </si>
  <si>
    <t>"1.NP VM - Dveře kompletní specifikace - Td18" 1</t>
  </si>
  <si>
    <t>506</t>
  </si>
  <si>
    <t>766-Td19</t>
  </si>
  <si>
    <t>D+M vnitřních dveří DB prosklených do obložkové zárubně, povrch lazura, rozměr 1100x2100 mm, PO EI 30DP3-C</t>
  </si>
  <si>
    <t>989671531</t>
  </si>
  <si>
    <t>"1.NP VM - Dveře kompletní specifikace - Td19" 1</t>
  </si>
  <si>
    <t>507</t>
  </si>
  <si>
    <t>766-Td2</t>
  </si>
  <si>
    <t>522936044</t>
  </si>
  <si>
    <t xml:space="preserve">"1.NP VM - Dveře kompletní specifikace - Td2"   5</t>
  </si>
  <si>
    <t>508</t>
  </si>
  <si>
    <t>766-Td20</t>
  </si>
  <si>
    <t>1170160797</t>
  </si>
  <si>
    <t xml:space="preserve">"1.NP VM - Dveře kompletní specifikace - Td20"   1</t>
  </si>
  <si>
    <t>509</t>
  </si>
  <si>
    <t>766-Td21</t>
  </si>
  <si>
    <t>D+M vstupních dveří DB prosklených do obložkové zárubně, povrch lazura, rozměr otvoru 900x3000 mm</t>
  </si>
  <si>
    <t>304822171</t>
  </si>
  <si>
    <t xml:space="preserve">"1.NP VM - Dveře kompletní specifikace - Td21"   1</t>
  </si>
  <si>
    <t>510</t>
  </si>
  <si>
    <t>766-Td22</t>
  </si>
  <si>
    <t>D+M vstupní stěny s dveřmi DB prosklené do rámové zárubně, povrch lazura, rozměr otvoru 1450x3000 mm</t>
  </si>
  <si>
    <t>1356818367</t>
  </si>
  <si>
    <t xml:space="preserve">"1.NP VM - Dveře kompletní specifikace - Td22"   1</t>
  </si>
  <si>
    <t>511</t>
  </si>
  <si>
    <t>766-Td3</t>
  </si>
  <si>
    <t>-140934411</t>
  </si>
  <si>
    <t xml:space="preserve">"1.NP VM - Dveře kompletní specifikace - Td3"   2</t>
  </si>
  <si>
    <t>512</t>
  </si>
  <si>
    <t>766-Td4</t>
  </si>
  <si>
    <t>D+M vnitřních dveří DTD 1/3 sklo do obložkové zárubně bezfalcové, povrch HPL, rozměr 800x1970 mm</t>
  </si>
  <si>
    <t>1750926017</t>
  </si>
  <si>
    <t xml:space="preserve">"1.NP VM - Dveře kompletní specifikace - Td4"   2</t>
  </si>
  <si>
    <t>513</t>
  </si>
  <si>
    <t>766-Td7</t>
  </si>
  <si>
    <t>D+M vnitřní stěny s 2-kř dveřmi DB prosklené (laminát) do rámové zárubně, povrch lazura, rozměr otvoru 2200x3000 mm</t>
  </si>
  <si>
    <t>-1358766695</t>
  </si>
  <si>
    <t xml:space="preserve">"1.NP VM - Dveře kompletní specifikace - Td7"   1</t>
  </si>
  <si>
    <t>514</t>
  </si>
  <si>
    <t>766-Td8</t>
  </si>
  <si>
    <t>D+M vstupní stěny s 2-kř dveřmi a nadsvětlíkem DB prosklené (laminát) do rámové zárubně, povrch lazura, rozměr otvoru 2200x4010 mm</t>
  </si>
  <si>
    <t>953967819</t>
  </si>
  <si>
    <t xml:space="preserve">"1.NP VM - Dveře kompletní specifikace - Td8"   1</t>
  </si>
  <si>
    <t>515</t>
  </si>
  <si>
    <t>766-Td9</t>
  </si>
  <si>
    <t>D+M vnitřních dveří DTD do obložkové zárubně bezfalcové, povrch HPL, rozměr 800x1970 mm, PO EI 30DP3-C</t>
  </si>
  <si>
    <t>-1101307953</t>
  </si>
  <si>
    <t xml:space="preserve">"1.NP VM - Dveře kompletní specifikace - Td9"   1</t>
  </si>
  <si>
    <t>516</t>
  </si>
  <si>
    <t>766-Td31</t>
  </si>
  <si>
    <t>504786251</t>
  </si>
  <si>
    <t xml:space="preserve">"2.NP VM - Dveře kompletní specifikace - Td31"   12</t>
  </si>
  <si>
    <t>517</t>
  </si>
  <si>
    <t>766-Td32</t>
  </si>
  <si>
    <t>-1654273406</t>
  </si>
  <si>
    <t xml:space="preserve">"2.NP VM - Dveře kompletní specifikace - Td32"   12</t>
  </si>
  <si>
    <t>518</t>
  </si>
  <si>
    <t>766-Td33</t>
  </si>
  <si>
    <t>D+M vnitřních dveří DTD s nadsvětlíkem do obložkové zárubně bezfalcové, povrch HPL, rozměr 800x1970 mm</t>
  </si>
  <si>
    <t>-1800739470</t>
  </si>
  <si>
    <t xml:space="preserve">"2.NP VM - Dveře kompletní specifikace - Td33"   2</t>
  </si>
  <si>
    <t>519</t>
  </si>
  <si>
    <t>766-Td34</t>
  </si>
  <si>
    <t>-203363773</t>
  </si>
  <si>
    <t xml:space="preserve">"2.NP VM - Dveře kompletní specifikace - Td34"   2</t>
  </si>
  <si>
    <t>520</t>
  </si>
  <si>
    <t>766-Td35</t>
  </si>
  <si>
    <t>-1743666577</t>
  </si>
  <si>
    <t xml:space="preserve">"2.NP VM - Dveře kompletní specifikace - Td35"   2</t>
  </si>
  <si>
    <t>521</t>
  </si>
  <si>
    <t>766-Td36</t>
  </si>
  <si>
    <t>1166925554</t>
  </si>
  <si>
    <t xml:space="preserve">"2.NP VM - Dveře kompletní specifikace - Td36"   1</t>
  </si>
  <si>
    <t>522</t>
  </si>
  <si>
    <t>766-Td37</t>
  </si>
  <si>
    <t>124644957</t>
  </si>
  <si>
    <t xml:space="preserve">"2.NP VM - Dveře kompletní specifikace - Td37"   2</t>
  </si>
  <si>
    <t>523</t>
  </si>
  <si>
    <t>766-Td38</t>
  </si>
  <si>
    <t>835795682</t>
  </si>
  <si>
    <t xml:space="preserve">"2.NP VM - Dveře kompletní specifikace - Td38"  1</t>
  </si>
  <si>
    <t>524</t>
  </si>
  <si>
    <t>766-Td39</t>
  </si>
  <si>
    <t>384464766</t>
  </si>
  <si>
    <t xml:space="preserve">"2.NP VM - Dveře kompletní specifikace - Td39"  1</t>
  </si>
  <si>
    <t>525</t>
  </si>
  <si>
    <t>766-Td40</t>
  </si>
  <si>
    <t>D+M vnitřních dveří DTD 2-kř. do obložkové zárubně bezfalcové, povrch HPL, rozměr 1600x1970 mm</t>
  </si>
  <si>
    <t>1629423103</t>
  </si>
  <si>
    <t xml:space="preserve">"3.NP VM - Dveře kompletní specifikace - Td40"  1</t>
  </si>
  <si>
    <t>526</t>
  </si>
  <si>
    <t>766-Td41</t>
  </si>
  <si>
    <t>-1050622378</t>
  </si>
  <si>
    <t xml:space="preserve">"3.NP VM - Dveře kompletní specifikace - Td41"  1</t>
  </si>
  <si>
    <t>527</t>
  </si>
  <si>
    <t>-497290160</t>
  </si>
  <si>
    <t xml:space="preserve">"3.NP VM - Dveře kompletní specifikace - Td45"  1</t>
  </si>
  <si>
    <t>528</t>
  </si>
  <si>
    <t>766-Td46</t>
  </si>
  <si>
    <t>1595186515</t>
  </si>
  <si>
    <t xml:space="preserve">"3.NP VM - Dveře kompletní specifikace - Td46"  2</t>
  </si>
  <si>
    <t>529</t>
  </si>
  <si>
    <t>766-002R</t>
  </si>
  <si>
    <t>D+M žebřin</t>
  </si>
  <si>
    <t>-1763164449</t>
  </si>
  <si>
    <t>530</t>
  </si>
  <si>
    <t>998766203</t>
  </si>
  <si>
    <t>Přesun hmot pro konstrukce truhlářské stanovený procentní sazbou (%) z ceny vodorovná dopravní vzdálenost do 50 m v objektech výšky přes 12 do 24 m</t>
  </si>
  <si>
    <t>593040423</t>
  </si>
  <si>
    <t>767</t>
  </si>
  <si>
    <t>Konstrukce zámečnické</t>
  </si>
  <si>
    <t>531</t>
  </si>
  <si>
    <t>767122812</t>
  </si>
  <si>
    <t>Demontáž stěn a příček s výplní z drátěné sítě svařovaných</t>
  </si>
  <si>
    <t>1741237158</t>
  </si>
  <si>
    <t>"1.PP VM - Dokončovací práce - hrubá stavba - ocelová stěna pletivo"3,996+17,018</t>
  </si>
  <si>
    <t>532</t>
  </si>
  <si>
    <t>767161814</t>
  </si>
  <si>
    <t>Demontáž zábradlí do suti rovného nerozebíratelný spoj hmotnosti 1 m zábradlí přes 20 kg</t>
  </si>
  <si>
    <t>1369323418</t>
  </si>
  <si>
    <t>"1.PP VM - ocelové prvky -zábradlí, schodiště"9,772+5,458+3,069</t>
  </si>
  <si>
    <t>533</t>
  </si>
  <si>
    <t>767661811</t>
  </si>
  <si>
    <t>Demontáž mříží pevných nebo otevíravých</t>
  </si>
  <si>
    <t>-1343406697</t>
  </si>
  <si>
    <t xml:space="preserve">"1.PP VM - Dveřní otvory - ocel.  mříž - dveře" 1,576</t>
  </si>
  <si>
    <t xml:space="preserve">"1.PP VM  - okno ocelové s oplechováním" 3,920*2,0</t>
  </si>
  <si>
    <t>534</t>
  </si>
  <si>
    <t>767996801</t>
  </si>
  <si>
    <t>Demontáž ostatních zámečnických konstrukcí o hmotnosti jednotlivých dílů rozebráním do 50 kg</t>
  </si>
  <si>
    <t>-300533335</t>
  </si>
  <si>
    <t>"1.PP VM - ocelové prvky -plošina, schodiště"2,964*11,0+80,0</t>
  </si>
  <si>
    <t>535</t>
  </si>
  <si>
    <t>767996802</t>
  </si>
  <si>
    <t>Demontáž ostatních zámečnických konstrukcí o hmotnosti jednotlivých dílů rozebráním přes 50 do 100 kg</t>
  </si>
  <si>
    <t>716187664</t>
  </si>
  <si>
    <t>"1.NP VM - OK přístřešku"652,0</t>
  </si>
  <si>
    <t>536</t>
  </si>
  <si>
    <t>767662110</t>
  </si>
  <si>
    <t>Montáž mříží pevných, připevněných šroubováním</t>
  </si>
  <si>
    <t>-350729342</t>
  </si>
  <si>
    <t>kompletní provedení dle v.č. 109 a popisu v TZ, str. 15</t>
  </si>
  <si>
    <t>"2.NP VM - Okna kompletní specifikace vč. mříže - Zo" 6,300</t>
  </si>
  <si>
    <t xml:space="preserve">"3.NP VM - Přehled objektů okenní mříže a zábradlí - Zo"  1,200*1,200*3</t>
  </si>
  <si>
    <t>537</t>
  </si>
  <si>
    <t>767-Zo</t>
  </si>
  <si>
    <t>okenní mříž vč. PP sítě</t>
  </si>
  <si>
    <t>-509804636</t>
  </si>
  <si>
    <t>538</t>
  </si>
  <si>
    <t>767-Zz</t>
  </si>
  <si>
    <t>D+M okenního zábradlí</t>
  </si>
  <si>
    <t>1758037257</t>
  </si>
  <si>
    <t xml:space="preserve">"3.NP VM - Přehled objektů okenní mříže a zábradlí - Zz"  1,350*1,000*2+0,900*0,360*12</t>
  </si>
  <si>
    <t>539</t>
  </si>
  <si>
    <t>767-ZV1až 3</t>
  </si>
  <si>
    <t>Repase a doplnění zábradlí hlavního schodiště</t>
  </si>
  <si>
    <t>-1243273791</t>
  </si>
  <si>
    <t>repase stávajícího a dopnění celoskleněným zábradlím, dle popisu na v.č. 128, a v TZ str. 15</t>
  </si>
  <si>
    <t>540</t>
  </si>
  <si>
    <t>767-Z01</t>
  </si>
  <si>
    <t>D+M vnitřních ocelových 2-kř. dveří vč. zárubně, rozměr otvoru 2000x1870 mm</t>
  </si>
  <si>
    <t>1110154424</t>
  </si>
  <si>
    <t xml:space="preserve">"1.PP VM - Dveře kompletní specifikace suterén - Z01"   1</t>
  </si>
  <si>
    <t>541</t>
  </si>
  <si>
    <t>766-Z02</t>
  </si>
  <si>
    <t>D+M vnitřní ocelové stěny s dveřmi vč. zárubně, rozměr otvoru 3700x2100 mm</t>
  </si>
  <si>
    <t>1592068890</t>
  </si>
  <si>
    <t xml:space="preserve">"1.PP VM - Dveře kompletní specifikace suterén - Z02"   1</t>
  </si>
  <si>
    <t>542</t>
  </si>
  <si>
    <t>767-rampaZTP</t>
  </si>
  <si>
    <t>D+M konstrukce rampy ZTP vč. zábradlí a PÚ</t>
  </si>
  <si>
    <t>739647492</t>
  </si>
  <si>
    <t>kompletní provedení dle v.č. 122 a popisu v TZ, str. 15</t>
  </si>
  <si>
    <t xml:space="preserve">"1.NP VM - rampa ZTP"  </t>
  </si>
  <si>
    <t xml:space="preserve">"ocel"  1087,30</t>
  </si>
  <si>
    <t xml:space="preserve">"PP síť 16,8 m2"  20,00</t>
  </si>
  <si>
    <t xml:space="preserve">"chem kotva 30 ks"  10,00</t>
  </si>
  <si>
    <t xml:space="preserve">"rošty  40,5 m2"   40,5*20,00</t>
  </si>
  <si>
    <t xml:space="preserve">"schodišťové stupně 5 ks"  15,0*5</t>
  </si>
  <si>
    <t>543</t>
  </si>
  <si>
    <t>767-001R</t>
  </si>
  <si>
    <t>D+M ocelového schodiště na půdu vč. zábradlí a PÚ</t>
  </si>
  <si>
    <t>642138813</t>
  </si>
  <si>
    <t>kompletní provedení dle v.č. 129 a popisu v TZ, str. 15</t>
  </si>
  <si>
    <t xml:space="preserve">"3.NP VM - ocel schodiště"  </t>
  </si>
  <si>
    <t xml:space="preserve">"ocel"  1151,07</t>
  </si>
  <si>
    <t xml:space="preserve">"chem kotva 22 ks"  8,00</t>
  </si>
  <si>
    <t xml:space="preserve">"rošty  4,0 m2"   4,0*20,00</t>
  </si>
  <si>
    <t xml:space="preserve">"schodišťové stupně 29 ks"  15,0*29</t>
  </si>
  <si>
    <t>544</t>
  </si>
  <si>
    <t>767-screen</t>
  </si>
  <si>
    <t>D+M screenových rolet</t>
  </si>
  <si>
    <t>-740483284</t>
  </si>
  <si>
    <t>Kompletní realizace dle PD a TZ, dle popisu v TZ, str. 14</t>
  </si>
  <si>
    <t xml:space="preserve">"1.NP VM - Rolety screenové"    7,250</t>
  </si>
  <si>
    <t xml:space="preserve">"2.NP VM - Rolety screenové"    2,700</t>
  </si>
  <si>
    <t>545</t>
  </si>
  <si>
    <t>767-Td6</t>
  </si>
  <si>
    <t>D+M pevné ocelové prosklené stěny, rozměr 900x2000 mm, PO EI 30DP1</t>
  </si>
  <si>
    <t>-1159086902</t>
  </si>
  <si>
    <t xml:space="preserve">"1.NP VM - Dveře kompletní specifikace - Td6"  1</t>
  </si>
  <si>
    <t>546</t>
  </si>
  <si>
    <t>767-Z10</t>
  </si>
  <si>
    <t>D+M vnitřní ocelové plné stěny s dveřmi, rozměr otvoru 2200x2450 mm, PO EW45DP1-C</t>
  </si>
  <si>
    <t>828252898</t>
  </si>
  <si>
    <t xml:space="preserve">"1.NP VM - Dveře kompletní specifikace - Z10"   1</t>
  </si>
  <si>
    <t>547</t>
  </si>
  <si>
    <t>767-Z20</t>
  </si>
  <si>
    <t>D+M vnitřní ocelové plné stěny s dveřmi, rozměr otvoru 3250x3480 mm, PO EW45DP1-C</t>
  </si>
  <si>
    <t>1307382671</t>
  </si>
  <si>
    <t xml:space="preserve">"2.NP VM - Dveře kompletní specifikace - Z20"  1</t>
  </si>
  <si>
    <t>548</t>
  </si>
  <si>
    <t>767-Z21</t>
  </si>
  <si>
    <t>D+M vnitřní ocelové prosklené stěny s dveřmi, rozměr otvoru 2000x2600 mm, PO EI30DP1-C</t>
  </si>
  <si>
    <t>-1629513579</t>
  </si>
  <si>
    <t xml:space="preserve">"2.NP VM - Dveře kompletní specifikace - Z21"  1</t>
  </si>
  <si>
    <t>549</t>
  </si>
  <si>
    <t>767-Z40</t>
  </si>
  <si>
    <t>D+M vnitřní ocelové prosklené stěny s dveřmi, rozměr otvoru 1600x1970 mm, PO EI45DP1-C</t>
  </si>
  <si>
    <t>-1631793337</t>
  </si>
  <si>
    <t xml:space="preserve">"3.NP VM - Dveře kompletní specifikace - Z40"  1</t>
  </si>
  <si>
    <t>550</t>
  </si>
  <si>
    <t>767-Z41</t>
  </si>
  <si>
    <t>D+M vnitřních ocelových dveří vč. zárubně, rozměr 900x1970 mm, PO EI30DP1-C</t>
  </si>
  <si>
    <t>577356499</t>
  </si>
  <si>
    <t xml:space="preserve">"3.NP VM - Dveře kompletní specifikace - Z41"  1</t>
  </si>
  <si>
    <t>551</t>
  </si>
  <si>
    <t>767-Z42</t>
  </si>
  <si>
    <t>D+M vnitřní ocelové prosklené stěny s dveřmi, rozměr otvoru 5300x2960 mm</t>
  </si>
  <si>
    <t>2063547813</t>
  </si>
  <si>
    <t xml:space="preserve">"3.NP VM - Dveře kompletní specifikace - Z42"  1</t>
  </si>
  <si>
    <t>552</t>
  </si>
  <si>
    <t>767-Z43</t>
  </si>
  <si>
    <t>D+M vnitřní ocelové prosklené stěny s dveřmi, rozměr otvoru 5450x2960 mm</t>
  </si>
  <si>
    <t>1260310921</t>
  </si>
  <si>
    <t xml:space="preserve">"3.NP VM - Dveře kompletní specifikace - Z43"  1</t>
  </si>
  <si>
    <t>553</t>
  </si>
  <si>
    <t>767-Z44</t>
  </si>
  <si>
    <t>D+M vnitřní ocelové prosklené stěny s dveřmi, rozměr otvoru 2090x2860 mm</t>
  </si>
  <si>
    <t>460932919</t>
  </si>
  <si>
    <t xml:space="preserve">"3.NP VM - Dveře kompletní specifikace - Z44"  1</t>
  </si>
  <si>
    <t>554</t>
  </si>
  <si>
    <t>998767203</t>
  </si>
  <si>
    <t>Přesun hmot pro zámečnické konstrukce stanovený procentní sazbou (%) z ceny vodorovná dopravní vzdálenost do 50 m v objektech výšky přes 12 do 24 m</t>
  </si>
  <si>
    <t>-191796381</t>
  </si>
  <si>
    <t>771</t>
  </si>
  <si>
    <t>Podlahy z dlaždic</t>
  </si>
  <si>
    <t>555</t>
  </si>
  <si>
    <t>771121011</t>
  </si>
  <si>
    <t>Příprava podkladu před provedením dlažby nátěr penetrační na podlahu</t>
  </si>
  <si>
    <t>-691201391</t>
  </si>
  <si>
    <t xml:space="preserve">"schodiště"  33,404*0,300+14,300*0,170</t>
  </si>
  <si>
    <t xml:space="preserve">"sokly"  313,052*0,095</t>
  </si>
  <si>
    <t xml:space="preserve">"dlažba"  395,053</t>
  </si>
  <si>
    <t>556</t>
  </si>
  <si>
    <t>771161011</t>
  </si>
  <si>
    <t>Příprava podkladu před provedením dlažby montáž profilu dilatační spáry v rovině dlažby</t>
  </si>
  <si>
    <t>-219464913</t>
  </si>
  <si>
    <t xml:space="preserve">"dilatace mezi zákl. stěnou a dlažbou"  2,200</t>
  </si>
  <si>
    <t>557</t>
  </si>
  <si>
    <t>59054162</t>
  </si>
  <si>
    <t>profil dilatační s bočními díly z PVC/CPE tl 6mm</t>
  </si>
  <si>
    <t>1967605433</t>
  </si>
  <si>
    <t>2,2*1,1 "Přepočtené koeficientem množství</t>
  </si>
  <si>
    <t>558</t>
  </si>
  <si>
    <t>771161021</t>
  </si>
  <si>
    <t>Příprava podkladu před provedením dlažby montáž profilu ukončujícího profilu pro plynulý přechod (dlažba-koberec apod.)</t>
  </si>
  <si>
    <t>1129007914</t>
  </si>
  <si>
    <t xml:space="preserve">"1.NP"  2,200+0,900*2+1,600+1,250+0,800*2</t>
  </si>
  <si>
    <t xml:space="preserve">"2.NP"  0,900*7+1,650+2,000</t>
  </si>
  <si>
    <t xml:space="preserve">"3.NP"  0,900*5+0,900*2</t>
  </si>
  <si>
    <t>559</t>
  </si>
  <si>
    <t>55343119</t>
  </si>
  <si>
    <t>profil přechodový Al narážecí 40mm dub, buk, javor, třešeň</t>
  </si>
  <si>
    <t>-379519630</t>
  </si>
  <si>
    <t>24,7*1,1 "Přepočtené koeficientem množství</t>
  </si>
  <si>
    <t>560</t>
  </si>
  <si>
    <t>771161022</t>
  </si>
  <si>
    <t>Příprava podkladu před provedením dlažby montáž profilu ukončujícího profilu pro schodové hrany a ukončení dlažby</t>
  </si>
  <si>
    <t>70064415</t>
  </si>
  <si>
    <t>Kompletní realizace dle PD a TZ, v.č. 109, detail ukončení dlažby</t>
  </si>
  <si>
    <t>(3,200*2+3,100*2)*2*1,9</t>
  </si>
  <si>
    <t>561</t>
  </si>
  <si>
    <t>771-001R</t>
  </si>
  <si>
    <t xml:space="preserve">lišta k ukončení dlažby </t>
  </si>
  <si>
    <t>-1406671084</t>
  </si>
  <si>
    <t>562</t>
  </si>
  <si>
    <t>771274123</t>
  </si>
  <si>
    <t>Montáž obkladů schodišť z dlaždic keramických lepených flexibilním lepidlem stupnic protiskluzných nebo reliéfních, šířky přes 250 do 300 mm</t>
  </si>
  <si>
    <t>1508492157</t>
  </si>
  <si>
    <t xml:space="preserve">"1.PP VM - Přehled dokončovacích prací - schodovky DCPSE662"  5,174/0,300</t>
  </si>
  <si>
    <t xml:space="preserve">"1.NP VM - Dokončovací práce plocha podlahy - schodovky DCPSE662"  1,089/0,300</t>
  </si>
  <si>
    <t xml:space="preserve">"1.NP VM - Dokončovací práce z řezu S3 - schodovky DCPSE662"  3,758/0,300</t>
  </si>
  <si>
    <t>563</t>
  </si>
  <si>
    <t>5976133R</t>
  </si>
  <si>
    <t>schodovka protiskluzná šířky 300x600mm DCPSE662</t>
  </si>
  <si>
    <t>115081873</t>
  </si>
  <si>
    <t>33,404/0,600*1,1</t>
  </si>
  <si>
    <t>564</t>
  </si>
  <si>
    <t>771274242</t>
  </si>
  <si>
    <t>Montáž obkladů schodišť z dlaždic keramických lepených flexibilním lepidlem podstupnic protiskluzních nebo reliéfních, výšky přes 150 do 200 mm</t>
  </si>
  <si>
    <t>-1361340438</t>
  </si>
  <si>
    <t>1.PP, m.č.</t>
  </si>
  <si>
    <t xml:space="preserve">"0101"  1,300*11</t>
  </si>
  <si>
    <t>565</t>
  </si>
  <si>
    <t>59761420</t>
  </si>
  <si>
    <t>dlažba velkoformátová keramická slinutá protiskluzná do interiéru i exteriéru pro vysoké mechanické namáhání přes 4 do 6ks/m2</t>
  </si>
  <si>
    <t>337181516</t>
  </si>
  <si>
    <t>14,300*0,300</t>
  </si>
  <si>
    <t>4,29*1,15 "Přepočtené koeficientem množství</t>
  </si>
  <si>
    <t>566</t>
  </si>
  <si>
    <t>771471810</t>
  </si>
  <si>
    <t>Demontáž soklíků z dlaždic keramických kladených do malty rovných</t>
  </si>
  <si>
    <t>-1670988325</t>
  </si>
  <si>
    <t>"1.NP VM - Podlahové lišty ker. sokl"6,08+6,36+9,03+16,27+17,10+21,36</t>
  </si>
  <si>
    <t>"2.NP VM - Podlahové lišty ker. sokl"51,38</t>
  </si>
  <si>
    <t>567</t>
  </si>
  <si>
    <t>771474113</t>
  </si>
  <si>
    <t>Montáž soklů z dlaždic keramických lepených flexibilním lepidlem rovných, výšky přes 90 do 120 mm</t>
  </si>
  <si>
    <t>1040024846</t>
  </si>
  <si>
    <t xml:space="preserve">"1.PP VM - Přehled dokončovacích prací - soklový pásek"  233,738+15,84</t>
  </si>
  <si>
    <t xml:space="preserve">"1.NP VM - sokly+listely - keramický sokl"   28,88</t>
  </si>
  <si>
    <t xml:space="preserve">"2.NP VM - sokly+listely - keramický sokl"   34,594</t>
  </si>
  <si>
    <t>568</t>
  </si>
  <si>
    <t>5976100R.1</t>
  </si>
  <si>
    <t>sokl-dlažba keramická slinutá hladká do interiéru i exteriéru 600x95mm DSAS4662</t>
  </si>
  <si>
    <t>568111227</t>
  </si>
  <si>
    <t>313,052/0,600*1,1</t>
  </si>
  <si>
    <t>574</t>
  </si>
  <si>
    <t>569</t>
  </si>
  <si>
    <t>771531801</t>
  </si>
  <si>
    <t>Demontáž podlah z dlaždic cihelných nebo portlanských kladených do malty</t>
  </si>
  <si>
    <t>-695530980</t>
  </si>
  <si>
    <t>"Půda - dokončovací práce - plocha podlahy - cihelná dlažba"322,906</t>
  </si>
  <si>
    <t>570</t>
  </si>
  <si>
    <t>771574262</t>
  </si>
  <si>
    <t>Montáž podlah z dlaždic keramických lepených flexibilním lepidlem velkoformátových pro vysoké mechanické zatížení protiskluzných nebo reliéfních (bezbariérových) přes 4 do 6 ks/m2</t>
  </si>
  <si>
    <t>660657739</t>
  </si>
  <si>
    <t xml:space="preserve">"1.NP VM - Dokončovací práce z řezu S3 - ker. dlažba..."  2,634</t>
  </si>
  <si>
    <t>571</t>
  </si>
  <si>
    <t>-1400459366</t>
  </si>
  <si>
    <t>395,053*1,15 "Přepočtené koeficientem množství</t>
  </si>
  <si>
    <t>572</t>
  </si>
  <si>
    <t>771591112</t>
  </si>
  <si>
    <t>Izolace podlahy pod dlažbu nátěrem nebo stěrkou ve dvou vrstvách</t>
  </si>
  <si>
    <t>-1464725309</t>
  </si>
  <si>
    <t xml:space="preserve">"0107-sprcha"  4,700</t>
  </si>
  <si>
    <t>573</t>
  </si>
  <si>
    <t>771591115</t>
  </si>
  <si>
    <t>Podlahy - dokončovací práce spárování silikonem</t>
  </si>
  <si>
    <t>230950623</t>
  </si>
  <si>
    <t>771591264</t>
  </si>
  <si>
    <t>Izolace podlahy pod dlažbu těsnícími izolačními pásy mezi podlahou a stěnu</t>
  </si>
  <si>
    <t>945556064</t>
  </si>
  <si>
    <t>"0107" (1,750+2,900)*2-0,700</t>
  </si>
  <si>
    <t>1.NP, m.č.</t>
  </si>
  <si>
    <t xml:space="preserve">"104"  (4,000+0,900+2,600*2)*2-0,800*3</t>
  </si>
  <si>
    <t xml:space="preserve">"105"  (3,000+1,800+2,600*2)*2-0,800*3</t>
  </si>
  <si>
    <t>2.NP, m.č.</t>
  </si>
  <si>
    <t xml:space="preserve">"205"  (2,550*2+1,820+3,100)*2-0,800*3</t>
  </si>
  <si>
    <t xml:space="preserve">"206"  (2,600*2+4,000+0,920)*2-0,800*3</t>
  </si>
  <si>
    <t xml:space="preserve">"212"  (1,800+3,820)*2-0,900</t>
  </si>
  <si>
    <t xml:space="preserve">"213"   (1,700+3,820)*2-0,900</t>
  </si>
  <si>
    <t xml:space="preserve">"302"  (1,825*2+0,900+0,880)*2-0,800*3</t>
  </si>
  <si>
    <t xml:space="preserve">"305"  (2,050+3,410)*2-0,800</t>
  </si>
  <si>
    <t xml:space="preserve">"309"  (1,975+4,000)*2-0,900</t>
  </si>
  <si>
    <t xml:space="preserve">"310"  (1,825+4,000)*2-0,900</t>
  </si>
  <si>
    <t xml:space="preserve">"312"  2,700+1,200</t>
  </si>
  <si>
    <t>575</t>
  </si>
  <si>
    <t>776131111</t>
  </si>
  <si>
    <t>Příprava podkladu vyztužení podkladu armovacím pletivem ze skelných vláken</t>
  </si>
  <si>
    <t>1932624561</t>
  </si>
  <si>
    <t>576</t>
  </si>
  <si>
    <t>998771203</t>
  </si>
  <si>
    <t>Přesun hmot pro podlahy z dlaždic stanovený procentní sazbou (%) z ceny vodorovná dopravní vzdálenost do 50 m v objektech výšky přes 12 do 24 m</t>
  </si>
  <si>
    <t>-1183985057</t>
  </si>
  <si>
    <t>772</t>
  </si>
  <si>
    <t>Podlahy z kamene</t>
  </si>
  <si>
    <t>577</t>
  </si>
  <si>
    <t>772421133</t>
  </si>
  <si>
    <t>Montáž obkladu soklů deskami z kamene kladených do lepidla svislých nebo šikmých stěn s lícem rovným, tl. do 30 mm</t>
  </si>
  <si>
    <t>-23820951</t>
  </si>
  <si>
    <t xml:space="preserve">"1.NP VM - sokly+listely - sokl eutit"   45,76</t>
  </si>
  <si>
    <t xml:space="preserve">"2.NP VM - sokly+listely - sokl eutit"   49,171</t>
  </si>
  <si>
    <t xml:space="preserve">"3.NP VM - sokly+listely - sokl eutit"   22,33</t>
  </si>
  <si>
    <t>578</t>
  </si>
  <si>
    <t>772-001R</t>
  </si>
  <si>
    <t>soklový pásek z čediče (eutit), rozměr 270x75x15 mm</t>
  </si>
  <si>
    <t>1689156788</t>
  </si>
  <si>
    <t>117,261/0,270*1,1</t>
  </si>
  <si>
    <t>579</t>
  </si>
  <si>
    <t>772521240</t>
  </si>
  <si>
    <t>Kladení dlažby z kamene do lepidla z nejvýše dvou rozdílných druhů pravoúhlých desek nebo dlaždic ve skladbě se pravidelně opakujících, tl. do 30 mm</t>
  </si>
  <si>
    <t>309499336</t>
  </si>
  <si>
    <t xml:space="preserve">"2.NP VM - Dokončovací práce plocha podlahy - Eu"  47,411</t>
  </si>
  <si>
    <t>580</t>
  </si>
  <si>
    <t>772-002R</t>
  </si>
  <si>
    <t>kamenná dlažba z čediče (eutit), rozměr 250x250x22 mm</t>
  </si>
  <si>
    <t>127299880</t>
  </si>
  <si>
    <t>136,186*1,1 "Přepočtené koeficientem množství</t>
  </si>
  <si>
    <t>581</t>
  </si>
  <si>
    <t>772991111</t>
  </si>
  <si>
    <t>Dlažby z kamene - ostatní práce penetrace podkladu</t>
  </si>
  <si>
    <t>-2108124586</t>
  </si>
  <si>
    <t xml:space="preserve">"sokl"  117,261*0,075</t>
  </si>
  <si>
    <t xml:space="preserve">"dlažba"  136,186</t>
  </si>
  <si>
    <t>582</t>
  </si>
  <si>
    <t>772-003R</t>
  </si>
  <si>
    <t xml:space="preserve">Kamenická oprava schodiště </t>
  </si>
  <si>
    <t>-676720498</t>
  </si>
  <si>
    <t xml:space="preserve">kompletní provedení  dle PD a TZ - tryskání, broušení, doplnění poškozených prvků kamenickým tmelem, impregnace. </t>
  </si>
  <si>
    <t>U schodiště ve vstupu doplnění hran, úprava povrchu epoxidovou stěrkou s obsahem křemičitého písku.</t>
  </si>
  <si>
    <t>řez S4, v.č.107, vč. nerezových ochranných lišt</t>
  </si>
  <si>
    <t xml:space="preserve">"1.NP VM - Dokončovací práce plocha podlahy - kamenická oprava"  5,250</t>
  </si>
  <si>
    <t>"1.NP VM - Dokončovací práce plocha podlahy - kamenická oprava ext. stupeň" 1,650</t>
  </si>
  <si>
    <t>"2.NP VM - Dokončovací práce plocha podlahy - kamenická oprava" 16,979</t>
  </si>
  <si>
    <t>"3.NP VM - Dokončovací práce plocha podlahy - kamenická oprava" 29,095</t>
  </si>
  <si>
    <t>583</t>
  </si>
  <si>
    <t>772991422</t>
  </si>
  <si>
    <t>Dlažby z kamene - ostatní práce impregnační nátěr včetně základního čištění dvouvrstvý</t>
  </si>
  <si>
    <t>1365242530</t>
  </si>
  <si>
    <t xml:space="preserve">"2.NP VM - Dokončovací práce plocha stropu - nátěr kamenných schod. stupňů"  24,008</t>
  </si>
  <si>
    <t>584</t>
  </si>
  <si>
    <t>998772203</t>
  </si>
  <si>
    <t>Přesun hmot pro kamenné dlažby, obklady schodišťových stupňů a soklů stanovený procentní sazbou (%) z ceny vodorovná dopravní vzdálenost do 50 m v objektech výšky přes 12 do 60 m</t>
  </si>
  <si>
    <t>-1712974647</t>
  </si>
  <si>
    <t>775</t>
  </si>
  <si>
    <t>Podlahy skládané</t>
  </si>
  <si>
    <t>585</t>
  </si>
  <si>
    <t>775411820</t>
  </si>
  <si>
    <t>Demontáž soklíků nebo lišt dřevěných do suti připevněných vruty</t>
  </si>
  <si>
    <t>-2144886246</t>
  </si>
  <si>
    <t>"2.NP VM - Podlahové lišty dřevěné"234,181</t>
  </si>
  <si>
    <t>"3.NP VM - Podlahové lišty dřevěné"32,1</t>
  </si>
  <si>
    <t>586</t>
  </si>
  <si>
    <t>775511810</t>
  </si>
  <si>
    <t>Demontáž podlah vlysových do suti s lištami přibíjených</t>
  </si>
  <si>
    <t>-1517563791</t>
  </si>
  <si>
    <t>"2.NP VM - dokončovací práce - plocha podlah- vlysy" 458,182</t>
  </si>
  <si>
    <t>"3.NP VM - Dokončovací práce - plocha podlahy - vlysy" 182,322</t>
  </si>
  <si>
    <t>587</t>
  </si>
  <si>
    <t>775541821</t>
  </si>
  <si>
    <t>Demontáž plovoucích podlah laminátových, dýhovaných, vinylových ap. zaklapávacích (spojených na zámek)</t>
  </si>
  <si>
    <t>1597088629</t>
  </si>
  <si>
    <t>588</t>
  </si>
  <si>
    <t>998775203</t>
  </si>
  <si>
    <t>Přesun hmot pro podlahy skládané stanovený procentní sazbou (%) z ceny vodorovná dopravní vzdálenost do 50 m v objektech výšky přes 12 do 24 m</t>
  </si>
  <si>
    <t>213475639</t>
  </si>
  <si>
    <t>776</t>
  </si>
  <si>
    <t>Podlahy povlakové</t>
  </si>
  <si>
    <t>589</t>
  </si>
  <si>
    <t>776111311</t>
  </si>
  <si>
    <t>Příprava podkladu vysátí podlah</t>
  </si>
  <si>
    <t>150040648</t>
  </si>
  <si>
    <t>590</t>
  </si>
  <si>
    <t>776121111</t>
  </si>
  <si>
    <t>Příprava podkladu penetrace vodou ředitelná na savý podklad (válečkováním) ředěná v poměru 1:3 podlah</t>
  </si>
  <si>
    <t>107672090</t>
  </si>
  <si>
    <t>591</t>
  </si>
  <si>
    <t>776201812</t>
  </si>
  <si>
    <t>Demontáž povlakových podlahovin lepených ručně s podložkou</t>
  </si>
  <si>
    <t>1430128977</t>
  </si>
  <si>
    <t>"1.PP VM - Dokončovací práce - PVC, koberec"111,855+18,370</t>
  </si>
  <si>
    <t>"1.NP VM - Dokončovací práce - plocha podlahy, PVC, koberce"50,285+417,024</t>
  </si>
  <si>
    <t>"2.NP VM - dokončovací práce - plocha podlah, PVC"481,995</t>
  </si>
  <si>
    <t>"3.NP VM - Dokončovací práce - plocha podlahy - PVC"271,600</t>
  </si>
  <si>
    <t>592</t>
  </si>
  <si>
    <t>776231111</t>
  </si>
  <si>
    <t>Montáž podlahovin z vinylu lepením lamel nebo čtverců standardním lepidlem</t>
  </si>
  <si>
    <t>293229591</t>
  </si>
  <si>
    <t>593</t>
  </si>
  <si>
    <t>2841105R</t>
  </si>
  <si>
    <t>dílce vinylové tl 2,0mm</t>
  </si>
  <si>
    <t>-1021398706</t>
  </si>
  <si>
    <t>1397,988*1,1 "Přepočtené koeficientem množství</t>
  </si>
  <si>
    <t>594</t>
  </si>
  <si>
    <t>776410811</t>
  </si>
  <si>
    <t>Demontáž soklíků nebo lišt pryžových nebo plastových</t>
  </si>
  <si>
    <t>-138794157</t>
  </si>
  <si>
    <t>"1.NP VM - Podlahové lišty PVC"10,63+10,64+11,48+12,28+14,86+15,26+16,10+18,40*2,0+19,04+20,29+20,77+21,25+21,34+25,01+31,19+38,59</t>
  </si>
  <si>
    <t>"2.NP VM - Podlahové lišty PVC"31,92</t>
  </si>
  <si>
    <t>"3.NP VM - Podlahové lišty PVC"11,73+18,49+22,10+23,73+45,98</t>
  </si>
  <si>
    <t>595</t>
  </si>
  <si>
    <t>776411111</t>
  </si>
  <si>
    <t>Montáž soklíků lepením obvodových, výšky do 80 mm</t>
  </si>
  <si>
    <t>-1486821677</t>
  </si>
  <si>
    <t xml:space="preserve">"1.NP VM - sokly+listely - soklová lišta"   378,02</t>
  </si>
  <si>
    <t xml:space="preserve">"2.NP VM - sokly+listely - soklová lišta"   412,300</t>
  </si>
  <si>
    <t xml:space="preserve">"3.NP VM - sokly+listely - soklová lišta"   240,226</t>
  </si>
  <si>
    <t>596</t>
  </si>
  <si>
    <t>2841100R</t>
  </si>
  <si>
    <t>lišta soklová</t>
  </si>
  <si>
    <t>106406578</t>
  </si>
  <si>
    <t>1030,546*1,02 "Přepočtené koeficientem množství</t>
  </si>
  <si>
    <t>597</t>
  </si>
  <si>
    <t>776-001</t>
  </si>
  <si>
    <t>D+M baletního povrchu vč. gumokorkové podložky tl. 5 mm</t>
  </si>
  <si>
    <t>868236724</t>
  </si>
  <si>
    <t>kompletní provedení dle PD a popisu v TZ, str. 12</t>
  </si>
  <si>
    <t>598</t>
  </si>
  <si>
    <t>998776203</t>
  </si>
  <si>
    <t>Přesun hmot pro podlahy povlakové stanovený procentní sazbou (%) z ceny vodorovná dopravní vzdálenost do 50 m v objektech výšky přes 12 do 24 m</t>
  </si>
  <si>
    <t>-2087871429</t>
  </si>
  <si>
    <t>781</t>
  </si>
  <si>
    <t>Dokončovací práce - obklady</t>
  </si>
  <si>
    <t>599</t>
  </si>
  <si>
    <t>781121011</t>
  </si>
  <si>
    <t>Příprava podkladu před provedením obkladu nátěr penetrační na stěnu</t>
  </si>
  <si>
    <t>-2117655371</t>
  </si>
  <si>
    <t xml:space="preserve">"obklad"  173,324</t>
  </si>
  <si>
    <t xml:space="preserve">"listely"  96,798*0,100</t>
  </si>
  <si>
    <t xml:space="preserve">"parapet"  3,600*0,200</t>
  </si>
  <si>
    <t>600</t>
  </si>
  <si>
    <t>781131112</t>
  </si>
  <si>
    <t>Izolace stěny pod obklad izolace nátěrem nebo stěrkou ve dvou vrstvách</t>
  </si>
  <si>
    <t>-743885985</t>
  </si>
  <si>
    <t xml:space="preserve">"0107"  (1,000*2+2,750)*2,100</t>
  </si>
  <si>
    <t>601</t>
  </si>
  <si>
    <t>781131264</t>
  </si>
  <si>
    <t>Izolace stěny pod obklad izolace těsnícími izolačními pásy mezi podlahou a stěnu</t>
  </si>
  <si>
    <t>47436638</t>
  </si>
  <si>
    <t>"0107" 2*2,100</t>
  </si>
  <si>
    <t>602</t>
  </si>
  <si>
    <t>781161021</t>
  </si>
  <si>
    <t>Příprava podkladu před provedením obkladu montáž profilu ukončujícího profilu rohového, vanového</t>
  </si>
  <si>
    <t>-91201876</t>
  </si>
  <si>
    <t>"0107" 8,600+2,100*3</t>
  </si>
  <si>
    <t xml:space="preserve">"0108"  (4,700+3,000)+2,100*4</t>
  </si>
  <si>
    <t xml:space="preserve">1.NP, m.č. </t>
  </si>
  <si>
    <t xml:space="preserve">"104"  11,000+2,100*4</t>
  </si>
  <si>
    <t xml:space="preserve">"105"  10,700+2,100*4</t>
  </si>
  <si>
    <t xml:space="preserve">"113"  1,700+2,000*2</t>
  </si>
  <si>
    <t xml:space="preserve">"118"  1,500+2,000*2</t>
  </si>
  <si>
    <t xml:space="preserve">2.NP, m.č. </t>
  </si>
  <si>
    <t xml:space="preserve">"212"  10,500+2,100*2</t>
  </si>
  <si>
    <t xml:space="preserve">"213"  2,400+1,500*2</t>
  </si>
  <si>
    <t xml:space="preserve">"204"  (3,700+0,600)*2</t>
  </si>
  <si>
    <t xml:space="preserve">"205"  4,000+5,000+2,000*4</t>
  </si>
  <si>
    <t xml:space="preserve">"206"  3,100+4,900+2,000*4</t>
  </si>
  <si>
    <t xml:space="preserve">"203"  1,600+1,500*2</t>
  </si>
  <si>
    <t xml:space="preserve">"201a"  0,900+2,000*2</t>
  </si>
  <si>
    <t xml:space="preserve">3.NP, m.č. </t>
  </si>
  <si>
    <t xml:space="preserve">"305"  10,200+2,100*2</t>
  </si>
  <si>
    <t xml:space="preserve">"309"  11,300+2,100*4</t>
  </si>
  <si>
    <t xml:space="preserve">"310"  11,000+2,100*4</t>
  </si>
  <si>
    <t xml:space="preserve">"312"  2,200+0,700+1,600*2</t>
  </si>
  <si>
    <t xml:space="preserve">"314"   2,700+1,500*2</t>
  </si>
  <si>
    <t xml:space="preserve">"313"  2,100+1,600*2</t>
  </si>
  <si>
    <t xml:space="preserve">"302"  9,100+2,100*6</t>
  </si>
  <si>
    <t>603</t>
  </si>
  <si>
    <t>59054122</t>
  </si>
  <si>
    <t>profil ukončovací pro vnější hrany obkladů hliník matně eloxovaný 8x2500mm</t>
  </si>
  <si>
    <t>-1895539912</t>
  </si>
  <si>
    <t>244,2*1,1 "Přepočtené koeficientem množství</t>
  </si>
  <si>
    <t>604</t>
  </si>
  <si>
    <t>781471810</t>
  </si>
  <si>
    <t>Demontáž obkladů z dlaždic keramických kladených do malty</t>
  </si>
  <si>
    <t>1262867990</t>
  </si>
  <si>
    <t>"1.PP VM - Dokončovací práce - plocha stěn - keramický obklad stěn"62,345</t>
  </si>
  <si>
    <t>"1.NP VM - Dokončovací práce - plocha stěn, ker. obklad"72,677</t>
  </si>
  <si>
    <t>"2.NP VM - Dokončovací práce - plocha stěn"57,793</t>
  </si>
  <si>
    <t>"3.NP VM - Dokončovací práce - plocha stěn"11,520</t>
  </si>
  <si>
    <t>605</t>
  </si>
  <si>
    <t>781474113</t>
  </si>
  <si>
    <t>Montáž obkladů vnitřních stěn z dlaždic keramických lepených flexibilním lepidlem maloformátových hladkých přes 12 do 19 ks/m2</t>
  </si>
  <si>
    <t>-434718685</t>
  </si>
  <si>
    <t xml:space="preserve">"1.PP VM - Přehled dokončovacích prací -ker. obklad"  23,172</t>
  </si>
  <si>
    <t>"1.NP VM -Dokončovací práce plocha stěn - ker. obklad" 46,176</t>
  </si>
  <si>
    <t>"2.NP VM -Dokončovací práce plocha stěn - ker. obklad" 35,033</t>
  </si>
  <si>
    <t>"3.NP VM -Dokončovací práce plocha stěn - ker. obklad" 68,943</t>
  </si>
  <si>
    <t>606</t>
  </si>
  <si>
    <t>59761071</t>
  </si>
  <si>
    <t>obklad keramický hladký přes 12 do 19ks/m2</t>
  </si>
  <si>
    <t>-896457631</t>
  </si>
  <si>
    <t>173,324*1,1 "Přepočtené koeficientem množství</t>
  </si>
  <si>
    <t>607</t>
  </si>
  <si>
    <t>78147425R</t>
  </si>
  <si>
    <t>Montáž obkladů vnitřních stěn z dlaždic keramických lepených flexibilním lepidlem maloformátových z listel, výšky 100 mm</t>
  </si>
  <si>
    <t>1691553806</t>
  </si>
  <si>
    <t xml:space="preserve">"1.PP VM - Přehled dokončovacích prací -listela"   15,66</t>
  </si>
  <si>
    <t xml:space="preserve">"1.NP VM - sokly+listely - listela"   22,43</t>
  </si>
  <si>
    <t xml:space="preserve">"2.NP VM - sokly+listely - listela"   26,408</t>
  </si>
  <si>
    <t xml:space="preserve">"3.NP VM - sokly+listely - listela"   32,300</t>
  </si>
  <si>
    <t>608</t>
  </si>
  <si>
    <t>5976100R</t>
  </si>
  <si>
    <t>listela keramická koupelnová v. 100 mm</t>
  </si>
  <si>
    <t>2079213732</t>
  </si>
  <si>
    <t>96,798*1,1 "Přepočtené koeficientem množství</t>
  </si>
  <si>
    <t>609</t>
  </si>
  <si>
    <t>781491012</t>
  </si>
  <si>
    <t>Montáž zrcadel lepených silikonovým tmelem na podkladní omítku, plochy přes 1 m2</t>
  </si>
  <si>
    <t>-734817585</t>
  </si>
  <si>
    <t>"3.NP VM -Dokončovací práce plocha stěn - zrcadlo lep na stěnu" 33,750</t>
  </si>
  <si>
    <t>610</t>
  </si>
  <si>
    <t>63465126</t>
  </si>
  <si>
    <t>zrcadlo nemontované čiré tl 5mm max rozměr 3210x2250mm</t>
  </si>
  <si>
    <t>-1028438543</t>
  </si>
  <si>
    <t>33,75*1,1 "Přepočtené koeficientem množství</t>
  </si>
  <si>
    <t>611</t>
  </si>
  <si>
    <t>781495115</t>
  </si>
  <si>
    <t>Obklad - dokončující práce ostatní práce spárování silikonem</t>
  </si>
  <si>
    <t>590834900</t>
  </si>
  <si>
    <t>612</t>
  </si>
  <si>
    <t>781674113</t>
  </si>
  <si>
    <t>Montáž obkladů parapetů z dlaždic keramických lepených flexibilním lepidlem, šířky parapetu přes 150 do 200 mm</t>
  </si>
  <si>
    <t>-390784586</t>
  </si>
  <si>
    <t xml:space="preserve">"3.NP VM - okenní parapety - keram. obklad, š. 110 mm"  1,200</t>
  </si>
  <si>
    <t xml:space="preserve">"3.NP VM - okenní parapety - keram. obklad, š. 210 mm"  2,400</t>
  </si>
  <si>
    <t>613</t>
  </si>
  <si>
    <t>73264055</t>
  </si>
  <si>
    <t>3,600*0,300</t>
  </si>
  <si>
    <t>1,08*1,1 "Přepočtené koeficientem množství</t>
  </si>
  <si>
    <t>614</t>
  </si>
  <si>
    <t>998781203</t>
  </si>
  <si>
    <t>Přesun hmot pro obklady keramické stanovený procentní sazbou (%) z ceny vodorovná dopravní vzdálenost do 50 m v objektech výšky přes 12 do 24 m</t>
  </si>
  <si>
    <t>441533706</t>
  </si>
  <si>
    <t>782</t>
  </si>
  <si>
    <t>Dokončovací práce - obklady z kamene</t>
  </si>
  <si>
    <t>615</t>
  </si>
  <si>
    <t>782-001R</t>
  </si>
  <si>
    <t>Kamenické opravy fasády</t>
  </si>
  <si>
    <t>-1973495144</t>
  </si>
  <si>
    <t>Kompletní realizace dle PD a TZ, str. 17</t>
  </si>
  <si>
    <t>patky sloupů portálu a kuželek – mechanické čištění, doplnění / náhrada poškozených, nebo chybějících částí, podle potřeby patinování, hydrofobizace</t>
  </si>
  <si>
    <t xml:space="preserve">"Fasáda severní  VM - povrchy - kamenická oprava + hydrofobizace"  5,828</t>
  </si>
  <si>
    <t>616</t>
  </si>
  <si>
    <t>782111811</t>
  </si>
  <si>
    <t>Demontáž obkladů stěn z kamene do suti z měkkých kamenů kladených do malty</t>
  </si>
  <si>
    <t>165795817</t>
  </si>
  <si>
    <t>"1.PP VM - Kamenný obklad soklu"85,653</t>
  </si>
  <si>
    <t>617</t>
  </si>
  <si>
    <t>998782203</t>
  </si>
  <si>
    <t>Přesun hmot pro obklady kamenné stanovený procentní sazbou (%) z ceny vodorovná dopravní vzdálenost do 50 m v objektech výšky přes 12 do 60 m</t>
  </si>
  <si>
    <t>1195676217</t>
  </si>
  <si>
    <t>783</t>
  </si>
  <si>
    <t>Dokončovací práce - nátěry</t>
  </si>
  <si>
    <t>618</t>
  </si>
  <si>
    <t>783101201</t>
  </si>
  <si>
    <t>Příprava podkladu truhlářských konstrukcí před provedením nátěru broušení smirkovým papírem nebo plátnem hrubé</t>
  </si>
  <si>
    <t>-1353018768</t>
  </si>
  <si>
    <t xml:space="preserve">"3.NP VM - Dokončovací práce plocha stropu - nátěr dř. podhledů"   365,431</t>
  </si>
  <si>
    <t xml:space="preserve">"VM krytina - Kr03, dřevěný podhled"  438,566</t>
  </si>
  <si>
    <t>619</t>
  </si>
  <si>
    <t>783101203</t>
  </si>
  <si>
    <t>Příprava podkladu truhlářských konstrukcí před provedením nátěru broušení smirkovým papírem nebo plátnem jemné</t>
  </si>
  <si>
    <t>1096922001</t>
  </si>
  <si>
    <t>620</t>
  </si>
  <si>
    <t>783101401</t>
  </si>
  <si>
    <t>Příprava podkladu truhlářských konstrukcí před provedením nátěru ometení</t>
  </si>
  <si>
    <t>-1105083710</t>
  </si>
  <si>
    <t>příp. vysátí</t>
  </si>
  <si>
    <t>621</t>
  </si>
  <si>
    <t>783168211</t>
  </si>
  <si>
    <t>Lakovací nátěr truhlářských konstrukcí dvojnásobný s mezibroušením olejový</t>
  </si>
  <si>
    <t>1333273913</t>
  </si>
  <si>
    <t>622</t>
  </si>
  <si>
    <t>783301303</t>
  </si>
  <si>
    <t>Příprava podkladu zámečnických konstrukcí před provedením nátěru odrezivění odrezovačem bezoplachovým</t>
  </si>
  <si>
    <t>102120098</t>
  </si>
  <si>
    <t xml:space="preserve">"1.PP VM - nátěry OK"  6,426</t>
  </si>
  <si>
    <t>623</t>
  </si>
  <si>
    <t>1672143574</t>
  </si>
  <si>
    <t>"1.PP VM - Dokončovací práce - plocha stropu- odrez.+nátěr přírub OK"6,426</t>
  </si>
  <si>
    <t>624</t>
  </si>
  <si>
    <t>783301401</t>
  </si>
  <si>
    <t>Příprava podkladu zámečnických konstrukcí před provedením nátěru ometení</t>
  </si>
  <si>
    <t>-1824549707</t>
  </si>
  <si>
    <t>625</t>
  </si>
  <si>
    <t>783344201</t>
  </si>
  <si>
    <t>Základní antikorozní nátěr zámečnických konstrukcí jednonásobný polyuretanový</t>
  </si>
  <si>
    <t>-392952666</t>
  </si>
  <si>
    <t>626</t>
  </si>
  <si>
    <t>783347101</t>
  </si>
  <si>
    <t>Krycí nátěr (email) zámečnických konstrukcí jednonásobný polyuretanový</t>
  </si>
  <si>
    <t>-2056692527</t>
  </si>
  <si>
    <t xml:space="preserve">"1.PP VM - Dokončovací práce - plocha stropu- odrez.+nátěr přírub OK, 2 vrstvy"  6,426*2</t>
  </si>
  <si>
    <t>3.NP zárubně do zděné příčka a do příčky SDK 2, 2x nátěr</t>
  </si>
  <si>
    <t xml:space="preserve">"3.NP VM - Dveře kompletní specifikace - Td45-š. 700"  1*(0,800+2,050*2)*0,250*2</t>
  </si>
  <si>
    <t xml:space="preserve">"3.NP VM - Dveře kompletní specifikace - Td42-š. 900"  1*(1,000+2,050*2)*0,250*2</t>
  </si>
  <si>
    <t xml:space="preserve">"3.NP VM - Dveře kompletní specifikace - Td43-š. 700"  2*(0,800+2,050*2)*0,250*2</t>
  </si>
  <si>
    <t xml:space="preserve">"3.NP VM - Dveře kompletní specifikace - Td44-š. 800"  1*(0,900+2,050*2)*0,250*2</t>
  </si>
  <si>
    <t xml:space="preserve">"3.NP VM - Dveře kompletní specifikace - Td50-š. 800"  1*(0,900+2,050*2)*0,250*2</t>
  </si>
  <si>
    <t xml:space="preserve">"půda VM - Dveře kompletní specifikace - Td50-š. 900"  3*(1,000+2,050*2)*0,250*2</t>
  </si>
  <si>
    <t>627</t>
  </si>
  <si>
    <t>783823121</t>
  </si>
  <si>
    <t>Penetrační nátěr omítek hladkých povrchů z desek na bázi dřeva (dřevovláknitých, dřevoštěpkových, cementotřískových apod.) akrylátový</t>
  </si>
  <si>
    <t>1494374971</t>
  </si>
  <si>
    <t>půda, obklad přesahu střechy vikýřů - CTD desky</t>
  </si>
  <si>
    <t xml:space="preserve">"3.NP VM - Stěny  vikýřů pravá část - SV"  15,026</t>
  </si>
  <si>
    <t xml:space="preserve">"3.NP VM - Stěny  vikýřů levá část - SV"  15,435</t>
  </si>
  <si>
    <t>628</t>
  </si>
  <si>
    <t>783823173</t>
  </si>
  <si>
    <t>Penetrační nátěr omítek hladkých omítek hladkých, zrnitých tenkovrstvých nebo štukových stupně členitosti 4 silikátový</t>
  </si>
  <si>
    <t>796711688</t>
  </si>
  <si>
    <t xml:space="preserve">"Fasáda severní VM - povrchy - nátěry fasády jedn. vikýře"  4,173</t>
  </si>
  <si>
    <t xml:space="preserve">"Fasáda severní VM - povrchy - nátěr soklu"  31,379</t>
  </si>
  <si>
    <t xml:space="preserve">"Fasáda severní VM - povrchy - nátěry fasády slož bosáže, pilastry, římsy"  523,558</t>
  </si>
  <si>
    <t xml:space="preserve">"Fasáda východní VM - povrchy - nátěry fasády jedn. vikýře"  2,014</t>
  </si>
  <si>
    <t xml:space="preserve">"Fasáda východní VM - povrchy - nátěr soklu"  11,941</t>
  </si>
  <si>
    <t xml:space="preserve">"Fasáda východní VM - povrchy - nátěry fasády slož bosáže, římsy"  231,784</t>
  </si>
  <si>
    <t xml:space="preserve">"Fasáda západní VM - povrchy - nátěry fasády jedn. nový štít"  20,759</t>
  </si>
  <si>
    <t xml:space="preserve">"Fasáda západní VM - povrchy - nátěr soklu"  11,720</t>
  </si>
  <si>
    <t xml:space="preserve">"Fasáda západní VM - povrchy - nátěry fasády slož bosáže, pilastry, římsy"  239,115</t>
  </si>
  <si>
    <t>629</t>
  </si>
  <si>
    <t>783827103</t>
  </si>
  <si>
    <t>Krycí (ochranný ) nátěr omítek jednonásobný hladkých betonových povrchů nebo povrchů z desek na bázi dřeva (dřevovláknitých apod.) silikátový</t>
  </si>
  <si>
    <t>1602287544</t>
  </si>
  <si>
    <t xml:space="preserve">"3.NP VM- Stěny  vikýřů levá část - SV"  15,435</t>
  </si>
  <si>
    <t>630</t>
  </si>
  <si>
    <t>783827463</t>
  </si>
  <si>
    <t>Krycí (ochranný ) nátěr omítek dvojnásobný hladkých omítek hladkých, zrnitých tenkovrstvých nebo štukových stupně členitosti 4 silikátový</t>
  </si>
  <si>
    <t>-604990951</t>
  </si>
  <si>
    <t>631</t>
  </si>
  <si>
    <t>783927101</t>
  </si>
  <si>
    <t>Krycí (uzavírací) nátěr dřevěných podlah jednonásobný akrylátový</t>
  </si>
  <si>
    <t>960778093</t>
  </si>
  <si>
    <t>632</t>
  </si>
  <si>
    <t>783968211</t>
  </si>
  <si>
    <t>Olejový nátěr podlah dřevěných transparentní dvojnásobný s mezibroušením</t>
  </si>
  <si>
    <t>-760090960</t>
  </si>
  <si>
    <t>784</t>
  </si>
  <si>
    <t>Dokončovací práce - malby a tapety</t>
  </si>
  <si>
    <t>633</t>
  </si>
  <si>
    <t>784171001</t>
  </si>
  <si>
    <t>Olepování vnitřních ploch (materiál ve specifikaci) včetně pozdějšího odlepení páskou nebo fólií v místnostech výšky do 3,80 m</t>
  </si>
  <si>
    <t>-1857455910</t>
  </si>
  <si>
    <t>634</t>
  </si>
  <si>
    <t>58124833</t>
  </si>
  <si>
    <t>páska pro malířské potřeby maskovací krepová 19mmx50m</t>
  </si>
  <si>
    <t>-1995472514</t>
  </si>
  <si>
    <t>400*1,05 "Přepočtené koeficientem množství</t>
  </si>
  <si>
    <t>635</t>
  </si>
  <si>
    <t>784171101</t>
  </si>
  <si>
    <t>Zakrytí nemalovaných ploch (materiál ve specifikaci) včetně pozdějšího odkrytí podlah</t>
  </si>
  <si>
    <t>1284681914</t>
  </si>
  <si>
    <t>636</t>
  </si>
  <si>
    <t>58124844</t>
  </si>
  <si>
    <t>fólie pro malířské potřeby zakrývací tl 25µ 4x5m</t>
  </si>
  <si>
    <t>138179069</t>
  </si>
  <si>
    <t>460*1,05 "Přepočtené koeficientem množství</t>
  </si>
  <si>
    <t>637</t>
  </si>
  <si>
    <t>784171111</t>
  </si>
  <si>
    <t>Zakrytí nemalovaných ploch (materiál ve specifikaci) včetně pozdějšího odkrytí svislých ploch např. stěn, oken, dveří v místnostech výšky do 3,80</t>
  </si>
  <si>
    <t>-1402008635</t>
  </si>
  <si>
    <t>638</t>
  </si>
  <si>
    <t>255909874</t>
  </si>
  <si>
    <t>150*1,05 "Přepočtené koeficientem množství</t>
  </si>
  <si>
    <t>639</t>
  </si>
  <si>
    <t>784181101</t>
  </si>
  <si>
    <t>Penetrace podkladu jednonásobná základní akrylátová v místnostech výšky do 3,80 m</t>
  </si>
  <si>
    <t>-673089937</t>
  </si>
  <si>
    <t xml:space="preserve">"omítky stropů štukové"  736,142</t>
  </si>
  <si>
    <t xml:space="preserve">"omítky kleneb štukové"  336,601</t>
  </si>
  <si>
    <t xml:space="preserve">"omítky stěn štukové"  4626,824</t>
  </si>
  <si>
    <t xml:space="preserve">"sušící omítka stěn"  885,681</t>
  </si>
  <si>
    <t xml:space="preserve">"příčka SDK"  (80,399+63,967)*2</t>
  </si>
  <si>
    <t xml:space="preserve">"SDK stěna předsazená"  28,649</t>
  </si>
  <si>
    <t xml:space="preserve">"SDK podhled"  619,064</t>
  </si>
  <si>
    <t xml:space="preserve">"SDK podkroví"  133,844</t>
  </si>
  <si>
    <t>"SDK obklad " 15,420*1,500</t>
  </si>
  <si>
    <t xml:space="preserve">"SDK obklad střešních oken"  24,000*0,500</t>
  </si>
  <si>
    <t xml:space="preserve">"SDK boční stěny vikýřů"  30,461</t>
  </si>
  <si>
    <t xml:space="preserve">"odpočet keram. obkladů a listel"  -173,324-96,798*0,100</t>
  </si>
  <si>
    <t>640</t>
  </si>
  <si>
    <t>784181107</t>
  </si>
  <si>
    <t>Penetrace podkladu jednonásobná základní akrylátová na schodišti o výšce podlaží do 3,80 m</t>
  </si>
  <si>
    <t>1352696837</t>
  </si>
  <si>
    <t xml:space="preserve">"3.NP VM - Dokončovací práce plocha stropu - malba schodnic a podest"   87,284</t>
  </si>
  <si>
    <t>641</t>
  </si>
  <si>
    <t>784221101</t>
  </si>
  <si>
    <t>Malby z malířských směsí otěruvzdorných za sucha dvojnásobné, bílé za sucha otěruvzdorné dobře v místnostech výšky do 3,80 m</t>
  </si>
  <si>
    <t>1335128955</t>
  </si>
  <si>
    <t>642</t>
  </si>
  <si>
    <t>784221107</t>
  </si>
  <si>
    <t>Malby z malířských směsí otěruvzdorných za sucha dvojnásobné, bílé za sucha otěruvzdorné dobře na schodišti o výšce podlaží do 3,80 m</t>
  </si>
  <si>
    <t>870037111</t>
  </si>
  <si>
    <t>643</t>
  </si>
  <si>
    <t>784221153</t>
  </si>
  <si>
    <t>Malby z malířských směsí otěruvzdorných za sucha Příplatek k cenám dvojnásobných maleb na tónovacích automatech, v odstínu středně sytém</t>
  </si>
  <si>
    <t>383652904</t>
  </si>
  <si>
    <t>7538,124+87,284</t>
  </si>
  <si>
    <t>644</t>
  </si>
  <si>
    <t>784-001R</t>
  </si>
  <si>
    <t>Příplatek za protiplísňovou přísadu do maleb v 1.NP</t>
  </si>
  <si>
    <t>-182746965</t>
  </si>
  <si>
    <t>Kompletní realizace dle PD a TZ, str. 13</t>
  </si>
  <si>
    <t>- v suterénu s přídavkem aktivního práškového stříbra</t>
  </si>
  <si>
    <t>odpočet keram. obkladů</t>
  </si>
  <si>
    <t>-23,172</t>
  </si>
  <si>
    <t>786</t>
  </si>
  <si>
    <t>Dokončovací práce - čalounické úpravy</t>
  </si>
  <si>
    <t>645</t>
  </si>
  <si>
    <t>786624111</t>
  </si>
  <si>
    <t>Montáž zastiňujících žaluzií lamelových do oken zdvojených otevíravých, sklápěcích nebo vyklápěcích dřevěných</t>
  </si>
  <si>
    <t>-645015503</t>
  </si>
  <si>
    <t>kompletní provedení dle popisu v TZ, str. 14</t>
  </si>
  <si>
    <t xml:space="preserve">"3.NP VM - Okna kompletní specifikace "   2,100</t>
  </si>
  <si>
    <t>646</t>
  </si>
  <si>
    <t>611406R</t>
  </si>
  <si>
    <t xml:space="preserve">žaluzie vnitřní lamelová manuálně ovládaná </t>
  </si>
  <si>
    <t>-327509043</t>
  </si>
  <si>
    <t>647</t>
  </si>
  <si>
    <t>998786203</t>
  </si>
  <si>
    <t>Přesun hmot pro čalounické úpravy stanovený procentní sazbou (%) z ceny vodorovná dopravní vzdálenost do 50 m v objektech výšky přes 12 do 24 m</t>
  </si>
  <si>
    <t>-119744157</t>
  </si>
  <si>
    <t>787</t>
  </si>
  <si>
    <t>Dokončovací práce - zasklívání</t>
  </si>
  <si>
    <t>648</t>
  </si>
  <si>
    <t>787700804</t>
  </si>
  <si>
    <t>Vysklívání výkladců skla plochého, plochy přes 6 m2</t>
  </si>
  <si>
    <t>-183045157</t>
  </si>
  <si>
    <t>"1.NP VM - OK přístřešku, okna"7,120</t>
  </si>
  <si>
    <t>V</t>
  </si>
  <si>
    <t>Výtah</t>
  </si>
  <si>
    <t>649</t>
  </si>
  <si>
    <t>V01</t>
  </si>
  <si>
    <t>Osobní výtah vč. vestavěné prosklené šachty</t>
  </si>
  <si>
    <t>-519351730</t>
  </si>
  <si>
    <t>kompletní dodávka vč. dodavatelské výrobní dokumentace, výroby, montáže, uvedení do provozu, zaškolení obsluhy apod.</t>
  </si>
  <si>
    <t>PA</t>
  </si>
  <si>
    <t>SO – 01 Prostorová akustika</t>
  </si>
  <si>
    <t>učebny</t>
  </si>
  <si>
    <t>SO 1 – učebny</t>
  </si>
  <si>
    <t>650</t>
  </si>
  <si>
    <t>AKU 01</t>
  </si>
  <si>
    <t>Podvěšený podhled kazetový minerální, tl. 20 mm, rastr 600 x 600 mm, celková podvěsná výška 200 mm, činitel pohltivosti v pásmu 250 Hz - 4 kHz min. 0,4, barva dle výběru investora</t>
  </si>
  <si>
    <t>ks</t>
  </si>
  <si>
    <t>938753763</t>
  </si>
  <si>
    <t>651</t>
  </si>
  <si>
    <t>Pol20</t>
  </si>
  <si>
    <t>AKU 01 – instalace</t>
  </si>
  <si>
    <t>-1325566770</t>
  </si>
  <si>
    <t>652</t>
  </si>
  <si>
    <t>AKU 1</t>
  </si>
  <si>
    <t>Ostatní místnosti a chodby. Podvěšený podhled kazetový minerální, tl. 20 mm, rastr 600 x 600 mm, celková podvěsná výška 200 mm,_x000d_
činitel pohltivosti v pásmu 250 Hz - 4 kHz min. 0,4, barva dle výběru investora</t>
  </si>
  <si>
    <t>-800488099</t>
  </si>
  <si>
    <t>653</t>
  </si>
  <si>
    <t>1397612</t>
  </si>
  <si>
    <t>654</t>
  </si>
  <si>
    <t>AKU 02</t>
  </si>
  <si>
    <t>Minerální deska otěruvzdorná tl. 40 mm, omyvatelná, systémové uchycení na stěnu, činitel pohltivosti v pásmu 500 Hz - 4kHz min. 0,9. Použito dle výkresové dok., celková tl. obkladu 50 mm, barva dle výběru investora. Desky jsou zarovnány průběžně s liniemi stropního rastru, pokud je to možné.</t>
  </si>
  <si>
    <t>59678807</t>
  </si>
  <si>
    <t>655</t>
  </si>
  <si>
    <t>Pol21</t>
  </si>
  <si>
    <t>AKU 02 – instalace</t>
  </si>
  <si>
    <t>-1867350435</t>
  </si>
  <si>
    <t>656</t>
  </si>
  <si>
    <t>AKU 03</t>
  </si>
  <si>
    <t>2D difuzor QRD, 500 x 500 mm, v = 120 mm, hmotnost do 3 kg, lepeno na DTD nebo SDK desku 595 x 595 mm. Činitel difůze min. 0,4 v pásmu od 1 kHz.</t>
  </si>
  <si>
    <t>1969354924</t>
  </si>
  <si>
    <t>657</t>
  </si>
  <si>
    <t>Pol22</t>
  </si>
  <si>
    <t>AKU 03 – instalace</t>
  </si>
  <si>
    <t>1252719291</t>
  </si>
  <si>
    <t>658</t>
  </si>
  <si>
    <t>AKU 04</t>
  </si>
  <si>
    <t>Děrovaná kazeta SDK 600 x 600 mm, štěrbiny 6 x 95 mm, činitel děrování 18 %, činitel pohltivosti v pásmu 250 - 4000 Hz min. 0,6 , celkové svěšení včetně tl. kazety 200 mm - viz výkres, upevněno do systémového kazetového roštu, vzduch. mezera vyplněna minerální izolací obj. hm.15 - 30 kg/m3 v tl. 100 mm v případě potřeby korekce doby dozvuku na nízkých kmitočtech.</t>
  </si>
  <si>
    <t>1479177598</t>
  </si>
  <si>
    <t>659</t>
  </si>
  <si>
    <t>Pol23</t>
  </si>
  <si>
    <t>AKU 04 – instalace</t>
  </si>
  <si>
    <t>30173803</t>
  </si>
  <si>
    <t>660</t>
  </si>
  <si>
    <t>AKU 05</t>
  </si>
  <si>
    <t>SDK předstěna,celkové odsazení 213 mm - viz výkres, otvory systému 12/25Q, činitel děrování 23 %, činitel, pohltivosti v pásmu 250 - 4000 Hz min. 0,6 nebo více, upevněno na SDK kovové profily, vzduch. mezera, vyplněna minerální izolací obj. hm.15 - 30 kg/m3 v tl. 200 mm.</t>
  </si>
  <si>
    <t>887512092</t>
  </si>
  <si>
    <t>661</t>
  </si>
  <si>
    <t>Pol24</t>
  </si>
  <si>
    <t>AK 05 – SDK instalace</t>
  </si>
  <si>
    <t>-39102567</t>
  </si>
  <si>
    <t>662</t>
  </si>
  <si>
    <t>AKU 06</t>
  </si>
  <si>
    <t>Kazetový podhled 600 x 600 širokopásmový minerální nebo dřevěná vlákna, celková výška svěšení max. 60 mm, přímá montáž lepením na upevňovací rastr dřevěný nebo kovový, latě 30 x 60 mm (40 x 60 mm) Vložka z minerální nebo skelné izolace tl. 20 mm, obj. hmotnost od 15 kg/m3. Činitel pohltivosti v pásmu 125 Hz - 4 kHz min. 0,3. Barva dle výběru investora.</t>
  </si>
  <si>
    <t>-2050329527</t>
  </si>
  <si>
    <t>663</t>
  </si>
  <si>
    <t>Pol25</t>
  </si>
  <si>
    <t>AKU 06 – instalace</t>
  </si>
  <si>
    <t>-1014448068</t>
  </si>
  <si>
    <t>664</t>
  </si>
  <si>
    <t>AKU 07</t>
  </si>
  <si>
    <t>Deska z dřevěných vláken, otěruvzdorná tl. 25 mm, systémové uchycení na stěnu přes dřevěné hranoly, na strop zavěšeno na lanka dle systému výrobce. Činitel pohltivosti v pásmu 250 Hz - 4kHz min. 0,3._x000d_
Použito dle výkresové dok. Celková tl. obkladu max. 80 mm, barva dle výběru investora. Desky jsou zarovnány průběžně s liniemi stropního rastru, pokud je to možné. Desky jsou instalovány s odstupem 50 mm z důvodu nutností provětrávání svislé stěny.</t>
  </si>
  <si>
    <t>511009551</t>
  </si>
  <si>
    <t>665</t>
  </si>
  <si>
    <t>Pol26</t>
  </si>
  <si>
    <t>AKU 07 – systémové zavěšení obkladu, instalace</t>
  </si>
  <si>
    <t>983160682</t>
  </si>
  <si>
    <t>666</t>
  </si>
  <si>
    <t>Pol27</t>
  </si>
  <si>
    <t>AKU 07 – systémový rošt obkladu, latě 30 x 60 mm, instalace</t>
  </si>
  <si>
    <t>-1121617863</t>
  </si>
  <si>
    <t>667</t>
  </si>
  <si>
    <t>AKU 08 - 200</t>
  </si>
  <si>
    <t>Závěsný systém minerálních desek opatřených textilní povrchovou úpravou uspořádaných v liniích, tl. 40 mm, vzdálenost prvků cca 40 mm, vzdálenost linií 600 mm. Zavěšeno na ocelových lankách. Celková podvěsná výška 400 mm, činitel pohltivosti v pásmu 250 Hz - 4 kHz min. 0,4, barva dle výběru investora.</t>
  </si>
  <si>
    <t>-548432448</t>
  </si>
  <si>
    <t>668</t>
  </si>
  <si>
    <t>AKU 08 - 300</t>
  </si>
  <si>
    <t>Závěsný systém minerálních desek opatřených textilní povrchovou úpravou uspořádaných v liniích, tl. 40 mm, vzdálenost prvků cca 40 mm, vzdálenost linií 600 mm. Zavěšeno na ocelových lankách. Celková podvěsná výška 500 mm, činitel pohltivosti v pásmu 250 Hz - 4 kHz min. 0,4, barva dle výběru investora.</t>
  </si>
  <si>
    <t>-1863731859</t>
  </si>
  <si>
    <t>669</t>
  </si>
  <si>
    <t>AKU 08 – 400</t>
  </si>
  <si>
    <t>Závěsný systém minerálních desek opatřených textilní povrchovou úpravou uspořádaných v liniích, tl. 40 mm, vzdálenost prvků cca 40 mm, vzdálenost linií 600 mm. Zavěšeno na ocelových lankách. Celková podvěsná výška 600 mm, činitel pohltivosti v pásmu 250 Hz - 4 kHz min. 0,4, barva dle výběru investora</t>
  </si>
  <si>
    <t>-349309737</t>
  </si>
  <si>
    <t>670</t>
  </si>
  <si>
    <t>Pol28</t>
  </si>
  <si>
    <t>AKU 08 – systémové zavěšení obkladu, instalace</t>
  </si>
  <si>
    <t>-2121678721</t>
  </si>
  <si>
    <t>671</t>
  </si>
  <si>
    <t>SDK kazeta 1</t>
  </si>
  <si>
    <t>Stropní kazeta SDK tl. 12,5 mm, 600x600 mm a jiné rozměry dle potřeby, kazeta je opatřena nátěrem disperzní barvou, omyvatelnou, barva RAL, dle výběru investora. Nad kazetou umístěna minerální izolace tl. 100 mm, obj. hm. 15 – 30 kg/m3, zabalená do PE folie nebo netkané textilie.</t>
  </si>
  <si>
    <t>-1789691148</t>
  </si>
  <si>
    <t>672</t>
  </si>
  <si>
    <t>SDK kazeta 2</t>
  </si>
  <si>
    <t>Stropní kazeta SDK tl. 12,5 mm, 600x600 mm a jiné rozměry dle potřeby, kazeta je opatřena nátěrem disperzní barvou, omyvatelnou, barva RAL, dle výběru investora. Nad kazetou umístěna minerální izolace tl. 160 mm, obj. hm. 15 – 30 kg/m3, zabalená do PE folie nebo netkané textilie.</t>
  </si>
  <si>
    <t>-2071919729</t>
  </si>
  <si>
    <t>673</t>
  </si>
  <si>
    <t>SDK kazeta 3</t>
  </si>
  <si>
    <t>Stropní kazeta SDK tl. 12,5 mm, 600x600 mm a jiné rozměry dle potřeby, kazeta je opatřena nátěrem disperzní barvou, omyvatelnou, barva RAL, dle výběru investora</t>
  </si>
  <si>
    <t>-1362564140</t>
  </si>
  <si>
    <t>zkušebna</t>
  </si>
  <si>
    <t>SO 1 – zkušebna 1.16</t>
  </si>
  <si>
    <t>674</t>
  </si>
  <si>
    <t>AK 01</t>
  </si>
  <si>
    <t>Děrovaná deska SDK tl. 12,5 mm, systém 12/25, čtvercové otvory, činitel děrování 6 %, činitel pohltivosti na hlubokých kmitočtech 125 -250 Hz min. 0,4, použito dle výkresové dok., v místě děrovaného panelu nebude pohltivá minerální izolace</t>
  </si>
  <si>
    <t>-87173153</t>
  </si>
  <si>
    <t>675</t>
  </si>
  <si>
    <t>Pol29</t>
  </si>
  <si>
    <t>AK 01 – instalace, montáž</t>
  </si>
  <si>
    <t>1878545031</t>
  </si>
  <si>
    <t>676</t>
  </si>
  <si>
    <t>AK 02</t>
  </si>
  <si>
    <t>Děrovaná deska SDK, systém 12/25, čtvercové otvory v celé ploše, činitel děrování 23 %, činitel pohltivosti na hlubokých kmitočtech 250 - 2000 Hz min. 0,6, použito dle výkresové dok., vzduch. mezera 200 mm, v místě děrovaného panelu nebude pohltivá minerální izolace</t>
  </si>
  <si>
    <t>293564528</t>
  </si>
  <si>
    <t>677</t>
  </si>
  <si>
    <t>Pol2</t>
  </si>
  <si>
    <t>AK 02 – instalace, montáž</t>
  </si>
  <si>
    <t>-1797401554</t>
  </si>
  <si>
    <t>678</t>
  </si>
  <si>
    <t>AK 03</t>
  </si>
  <si>
    <t>Děrovaná deska SDK, systém 12/25, čtvercové otvory v celé ploše, činitel děrování 23 %, činitel pohltivosti na hlubokých kmitočtech 250 - 2000 Hz min. 0,6, použito dle výkresové dok., vzduch. mezera 50 mm, v místě děrovaného panelu nebude pohltivá minerální izolace</t>
  </si>
  <si>
    <t>1588206329</t>
  </si>
  <si>
    <t>679</t>
  </si>
  <si>
    <t>Pol3</t>
  </si>
  <si>
    <t>AK 03 – instalace, montáž</t>
  </si>
  <si>
    <t>1592867065</t>
  </si>
  <si>
    <t>680</t>
  </si>
  <si>
    <t>AK 09</t>
  </si>
  <si>
    <t>Děrovaná deska SDK tl. 12,5 mm, systém 12/25, čtvercové otvory, činitel děrování 6 %, činitel pohltivosti na hlubokých kmitočtech 125 -250 Hz min. 0,4, použito dle výkresové dok., obklad zalomen, v místě děrovaného panelu pohltivá minerální izolace 15- 30 kg/m3, tl. 100 mm.</t>
  </si>
  <si>
    <t>1853946138</t>
  </si>
  <si>
    <t>681</t>
  </si>
  <si>
    <t>Pol30</t>
  </si>
  <si>
    <t>AK 09 – instalace, montáž</t>
  </si>
  <si>
    <t>1698255836</t>
  </si>
  <si>
    <t>682</t>
  </si>
  <si>
    <t>AK 10</t>
  </si>
  <si>
    <t>AKUSTICKÝ OBKLAD - PRD 6 difuzor 600 x 1200 mm, materiál dřevo nebo zpracovaná dřevní hmota se sníženou hořlavostí EN 13501-1: B-s2, d0, možné použít komerční výrobek, usazeno na vyrovnávací rošt</t>
  </si>
  <si>
    <t>1401849979</t>
  </si>
  <si>
    <t>683</t>
  </si>
  <si>
    <t>Pol31</t>
  </si>
  <si>
    <t>AK 10 – instalace, montáž</t>
  </si>
  <si>
    <t>1309234429</t>
  </si>
  <si>
    <t>684</t>
  </si>
  <si>
    <t>AK 11</t>
  </si>
  <si>
    <t>AKUSTICKÝ OBKLAD - PRD 16 difuzor 600 x 600 mm, materiál dřevo nebo zpracovaná dřevní hmota se sníženou hořlavostí EN 13501-1: B-s2, d0, možné použít komerční výrobek, usazeno na vyrovnávací rošt</t>
  </si>
  <si>
    <t>-1238566554</t>
  </si>
  <si>
    <t>685</t>
  </si>
  <si>
    <t>Pol32</t>
  </si>
  <si>
    <t>AK 11 – instalace, montáž</t>
  </si>
  <si>
    <t>-409012808</t>
  </si>
  <si>
    <t>686</t>
  </si>
  <si>
    <t>AK 12</t>
  </si>
  <si>
    <t>AKUSTICKÝ OBKLAD - PRD 16 difuzor 965 x 1250 mm, materiál dřevo nebo zpracovaná dřevní hmota se sníženou hořlavostí EN 13501-1: B-s2, d0, možné použít komerční výrobek, usazeno na vyrovnávací žiletkové podložky</t>
  </si>
  <si>
    <t>-1462579127</t>
  </si>
  <si>
    <t>687</t>
  </si>
  <si>
    <t>Pol33</t>
  </si>
  <si>
    <t>AK 12 – instalace, montáž</t>
  </si>
  <si>
    <t>-1389892865</t>
  </si>
  <si>
    <t>688</t>
  </si>
  <si>
    <t>AK 13</t>
  </si>
  <si>
    <t>AKUSTICKÝ OBKLAD - PRD 16 difuzor 965 x 1250 mm, orientace lamel 90°, materiál dřevo nebo zpracovaná dřevní hmota se sníženou hořlavostí EN 13501-1: B-s2, d0, možné použít komerční výrobek, usazeno na vyrovnávací žiletkové podložky</t>
  </si>
  <si>
    <t>109124099</t>
  </si>
  <si>
    <t>689</t>
  </si>
  <si>
    <t>Pol34</t>
  </si>
  <si>
    <t>AK 13 – instalace, montáž</t>
  </si>
  <si>
    <t>435077200</t>
  </si>
  <si>
    <t>690</t>
  </si>
  <si>
    <t>AK 14</t>
  </si>
  <si>
    <t>AKUSTICKÝ OBKLAD – 2D QRD difuzor 500 x 500 mm, , materiál dřevo nebo zpracovaná dřevní hmota, možné použít komerční výrobek, usazeno na podkladní desku DTD nebo MDF rozměru 1200x600 mm</t>
  </si>
  <si>
    <t>303794238</t>
  </si>
  <si>
    <t>691</t>
  </si>
  <si>
    <t>Pol35</t>
  </si>
  <si>
    <t>AK 14 – instalace, montáž</t>
  </si>
  <si>
    <t>1834262425</t>
  </si>
  <si>
    <t>692</t>
  </si>
  <si>
    <t>AK 15</t>
  </si>
  <si>
    <t>Podvěšený podhled kazetový minerální, tl. 20 mm, rastr 600 x 1200 mm, celková podvěsná výška 150 mm, činitel pohltivosti v pásmu 500 Hz - 2 kHz min. 0,65, barva dle výběru investora.</t>
  </si>
  <si>
    <t>-1423025305</t>
  </si>
  <si>
    <t>693</t>
  </si>
  <si>
    <t>Pol36</t>
  </si>
  <si>
    <t>AK 15 – instalace, montáž</t>
  </si>
  <si>
    <t>1692018508</t>
  </si>
  <si>
    <t>694</t>
  </si>
  <si>
    <t>AK 16</t>
  </si>
  <si>
    <t>Podvěšený podhled kazetový minerální, tl. 20 – 40 mm, rastr 600 x 1200 mm, celková podvěsná výška 150 mm, pohltivý na vyšších kmitočtech, činitel pohltivosti v pásmu 2 kHz – 4 kHz min. 0,9, barva dle výběru investora.</t>
  </si>
  <si>
    <t>-813954731</t>
  </si>
  <si>
    <t>695</t>
  </si>
  <si>
    <t>Pol37</t>
  </si>
  <si>
    <t>AK 16 – instalace, montáž</t>
  </si>
  <si>
    <t>792452122</t>
  </si>
  <si>
    <t>ostatní</t>
  </si>
  <si>
    <t xml:space="preserve">SO 1 –  ostatní</t>
  </si>
  <si>
    <t>696</t>
  </si>
  <si>
    <t>Pol38</t>
  </si>
  <si>
    <t>Ostatní obklady SDK – instalace</t>
  </si>
  <si>
    <t>1543787681</t>
  </si>
  <si>
    <t>697</t>
  </si>
  <si>
    <t>SDK ostatní</t>
  </si>
  <si>
    <t>Ostatní obklady SDK 12,5 mm , zakončení nik, hrany, spodní odsazení obkladu a lemy, vyplněno minerální izolací tl. 100 mm</t>
  </si>
  <si>
    <t>-409675392</t>
  </si>
  <si>
    <t>698</t>
  </si>
  <si>
    <t>Pol39</t>
  </si>
  <si>
    <t>Ověření nastavení akustiky měřením (opakované)</t>
  </si>
  <si>
    <t>-1355473502</t>
  </si>
  <si>
    <t>699</t>
  </si>
  <si>
    <t>Pol40</t>
  </si>
  <si>
    <t>Materiál pro úpravu akustiky do požadovaných tolerancí</t>
  </si>
  <si>
    <t>-1986113004</t>
  </si>
  <si>
    <t>700</t>
  </si>
  <si>
    <t>Pol14</t>
  </si>
  <si>
    <t>Pojízdné lešení, rozměr pracovní podlahy 2,7*1,2m, výška 7-8 m - montáž</t>
  </si>
  <si>
    <t>-1544825231</t>
  </si>
  <si>
    <t>701</t>
  </si>
  <si>
    <t>Pol15</t>
  </si>
  <si>
    <t>Pojízdné lešení, rozměr pracovní podlahy 2,7*1,2m, výška 7-8 m - demontáž</t>
  </si>
  <si>
    <t>356344191</t>
  </si>
  <si>
    <t>702</t>
  </si>
  <si>
    <t>Pol16</t>
  </si>
  <si>
    <t>Pojízdné lešení, rozměr pracovní podlahy 2,7*1,2m, výška 7-8 m - pronájem</t>
  </si>
  <si>
    <t>den</t>
  </si>
  <si>
    <t>-208355670</t>
  </si>
  <si>
    <t>703</t>
  </si>
  <si>
    <t>Pol18</t>
  </si>
  <si>
    <t>Koordinace s ostatními profesemi</t>
  </si>
  <si>
    <t>-1114607230</t>
  </si>
  <si>
    <t>SO 01-MAR - Regulace vytápění</t>
  </si>
  <si>
    <t>C21-M - Elektromontáže</t>
  </si>
  <si>
    <t>C36-M - Měření a regulace</t>
  </si>
  <si>
    <t>MAT - Materiály</t>
  </si>
  <si>
    <t>SPEC - Dodávky zařízení (specifikace)</t>
  </si>
  <si>
    <t>HZS - Práce v HZS</t>
  </si>
  <si>
    <t>OST - Ostatní náklady</t>
  </si>
  <si>
    <t>C21-M</t>
  </si>
  <si>
    <t>Elektromontáže</t>
  </si>
  <si>
    <t>210010002</t>
  </si>
  <si>
    <t>trubka oheb.el.inst. typ 23 R=16mm (PO)</t>
  </si>
  <si>
    <t>-1934772642</t>
  </si>
  <si>
    <t>210010003</t>
  </si>
  <si>
    <t>trubka oheb.el.inst. typ 23 R=23mm (PO)</t>
  </si>
  <si>
    <t>-30155195</t>
  </si>
  <si>
    <t>210010004</t>
  </si>
  <si>
    <t>trubka oheb.el.inst. typ 23 R=29mm (PO)</t>
  </si>
  <si>
    <t>-1256434505</t>
  </si>
  <si>
    <t>210010311</t>
  </si>
  <si>
    <t>krab.odbočná (1901;KO 68) kruh. bez zap.</t>
  </si>
  <si>
    <t>1895749406</t>
  </si>
  <si>
    <t>2100103211</t>
  </si>
  <si>
    <t>krab.odbočná kruhová - zapojení</t>
  </si>
  <si>
    <t>-1883324432</t>
  </si>
  <si>
    <t>210100400</t>
  </si>
  <si>
    <t>ukonč.kab.do 5 žil</t>
  </si>
  <si>
    <t>KS</t>
  </si>
  <si>
    <t>336251482</t>
  </si>
  <si>
    <t>210190001</t>
  </si>
  <si>
    <t>mont.plastové rozvodnice do 300x300</t>
  </si>
  <si>
    <t>1376675601</t>
  </si>
  <si>
    <t>210190003</t>
  </si>
  <si>
    <t>mont.plastové rozvodnice 800x600</t>
  </si>
  <si>
    <t>530409524</t>
  </si>
  <si>
    <t>210803507</t>
  </si>
  <si>
    <t>stíněný kabel 2x2x0,8 (PU)</t>
  </si>
  <si>
    <t>-1993585005</t>
  </si>
  <si>
    <t>210803508</t>
  </si>
  <si>
    <t>stíněný kabel 2x2x0,6 (PU)</t>
  </si>
  <si>
    <t>1260740705</t>
  </si>
  <si>
    <t>210810042</t>
  </si>
  <si>
    <t>CYKY-CYKYm 2Dx2.5 mm2 750V (PU)</t>
  </si>
  <si>
    <t>1584953517</t>
  </si>
  <si>
    <t>210810046</t>
  </si>
  <si>
    <t>CYKY-CYKYm 3Cx2.5 mm2 750V (PU)</t>
  </si>
  <si>
    <t>-1715403128</t>
  </si>
  <si>
    <t>210860112</t>
  </si>
  <si>
    <t>Kabel UTP cat.6 (PU)</t>
  </si>
  <si>
    <t>1255307103</t>
  </si>
  <si>
    <t>97103-3141</t>
  </si>
  <si>
    <t>vybour.otv.cihl.malt.váp. do R=60mm tl.do 300mm</t>
  </si>
  <si>
    <t>1699444122</t>
  </si>
  <si>
    <t>97303-1324</t>
  </si>
  <si>
    <t>vysek.zdi cihl.malt.váp.kapsy do 0.1m2 hl.do 150mm</t>
  </si>
  <si>
    <t>1042258674</t>
  </si>
  <si>
    <t>97303-1344</t>
  </si>
  <si>
    <t>vysek.zdi cihl.malt.váp.kapsy do 0.25m2 hl.&lt;150mm</t>
  </si>
  <si>
    <t>-2054686336</t>
  </si>
  <si>
    <t>97303-1614</t>
  </si>
  <si>
    <t>vysek.zdi cihl.kapsy-krab.&lt;50x50x50mm</t>
  </si>
  <si>
    <t>818662597</t>
  </si>
  <si>
    <t>97403-1142</t>
  </si>
  <si>
    <t>vysek.rýh cihla do hl.70mm š.do 70mm</t>
  </si>
  <si>
    <t>825756585</t>
  </si>
  <si>
    <t>C36-M</t>
  </si>
  <si>
    <t>Měření a regulace</t>
  </si>
  <si>
    <t>360005011</t>
  </si>
  <si>
    <t>test přístroju a snímaču</t>
  </si>
  <si>
    <t>2028988483</t>
  </si>
  <si>
    <t>360190152</t>
  </si>
  <si>
    <t>zapojení rozvaděče</t>
  </si>
  <si>
    <t>1550367952</t>
  </si>
  <si>
    <t>360190172</t>
  </si>
  <si>
    <t>oživení rozvaděče s velmi složitým zapojením</t>
  </si>
  <si>
    <t>-1511676878</t>
  </si>
  <si>
    <t>360410018</t>
  </si>
  <si>
    <t>montáž snímače teploty IP 56</t>
  </si>
  <si>
    <t>-535807876</t>
  </si>
  <si>
    <t>360410019</t>
  </si>
  <si>
    <t>montáž prostor.snímače teploty</t>
  </si>
  <si>
    <t>-651734188</t>
  </si>
  <si>
    <t>360410023</t>
  </si>
  <si>
    <t>montáž příložného snímače teploty</t>
  </si>
  <si>
    <t>-873728166</t>
  </si>
  <si>
    <t>360430031</t>
  </si>
  <si>
    <t>montáž servomotoru</t>
  </si>
  <si>
    <t>1767913522</t>
  </si>
  <si>
    <t>360430034</t>
  </si>
  <si>
    <t>montáž termopohonu</t>
  </si>
  <si>
    <t>1052854469</t>
  </si>
  <si>
    <t>MAT</t>
  </si>
  <si>
    <t>Materiály</t>
  </si>
  <si>
    <t>00607018</t>
  </si>
  <si>
    <t>Víčko LK 80/R</t>
  </si>
  <si>
    <t>-292836692</t>
  </si>
  <si>
    <t>010176-U</t>
  </si>
  <si>
    <t>CYKY 3CX2,5</t>
  </si>
  <si>
    <t>372766855</t>
  </si>
  <si>
    <t>0109941</t>
  </si>
  <si>
    <t>J-Y(ST)Y 2X2X0.8</t>
  </si>
  <si>
    <t>-1669537251</t>
  </si>
  <si>
    <t>0109942</t>
  </si>
  <si>
    <t>J-Y(ST)Y 2X2X0.6</t>
  </si>
  <si>
    <t>-45690367</t>
  </si>
  <si>
    <t>011024</t>
  </si>
  <si>
    <t>CYKY 2DX2,5</t>
  </si>
  <si>
    <t>-2060545814</t>
  </si>
  <si>
    <t>1740304</t>
  </si>
  <si>
    <t>TRUBKA OHEBNA 2316/LPE-1 320</t>
  </si>
  <si>
    <t>-250437390</t>
  </si>
  <si>
    <t>200037</t>
  </si>
  <si>
    <t>KR.KU 68/2-1901</t>
  </si>
  <si>
    <t>Ks</t>
  </si>
  <si>
    <t>-1855537602</t>
  </si>
  <si>
    <t>200146</t>
  </si>
  <si>
    <t>TR.OHEBNA PVC 2323</t>
  </si>
  <si>
    <t>883723897</t>
  </si>
  <si>
    <t>200147</t>
  </si>
  <si>
    <t>TR.OHEBNA PVC 2329</t>
  </si>
  <si>
    <t>-1176235095</t>
  </si>
  <si>
    <t>796231</t>
  </si>
  <si>
    <t>kab.UTP 4x2xAWG24 Cat.6</t>
  </si>
  <si>
    <t>490875392</t>
  </si>
  <si>
    <t>SPEC</t>
  </si>
  <si>
    <t>Dodávky zařízení (specifikace)</t>
  </si>
  <si>
    <t>00001</t>
  </si>
  <si>
    <t>Rozvaděč R-MAR 1 - včetně výzbroje a výroby , atest</t>
  </si>
  <si>
    <t>1029169437</t>
  </si>
  <si>
    <t>00002</t>
  </si>
  <si>
    <t>Regulátor CPU CRASSUS</t>
  </si>
  <si>
    <t>1088214521</t>
  </si>
  <si>
    <t>00003</t>
  </si>
  <si>
    <t>Rozšířující modul analogových výstupů XS - 2 AO</t>
  </si>
  <si>
    <t>777448587</t>
  </si>
  <si>
    <t>00004</t>
  </si>
  <si>
    <t>snímač teploty Dallas - příložný</t>
  </si>
  <si>
    <t>324841182</t>
  </si>
  <si>
    <t>00004.1</t>
  </si>
  <si>
    <t>snímač teploty Dallas - venkovní</t>
  </si>
  <si>
    <t>2005720892</t>
  </si>
  <si>
    <t>00005</t>
  </si>
  <si>
    <t>snímač teploty Dallas - DCDU - prostorový v desingu vypínačů</t>
  </si>
  <si>
    <t>-1381867717</t>
  </si>
  <si>
    <t>00009</t>
  </si>
  <si>
    <t>Plastový rozvaděč 24 mod.vestavný,bílé dveře, IP 40 - 350x310x110</t>
  </si>
  <si>
    <t>-825924315</t>
  </si>
  <si>
    <t>ALG142</t>
  </si>
  <si>
    <t>sada šroubení</t>
  </si>
  <si>
    <t>1292021203</t>
  </si>
  <si>
    <t>DAS 16-12A MOD</t>
  </si>
  <si>
    <t>Karta adres.spínaču pro skupinu termopohonu</t>
  </si>
  <si>
    <t>689144552</t>
  </si>
  <si>
    <t>MT4-024LC-NO</t>
  </si>
  <si>
    <t>termoelektrický pohon 24 V bez proudu otevřen, snížená spotřeba</t>
  </si>
  <si>
    <t>1220723036</t>
  </si>
  <si>
    <t>SSB61</t>
  </si>
  <si>
    <t>servopohon proporcionální 24 V 0-10V ,zdvih 5,5 mm ,200N</t>
  </si>
  <si>
    <t>2062518352</t>
  </si>
  <si>
    <t>VVP 45.15-2,5</t>
  </si>
  <si>
    <t>Regulační ventil PN 16 , DN 15 , Kvs 2,5</t>
  </si>
  <si>
    <t>1012142051</t>
  </si>
  <si>
    <t>HZS</t>
  </si>
  <si>
    <t>Práce v HZS</t>
  </si>
  <si>
    <t>01</t>
  </si>
  <si>
    <t>Software regulátoru</t>
  </si>
  <si>
    <t>set.</t>
  </si>
  <si>
    <t>-1227205743</t>
  </si>
  <si>
    <t>02</t>
  </si>
  <si>
    <t>Software grafická vizualizace ve WEB serveru</t>
  </si>
  <si>
    <t>-1521236132</t>
  </si>
  <si>
    <t>03</t>
  </si>
  <si>
    <t>Oživení systému,zaškolení obsluhy,</t>
  </si>
  <si>
    <t>-1087313453</t>
  </si>
  <si>
    <t>04</t>
  </si>
  <si>
    <t>Revize elektro</t>
  </si>
  <si>
    <t>-125420318</t>
  </si>
  <si>
    <t>OST</t>
  </si>
  <si>
    <t>Ostatní náklady</t>
  </si>
  <si>
    <t>01.1</t>
  </si>
  <si>
    <t>Doprava</t>
  </si>
  <si>
    <t>-513958889</t>
  </si>
  <si>
    <t>SO 01-PV - Přípojka vody</t>
  </si>
  <si>
    <t xml:space="preserve">    5 - Komunikace</t>
  </si>
  <si>
    <t xml:space="preserve">    9 - Ostatní konstrukce a práce-bourání</t>
  </si>
  <si>
    <t xml:space="preserve">    722 - Zdravotechnika - vnitřní vodovod</t>
  </si>
  <si>
    <t>113106121</t>
  </si>
  <si>
    <t>Rozebrání dlažeb z betonových nebo kamenných dlaždic komunikací pro pěší ručně</t>
  </si>
  <si>
    <t>CS ÚRS 2019 01</t>
  </si>
  <si>
    <t>-1608640195</t>
  </si>
  <si>
    <t>113107162</t>
  </si>
  <si>
    <t>Odstranění podkladu pl přes 50 do 200 m2 z kameniva drceného tl 200 mm</t>
  </si>
  <si>
    <t>CS ÚRS 2014 01</t>
  </si>
  <si>
    <t>2037345974</t>
  </si>
  <si>
    <t>113107166</t>
  </si>
  <si>
    <t>Odstranění podkladu pl přes 50 do 200 m2 z kameniva drceného se štětem tl 450 mm</t>
  </si>
  <si>
    <t>1997680706</t>
  </si>
  <si>
    <t>113107182</t>
  </si>
  <si>
    <t>Odstranění podkladu pl přes 50 do 200 m2 živičných tl 100 mm</t>
  </si>
  <si>
    <t>-1786033934</t>
  </si>
  <si>
    <t>113201111</t>
  </si>
  <si>
    <t>Vytrhání obrub chodníkových ležatých</t>
  </si>
  <si>
    <t>1840046775</t>
  </si>
  <si>
    <t>119001406</t>
  </si>
  <si>
    <t>Dočasné zajištění potrubí plastového DN do 500 mm</t>
  </si>
  <si>
    <t>49893005</t>
  </si>
  <si>
    <t>119001421</t>
  </si>
  <si>
    <t>Dočasné zajištění kabelů a kabelových tratí ze 3 volně ložených kabelů</t>
  </si>
  <si>
    <t>527963651</t>
  </si>
  <si>
    <t>132201101</t>
  </si>
  <si>
    <t>Hloubení rýh š do 600 mm v hornině tř. 3 objemu do 100 m3</t>
  </si>
  <si>
    <t>-1523628370</t>
  </si>
  <si>
    <t>161101101</t>
  </si>
  <si>
    <t>Svislé přemístění výkopku z horniny tř. 1 až 4 hl výkopu do 2,5 m</t>
  </si>
  <si>
    <t>553580517</t>
  </si>
  <si>
    <t>162701105</t>
  </si>
  <si>
    <t>Vodorovné přemístění do 10000 m výkopku/sypaniny z horniny tř. 1 až 4</t>
  </si>
  <si>
    <t>-54448681</t>
  </si>
  <si>
    <t>167101101</t>
  </si>
  <si>
    <t>Nakládání výkopku z hornin tř. 1 až 4 do 100 m3</t>
  </si>
  <si>
    <t>708959285</t>
  </si>
  <si>
    <t>171201201</t>
  </si>
  <si>
    <t>Uložení sypaniny na skládky</t>
  </si>
  <si>
    <t>1060951024</t>
  </si>
  <si>
    <t>171201211</t>
  </si>
  <si>
    <t>Poplatek za uložení stavebního odpadu - zeminy a kameniva na skládce</t>
  </si>
  <si>
    <t>427239627</t>
  </si>
  <si>
    <t>174101101</t>
  </si>
  <si>
    <t>Zásyp jam, šachet rýh nebo kolem objektů sypaninou se zhutněním</t>
  </si>
  <si>
    <t>227979800</t>
  </si>
  <si>
    <t>175111101</t>
  </si>
  <si>
    <t>Obsypání potrubí ručně sypaninou bez prohození sítem, uloženou do 3 m</t>
  </si>
  <si>
    <t>-683264181</t>
  </si>
  <si>
    <t>58337344</t>
  </si>
  <si>
    <t>štěrkopísek frakce 0/32</t>
  </si>
  <si>
    <t>-843260626</t>
  </si>
  <si>
    <t>175111109</t>
  </si>
  <si>
    <t>Příplatek k obsypání potrubí za ruční prohození sypaninysítem, uložené do 3 m</t>
  </si>
  <si>
    <t>-2035056409</t>
  </si>
  <si>
    <t>451573111</t>
  </si>
  <si>
    <t>Lože pod potrubí otevřený výkop ze štěrkopísku</t>
  </si>
  <si>
    <t>-186923095</t>
  </si>
  <si>
    <t>Komunikace</t>
  </si>
  <si>
    <t>566901234</t>
  </si>
  <si>
    <t>Vyspravení podkladu po překopech ing sítí plochy přes 15 m2 štěrkodrtí tl. 250 mm</t>
  </si>
  <si>
    <t>-336945723</t>
  </si>
  <si>
    <t>566901242</t>
  </si>
  <si>
    <t>Vyspravení podkladu po překopech ing sítí plochy přes 15 m2 kamenivem hrubým drceným tl. 150 mm</t>
  </si>
  <si>
    <t>1910674513</t>
  </si>
  <si>
    <t>577154121</t>
  </si>
  <si>
    <t>Asfaltový beton vrstva obrusná ACO 11 (ABS) tř. I tl 60 mm š přes 3 m z nemodifikovaného asfaltu</t>
  </si>
  <si>
    <t>2016074362</t>
  </si>
  <si>
    <t>596811120</t>
  </si>
  <si>
    <t>Kladení betonové dlažby komunikací pro pěší do lože z kameniva vel do 0,09 m2 plochy do 50 m2</t>
  </si>
  <si>
    <t>527810948</t>
  </si>
  <si>
    <t>59248005</t>
  </si>
  <si>
    <t>dlažba plošná betonová chodníková 300x300x50mm přírodní</t>
  </si>
  <si>
    <t>-305735417</t>
  </si>
  <si>
    <t>871181141</t>
  </si>
  <si>
    <t>Montáž potrubí z PE100 SDR 11 otevřený výkop svařovaných na tupo D 50 x 4,6 mm</t>
  </si>
  <si>
    <t>-2014749600</t>
  </si>
  <si>
    <t>28613597</t>
  </si>
  <si>
    <t>potrubí dvouvrstvé PE100 s 10% signalizační vrstvou SDR 11 50x4,6 dl 12m</t>
  </si>
  <si>
    <t>1790091731</t>
  </si>
  <si>
    <t>877181101</t>
  </si>
  <si>
    <t>Montáž elektrospojek na vodovodním potrubí z PE trub d 50</t>
  </si>
  <si>
    <t>157264717</t>
  </si>
  <si>
    <t>28654301</t>
  </si>
  <si>
    <t>přechodka PPR s vnějším kovovým závitem D 50x6/4"</t>
  </si>
  <si>
    <t>-1533544310</t>
  </si>
  <si>
    <t>879181111</t>
  </si>
  <si>
    <t>Montáž vodovodní přípojky na potrubí DN 40</t>
  </si>
  <si>
    <t>1761063910</t>
  </si>
  <si>
    <t>891211111</t>
  </si>
  <si>
    <t>Montáž vodovodních šoupátek otevřený výkop DN 50</t>
  </si>
  <si>
    <t>-199496295</t>
  </si>
  <si>
    <t>2681005004616</t>
  </si>
  <si>
    <t>šoupátko pro domovní přípojky s výstupem ZAK 50/46</t>
  </si>
  <si>
    <t>110859955</t>
  </si>
  <si>
    <t>960110016003</t>
  </si>
  <si>
    <t>zemní souprava teleskopická pro armatury domovní přípojky 3/4"-2" (0,8-1,2m)</t>
  </si>
  <si>
    <t>939152110</t>
  </si>
  <si>
    <t>1750KASI0000</t>
  </si>
  <si>
    <t>Uliční poklop samonivelační šoupátkový s logem VODA</t>
  </si>
  <si>
    <t>449223592</t>
  </si>
  <si>
    <t>348100000001</t>
  </si>
  <si>
    <t>univerzální podkladová deska KASI</t>
  </si>
  <si>
    <t>136308834</t>
  </si>
  <si>
    <t>891269111</t>
  </si>
  <si>
    <t>Montáž navrtávacích pasů na potrubí z jakýchkoli trub DN 100</t>
  </si>
  <si>
    <t>583987822</t>
  </si>
  <si>
    <t>532011004600</t>
  </si>
  <si>
    <t>uzávěrový navrtávací pas HAKU ZAK 110/46</t>
  </si>
  <si>
    <t>1805118669</t>
  </si>
  <si>
    <t>892233122</t>
  </si>
  <si>
    <t>Proplach a dezinfekce vodovodního potrubí DN od 40 do 70</t>
  </si>
  <si>
    <t>1284024831</t>
  </si>
  <si>
    <t>892241111</t>
  </si>
  <si>
    <t>Tlaková zkouška vodou potrubí do 80</t>
  </si>
  <si>
    <t>1004026269</t>
  </si>
  <si>
    <t>892372111</t>
  </si>
  <si>
    <t>Zabezpečení konců potrubí DN do 300 při tlakových zkouškách vodou</t>
  </si>
  <si>
    <t>697233625</t>
  </si>
  <si>
    <t>899721111</t>
  </si>
  <si>
    <t>Signalizační vodič DN do 150 mm na potrubí</t>
  </si>
  <si>
    <t>1736325335</t>
  </si>
  <si>
    <t>899722112</t>
  </si>
  <si>
    <t>Krytí potrubí z plastů výstražnou fólií z PVC 25 cm</t>
  </si>
  <si>
    <t>1878340377</t>
  </si>
  <si>
    <t>89992p.c.</t>
  </si>
  <si>
    <t>Montáž a dodávka chráničky pro vstup přípojky do objektu</t>
  </si>
  <si>
    <t>-1625277954</t>
  </si>
  <si>
    <t>89994p.c.</t>
  </si>
  <si>
    <t>Těsnící manžeta pro prostup potrubí obvod. zdí</t>
  </si>
  <si>
    <t>-227085305</t>
  </si>
  <si>
    <t>Ostatní konstrukce a práce-bourání</t>
  </si>
  <si>
    <t>916241112</t>
  </si>
  <si>
    <t>Osazení obrubníku kamenného ležatého bez boční opěry do lože z betonu prostého</t>
  </si>
  <si>
    <t>-1351691489</t>
  </si>
  <si>
    <t>583803030</t>
  </si>
  <si>
    <t>obrubník kamenný přímý</t>
  </si>
  <si>
    <t>-1580045631</t>
  </si>
  <si>
    <t>919735111</t>
  </si>
  <si>
    <t>Řezání stávajícího živičného krytu hl do 50 mm</t>
  </si>
  <si>
    <t>1194100492</t>
  </si>
  <si>
    <t>998276101</t>
  </si>
  <si>
    <t>Přesun hmot pro trubní vedení z trub z plastických hmot otevřený výkop</t>
  </si>
  <si>
    <t>-1799075622</t>
  </si>
  <si>
    <t>722</t>
  </si>
  <si>
    <t>Zdravotechnika - vnitřní vodovod</t>
  </si>
  <si>
    <t>722232047</t>
  </si>
  <si>
    <t>Kohout kulový přímý G 6/4 PN 42 do 185°C vnitřní závit</t>
  </si>
  <si>
    <t>1492877658</t>
  </si>
  <si>
    <t>998722101</t>
  </si>
  <si>
    <t>Přesun hmot tonážní pro vnitřní vodovod v objektech v do 6 m</t>
  </si>
  <si>
    <t>-608370856</t>
  </si>
  <si>
    <t xml:space="preserve">SO 01-SLP - Slaboproud (elektronické  komunikace)</t>
  </si>
  <si>
    <t xml:space="preserve">SK -  Strukturovaná kabeláž</t>
  </si>
  <si>
    <t xml:space="preserve">    D1 - Přípojné místo</t>
  </si>
  <si>
    <t xml:space="preserve">    D2 - Rozvaděče</t>
  </si>
  <si>
    <t xml:space="preserve">    D3 - Propojovací kabely</t>
  </si>
  <si>
    <t xml:space="preserve">    D4 - Kabely</t>
  </si>
  <si>
    <t xml:space="preserve">    D5 - Ostatní</t>
  </si>
  <si>
    <t xml:space="preserve">CCTV -  Kamerový systém</t>
  </si>
  <si>
    <t xml:space="preserve">    D6 - Hardware CCTV</t>
  </si>
  <si>
    <t xml:space="preserve">    D7 - Hardware CCTV v m.č.1.03 (koncertní sál, záznam a monitor v m.č.1.13)</t>
  </si>
  <si>
    <t xml:space="preserve">    D8 - Záznamové zařízení</t>
  </si>
  <si>
    <t xml:space="preserve">    D9 - Ostatní</t>
  </si>
  <si>
    <t xml:space="preserve">DT -  Domovní telefony</t>
  </si>
  <si>
    <t xml:space="preserve">    D10 - Hardware DT - Vstupy</t>
  </si>
  <si>
    <t xml:space="preserve">    D11 - Hardware DT - Učebny 1.06-1.10</t>
  </si>
  <si>
    <t>STA - Společná televizní anténa</t>
  </si>
  <si>
    <t xml:space="preserve">    D12 - Hlavní stanice STA</t>
  </si>
  <si>
    <t xml:space="preserve">    D13 - Antény STA</t>
  </si>
  <si>
    <t xml:space="preserve">    D14 - Zásuvka STA</t>
  </si>
  <si>
    <t xml:space="preserve">    17. - Ostatní</t>
  </si>
  <si>
    <t xml:space="preserve">PZTS -  Poplachový zabezpečovací a tísňový systém</t>
  </si>
  <si>
    <t xml:space="preserve">    D15 - Hardware PZTS - Stupeň 2</t>
  </si>
  <si>
    <t xml:space="preserve">    14. - Kabely PZTS</t>
  </si>
  <si>
    <t>MR - Místní rozhlas</t>
  </si>
  <si>
    <t xml:space="preserve">    D16 - Hardware MR</t>
  </si>
  <si>
    <t xml:space="preserve">JČ -  Jednotný čas + školní zvonek</t>
  </si>
  <si>
    <t xml:space="preserve">    D17 - Hardware JČ</t>
  </si>
  <si>
    <t xml:space="preserve">AV -  Audiovizuální technika</t>
  </si>
  <si>
    <t xml:space="preserve">    D18 - HW AV techniky</t>
  </si>
  <si>
    <t>KT - Kabelové trasy</t>
  </si>
  <si>
    <t>OST - Ostatní</t>
  </si>
  <si>
    <t>SK</t>
  </si>
  <si>
    <t xml:space="preserve"> Strukturovaná kabeláž</t>
  </si>
  <si>
    <t>D1</t>
  </si>
  <si>
    <t>Přípojné místo</t>
  </si>
  <si>
    <t>1.1</t>
  </si>
  <si>
    <t>Keystone modul RJ-45 nestíněný, Cat. 6,</t>
  </si>
  <si>
    <t>159100825</t>
  </si>
  <si>
    <t>1.2</t>
  </si>
  <si>
    <t>maska nosná, 2x pozice keystone</t>
  </si>
  <si>
    <t>806992521</t>
  </si>
  <si>
    <t>1.3</t>
  </si>
  <si>
    <t>kryt zásuvky pro nosné masky</t>
  </si>
  <si>
    <t>-310026851</t>
  </si>
  <si>
    <t>1.4</t>
  </si>
  <si>
    <t>rámeček zásuvky jednonásobný</t>
  </si>
  <si>
    <t>1971509117</t>
  </si>
  <si>
    <t>D2</t>
  </si>
  <si>
    <t>Rozvaděče</t>
  </si>
  <si>
    <t>2.1</t>
  </si>
  <si>
    <t>Rozvaděč 19", 42U, 800x800, prosklené dveře, uzamykatelný, svařovaný,</t>
  </si>
  <si>
    <t>263476088</t>
  </si>
  <si>
    <t>2.2</t>
  </si>
  <si>
    <t>19" Patch panel 24xRJ45, Cat.6, 1U, 110 IDC</t>
  </si>
  <si>
    <t>1659046283</t>
  </si>
  <si>
    <t>2.3</t>
  </si>
  <si>
    <t>19" Patch panel 25xRJ45, Cat.3, 1U</t>
  </si>
  <si>
    <t>-513307415</t>
  </si>
  <si>
    <t>2.4</t>
  </si>
  <si>
    <t>19' rozvodný panel, 10x IEC 320 C13, 3m, 1U</t>
  </si>
  <si>
    <t>-723438764</t>
  </si>
  <si>
    <t>2.5</t>
  </si>
  <si>
    <t>Polička perforovaná 1U/550mm, max.nosnost 50kg</t>
  </si>
  <si>
    <t>-665112606</t>
  </si>
  <si>
    <t>2.6</t>
  </si>
  <si>
    <t>19' vyvazovací panel 1U</t>
  </si>
  <si>
    <t>639751172</t>
  </si>
  <si>
    <t>2.7</t>
  </si>
  <si>
    <t>Montážní sada M6 - 50x šroub, podložka a plovoucí matice</t>
  </si>
  <si>
    <t>-1350182437</t>
  </si>
  <si>
    <t>D3</t>
  </si>
  <si>
    <t>Propojovací kabely</t>
  </si>
  <si>
    <t>3.1</t>
  </si>
  <si>
    <t>propojovací kabel RJ45/RJ45, U/UTP, 1m, kat. 6, šedá</t>
  </si>
  <si>
    <t>1389199450</t>
  </si>
  <si>
    <t>3.2</t>
  </si>
  <si>
    <t>propojovací kabel RJ45/RJ45, U/UTP, 2m, kat. 6, šedá</t>
  </si>
  <si>
    <t>-218894750</t>
  </si>
  <si>
    <t>3.3</t>
  </si>
  <si>
    <t>propojovací kabel RJ45/RJ45, U/UTP, 3m, kat. 6, šedá</t>
  </si>
  <si>
    <t>-1980447054</t>
  </si>
  <si>
    <t>3.4</t>
  </si>
  <si>
    <t>propojovací kabel RJ45/RJ45, U/UTP, 5m, kat. 6, šedá</t>
  </si>
  <si>
    <t>1825050458</t>
  </si>
  <si>
    <t>D4</t>
  </si>
  <si>
    <t>Kabely</t>
  </si>
  <si>
    <t>4.1</t>
  </si>
  <si>
    <t>UTP instalační kabel Cat.6, LS0H</t>
  </si>
  <si>
    <t>-2021064005</t>
  </si>
  <si>
    <t>4.2</t>
  </si>
  <si>
    <t>UTP instalační kabel Cat.6, LS0H, Outdoor (Kabel pro nové napojení MW antény)</t>
  </si>
  <si>
    <t>594285286</t>
  </si>
  <si>
    <t>4.3</t>
  </si>
  <si>
    <t>Kabel CYKY-J 3x2,5</t>
  </si>
  <si>
    <t>1003883810</t>
  </si>
  <si>
    <t>4.4</t>
  </si>
  <si>
    <t>Kabel CYA 10 zž (rozvaděč SK)</t>
  </si>
  <si>
    <t>-579110608</t>
  </si>
  <si>
    <t>4.5</t>
  </si>
  <si>
    <t>Kabel CYA 6 zž (Cetin)</t>
  </si>
  <si>
    <t>1172509475</t>
  </si>
  <si>
    <t>4.6</t>
  </si>
  <si>
    <t>Jistič 230V/16A</t>
  </si>
  <si>
    <t>1872202281</t>
  </si>
  <si>
    <t>4.7</t>
  </si>
  <si>
    <t>Dvojzásuvka 230V</t>
  </si>
  <si>
    <t>-983528619</t>
  </si>
  <si>
    <t>D5</t>
  </si>
  <si>
    <t>Ostatní</t>
  </si>
  <si>
    <t>6.1</t>
  </si>
  <si>
    <t>Měření vývodů SK kat.6 vč. měř. protokolů</t>
  </si>
  <si>
    <t>-1605158660</t>
  </si>
  <si>
    <t>6.2</t>
  </si>
  <si>
    <t>Spolupráce s ostatními profesemi (dodavetelem VoIP ústředny)</t>
  </si>
  <si>
    <t>hod</t>
  </si>
  <si>
    <t>1779200148</t>
  </si>
  <si>
    <t>6.3</t>
  </si>
  <si>
    <t>Oživení systému</t>
  </si>
  <si>
    <t>-680392286</t>
  </si>
  <si>
    <t>6.4</t>
  </si>
  <si>
    <t>Revize, zaškolení obsluhy,</t>
  </si>
  <si>
    <t>1741418463</t>
  </si>
  <si>
    <t>CCTV</t>
  </si>
  <si>
    <t xml:space="preserve"> Kamerový systém</t>
  </si>
  <si>
    <t>D6</t>
  </si>
  <si>
    <t>Hardware CCTV</t>
  </si>
  <si>
    <t>1.1.1</t>
  </si>
  <si>
    <t>Patch Panel 24 port UTP Cat.6 1U, vyvazovací lišta,</t>
  </si>
  <si>
    <t>-1738412082</t>
  </si>
  <si>
    <t>1.2.1</t>
  </si>
  <si>
    <t>Patch cord U/FTP 1m, Cat.6A, RJ45-RJ45, LSZH</t>
  </si>
  <si>
    <t>-1227860604</t>
  </si>
  <si>
    <t>1.3.1</t>
  </si>
  <si>
    <t>Kamera - demontáž ze stávající ZUŠ a montáž v řešeném objektu</t>
  </si>
  <si>
    <t>-994712889</t>
  </si>
  <si>
    <t>1.4.1</t>
  </si>
  <si>
    <t>Instalace a oživení stávajícího záznamového zařízení a monitoru</t>
  </si>
  <si>
    <t>-489318180</t>
  </si>
  <si>
    <t>D7</t>
  </si>
  <si>
    <t>Hardware CCTV v m.č.1.03 (koncertní sál, záznam a monitor v m.č.1.13)</t>
  </si>
  <si>
    <t>2.1.1</t>
  </si>
  <si>
    <t>Vnitřní IP kamera, objektiv 2,8-12mm, s mikrofonem, 4Mpix, IR30m, PoE, 0,1lx, 30sn/s lokální dat. uložiště na SD kartu 64GB,</t>
  </si>
  <si>
    <t>-1813125244</t>
  </si>
  <si>
    <t>2.2.1</t>
  </si>
  <si>
    <t>Stropní kamerový držák</t>
  </si>
  <si>
    <t>-1079026885</t>
  </si>
  <si>
    <t>D8</t>
  </si>
  <si>
    <t>Záznamové zařízení</t>
  </si>
  <si>
    <t>3.1.1</t>
  </si>
  <si>
    <t>DVR - 4ch.@4MPx vč. záznamu zvuku, max. 50Mbps, 2xHDD, RAID, 1xHDMI, VGA, SMART, Rack 1U, LAN</t>
  </si>
  <si>
    <t>170538931</t>
  </si>
  <si>
    <t>3.2.1</t>
  </si>
  <si>
    <t>přídavný HDD 1.0TB, SATA-6G, 5900rpm,</t>
  </si>
  <si>
    <t>1776594370</t>
  </si>
  <si>
    <t>3.3.1</t>
  </si>
  <si>
    <t>LCD 23,6" 1920x1080/5ms/HDMI/VGA/LED, repro 5W, 24/7/365</t>
  </si>
  <si>
    <t>184895480</t>
  </si>
  <si>
    <t>3.4.1</t>
  </si>
  <si>
    <t>Kabel HDMI, 2m, pozlacené konektory</t>
  </si>
  <si>
    <t>823585822</t>
  </si>
  <si>
    <t>3.5</t>
  </si>
  <si>
    <t>SDHC Karta 64GB</t>
  </si>
  <si>
    <t>212579201</t>
  </si>
  <si>
    <t>4.1.1</t>
  </si>
  <si>
    <t>UTP Cat.6 LSZH, 4pár, drát, 23 AWG, Eca,</t>
  </si>
  <si>
    <t>749609969</t>
  </si>
  <si>
    <t>4.2.1</t>
  </si>
  <si>
    <t>Drobný elektroinstalační materiál (konektory, …)</t>
  </si>
  <si>
    <t>-1384381337</t>
  </si>
  <si>
    <t>D9</t>
  </si>
  <si>
    <t>5.1</t>
  </si>
  <si>
    <t>HZS (kamerové zkoušky)</t>
  </si>
  <si>
    <t>-1416624116</t>
  </si>
  <si>
    <t>5.2</t>
  </si>
  <si>
    <t>Spolupráce s ostatními profesemi</t>
  </si>
  <si>
    <t>1782973104</t>
  </si>
  <si>
    <t>5.3</t>
  </si>
  <si>
    <t>575705785</t>
  </si>
  <si>
    <t>5.4</t>
  </si>
  <si>
    <t>Zaškolení obsluhy, odzkoušení systému</t>
  </si>
  <si>
    <t>1845848767</t>
  </si>
  <si>
    <t>DT</t>
  </si>
  <si>
    <t xml:space="preserve"> Domovní telefony</t>
  </si>
  <si>
    <t>D10</t>
  </si>
  <si>
    <t>Hardware DT - Vstupy</t>
  </si>
  <si>
    <t>1.1.2</t>
  </si>
  <si>
    <t>IP Tablo DT, hovorová jednotka, kódová klávesnice a infopanel s podsvícením, PoE</t>
  </si>
  <si>
    <t>851474771</t>
  </si>
  <si>
    <t>1.2.2</t>
  </si>
  <si>
    <t>IP Tablo DT, hovorová jednotka, kódová klávesnice a infopanel s podsvícením, integrovaná čtečka RFID čipů, PoE</t>
  </si>
  <si>
    <t>-1500355334</t>
  </si>
  <si>
    <t>1.3.2</t>
  </si>
  <si>
    <t>RFID čip - klíčenka</t>
  </si>
  <si>
    <t>362914285</t>
  </si>
  <si>
    <t>Pol44</t>
  </si>
  <si>
    <t>Konfgurační a správcovský SW ke čtečce čipů, licence pro 1000 osob</t>
  </si>
  <si>
    <t>1963854967</t>
  </si>
  <si>
    <t>1.4.2</t>
  </si>
  <si>
    <t>PoE injektor</t>
  </si>
  <si>
    <t>-607425284</t>
  </si>
  <si>
    <t>1.5</t>
  </si>
  <si>
    <t>Elektrický zámek 12V, pro venkovní použití, nízkoodběrový</t>
  </si>
  <si>
    <t>1968962182</t>
  </si>
  <si>
    <t>D11</t>
  </si>
  <si>
    <t>Hardware DT - Učebny 1.06-1.10</t>
  </si>
  <si>
    <t>2.1.2</t>
  </si>
  <si>
    <t>Tablo DT s jedním podsvíceným tlačítkem, hovorovou jednotkou, sběrnicové, vč. instalační krabice pod omítku</t>
  </si>
  <si>
    <t>-2061567838</t>
  </si>
  <si>
    <t>2.2.2</t>
  </si>
  <si>
    <t>Audiotelefon, bílý, sběrnicový,s tlačítkem pro uvolnění dveří</t>
  </si>
  <si>
    <t>926521375</t>
  </si>
  <si>
    <t>2.3.1</t>
  </si>
  <si>
    <t>Elektrický zámek 12V, nízkoodběrový, s aretací, momentovým kolíkem</t>
  </si>
  <si>
    <t>-1406690041</t>
  </si>
  <si>
    <t>2.4.1</t>
  </si>
  <si>
    <t>Napájecí zdroj 230V/12V, 2A, sběrnicový, DIN</t>
  </si>
  <si>
    <t>-1539359549</t>
  </si>
  <si>
    <t>2.5.1</t>
  </si>
  <si>
    <t>Rozbočovací krabice se svorkovnicí</t>
  </si>
  <si>
    <t>526591917</t>
  </si>
  <si>
    <t>2.6.1</t>
  </si>
  <si>
    <t>Drobný elektroinstalační materiál</t>
  </si>
  <si>
    <t>set</t>
  </si>
  <si>
    <t>1759287088</t>
  </si>
  <si>
    <t>3.1.2</t>
  </si>
  <si>
    <t>kabel JYTY 2x1,5</t>
  </si>
  <si>
    <t>-1519991471</t>
  </si>
  <si>
    <t>3.2.2</t>
  </si>
  <si>
    <t>1734266204</t>
  </si>
  <si>
    <t>3.3.2</t>
  </si>
  <si>
    <t>kabel CYKY 3x1,5</t>
  </si>
  <si>
    <t>1921106890</t>
  </si>
  <si>
    <t>3.4.2</t>
  </si>
  <si>
    <t>Jistič 1/6A</t>
  </si>
  <si>
    <t>-1662726518</t>
  </si>
  <si>
    <t>4.1.2</t>
  </si>
  <si>
    <t>HZS - spolupráce s dodavetelem dveří</t>
  </si>
  <si>
    <t>1514406742</t>
  </si>
  <si>
    <t>4.2.2</t>
  </si>
  <si>
    <t>-890575581</t>
  </si>
  <si>
    <t>4.3.1</t>
  </si>
  <si>
    <t>Oživení systému, instalace SW</t>
  </si>
  <si>
    <t>163267264</t>
  </si>
  <si>
    <t>4.4.1</t>
  </si>
  <si>
    <t>Revize, měření, zaškolení obsluhy, odzkoušení systému</t>
  </si>
  <si>
    <t>398983420</t>
  </si>
  <si>
    <t>Společná televizní anténa</t>
  </si>
  <si>
    <t>D12</t>
  </si>
  <si>
    <t>Hlavní stanice STA</t>
  </si>
  <si>
    <t>1.1.3</t>
  </si>
  <si>
    <t>rozvaděč STA plechový, uzamykatelný, 300x400x250mm</t>
  </si>
  <si>
    <t>-2071676904</t>
  </si>
  <si>
    <t>1.2.3</t>
  </si>
  <si>
    <t>zesilovač DVB-T2 signálu,</t>
  </si>
  <si>
    <t>174158780</t>
  </si>
  <si>
    <t>D13</t>
  </si>
  <si>
    <t>Antény STA</t>
  </si>
  <si>
    <t>2.1.3</t>
  </si>
  <si>
    <t>Stožár 2,5m, d42mm, včetně kotvení do střechy a 3ks výložníků</t>
  </si>
  <si>
    <t>778037936</t>
  </si>
  <si>
    <t>2.2.3</t>
  </si>
  <si>
    <t>Anténa DVB-T2, zisk 17,5 dB</t>
  </si>
  <si>
    <t>304554893</t>
  </si>
  <si>
    <t>2.4.2</t>
  </si>
  <si>
    <t>Přepěťová ochrana koax. Kabelu</t>
  </si>
  <si>
    <t>1747416259</t>
  </si>
  <si>
    <t>2.5.2</t>
  </si>
  <si>
    <t>rozbočovač TV signálu 1/3 vč. krytu</t>
  </si>
  <si>
    <t>-506176846</t>
  </si>
  <si>
    <t>D14</t>
  </si>
  <si>
    <t>Zásuvka STA</t>
  </si>
  <si>
    <t>3.1.3</t>
  </si>
  <si>
    <t>Koncová TV zásuvka, satelitní</t>
  </si>
  <si>
    <t>-792424803</t>
  </si>
  <si>
    <t>3.2.3</t>
  </si>
  <si>
    <t>Rámeček jednonásobný</t>
  </si>
  <si>
    <t>-437198031</t>
  </si>
  <si>
    <t>3.3.3</t>
  </si>
  <si>
    <t>Kryt zásuvky anténní</t>
  </si>
  <si>
    <t>-563433586</t>
  </si>
  <si>
    <t>4.1.3</t>
  </si>
  <si>
    <t>koaxiální kabel vnitřní 75 ohm</t>
  </si>
  <si>
    <t>1566225529</t>
  </si>
  <si>
    <t>4.2.3</t>
  </si>
  <si>
    <t>koaxiální kabel venkovní 75 ohm, UV</t>
  </si>
  <si>
    <t>1479173210</t>
  </si>
  <si>
    <t>4.3.2</t>
  </si>
  <si>
    <t>zakončovací odpor F</t>
  </si>
  <si>
    <t>-300975906</t>
  </si>
  <si>
    <t>4.4.2</t>
  </si>
  <si>
    <t>CYA 6</t>
  </si>
  <si>
    <t>-1600711259</t>
  </si>
  <si>
    <t>4.5.1</t>
  </si>
  <si>
    <t>Kabel CYKY-J 3x1,5</t>
  </si>
  <si>
    <t>-743667417</t>
  </si>
  <si>
    <t>4.6.1</t>
  </si>
  <si>
    <t>-918723777</t>
  </si>
  <si>
    <t>4.7.1</t>
  </si>
  <si>
    <t>Podružný elektroinstalační materiál</t>
  </si>
  <si>
    <t>938085077</t>
  </si>
  <si>
    <t>17.</t>
  </si>
  <si>
    <t>5.1.1</t>
  </si>
  <si>
    <t>Měření na zásuvkách</t>
  </si>
  <si>
    <t>-1666168346</t>
  </si>
  <si>
    <t>-130600122</t>
  </si>
  <si>
    <t>5.3.1</t>
  </si>
  <si>
    <t>Oživení systému, revize</t>
  </si>
  <si>
    <t>1584195157</t>
  </si>
  <si>
    <t>PZTS</t>
  </si>
  <si>
    <t xml:space="preserve"> Poplachový zabezpečovací a tísňový systém</t>
  </si>
  <si>
    <t>D15</t>
  </si>
  <si>
    <t>Hardware PZTS - Stupeň 2</t>
  </si>
  <si>
    <t>1.1.4</t>
  </si>
  <si>
    <t>Ústředna PZTS v krytu, vč. Zdroje 230V/12V/5A - přenesena ze stávajícího objektu ZUŠ - pouze montáž</t>
  </si>
  <si>
    <t>-2145655372</t>
  </si>
  <si>
    <t>1.2.4</t>
  </si>
  <si>
    <t>LCD klávesnice s displejem - stávající - pouze montáž</t>
  </si>
  <si>
    <t>322998384</t>
  </si>
  <si>
    <t>1.3.3</t>
  </si>
  <si>
    <t>LCD klávesnice s displejem 2x20znaků, s integrovanou čtečkou čipů/karet</t>
  </si>
  <si>
    <t>-514701489</t>
  </si>
  <si>
    <t>1.4.3</t>
  </si>
  <si>
    <t>Akumulátor 12V/24Ah</t>
  </si>
  <si>
    <t>-1543747229</t>
  </si>
  <si>
    <t>1.5.1</t>
  </si>
  <si>
    <t>GSM Komunikátor (4x telefonní číslo, hlasová zpráva, SMS)</t>
  </si>
  <si>
    <t>-1039555563</t>
  </si>
  <si>
    <t>1.6</t>
  </si>
  <si>
    <t>Koncentrátor v krytu pro 8 zón s PGM výstupy</t>
  </si>
  <si>
    <t>1354839563</t>
  </si>
  <si>
    <t>1.7</t>
  </si>
  <si>
    <t>PIR čidlo 360°, stropní, stupeň 2, 12m</t>
  </si>
  <si>
    <t>-110987468</t>
  </si>
  <si>
    <t>1.8</t>
  </si>
  <si>
    <t>Opticko-kouřový hlásič, samoresetovací, 12V, s paticí</t>
  </si>
  <si>
    <t>-703467995</t>
  </si>
  <si>
    <t>1.9</t>
  </si>
  <si>
    <t>Tepelný hlásič, samoresetovací, 12V, s paticí</t>
  </si>
  <si>
    <t>-1654445605</t>
  </si>
  <si>
    <t>1.10</t>
  </si>
  <si>
    <t>Tlačítkový hlásič, červený, prolamovací sklíčko,</t>
  </si>
  <si>
    <t>596446146</t>
  </si>
  <si>
    <t>1.11</t>
  </si>
  <si>
    <t>Plast. magnetický kontakt, povrchová montáž, stupeň 2</t>
  </si>
  <si>
    <t>-135806134</t>
  </si>
  <si>
    <t>1.12</t>
  </si>
  <si>
    <t>Rozboč. krabice, 10 svorek, Tamper, Plastová, bílá</t>
  </si>
  <si>
    <t>-2146525458</t>
  </si>
  <si>
    <t>1.13</t>
  </si>
  <si>
    <t>Tlačítkový hlásič s piktogramem</t>
  </si>
  <si>
    <t>-1996019873</t>
  </si>
  <si>
    <t>1.14</t>
  </si>
  <si>
    <t>Vnitřní siréna 97dB, 12V, bílá</t>
  </si>
  <si>
    <t>-1864990334</t>
  </si>
  <si>
    <t>1.15</t>
  </si>
  <si>
    <t>Vnější siréna 115dB, s blikačem, 12V, vč. akumulátoru 12V/1,2Ah</t>
  </si>
  <si>
    <t>533911579</t>
  </si>
  <si>
    <t>1.16</t>
  </si>
  <si>
    <t>drobný propojovací a instalační materiál</t>
  </si>
  <si>
    <t>759995564</t>
  </si>
  <si>
    <t>14.</t>
  </si>
  <si>
    <t>Kabely PZTS</t>
  </si>
  <si>
    <t>2.1.4</t>
  </si>
  <si>
    <t>Sdělovací stíněný kabel FTP kat.5e</t>
  </si>
  <si>
    <t>525264821</t>
  </si>
  <si>
    <t>2.3.2</t>
  </si>
  <si>
    <t>Sdělovací stíněný kabel 3x2x0,5</t>
  </si>
  <si>
    <t>-658469989</t>
  </si>
  <si>
    <t>2.4.3</t>
  </si>
  <si>
    <t>1685096572</t>
  </si>
  <si>
    <t>2.5.3</t>
  </si>
  <si>
    <t>935898577</t>
  </si>
  <si>
    <t>3.1.4</t>
  </si>
  <si>
    <t>Demontáž stávajících prvků PZTS</t>
  </si>
  <si>
    <t>-1020053901</t>
  </si>
  <si>
    <t>3.2.4</t>
  </si>
  <si>
    <t>-1194014905</t>
  </si>
  <si>
    <t>3.3.4</t>
  </si>
  <si>
    <t>1050238858</t>
  </si>
  <si>
    <t>3.4.3</t>
  </si>
  <si>
    <t>Revize, zaškolení obsluhy, odzkoušení systému</t>
  </si>
  <si>
    <t>-625447926</t>
  </si>
  <si>
    <t>MR</t>
  </si>
  <si>
    <t>Místní rozhlas</t>
  </si>
  <si>
    <t>D16</t>
  </si>
  <si>
    <t>Hardware MR</t>
  </si>
  <si>
    <t>1.1.5</t>
  </si>
  <si>
    <t>Ústředna místního rozhlasu, 100V/180W, modul přednahrané evakuační zprávy, 4 zóny, MP3, Tuner, USB, Bluetooth, RM</t>
  </si>
  <si>
    <t>1214455986</t>
  </si>
  <si>
    <t>1.2.5</t>
  </si>
  <si>
    <t>Stolní mikrofon, s podstavcem, na husím krku, tlačítko pro akivaci, 4x tlačítko zón+ 1x všechny zóny</t>
  </si>
  <si>
    <t>1692233421</t>
  </si>
  <si>
    <t>1.3.4</t>
  </si>
  <si>
    <t>Stropní reproduktor 100V, 6W, 97dB, 130-15000 Hz, bílý, EVAC</t>
  </si>
  <si>
    <t>-1177629647</t>
  </si>
  <si>
    <t>1.4.4</t>
  </si>
  <si>
    <t>Reproduktor skříňkový 100V, 6W,plastový, 92 dB, 130–12 000 Hz, s přepínačem výkonu, bílý, EVAC</t>
  </si>
  <si>
    <t>-836304409</t>
  </si>
  <si>
    <t>1.5.2</t>
  </si>
  <si>
    <t>Propojovací krabice vč. keramické svorkovnice, do KU58</t>
  </si>
  <si>
    <t>1745596208</t>
  </si>
  <si>
    <t>1.6.1</t>
  </si>
  <si>
    <t>Rozvaděč 19", 18U/600x600, perforované dveře, uzamykatelný</t>
  </si>
  <si>
    <t>-491649057</t>
  </si>
  <si>
    <t>1.7.1</t>
  </si>
  <si>
    <t>19" Napájecí panel 5x230V</t>
  </si>
  <si>
    <t>-447863890</t>
  </si>
  <si>
    <t>1.8.1</t>
  </si>
  <si>
    <t>Záložní zdroj UPS 1500VA, RM</t>
  </si>
  <si>
    <t>333707442</t>
  </si>
  <si>
    <t>1.9.1</t>
  </si>
  <si>
    <t>Drobný elektroinstalační a montážní materiál pro uchycení do 19" rozvaděče</t>
  </si>
  <si>
    <t>-790265090</t>
  </si>
  <si>
    <t>2.1.5</t>
  </si>
  <si>
    <t>Kabel CYKY-O 2x1,5</t>
  </si>
  <si>
    <t>-879849482</t>
  </si>
  <si>
    <t>2.2.4</t>
  </si>
  <si>
    <t>1600255572</t>
  </si>
  <si>
    <t>2.3.3</t>
  </si>
  <si>
    <t>-1125441293</t>
  </si>
  <si>
    <t>2.4.4</t>
  </si>
  <si>
    <t>1974547995</t>
  </si>
  <si>
    <t>2.5.4</t>
  </si>
  <si>
    <t>1039914877</t>
  </si>
  <si>
    <t>3.1.5</t>
  </si>
  <si>
    <t>Funkční zkouška rozhlasu</t>
  </si>
  <si>
    <t>-2007718571</t>
  </si>
  <si>
    <t>984183847</t>
  </si>
  <si>
    <t>3.3.5</t>
  </si>
  <si>
    <t>-544753055</t>
  </si>
  <si>
    <t>JČ</t>
  </si>
  <si>
    <t xml:space="preserve"> Jednotný čas + školní zvonek</t>
  </si>
  <si>
    <t>D17</t>
  </si>
  <si>
    <t>Hardware JČ</t>
  </si>
  <si>
    <t>1.1.6</t>
  </si>
  <si>
    <t>Analogové jednostranné hodiny s ciferníkem 30-33 cm, napájení baterií, s integrovaným příjmačem DCF signálu, design dle uživatele</t>
  </si>
  <si>
    <t>575296489</t>
  </si>
  <si>
    <t>1.2.6</t>
  </si>
  <si>
    <t>Analogové jednostranné hodiny s ciferníkem 40 cm, napájení baterií, s integrovaným příjmačem DCF signálu, design dle uživatele</t>
  </si>
  <si>
    <t>745393230</t>
  </si>
  <si>
    <t>2.1.6</t>
  </si>
  <si>
    <t>1147842734</t>
  </si>
  <si>
    <t>2.2.5</t>
  </si>
  <si>
    <t>-136759156</t>
  </si>
  <si>
    <t>AV</t>
  </si>
  <si>
    <t xml:space="preserve"> Audiovizuální technika</t>
  </si>
  <si>
    <t>D18</t>
  </si>
  <si>
    <t>HW AV techniky</t>
  </si>
  <si>
    <t>1.1.7</t>
  </si>
  <si>
    <t>Projektor + objektiv - Technologie: Lamp DLP, konstrast: 50000:1, rozlišení: 4k (UHD), světelný výkon: 3000 – 3400 ANSI, formát: 16:9, max hodnota projekční vzd. min 5 m, keystone korekce min. +/-30°, vert posuv objektivu +10%, ovl. impulz 12V,</t>
  </si>
  <si>
    <t>-2015294252</t>
  </si>
  <si>
    <t>1.2.7</t>
  </si>
  <si>
    <t>Držák projektoru – stropní výtah, max výška složeného výtahu do 150 mm, výsuv do 35 cm, nosnost 15 kg, ovl. impulz 12V</t>
  </si>
  <si>
    <t>1919855785</t>
  </si>
  <si>
    <t>1.3.5</t>
  </si>
  <si>
    <t>Projekční plátno s bočním napínáním, vestavěné do podhledu, elektrické, motorové, plátno rozměr 390x220 cm, možno 16:9, včetně dálkového ovládání, velmi široký pozovací úhel</t>
  </si>
  <si>
    <t>864349387</t>
  </si>
  <si>
    <t>1.4.5</t>
  </si>
  <si>
    <t>trigger spouštěč 12V vč. kabeláže (SYKFY 2x2x0,5 - 50m) a spínacího tlačítka</t>
  </si>
  <si>
    <t>611091080</t>
  </si>
  <si>
    <t>1.5.3</t>
  </si>
  <si>
    <t>HDBaseT extender HDMI (sada vysílače a přijímače), přenos až 100 m, Ethernet, RS-232, IR, PoE, 4K/UHD/60Hz, HDR10, HDCP 2.2, EDID, možnost uchycení do racku, vč. kabeláže (kabel UTP kat.5e-50m)</t>
  </si>
  <si>
    <t>-1223489318</t>
  </si>
  <si>
    <t>1.6.2</t>
  </si>
  <si>
    <t>Kabel HDMI premium, délka 10m, pozlacené konektory</t>
  </si>
  <si>
    <t>130734306</t>
  </si>
  <si>
    <t>1.7.2</t>
  </si>
  <si>
    <t>Zásuvka HDMI, do KU68, vč. masky a rámečku</t>
  </si>
  <si>
    <t>1673900508</t>
  </si>
  <si>
    <t>1.8.2</t>
  </si>
  <si>
    <t>-476279338</t>
  </si>
  <si>
    <t>768620425</t>
  </si>
  <si>
    <t>-875581636</t>
  </si>
  <si>
    <t>KT</t>
  </si>
  <si>
    <t>Kabelové trasy</t>
  </si>
  <si>
    <t>1.1.8</t>
  </si>
  <si>
    <t>Trubka ohebná PVC volně nebo pod omítkou 16 mm</t>
  </si>
  <si>
    <t>687872575</t>
  </si>
  <si>
    <t>1.2.8</t>
  </si>
  <si>
    <t>Trubka ohebná PVC volně nebo pod omítkou 29 mm</t>
  </si>
  <si>
    <t>-1658484255</t>
  </si>
  <si>
    <t>1.3.6</t>
  </si>
  <si>
    <t>Trubka ohebná PVC volně nebo pod omítkou 36 mm</t>
  </si>
  <si>
    <t>2067135740</t>
  </si>
  <si>
    <t>1.4.6</t>
  </si>
  <si>
    <t>Trubka ohebná PVC volně nebo pod omítkou 48 mm</t>
  </si>
  <si>
    <t>2118684676</t>
  </si>
  <si>
    <t>1.5.4</t>
  </si>
  <si>
    <t>Krabice univerzální KU 68/2-1901, se šroubky</t>
  </si>
  <si>
    <t>1135006071</t>
  </si>
  <si>
    <t>1.6.3</t>
  </si>
  <si>
    <t>Krabice kruhová odbočná KO97 s víčkem KO97V</t>
  </si>
  <si>
    <t>-1093604532</t>
  </si>
  <si>
    <t>1.7.3</t>
  </si>
  <si>
    <t>Krabice odbočná KO 125 s víčkem a šroubky</t>
  </si>
  <si>
    <t>1513608647</t>
  </si>
  <si>
    <t>1.8.3</t>
  </si>
  <si>
    <t>Skříň rozvodná KT 250 s víkem a šroubky</t>
  </si>
  <si>
    <t>484183161</t>
  </si>
  <si>
    <t>1.9.2</t>
  </si>
  <si>
    <t>Plastový parapetní kanál 170x70, bílý</t>
  </si>
  <si>
    <t>-1443259421</t>
  </si>
  <si>
    <t>1.10.1</t>
  </si>
  <si>
    <t>Víko plastového kanálu 80mm, bílé</t>
  </si>
  <si>
    <t>1853996270</t>
  </si>
  <si>
    <t>1.10.2</t>
  </si>
  <si>
    <t>Koncovka 70x170 bílá 9001</t>
  </si>
  <si>
    <t>474887889</t>
  </si>
  <si>
    <t>1.11.1</t>
  </si>
  <si>
    <t>Kabelové příchytky do betonu pro max. 5kabelů</t>
  </si>
  <si>
    <t>1134302900</t>
  </si>
  <si>
    <t>1.12.1</t>
  </si>
  <si>
    <t>Plastová příchytka KSH 30 vč. šroubu a hmoždinky</t>
  </si>
  <si>
    <t>1638701195</t>
  </si>
  <si>
    <t>1.13.1</t>
  </si>
  <si>
    <t>plastové stahovací pásky, UV stabilní, 200x4,8, 100ks</t>
  </si>
  <si>
    <t>bal</t>
  </si>
  <si>
    <t>1935551963</t>
  </si>
  <si>
    <t>1.14.1</t>
  </si>
  <si>
    <t>Osazení hmoždinky 8 mm cihla</t>
  </si>
  <si>
    <t>1462312234</t>
  </si>
  <si>
    <t>1.15.1</t>
  </si>
  <si>
    <t>Průraz D=6cm, cihla 15cm</t>
  </si>
  <si>
    <t>-647204100</t>
  </si>
  <si>
    <t>1.16.1</t>
  </si>
  <si>
    <t>Průraz D=6cm, cihla 45cm</t>
  </si>
  <si>
    <t>784713603</t>
  </si>
  <si>
    <t>1.17</t>
  </si>
  <si>
    <t>Průraz do 0,025m2, beton 45cm</t>
  </si>
  <si>
    <t>175720759</t>
  </si>
  <si>
    <t>1.18</t>
  </si>
  <si>
    <t>Průraz do 0,025m2, beton 60cm</t>
  </si>
  <si>
    <t>1624742998</t>
  </si>
  <si>
    <t>1.19</t>
  </si>
  <si>
    <t>Prostup střechou tzv"fajfka" pr. 40mm, vč. izolace</t>
  </si>
  <si>
    <t>1360492588</t>
  </si>
  <si>
    <t>1.20</t>
  </si>
  <si>
    <t>chránička průrazu vč. začištění</t>
  </si>
  <si>
    <t>-278769956</t>
  </si>
  <si>
    <t>1.21</t>
  </si>
  <si>
    <t>Značení trasy trubkového vedení</t>
  </si>
  <si>
    <t>1050395610</t>
  </si>
  <si>
    <t>1.22</t>
  </si>
  <si>
    <t>Vyvázání kabel. svazků formy do 24 vodičů</t>
  </si>
  <si>
    <t>1669009341</t>
  </si>
  <si>
    <t>1.23</t>
  </si>
  <si>
    <t>Vysekání kapsy v cihl. zdi, krabice do 100x100x50 mm</t>
  </si>
  <si>
    <t>583664784</t>
  </si>
  <si>
    <t>1.24</t>
  </si>
  <si>
    <t>Vysekání kapsy v cihl. zdi, krabice do 250x250x100 mm</t>
  </si>
  <si>
    <t>196973747</t>
  </si>
  <si>
    <t>1.25</t>
  </si>
  <si>
    <t>Vysekání drážky v betonové zdi do hl. 30 mm, š. do 30 mm</t>
  </si>
  <si>
    <t>1891868870</t>
  </si>
  <si>
    <t>1.26</t>
  </si>
  <si>
    <t>Vysekání drážky v cihl. zdi do hl. 30 mm, š. do 70 mm</t>
  </si>
  <si>
    <t>-677524578</t>
  </si>
  <si>
    <t>1.27</t>
  </si>
  <si>
    <t>Vysekání drážky v cihl. zdi do hl. 50 mm, š. do 100 mm</t>
  </si>
  <si>
    <t>-1925400415</t>
  </si>
  <si>
    <t>1.28</t>
  </si>
  <si>
    <t>Omítnutí rýhy, drážka do 50x100 mm, vápenná omítka</t>
  </si>
  <si>
    <t>-1604560499</t>
  </si>
  <si>
    <t>1.29</t>
  </si>
  <si>
    <t>Omítnutí rýhy, drážka do 100x150 mm, vápenná omítka</t>
  </si>
  <si>
    <t>-1884361395</t>
  </si>
  <si>
    <t>1.30</t>
  </si>
  <si>
    <t>Úklidové práce</t>
  </si>
  <si>
    <t>177175642</t>
  </si>
  <si>
    <t>1.31</t>
  </si>
  <si>
    <t>Demontáže stávajících elektroinstalací</t>
  </si>
  <si>
    <t>-1216558918</t>
  </si>
  <si>
    <t>1.32</t>
  </si>
  <si>
    <t>Ekologická likvidace elektroinstalačního materiálu</t>
  </si>
  <si>
    <t>-1148639262</t>
  </si>
  <si>
    <t>1.33</t>
  </si>
  <si>
    <t>Požární ucpávky</t>
  </si>
  <si>
    <t>1371791973</t>
  </si>
  <si>
    <t>1.34</t>
  </si>
  <si>
    <t>Popl.za ulozeni suti</t>
  </si>
  <si>
    <t>1594902128</t>
  </si>
  <si>
    <t>1.35</t>
  </si>
  <si>
    <t>Svis doprava suti prve podlazi</t>
  </si>
  <si>
    <t>443250724</t>
  </si>
  <si>
    <t>1.36</t>
  </si>
  <si>
    <t>Odvoz suti na skladku do 1km</t>
  </si>
  <si>
    <t>377682280</t>
  </si>
  <si>
    <t>1.37</t>
  </si>
  <si>
    <t>Odvoz suti na skladku zkd 1km</t>
  </si>
  <si>
    <t>km</t>
  </si>
  <si>
    <t>-351668133</t>
  </si>
  <si>
    <t>1.38</t>
  </si>
  <si>
    <t>Koordinace a spolupráce s jinými profesemi</t>
  </si>
  <si>
    <t>-1500457830</t>
  </si>
  <si>
    <t>o1</t>
  </si>
  <si>
    <t>Vedení prací, skutečný stav</t>
  </si>
  <si>
    <t>1186821057</t>
  </si>
  <si>
    <t>o2</t>
  </si>
  <si>
    <t>Mimostaveništní doprava</t>
  </si>
  <si>
    <t>1791980441</t>
  </si>
  <si>
    <t>o3</t>
  </si>
  <si>
    <t>Přesun dodávek</t>
  </si>
  <si>
    <t>-505466035</t>
  </si>
  <si>
    <t>o4</t>
  </si>
  <si>
    <t>GZS</t>
  </si>
  <si>
    <t>-896147688</t>
  </si>
  <si>
    <t xml:space="preserve">SO 01-UT - Vytápění 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</si>
  <si>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</si>
  <si>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</si>
  <si>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</si>
  <si>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346481111</t>
  </si>
  <si>
    <t>Zaplentování rýh, potrubí, výklenků nebo nik ve stěnách rabicovým pletivem</t>
  </si>
  <si>
    <t>CS ÚRS 2020 01</t>
  </si>
  <si>
    <t>1094819417</t>
  </si>
  <si>
    <t>612325101</t>
  </si>
  <si>
    <t>Vápenocementová hrubá omítka rýh ve stěnách šířky do 150 mm</t>
  </si>
  <si>
    <t>904296017</t>
  </si>
  <si>
    <t>971033231</t>
  </si>
  <si>
    <t>Vybourání otvorů ve zdivu cihelném pl do 0,0225 m2 na MVC nebo MV tl do 150 mm</t>
  </si>
  <si>
    <t>-481051816</t>
  </si>
  <si>
    <t>971033241</t>
  </si>
  <si>
    <t>Vybourání otvorů ve zdivu cihelném pl do 0,0225 m2 na MVC nebo MV tl do 300 mm</t>
  </si>
  <si>
    <t>-2078489209</t>
  </si>
  <si>
    <t>Vybourání otvorů ve zdivu cihelném pl do 0,0225 m2 na MVC nebo MV tl do 600 mm</t>
  </si>
  <si>
    <t>901546441</t>
  </si>
  <si>
    <t>972033141</t>
  </si>
  <si>
    <t>Vybourání otvorů v klenbách z cihel pl do 0,0225 m2 tl do 150 mm</t>
  </si>
  <si>
    <t>-850743434</t>
  </si>
  <si>
    <t>974031153</t>
  </si>
  <si>
    <t>Vysekání rýh ve zdivu cihelném hl do 100 mm š do 100 mm</t>
  </si>
  <si>
    <t>1054672167</t>
  </si>
  <si>
    <t>997013153</t>
  </si>
  <si>
    <t>Vnitrostaveništní doprava suti a vybouraných hmot pro budovy v do 12 m s omezením mechanizace</t>
  </si>
  <si>
    <t>-111803989</t>
  </si>
  <si>
    <t>Odvoz suti a vybouraných hmot na skládku nebo meziskládku do 1 km se složením</t>
  </si>
  <si>
    <t>-2020517715</t>
  </si>
  <si>
    <t>Příplatek k odvozu suti a vybouraných hmot na skládku ZKD 1 km přes 1 km</t>
  </si>
  <si>
    <t>828625488</t>
  </si>
  <si>
    <t>Poplatek za uložení na skládce (skládkovné) stavebního odpadu směsného kód odpadu 17 09 04</t>
  </si>
  <si>
    <t>1718058866</t>
  </si>
  <si>
    <t>997013814</t>
  </si>
  <si>
    <t>Poplatek za uložení na skládce (skládkovné) stavebního odpadu izolací kód odpadu 17 06 04</t>
  </si>
  <si>
    <t>-849081765</t>
  </si>
  <si>
    <t>998018002</t>
  </si>
  <si>
    <t>Přesun hmot ruční pro budovy v do 12 m</t>
  </si>
  <si>
    <t>-68724912</t>
  </si>
  <si>
    <t>713410831</t>
  </si>
  <si>
    <t>Odstranění izolace tepelné potrubí pásy nebo rohožemi s AL fólií staženými drátem tl do 50 mm</t>
  </si>
  <si>
    <t>64320185</t>
  </si>
  <si>
    <t>713411111</t>
  </si>
  <si>
    <t>Montáž izolace tepelné potrubí pásy nebo rohožemi bez úpravy staženými drátem 1x</t>
  </si>
  <si>
    <t>-489386153</t>
  </si>
  <si>
    <t>63150981</t>
  </si>
  <si>
    <t>rohož izolační z minerální vlny lamelová s Al fólií 25kg/m3 tl 30mm</t>
  </si>
  <si>
    <t>1423805413</t>
  </si>
  <si>
    <t>63150981p.c.1</t>
  </si>
  <si>
    <t>rohož izolační z minerální vlny lamelová s Al fólií 25kg/m3 tl 20mm</t>
  </si>
  <si>
    <t>179732835</t>
  </si>
  <si>
    <t>63151671</t>
  </si>
  <si>
    <t>rohož izolační z minerální vlny lamelová s Al fólií 55kg/m3 tl 40mm</t>
  </si>
  <si>
    <t>-239064699</t>
  </si>
  <si>
    <t>63151671p.c.1</t>
  </si>
  <si>
    <t>rohož izolační z minerální vlny lamelová s Al fólií 55kg/m3 tl 50mm</t>
  </si>
  <si>
    <t>1705135618</t>
  </si>
  <si>
    <t>63151672</t>
  </si>
  <si>
    <t>rohož izolační z minerální vlny lamelová s Al fólií 55kg/m3 tl 60mm</t>
  </si>
  <si>
    <t>-1844152975</t>
  </si>
  <si>
    <t>998713102</t>
  </si>
  <si>
    <t>Přesun hmot tonážní pro izolace tepelné v objektech v do 12 m</t>
  </si>
  <si>
    <t>-1528347774</t>
  </si>
  <si>
    <t>733</t>
  </si>
  <si>
    <t>Ústřední vytápění - rozvodné potrubí</t>
  </si>
  <si>
    <t>733110803</t>
  </si>
  <si>
    <t>Demontáž potrubí ocelového závitového do DN 15</t>
  </si>
  <si>
    <t>1118936842</t>
  </si>
  <si>
    <t>733110806</t>
  </si>
  <si>
    <t>Demontáž potrubí ocelového závitového do DN 32</t>
  </si>
  <si>
    <t>-675076870</t>
  </si>
  <si>
    <t>733111102</t>
  </si>
  <si>
    <t>Potrubí ocelové závitové bezešvé běžné nízkotlaké DN 10</t>
  </si>
  <si>
    <t>300494841</t>
  </si>
  <si>
    <t>733111103</t>
  </si>
  <si>
    <t>Potrubí ocelové závitové bezešvé běžné nízkotlaké DN 15</t>
  </si>
  <si>
    <t>-2054211906</t>
  </si>
  <si>
    <t>733111104</t>
  </si>
  <si>
    <t>Potrubí ocelové závitové bezešvé běžné nízkotlaké DN 20</t>
  </si>
  <si>
    <t>-886425128</t>
  </si>
  <si>
    <t>733111105</t>
  </si>
  <si>
    <t>Potrubí ocelové závitové bezešvé běžné nízkotlaké DN 25</t>
  </si>
  <si>
    <t>-2117555365</t>
  </si>
  <si>
    <t>733111106</t>
  </si>
  <si>
    <t>Potrubí ocelové závitové bezešvé běžné nízkotlaké DN 32</t>
  </si>
  <si>
    <t>490830824</t>
  </si>
  <si>
    <t>733111107</t>
  </si>
  <si>
    <t>Potrubí ocelové závitové bezešvé běžné nízkotlaké DN 40</t>
  </si>
  <si>
    <t>-1032348074</t>
  </si>
  <si>
    <t>733111107p.c.1</t>
  </si>
  <si>
    <t>objímky potrubí do DN 40</t>
  </si>
  <si>
    <t>-1613213112</t>
  </si>
  <si>
    <t>733113113</t>
  </si>
  <si>
    <t>Příplatek k potrubí z trubek ocelových závitových za zhotovení závitové ocelové přípojky DN 15</t>
  </si>
  <si>
    <t>-1261240609</t>
  </si>
  <si>
    <t>733120819</t>
  </si>
  <si>
    <t>Demontáž potrubí ocelového hladkého do D 60,3</t>
  </si>
  <si>
    <t>1186560396</t>
  </si>
  <si>
    <t>733120826</t>
  </si>
  <si>
    <t>Demontáž potrubí ocelového hladkého do D 89</t>
  </si>
  <si>
    <t>-697555266</t>
  </si>
  <si>
    <t>733121118</t>
  </si>
  <si>
    <t>Potrubí ocelové hladké bezešvé běžné nízkotlaké D 57x3,2</t>
  </si>
  <si>
    <t>-672276489</t>
  </si>
  <si>
    <t>733121221</t>
  </si>
  <si>
    <t>Potrubí ocelové hladké bezešvé v kotelnách nebo strojovnách D 70x3,2</t>
  </si>
  <si>
    <t>1905936910</t>
  </si>
  <si>
    <t>733121221p.c.1</t>
  </si>
  <si>
    <t>objímky pro potrubí do DN 65</t>
  </si>
  <si>
    <t>1692100835</t>
  </si>
  <si>
    <t>733140811</t>
  </si>
  <si>
    <t>Odřezání nádoby odvzdušňovací</t>
  </si>
  <si>
    <t>-1887223201</t>
  </si>
  <si>
    <t>733141102</t>
  </si>
  <si>
    <t>Odvzdušňovací nádoba z trubek ocelových do DN 50</t>
  </si>
  <si>
    <t>443639064</t>
  </si>
  <si>
    <t>733190107</t>
  </si>
  <si>
    <t>Zkouška těsnosti potrubí ocelové závitové do DN 40</t>
  </si>
  <si>
    <t>1808031796</t>
  </si>
  <si>
    <t>733190219</t>
  </si>
  <si>
    <t>Zkouška těsnosti potrubí ocelové hladké přes D 51x2,6 do D 60,3x2,9</t>
  </si>
  <si>
    <t>1155576648</t>
  </si>
  <si>
    <t>733190225</t>
  </si>
  <si>
    <t>Zkouška těsnosti potrubí ocelové hladké přes D 60,3x2,9 do D 89x5,0</t>
  </si>
  <si>
    <t>1573062727</t>
  </si>
  <si>
    <t>733190801</t>
  </si>
  <si>
    <t>Odřezání objímky dvojité do DN 50</t>
  </si>
  <si>
    <t>345428619</t>
  </si>
  <si>
    <t>733191111</t>
  </si>
  <si>
    <t>Manžeta prostupová pro ocelové potrubí do DN 20</t>
  </si>
  <si>
    <t>-520174762</t>
  </si>
  <si>
    <t>733191112</t>
  </si>
  <si>
    <t>Manžeta prostupová pro ocelové potrubí přes 20 do DN 32</t>
  </si>
  <si>
    <t>1842968243</t>
  </si>
  <si>
    <t>733191113</t>
  </si>
  <si>
    <t>Manžeta prostupová pro ocelové potrubí přes 32 do DN 50</t>
  </si>
  <si>
    <t>1963745383</t>
  </si>
  <si>
    <t>733193810</t>
  </si>
  <si>
    <t>Rozřezání konzoly, podpěry nebo výložníku pro potrubí z L profilu do 50x50x5 mm</t>
  </si>
  <si>
    <t>1865744558</t>
  </si>
  <si>
    <t>733811221</t>
  </si>
  <si>
    <t>Ochrana potrubí ústředního vytápění termoizolačními trubicemi z PE tl do 9 mm DN do 22 mm</t>
  </si>
  <si>
    <t>-1783510199</t>
  </si>
  <si>
    <t>733811222</t>
  </si>
  <si>
    <t>Ochrana potrubí ústředního vytápění termoizolačními trubicemi z PE tl do 9 mm DN do 45 mm</t>
  </si>
  <si>
    <t>1854724074</t>
  </si>
  <si>
    <t>733890803</t>
  </si>
  <si>
    <t>Přemístění potrubí demontovaného vodorovně do 100 m v objektech výšky přes 6 do 24 m</t>
  </si>
  <si>
    <t>306314092</t>
  </si>
  <si>
    <t>998733102</t>
  </si>
  <si>
    <t>Přesun hmot tonážní pro rozvody potrubí v objektech v do 12 m</t>
  </si>
  <si>
    <t>-1963860118</t>
  </si>
  <si>
    <t>734</t>
  </si>
  <si>
    <t>Ústřední vytápění - armatury</t>
  </si>
  <si>
    <t>734100811</t>
  </si>
  <si>
    <t>Demontáž armatury přírubové se dvěma přírubami do DN 50</t>
  </si>
  <si>
    <t>-1399026207</t>
  </si>
  <si>
    <t>734100812</t>
  </si>
  <si>
    <t>Demontáž armatury přírubové se dvěma přírubami do DN 100</t>
  </si>
  <si>
    <t>-1332412627</t>
  </si>
  <si>
    <t>734200821</t>
  </si>
  <si>
    <t>Demontáž armatury závitové se dvěma závity do G 1/2</t>
  </si>
  <si>
    <t>-214173763</t>
  </si>
  <si>
    <t>734200822</t>
  </si>
  <si>
    <t>Demontáž armatury závitové se dvěma závity do G 1</t>
  </si>
  <si>
    <t>1130028397</t>
  </si>
  <si>
    <t>734209112</t>
  </si>
  <si>
    <t>Montáž armatury závitové s dvěma závity G 3/8</t>
  </si>
  <si>
    <t>1995062891</t>
  </si>
  <si>
    <t>734209112p.c.1</t>
  </si>
  <si>
    <t>vyvažovací ventil DN 10 s vypouštěním kvs=1,36</t>
  </si>
  <si>
    <t>-264192026</t>
  </si>
  <si>
    <t>734209113</t>
  </si>
  <si>
    <t>Montáž armatury závitové s dvěma závity G 1/2</t>
  </si>
  <si>
    <t>526167879</t>
  </si>
  <si>
    <t>734209113p.c.1</t>
  </si>
  <si>
    <t>regulátor tlakové diference DN 15, 10-60 kPa,kvm=1,4</t>
  </si>
  <si>
    <t>-533841651</t>
  </si>
  <si>
    <t>734209115</t>
  </si>
  <si>
    <t>Montáž armatury závitové s dvěma závity G 1</t>
  </si>
  <si>
    <t>-1905150899</t>
  </si>
  <si>
    <t>734209115p.c.1</t>
  </si>
  <si>
    <t>vyvažovací ventil DN 25 s vypouštěním kvs=8,59</t>
  </si>
  <si>
    <t>-1456943809</t>
  </si>
  <si>
    <t>734209115p.c.2</t>
  </si>
  <si>
    <t>regulátor tlakové diference DN 25, 10-60 kPa, kvm=5,5</t>
  </si>
  <si>
    <t>2144006638</t>
  </si>
  <si>
    <t>734211112</t>
  </si>
  <si>
    <t>Ventil závitový odvzdušňovací G 1/4 PN 10 do 120°C otopných těles</t>
  </si>
  <si>
    <t>-1078799514</t>
  </si>
  <si>
    <t>734211113</t>
  </si>
  <si>
    <t>Ventil závitový odvzdušňovací G 3/8 PN 10 do 120°C otopných těles</t>
  </si>
  <si>
    <t>409898229</t>
  </si>
  <si>
    <t>734221682</t>
  </si>
  <si>
    <t>Termostatická hlavice kapalinová PN 10 do 110°C otopných těles VK</t>
  </si>
  <si>
    <t>-1350752777</t>
  </si>
  <si>
    <t>734261402</t>
  </si>
  <si>
    <t>Armatura připojovací rohová G 1/2x18 PN 10 do 110°C radiátorů typu VK</t>
  </si>
  <si>
    <t>1600588463</t>
  </si>
  <si>
    <t>734291123</t>
  </si>
  <si>
    <t>Kohout plnící a vypouštěcí G 1/2 PN 10 do 90°C závitový</t>
  </si>
  <si>
    <t>149723925</t>
  </si>
  <si>
    <t>734292712</t>
  </si>
  <si>
    <t>Kohout kulový přímý G 3/8 PN 42 do 185°C vnitřní závit</t>
  </si>
  <si>
    <t>1279412372</t>
  </si>
  <si>
    <t>734292713</t>
  </si>
  <si>
    <t>Kohout kulový přímý G 1/2 PN 42 do 185°C vnitřní závit</t>
  </si>
  <si>
    <t>29793658</t>
  </si>
  <si>
    <t>734292714</t>
  </si>
  <si>
    <t>Kohout kulový přímý G 3/4 PN 42 do 185°C vnitřní závit</t>
  </si>
  <si>
    <t>1348922767</t>
  </si>
  <si>
    <t>734292716</t>
  </si>
  <si>
    <t>Kohout kulový přímý G 1 1/4 PN 42 do 185°C vnitřní závit</t>
  </si>
  <si>
    <t>-778013991</t>
  </si>
  <si>
    <t>734294104</t>
  </si>
  <si>
    <t>Růžice dělená krycí do G 3/4</t>
  </si>
  <si>
    <t>2007915091</t>
  </si>
  <si>
    <t>734890803</t>
  </si>
  <si>
    <t>Přemístění demontovaných armatur vodorovně do 100 m v objektech výšky přes 6 do 24 m</t>
  </si>
  <si>
    <t>846564083</t>
  </si>
  <si>
    <t>998734102</t>
  </si>
  <si>
    <t>Přesun hmot tonážní pro armatury v objektech v do 12 m</t>
  </si>
  <si>
    <t>-1118274854</t>
  </si>
  <si>
    <t>735</t>
  </si>
  <si>
    <t>Ústřední vytápění - otopná tělesa</t>
  </si>
  <si>
    <t>735111810</t>
  </si>
  <si>
    <t>Demontáž otopného tělesa litinového článkového</t>
  </si>
  <si>
    <t>-385773235</t>
  </si>
  <si>
    <t>735152472</t>
  </si>
  <si>
    <t>Otopné těleso panelové VK dvoudeskové 1 přídavná přestupní plocha výška/délka 600/500 mm výkon 644 W</t>
  </si>
  <si>
    <t>1661316162</t>
  </si>
  <si>
    <t>735152474</t>
  </si>
  <si>
    <t>Otopné těleso panelové VK dvoudeskové 1 přídavná přestupní plocha výška/délka 600/700 mm výkon 902 W</t>
  </si>
  <si>
    <t>-893204978</t>
  </si>
  <si>
    <t>735152475</t>
  </si>
  <si>
    <t>Otopné těleso panelové VK dvoudeskové 1 přídavná přestupní plocha výška/délka 600/800mm výkon 1030 W</t>
  </si>
  <si>
    <t>1556938311</t>
  </si>
  <si>
    <t>735152476</t>
  </si>
  <si>
    <t>Otopné těleso panelové VK dvoudeskové 1 přídavná přestupní plocha výška/délka 600/90 mm výkon 1159 W</t>
  </si>
  <si>
    <t>-79004724</t>
  </si>
  <si>
    <t>735152478</t>
  </si>
  <si>
    <t>Otopné těleso panelové VK dvoudeskové 1 přídavná přestupní plocha výška/délka 600/1100mm výkon 1417W</t>
  </si>
  <si>
    <t>-111553713</t>
  </si>
  <si>
    <t>735152479</t>
  </si>
  <si>
    <t>Otopné těleso panelové VK dvoudeskové 1 přídavná přestupní plocha výška/délka 600/1200mm výkon 1546W</t>
  </si>
  <si>
    <t>-1107470038</t>
  </si>
  <si>
    <t>735152552</t>
  </si>
  <si>
    <t>Otopné těleso panelové VK dvoudeskové 2 přídavné přestupní plochy výška/délka 500/500 mm výkon 726 W</t>
  </si>
  <si>
    <t>-1873065325</t>
  </si>
  <si>
    <t>735152554</t>
  </si>
  <si>
    <t>Otopné těleso panelové VK dvoudeskové 2 přídavné přestupní plochy výška/délka 500/700mm výkon 1016 W</t>
  </si>
  <si>
    <t>1665507785</t>
  </si>
  <si>
    <t>735152555</t>
  </si>
  <si>
    <t>Otopné těleso panelové VK dvoudeskové 2 přídavné přestupní plochy výška/délka 500/800mm výkon 1162 W</t>
  </si>
  <si>
    <t>1178757093</t>
  </si>
  <si>
    <t>735152556</t>
  </si>
  <si>
    <t>Otopné těleso panelové VK dvoudeskové 2 přídavné přestupní plochy výška/délka 500/900mm výkon 1307 W</t>
  </si>
  <si>
    <t>-1070855620</t>
  </si>
  <si>
    <t>735152560</t>
  </si>
  <si>
    <t>Otopné těleso panelové VK dvoudeskové 2 přídavné přestupní plochy výška/délka 500/1400mm výkon 2033W</t>
  </si>
  <si>
    <t>-400808686</t>
  </si>
  <si>
    <t>735152563</t>
  </si>
  <si>
    <t>Otopné těleso panelové VK dvoudeskové 2 přídavné přestupní plochy výška/délka 500/2000mm výkon 2904W</t>
  </si>
  <si>
    <t>1786605219</t>
  </si>
  <si>
    <t>735152571</t>
  </si>
  <si>
    <t>Otopné těleso panelové VK dvoudeskové 2 přídavné přestupní plochy výška/délka 600/400 mm výkon 672 W</t>
  </si>
  <si>
    <t>-1704214424</t>
  </si>
  <si>
    <t>735152572</t>
  </si>
  <si>
    <t>Otopné těleso panelové VK dvoudeskové 2 přídavné přestupní plochy výška/délka 600/500 mm výkon 840 W</t>
  </si>
  <si>
    <t>-932990417</t>
  </si>
  <si>
    <t>735152573</t>
  </si>
  <si>
    <t>Otopné těleso panelové VK dvoudeskové 2 přídavné přestupní plochy výška/délka 600/600mm výkon 1007 W</t>
  </si>
  <si>
    <t>1431707615</t>
  </si>
  <si>
    <t>735152574</t>
  </si>
  <si>
    <t>Otopné těleso panelové VK dvoudeskové 2 přídavné přestupní plochy výška/délka 600/700mm výkon 1175 W</t>
  </si>
  <si>
    <t>1810967241</t>
  </si>
  <si>
    <t>735152575</t>
  </si>
  <si>
    <t>Otopné těleso panelové VK dvoudeskové 2 přídavné přestupní plochy výška/délka 600/800mm výkon 1343 W</t>
  </si>
  <si>
    <t>-51742591</t>
  </si>
  <si>
    <t>735152576</t>
  </si>
  <si>
    <t>Otopné těleso panelové VK dvoudeskové 2 přídavné přestupní plochy výška/délka 600/900mm výkon 1511 W</t>
  </si>
  <si>
    <t>567087943</t>
  </si>
  <si>
    <t>735152577</t>
  </si>
  <si>
    <t>Otopné těleso panelové VK dvoudeskové 2 přídavné přestupní plochy výška/délka 600/1000mm výkon 1679W</t>
  </si>
  <si>
    <t>108048379</t>
  </si>
  <si>
    <t>735152578</t>
  </si>
  <si>
    <t>Otopné těleso panelové VK dvoudeskové 2 přídavné přestupní plochy výška/délka 600/1100mm výkon 1847W</t>
  </si>
  <si>
    <t>47578971</t>
  </si>
  <si>
    <t>735152579</t>
  </si>
  <si>
    <t>Otopné těleso panelové VK dvoudeskové 2 přídavné přestupní plochy výška/délka 600/1200mm výkon 2015W</t>
  </si>
  <si>
    <t>-1678592941</t>
  </si>
  <si>
    <t>735152580</t>
  </si>
  <si>
    <t>Otopné těleso panelové VK dvoudeskové 2 přídavné přestupní plochy výška/délka 600/1400mm výkon 2351W</t>
  </si>
  <si>
    <t>-1592869919</t>
  </si>
  <si>
    <t>735152597</t>
  </si>
  <si>
    <t>Otopné těleso panelové VK dvoudeskové 2 přídavné přestupní plochy výška/délka 900/1000mm výkon 2313W</t>
  </si>
  <si>
    <t>1970597960</t>
  </si>
  <si>
    <t>735152598</t>
  </si>
  <si>
    <t>Otopné těleso panelové VK dvoudeskové 2 přídavné přestupní plochy výška/délka 900/1100mm výkon 2544W</t>
  </si>
  <si>
    <t>-421217778</t>
  </si>
  <si>
    <t>735152696</t>
  </si>
  <si>
    <t>Otopné těleso panelové VK třídeskové 3 přídavné přestupní plochy výška/délka 900/900 mm výkon 2995 W</t>
  </si>
  <si>
    <t>595524571</t>
  </si>
  <si>
    <t>735152697</t>
  </si>
  <si>
    <t>Otopné těleso panelové VK třídeskové 3 přídavné přestupní plochy výška/délka 900/1000mm výkon 3228 W</t>
  </si>
  <si>
    <t>639604308</t>
  </si>
  <si>
    <t>735159210</t>
  </si>
  <si>
    <t>Montáž otopných těles panelových dvouřadých délky do 1140 mm</t>
  </si>
  <si>
    <t>1896044018</t>
  </si>
  <si>
    <t>735159220</t>
  </si>
  <si>
    <t>Montáž otopných těles panelových dvouřadých délky do 1500 mm</t>
  </si>
  <si>
    <t>1200107740</t>
  </si>
  <si>
    <t>735159230</t>
  </si>
  <si>
    <t>Montáž otopných těles panelových dvouřadých délky do 1980 mm</t>
  </si>
  <si>
    <t>-975691000</t>
  </si>
  <si>
    <t>735159310</t>
  </si>
  <si>
    <t>Montáž otopných těles panelových třířadých délky do 1140 mm</t>
  </si>
  <si>
    <t>-755212782</t>
  </si>
  <si>
    <t>735159310p.c.1</t>
  </si>
  <si>
    <t>tlaková zkouška otopných těles</t>
  </si>
  <si>
    <t>-880527541</t>
  </si>
  <si>
    <t>735494811</t>
  </si>
  <si>
    <t>Vypuštění vody z otopných těles</t>
  </si>
  <si>
    <t>2070289048</t>
  </si>
  <si>
    <t>735890802</t>
  </si>
  <si>
    <t>Přemístění demontovaného otopného tělesa vodorovně 100 m v objektech výšky přes 6 do 12 m</t>
  </si>
  <si>
    <t>-359261702</t>
  </si>
  <si>
    <t>998735102</t>
  </si>
  <si>
    <t>Přesun hmot tonážní pro otopná tělesa v objektech v do 12 m</t>
  </si>
  <si>
    <t>-2110843336</t>
  </si>
  <si>
    <t>783614551</t>
  </si>
  <si>
    <t>Základní jednonásobný syntetický nátěr potrubí DN do 50 mm</t>
  </si>
  <si>
    <t>-888230684</t>
  </si>
  <si>
    <t>783614561</t>
  </si>
  <si>
    <t>Základní jednonásobný syntetický nátěr potrubí DN do 100 mm</t>
  </si>
  <si>
    <t>-461915862</t>
  </si>
  <si>
    <t>783617611</t>
  </si>
  <si>
    <t>Krycí dvojnásobný syntetický nátěr potrubí DN do 50 mm</t>
  </si>
  <si>
    <t>-1131539394</t>
  </si>
  <si>
    <t>Topná zkouška</t>
  </si>
  <si>
    <t>72937987</t>
  </si>
  <si>
    <t>vyregulování systému a vyhotovení protokolu</t>
  </si>
  <si>
    <t>-442344785</t>
  </si>
  <si>
    <t>SO 01-VZT - Vzduchotechnika</t>
  </si>
  <si>
    <t>Úroveň 3:</t>
  </si>
  <si>
    <t>VZT1 - Teplovzdušné větrání učebny 01.13</t>
  </si>
  <si>
    <t xml:space="preserve">    751 - Vzduchotechnika</t>
  </si>
  <si>
    <t>941111111</t>
  </si>
  <si>
    <t>Montáž lešení řadového trubkového lehkého s podlahami zatížení do 200 kg/m2 š do 0,9 m v do 10 m</t>
  </si>
  <si>
    <t>-747242736</t>
  </si>
  <si>
    <t>941111211</t>
  </si>
  <si>
    <t>Příplatek k lešení řadovému trubkovému lehkému s podlahami š 0,9 m v 10 m za první a ZKD den použití</t>
  </si>
  <si>
    <t>-188870227</t>
  </si>
  <si>
    <t>941111811</t>
  </si>
  <si>
    <t>Demontáž lešení řadového trubkového lehkého s podlahami zatížení do 200 kg/m2 š do 0,9 m v do 10 m</t>
  </si>
  <si>
    <t>820075473</t>
  </si>
  <si>
    <t>713411121</t>
  </si>
  <si>
    <t>Montáž izolace tepelné potrubí pásy nebo rohožemi s Al fólií staženými drátem 1x</t>
  </si>
  <si>
    <t>-1912235739</t>
  </si>
  <si>
    <t>900914643</t>
  </si>
  <si>
    <t>-454134495</t>
  </si>
  <si>
    <t>751</t>
  </si>
  <si>
    <t>751311111</t>
  </si>
  <si>
    <t>Mtž vyústi čtyřhranné na kruhové potrubí do 0,040 m2</t>
  </si>
  <si>
    <t>-2024321991</t>
  </si>
  <si>
    <t>751311111p.c.1</t>
  </si>
  <si>
    <t>Vyústka do kruhového potrubí dvouřadá 425x85 s Regulací R1</t>
  </si>
  <si>
    <t>-830686630</t>
  </si>
  <si>
    <t>751311111p.c.2</t>
  </si>
  <si>
    <t>tryskový difusor pro kruhové potrubí vel. 1040x125 mm</t>
  </si>
  <si>
    <t>386764176</t>
  </si>
  <si>
    <t>751344112</t>
  </si>
  <si>
    <t>Mtž tlumiče hluku pro kruhové potrubí D do 200 mm</t>
  </si>
  <si>
    <t>1189288043</t>
  </si>
  <si>
    <t>751344112p.c.1</t>
  </si>
  <si>
    <t>Tlumič hluku DN 200/900</t>
  </si>
  <si>
    <t>341113030</t>
  </si>
  <si>
    <t>751398051</t>
  </si>
  <si>
    <t>Mtž protidešťové žaluzie potrubí do 0,150 m2</t>
  </si>
  <si>
    <t>1883371981</t>
  </si>
  <si>
    <t>751398051p.c.1</t>
  </si>
  <si>
    <t>Protidešťová žaluzie 400x300 vč. síta</t>
  </si>
  <si>
    <t>1131448175</t>
  </si>
  <si>
    <t>751398052</t>
  </si>
  <si>
    <t>Mtž protidešťové žaluzie potrubí do 0,300 m2</t>
  </si>
  <si>
    <t>-112633655</t>
  </si>
  <si>
    <t>751398052p.c.1</t>
  </si>
  <si>
    <t>Žaluziová klapka 600x300</t>
  </si>
  <si>
    <t>-1904453813</t>
  </si>
  <si>
    <t>751510011</t>
  </si>
  <si>
    <t>Vzduchotechnické potrubí pozink čtyřhranné průřezu do 0,03 m2</t>
  </si>
  <si>
    <t>-790309346</t>
  </si>
  <si>
    <t>751510042</t>
  </si>
  <si>
    <t>Vzduchotechnické potrubí pozink kruhové spirálně vinuté D do 200 mm</t>
  </si>
  <si>
    <t>-129539680</t>
  </si>
  <si>
    <t>751510043</t>
  </si>
  <si>
    <t>Vzduchotechnické potrubí pozink kruhové spirálně vinuté D do 300 mm</t>
  </si>
  <si>
    <t>-1929212068</t>
  </si>
  <si>
    <t>751514679</t>
  </si>
  <si>
    <t>Mtž škrtící klapky do plech potrubí kruhové bez příruby D do 200 mm</t>
  </si>
  <si>
    <t>-149034221</t>
  </si>
  <si>
    <t>751514679p.c.1</t>
  </si>
  <si>
    <t>Zpětná klapka DN 200</t>
  </si>
  <si>
    <t>-666464696</t>
  </si>
  <si>
    <t>751537133</t>
  </si>
  <si>
    <t>Mtž potrubí ohebného izol minerální vatou z Al folie D do 300 mm</t>
  </si>
  <si>
    <t>1842324441</t>
  </si>
  <si>
    <t>751537133p.c.1</t>
  </si>
  <si>
    <t>hlukově izolovaná ohebná hadice DN 250</t>
  </si>
  <si>
    <t>-404112039</t>
  </si>
  <si>
    <t>751571032</t>
  </si>
  <si>
    <t>Uchycení potrubí čtyřhranného na kci z nosníků kotvenou do betonu průřezu do 0,03 m2</t>
  </si>
  <si>
    <t>1202453212</t>
  </si>
  <si>
    <t>751572032</t>
  </si>
  <si>
    <t>Uchycení potrubí kruhového na konstrukci z nosníků kotvenou do betonu D do 200 mm</t>
  </si>
  <si>
    <t>-1663249825</t>
  </si>
  <si>
    <t>751572033</t>
  </si>
  <si>
    <t>Uchycení potrubí kruhového na konstrukci z nosníků kotvenou do betonu D do 300 mm</t>
  </si>
  <si>
    <t>501898940</t>
  </si>
  <si>
    <t>751581211</t>
  </si>
  <si>
    <t>Obklad kruhového potrubí protipožárními deskami EI 30</t>
  </si>
  <si>
    <t>-1824283040</t>
  </si>
  <si>
    <t>751581352</t>
  </si>
  <si>
    <t>Protipožární prostup stěnou kruhového potrubí průměru do 200 šířka spáry 25 mm</t>
  </si>
  <si>
    <t>736458799</t>
  </si>
  <si>
    <t>751611115</t>
  </si>
  <si>
    <t>Montáž vzduchotechnické jednotky s rekuperací tepla stojaté s výměnou vzduchu do 1000 m3/h</t>
  </si>
  <si>
    <t>1007802146</t>
  </si>
  <si>
    <t>751611115p.c.1</t>
  </si>
  <si>
    <t>VZT jednotka 420/420m3/hod,300Pa přívod:uzav. klapka se servop,filtr ePM1 55%,rekup. výměník úč.89(79)%,ventilátor EC motor 230V, 142W, elektro ohřívač 1,8 kW; odvod filtr Coarse60%, ventilátor s motorem EC 230V,116W,regulace</t>
  </si>
  <si>
    <t>668423513</t>
  </si>
  <si>
    <t>751611115p.c.2</t>
  </si>
  <si>
    <t>čidlo CO2</t>
  </si>
  <si>
    <t>-1557504152</t>
  </si>
  <si>
    <t>751611115p.c.3</t>
  </si>
  <si>
    <t>čidlo relativní vlhkosti</t>
  </si>
  <si>
    <t>-178765154</t>
  </si>
  <si>
    <t>751611115p.c.4</t>
  </si>
  <si>
    <t>Zprovoznění VZT jednotky</t>
  </si>
  <si>
    <t>264009459</t>
  </si>
  <si>
    <t>751611115p.c.5</t>
  </si>
  <si>
    <t>Prokabelování a oživení regulace</t>
  </si>
  <si>
    <t>-905897737</t>
  </si>
  <si>
    <t>751691111</t>
  </si>
  <si>
    <t>Zaregulování systému vzduchotechnického zařízení - 1 koncový (distribuční) prvek</t>
  </si>
  <si>
    <t>-136252789</t>
  </si>
  <si>
    <t>751691111p.c.1</t>
  </si>
  <si>
    <t>doprava VZT na stavbu</t>
  </si>
  <si>
    <t>233795138</t>
  </si>
  <si>
    <t>998751101</t>
  </si>
  <si>
    <t>Přesun hmot tonážní pro vzduchotechniku v objektech v do 12 m</t>
  </si>
  <si>
    <t>1625415623</t>
  </si>
  <si>
    <t>VZT2 - Teplovzdušné větrání učebny 01.11</t>
  </si>
  <si>
    <t>-715423214</t>
  </si>
  <si>
    <t>163461745</t>
  </si>
  <si>
    <t>-1069358125</t>
  </si>
  <si>
    <t>1359320660</t>
  </si>
  <si>
    <t>-388266061</t>
  </si>
  <si>
    <t>421116453</t>
  </si>
  <si>
    <t>1750647391</t>
  </si>
  <si>
    <t>Vyústka do kruhového potrubí dvouřadá 525x85 s Regulací R1</t>
  </si>
  <si>
    <t>-1819495709</t>
  </si>
  <si>
    <t>1263613346</t>
  </si>
  <si>
    <t>-2060771781</t>
  </si>
  <si>
    <t>1209818961</t>
  </si>
  <si>
    <t>-721494542</t>
  </si>
  <si>
    <t>756794437</t>
  </si>
  <si>
    <t>-2059937726</t>
  </si>
  <si>
    <t>-913251195</t>
  </si>
  <si>
    <t>-1541097449</t>
  </si>
  <si>
    <t>452342674</t>
  </si>
  <si>
    <t>1022092682</t>
  </si>
  <si>
    <t>-362287882</t>
  </si>
  <si>
    <t>1169140048</t>
  </si>
  <si>
    <t>-1105231300</t>
  </si>
  <si>
    <t>45685457</t>
  </si>
  <si>
    <t>-417807258</t>
  </si>
  <si>
    <t>-446829872</t>
  </si>
  <si>
    <t>1975820249</t>
  </si>
  <si>
    <t>669280958</t>
  </si>
  <si>
    <t>88989902</t>
  </si>
  <si>
    <t>-211311828</t>
  </si>
  <si>
    <t>prokabelování a oživení regulace</t>
  </si>
  <si>
    <t>1993203947</t>
  </si>
  <si>
    <t>-1247615917</t>
  </si>
  <si>
    <t>-1471325524</t>
  </si>
  <si>
    <t>-774716474</t>
  </si>
  <si>
    <t>VZT4 - Klimatizace učeben</t>
  </si>
  <si>
    <t>-211201491</t>
  </si>
  <si>
    <t>1067809698</t>
  </si>
  <si>
    <t>-480189282</t>
  </si>
  <si>
    <t>-2086040261</t>
  </si>
  <si>
    <t>-2004695946</t>
  </si>
  <si>
    <t>524023226</t>
  </si>
  <si>
    <t>-9489998</t>
  </si>
  <si>
    <t>1536413150</t>
  </si>
  <si>
    <t>1635978085</t>
  </si>
  <si>
    <t>652719850</t>
  </si>
  <si>
    <t>-1458138300</t>
  </si>
  <si>
    <t>-1050116544</t>
  </si>
  <si>
    <t>-2040224082</t>
  </si>
  <si>
    <t>1121593492</t>
  </si>
  <si>
    <t>-159124629</t>
  </si>
  <si>
    <t>1569452158</t>
  </si>
  <si>
    <t>751711111</t>
  </si>
  <si>
    <t>Montáž klimatizační jednotky vnitřní nástěnné o výkonu 3,5 kW</t>
  </si>
  <si>
    <t>1127096641</t>
  </si>
  <si>
    <t>751711111p.c.1</t>
  </si>
  <si>
    <t>Nástěnná klimatizační jednotka rozměry v*š*h=266*260*795 chladící výkon 1,7 kW</t>
  </si>
  <si>
    <t>-1109813246</t>
  </si>
  <si>
    <t>751711111p.c.2</t>
  </si>
  <si>
    <t>Nástěnná klimatizační jednotka rozměry v*š*h=266*260*795 chladící výkon 2,2 kW</t>
  </si>
  <si>
    <t>2101897898</t>
  </si>
  <si>
    <t>751711111p.c.3</t>
  </si>
  <si>
    <t>Nástěnná klimatizační jednotka rozměry v*š*h=266*260*795 chladící výkon 3,6 kW</t>
  </si>
  <si>
    <t>-1604922754</t>
  </si>
  <si>
    <t>751711111p.c.4</t>
  </si>
  <si>
    <t>kabelový ovladač dodávka+montáž</t>
  </si>
  <si>
    <t>-851598958</t>
  </si>
  <si>
    <t>751721123</t>
  </si>
  <si>
    <t>Montáž klimatizační jednotky venkovní s trojfázovým napájením (do 18 vnitřních jednotek)</t>
  </si>
  <si>
    <t>446977221</t>
  </si>
  <si>
    <t>751721123p.c.1</t>
  </si>
  <si>
    <t>venkovní kondenzační jednotka rozměry v*š*h=1685*1240*735chladivo R410, chladící výkon 40 kW, hladina ak. tlaku 60 dBA</t>
  </si>
  <si>
    <t>-645279080</t>
  </si>
  <si>
    <t>751721123p.c.2</t>
  </si>
  <si>
    <t>tlumič hluku s útlumem 10 dB(A) na kondenzační jednotku - atyp</t>
  </si>
  <si>
    <t>-2048786560</t>
  </si>
  <si>
    <t>751721123p.c.3</t>
  </si>
  <si>
    <t>ocelová nekorozivní konstrukce pod kondenzační jednotku - rozměr dle kondenzační jednotky</t>
  </si>
  <si>
    <t>136420371</t>
  </si>
  <si>
    <t>751721123p.c.4</t>
  </si>
  <si>
    <t>zprovoznění klimatizačního systému</t>
  </si>
  <si>
    <t>2092335881</t>
  </si>
  <si>
    <t>751721123p.c.5</t>
  </si>
  <si>
    <t>řídící skříňka klimatizačního systému</t>
  </si>
  <si>
    <t>1515903024</t>
  </si>
  <si>
    <t>751791123</t>
  </si>
  <si>
    <t>Montáž dvojice měděného potrubí předizolovaného 10-16 (3/8" x 5/8")</t>
  </si>
  <si>
    <t>264639878</t>
  </si>
  <si>
    <t>751791123p.c.1</t>
  </si>
  <si>
    <t>Dodávka dvojice měděného potrubí předizolovaného vč.propojovacího kabelu, tepelné izolace na bázi kaučuku tl. 13 mm ve venk. prostředí ochrana proti UV záření</t>
  </si>
  <si>
    <t>-1336416250</t>
  </si>
  <si>
    <t>751791123p.c.2</t>
  </si>
  <si>
    <t>Dodávka chladiva R 410A</t>
  </si>
  <si>
    <t>1817963627</t>
  </si>
  <si>
    <t>751791123p.c.3</t>
  </si>
  <si>
    <t>rozbočovač 6,4*12,7-6,4*12,79,5*15,9</t>
  </si>
  <si>
    <t>-1987204203</t>
  </si>
  <si>
    <t>751791123p.c.4</t>
  </si>
  <si>
    <t>rozbočovač 9,5*15,9-9,5*19,1-9,5*22,2</t>
  </si>
  <si>
    <t>-846771071</t>
  </si>
  <si>
    <t>751791123p.c.5</t>
  </si>
  <si>
    <t>rozbočovač 9,5*22,2-9,5*22,2-15,9*28,6</t>
  </si>
  <si>
    <t>-1429602751</t>
  </si>
  <si>
    <t>751791123p.c.6</t>
  </si>
  <si>
    <t>rozbočovač 15,9*28,6-9,5*22,2-19,1*34,9</t>
  </si>
  <si>
    <t>-2047587623</t>
  </si>
  <si>
    <t>751791123p.c.7</t>
  </si>
  <si>
    <t>montáž rozbočovače</t>
  </si>
  <si>
    <t>1169406994</t>
  </si>
  <si>
    <t>751791123p.c.8</t>
  </si>
  <si>
    <t>napuštění chladiva do systému</t>
  </si>
  <si>
    <t>1517482747</t>
  </si>
  <si>
    <t>751791123p.c.9</t>
  </si>
  <si>
    <t>doprava VZT zařízení na stavbu</t>
  </si>
  <si>
    <t>803041565</t>
  </si>
  <si>
    <t>1676019877</t>
  </si>
  <si>
    <t>VZT5 - Podtlakové větrání hygienických zařízení</t>
  </si>
  <si>
    <t>-408240500</t>
  </si>
  <si>
    <t>1160311044</t>
  </si>
  <si>
    <t>1194421477</t>
  </si>
  <si>
    <t>751122091</t>
  </si>
  <si>
    <t>Mtž vent rad ntl potrubního základního D do 100 mm</t>
  </si>
  <si>
    <t>2126126768</t>
  </si>
  <si>
    <t>75112091p.c1</t>
  </si>
  <si>
    <t>Diagonální potrubní ventilátor DN 100 - 80m3/hod, disp. tlak150 Pa, 230V, 18W vč. regulátoru otáček a doběhu</t>
  </si>
  <si>
    <t>-1636092938</t>
  </si>
  <si>
    <t>751122092</t>
  </si>
  <si>
    <t>Mtž vent rad ntl potrubního základního D do 200 mm</t>
  </si>
  <si>
    <t>-1273279657</t>
  </si>
  <si>
    <t>751122092p.c1</t>
  </si>
  <si>
    <t>Diagonální potrubní ventilátor DN 150 - 150(155)m3/hod, disp. tlak150 Pa, 230V, 30W vč. regulátoru otáček a doběhu</t>
  </si>
  <si>
    <t>-923482338</t>
  </si>
  <si>
    <t>75112092p.c.2</t>
  </si>
  <si>
    <t>Diagonální potrubní ventilátor DN 200 - 360(580)m3/hod, disp. tlak150 Pa, 230V, 120W vč. regulátoru otáček a doběhu</t>
  </si>
  <si>
    <t>878615469</t>
  </si>
  <si>
    <t>751122093</t>
  </si>
  <si>
    <t>Mtž vent rad ntl potrubního základního D do 300 mm</t>
  </si>
  <si>
    <t>-1132584515</t>
  </si>
  <si>
    <t>751122093p.c.1</t>
  </si>
  <si>
    <t>Radiální potrubní ventilátor DN 250 do 60C - 600m3/hod, disp. tlak180 Pa, 230V, 149W vč. regulátoru otáček a doběhu</t>
  </si>
  <si>
    <t>-488045559</t>
  </si>
  <si>
    <t>751322011</t>
  </si>
  <si>
    <t>Mtž talířového ventilu D do 100 mm</t>
  </si>
  <si>
    <t>-198706260</t>
  </si>
  <si>
    <t>751322011p.c.1</t>
  </si>
  <si>
    <t>Talířový odvodní ventil DN 100</t>
  </si>
  <si>
    <t>477308832</t>
  </si>
  <si>
    <t>751322012</t>
  </si>
  <si>
    <t>Mtž talířového ventilu D do 200 mm</t>
  </si>
  <si>
    <t>-180290681</t>
  </si>
  <si>
    <t>751322012p.c.1</t>
  </si>
  <si>
    <t>Talířový odvodní ventil DN 150</t>
  </si>
  <si>
    <t>-1860714276</t>
  </si>
  <si>
    <t>751322012p.c.2</t>
  </si>
  <si>
    <t>Talířový odvodní ventil DN 200</t>
  </si>
  <si>
    <t>584890966</t>
  </si>
  <si>
    <t>751377024</t>
  </si>
  <si>
    <t>Mtž odsávacího zákrytu (digestoř) průmyslového nástěnného do 2,5 m2</t>
  </si>
  <si>
    <t>-964965456</t>
  </si>
  <si>
    <t>751377024p.c.1</t>
  </si>
  <si>
    <t>digestoř nad keramické pece 1900x1200x450 mm, upřesnit dle dodávky keramické pece</t>
  </si>
  <si>
    <t>420102291</t>
  </si>
  <si>
    <t>751398041</t>
  </si>
  <si>
    <t>Mtž protidešťové žaluzie potrubí D do 300 mm</t>
  </si>
  <si>
    <t>-1488355885</t>
  </si>
  <si>
    <t>751398041p.c.1</t>
  </si>
  <si>
    <t>Žaluziová klapka DN 100</t>
  </si>
  <si>
    <t>-994032143</t>
  </si>
  <si>
    <t>751398041p.c.2</t>
  </si>
  <si>
    <t>Žaluziová klapka DN 200</t>
  </si>
  <si>
    <t>-1105587696</t>
  </si>
  <si>
    <t>751398041p.c.3</t>
  </si>
  <si>
    <t>Žaluziová klapka DN 250</t>
  </si>
  <si>
    <t>684849691</t>
  </si>
  <si>
    <t>1016721390</t>
  </si>
  <si>
    <t>Žaluziová klapka 250x250</t>
  </si>
  <si>
    <t>657765480</t>
  </si>
  <si>
    <t>751510041</t>
  </si>
  <si>
    <t>Vzduchotechnické potrubí pozink kruhové spirálně vinuté D do 100 mm</t>
  </si>
  <si>
    <t>1215614433</t>
  </si>
  <si>
    <t>1822710614</t>
  </si>
  <si>
    <t>751514678</t>
  </si>
  <si>
    <t>Mtž škrtící klapky do plech potrubí kruhové bez příruby D do 100 mm</t>
  </si>
  <si>
    <t>-1256294912</t>
  </si>
  <si>
    <t>751514678p.c.1</t>
  </si>
  <si>
    <t>Zpětná klapka DN 100</t>
  </si>
  <si>
    <t>428239581</t>
  </si>
  <si>
    <t>467800281</t>
  </si>
  <si>
    <t>Zpětná klapka DN 150</t>
  </si>
  <si>
    <t>1534053525</t>
  </si>
  <si>
    <t>751514679p.c.2</t>
  </si>
  <si>
    <t>-722812612</t>
  </si>
  <si>
    <t>751514680</t>
  </si>
  <si>
    <t>Mtž škrtící klapky do plech potrubí kruhové bez příruby D do 300 mm</t>
  </si>
  <si>
    <t>-1792885617</t>
  </si>
  <si>
    <t>751514680p.c.1</t>
  </si>
  <si>
    <t>Zpětná klapka DN 250</t>
  </si>
  <si>
    <t>-895952935</t>
  </si>
  <si>
    <t>751572031</t>
  </si>
  <si>
    <t>Uchycení potrubí kruhového na konstrukci z nosníků kotvenou do betonu D do 100 mm</t>
  </si>
  <si>
    <t>299447366</t>
  </si>
  <si>
    <t>-781950756</t>
  </si>
  <si>
    <t>1150858699</t>
  </si>
  <si>
    <t>-912453441</t>
  </si>
  <si>
    <t>883150862</t>
  </si>
  <si>
    <t>VZT6 - Teplovzdušné větrání šatny 1.12</t>
  </si>
  <si>
    <t>917874566</t>
  </si>
  <si>
    <t>-1277942219</t>
  </si>
  <si>
    <t>1138671231</t>
  </si>
  <si>
    <t>751311112</t>
  </si>
  <si>
    <t>Mtž vyústi čtyřhranné na kruhové potrubí do 0,080 m2</t>
  </si>
  <si>
    <t>1943077409</t>
  </si>
  <si>
    <t>751311112p.c.1</t>
  </si>
  <si>
    <t>Vyústka dvouřadá pro kruhové potrubí 525x85 s regulací R1</t>
  </si>
  <si>
    <t>1703768311</t>
  </si>
  <si>
    <t>751311112p.c.2</t>
  </si>
  <si>
    <t>Vyústka dvouřadá pro kruhové potrubí 525x85 s regulací R2</t>
  </si>
  <si>
    <t>764135581</t>
  </si>
  <si>
    <t>-1637093550</t>
  </si>
  <si>
    <t>kruhový tlumič hluku DN 160/900</t>
  </si>
  <si>
    <t>-1323291957</t>
  </si>
  <si>
    <t>745005732</t>
  </si>
  <si>
    <t>-1757993194</t>
  </si>
  <si>
    <t>Požární klapka DN 160 provedení ruční a teplotní</t>
  </si>
  <si>
    <t>-1169834771</t>
  </si>
  <si>
    <t>-175695722</t>
  </si>
  <si>
    <t>751581111</t>
  </si>
  <si>
    <t>Vzduchotechnické potrubí čtyřhranné přímé z protipožárních desek EI 30</t>
  </si>
  <si>
    <t>-874546913</t>
  </si>
  <si>
    <t>623068565</t>
  </si>
  <si>
    <t>751611121</t>
  </si>
  <si>
    <t>Montáž vzduchotechnické jednotky s rekuperací tepla podstropní s výměnou vzduchu do 1000 m3/h</t>
  </si>
  <si>
    <t>-373603386</t>
  </si>
  <si>
    <t>751611121p.c.1</t>
  </si>
  <si>
    <t>Rekuperační jednotka 200/200 m3/hod, disp. tlak 250 kPa, účinnost rekuperace 90%,příkon 0,17+1,3 kW (230V,50 Hz,1f), ventilátory s EC motory, včetně regulace</t>
  </si>
  <si>
    <t>557877252</t>
  </si>
  <si>
    <t>751611121p.c.2</t>
  </si>
  <si>
    <t>zprovoznění VZT jednotky</t>
  </si>
  <si>
    <t>-863246900</t>
  </si>
  <si>
    <t>751611121p.c.3</t>
  </si>
  <si>
    <t>prokabelování a oživení VZT jednotky</t>
  </si>
  <si>
    <t>-175992994</t>
  </si>
  <si>
    <t>751611121p.c.4</t>
  </si>
  <si>
    <t>Doprava VZT zařízení na stavbu</t>
  </si>
  <si>
    <t>-197429412</t>
  </si>
  <si>
    <t>-1879626088</t>
  </si>
  <si>
    <t>SO 01-ZTI - Zdravoinstalace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</si>
  <si>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</si>
  <si>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</si>
  <si>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</si>
  <si>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</si>
  <si>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732 - Ústřední vytápění - strojovny</t>
  </si>
  <si>
    <t>122201101</t>
  </si>
  <si>
    <t>Odkopávky a prokopávky nezapažené v hornině tř. 3 objem do 100 m3</t>
  </si>
  <si>
    <t>-1008492453</t>
  </si>
  <si>
    <t>132201201</t>
  </si>
  <si>
    <t>Hloubení rýh š do 2000 mm v hornině tř. 3 objemu do 100 m3</t>
  </si>
  <si>
    <t>-1815875161</t>
  </si>
  <si>
    <t>132201209</t>
  </si>
  <si>
    <t>Příplatek za lepivost k hloubení rýh š do 2000 mm v hornině tř. 3</t>
  </si>
  <si>
    <t>1795644970</t>
  </si>
  <si>
    <t>133201101</t>
  </si>
  <si>
    <t>Hloubení šachet v hornině tř. 3 objemu do 100 m3</t>
  </si>
  <si>
    <t>-1935204002</t>
  </si>
  <si>
    <t>133201109</t>
  </si>
  <si>
    <t>Příplatek za lepivost u hloubení šachet v hornině tř. 3</t>
  </si>
  <si>
    <t>1816831424</t>
  </si>
  <si>
    <t>139711101</t>
  </si>
  <si>
    <t>Vykopávky v uzavřených prostorách v hornině tř. 1 až 4</t>
  </si>
  <si>
    <t>330632378</t>
  </si>
  <si>
    <t>2039407270</t>
  </si>
  <si>
    <t>-1905892793</t>
  </si>
  <si>
    <t>526299499</t>
  </si>
  <si>
    <t>-1305991942</t>
  </si>
  <si>
    <t>-1916400119</t>
  </si>
  <si>
    <t>-1278601880</t>
  </si>
  <si>
    <t>241894839</t>
  </si>
  <si>
    <t>550102956</t>
  </si>
  <si>
    <t>977764574</t>
  </si>
  <si>
    <t>340237212</t>
  </si>
  <si>
    <t>Zazdívka otvorů v příčkách nebo stěnách plochy do 0,25 m2 cihlami plnými tl přes 100 mm</t>
  </si>
  <si>
    <t>356694695</t>
  </si>
  <si>
    <t>1873449881</t>
  </si>
  <si>
    <t>358315p.c.</t>
  </si>
  <si>
    <t>Vybourání stávajících šachet z beton. skruží</t>
  </si>
  <si>
    <t>801102025</t>
  </si>
  <si>
    <t>411388531</t>
  </si>
  <si>
    <t>Zabetonování otvorů pl do 1 m2 ve stropech</t>
  </si>
  <si>
    <t>722143122</t>
  </si>
  <si>
    <t>-1753513212</t>
  </si>
  <si>
    <t>CS ÚRS 2018 02</t>
  </si>
  <si>
    <t>-1026352993</t>
  </si>
  <si>
    <t>631312141</t>
  </si>
  <si>
    <t>Doplnění rýh v dosavadních mazaninách betonem prostým</t>
  </si>
  <si>
    <t>-1486815616</t>
  </si>
  <si>
    <t>635111421</t>
  </si>
  <si>
    <t>Doplnění násypů pod podlahy, mazaniny a dlažby pískem pl přes 2 m2</t>
  </si>
  <si>
    <t>1856809032</t>
  </si>
  <si>
    <t>871273121</t>
  </si>
  <si>
    <t>Montáž kanalizačního potrubí z PVC těsněné gumovým kroužkem otevřený výkop sklon do 20 % DN 125</t>
  </si>
  <si>
    <t>-1955803205</t>
  </si>
  <si>
    <t>28611126</t>
  </si>
  <si>
    <t>trubka kanalizační PVC DN 125x1000 mm SN4</t>
  </si>
  <si>
    <t>848799630</t>
  </si>
  <si>
    <t>877275211</t>
  </si>
  <si>
    <t>Montáž tvarovek z tvrdého PVC-systém KG nebo z polypropylenu-systém KG 2000 jednoosé DN 125</t>
  </si>
  <si>
    <t>1864624638</t>
  </si>
  <si>
    <t>28611356</t>
  </si>
  <si>
    <t>koleno kanalizační PVC KG 125x45°</t>
  </si>
  <si>
    <t>-1326533142</t>
  </si>
  <si>
    <t>877275221</t>
  </si>
  <si>
    <t>Montáž tvarovek z tvrdého PVC-systém KG nebo z polypropylenu-systém KG 2000 dvouosé DN 125</t>
  </si>
  <si>
    <t>-1446892445</t>
  </si>
  <si>
    <t>28611910</t>
  </si>
  <si>
    <t>odbočka kanalizační plastová s hrdlem KG 125/125/45°</t>
  </si>
  <si>
    <t>-1333621997</t>
  </si>
  <si>
    <t>892271111</t>
  </si>
  <si>
    <t>Tlaková zkouška vodou potrubí DN 100 nebo 125</t>
  </si>
  <si>
    <t>1628093332</t>
  </si>
  <si>
    <t>-1303886455</t>
  </si>
  <si>
    <t>894812311</t>
  </si>
  <si>
    <t>Revizní a čistící šachta z PP typ DN 600/160 šachtové dno průtočné</t>
  </si>
  <si>
    <t>468245890</t>
  </si>
  <si>
    <t>894812332</t>
  </si>
  <si>
    <t>Revizní a čistící šachta z PP DN 600 šachtová roura korugovaná světlé hloubky 2000 mm</t>
  </si>
  <si>
    <t>510051475</t>
  </si>
  <si>
    <t>894812339</t>
  </si>
  <si>
    <t>Příplatek k rourám revizní a čistící šachty z PP DN 600 za uříznutí šachtové roury</t>
  </si>
  <si>
    <t>1941226521</t>
  </si>
  <si>
    <t>894812352</t>
  </si>
  <si>
    <t>Revizní a čistící šachta z PP DN 600 poklop litinový pro třídu zatížení A15 s teleskopickým adaptérem</t>
  </si>
  <si>
    <t>752666382</t>
  </si>
  <si>
    <t>894991p.c.</t>
  </si>
  <si>
    <t>Osazení šachty na stávající kanalizaci</t>
  </si>
  <si>
    <t>1705149275</t>
  </si>
  <si>
    <t>894992p.c.</t>
  </si>
  <si>
    <t>Dopojení stávající kanalizace na nově osazenou šachtu</t>
  </si>
  <si>
    <t>1326916283</t>
  </si>
  <si>
    <t>969021121</t>
  </si>
  <si>
    <t>Vybourání kanalizačního potrubí DN do 200</t>
  </si>
  <si>
    <t>1941343500</t>
  </si>
  <si>
    <t>380488311</t>
  </si>
  <si>
    <t>-661287016</t>
  </si>
  <si>
    <t>-169631290</t>
  </si>
  <si>
    <t>971033381</t>
  </si>
  <si>
    <t>Vybourání otvorů ve zdivu cihelném pl do 0,09 m2 na MVC nebo MV tl do 900 mm</t>
  </si>
  <si>
    <t>1886604976</t>
  </si>
  <si>
    <t>-819544472</t>
  </si>
  <si>
    <t>-919386356</t>
  </si>
  <si>
    <t>974031164</t>
  </si>
  <si>
    <t>Vysekání rýh ve zdivu cihelném hl do 150 mm š do 150 mm</t>
  </si>
  <si>
    <t>2077527474</t>
  </si>
  <si>
    <t>1390027398</t>
  </si>
  <si>
    <t>1108973560</t>
  </si>
  <si>
    <t>1843479341</t>
  </si>
  <si>
    <t>21,067*14 "Přepočtené koeficientem množství</t>
  </si>
  <si>
    <t>997013831</t>
  </si>
  <si>
    <t>Poplatek za uložení na skládce (skládkovné) stavebního odpadu směsného kód odpadu 170 904</t>
  </si>
  <si>
    <t>1007494980</t>
  </si>
  <si>
    <t>2026930652</t>
  </si>
  <si>
    <t>-2065135477</t>
  </si>
  <si>
    <t>721171808</t>
  </si>
  <si>
    <t>Demontáž potrubí z PVC do D 114</t>
  </si>
  <si>
    <t>1700739891</t>
  </si>
  <si>
    <t>721173401</t>
  </si>
  <si>
    <t>Potrubí kanalizační z PVC SN 4 svodné DN 110</t>
  </si>
  <si>
    <t>-1020461440</t>
  </si>
  <si>
    <t>721173402</t>
  </si>
  <si>
    <t>Potrubí kanalizační z PVC SN 4 svodné DN 125</t>
  </si>
  <si>
    <t>-882670210</t>
  </si>
  <si>
    <t>721173403</t>
  </si>
  <si>
    <t>Potrubí kanalizační z PVC SN 4 svodné DN 160</t>
  </si>
  <si>
    <t>-1574814931</t>
  </si>
  <si>
    <t>721174004</t>
  </si>
  <si>
    <t>Potrubí kanalizační z PP svodné DN 75</t>
  </si>
  <si>
    <t>-1266748852</t>
  </si>
  <si>
    <t>721174005</t>
  </si>
  <si>
    <t>Potrubí kanalizační z PP svodné DN 110</t>
  </si>
  <si>
    <t>-513124075</t>
  </si>
  <si>
    <t>721174024</t>
  </si>
  <si>
    <t>Potrubí kanalizační z PP odpadní DN 75</t>
  </si>
  <si>
    <t>-1810615026</t>
  </si>
  <si>
    <t>721174025</t>
  </si>
  <si>
    <t>Potrubí kanalizační z PP odpadní DN 110</t>
  </si>
  <si>
    <t>46930330</t>
  </si>
  <si>
    <t>721174042</t>
  </si>
  <si>
    <t>Potrubí kanalizační z PP připojovací DN 40</t>
  </si>
  <si>
    <t>1924033314</t>
  </si>
  <si>
    <t>721174043</t>
  </si>
  <si>
    <t>Potrubí kanalizační z PP připojovací DN 50</t>
  </si>
  <si>
    <t>-1040327281</t>
  </si>
  <si>
    <t>721174063</t>
  </si>
  <si>
    <t>Potrubí kanalizační z PP větrací DN 110</t>
  </si>
  <si>
    <t>1896560781</t>
  </si>
  <si>
    <t>721194104</t>
  </si>
  <si>
    <t>Vyvedení a upevnění odpadních výpustek DN 40</t>
  </si>
  <si>
    <t>1154860498</t>
  </si>
  <si>
    <t>721194105</t>
  </si>
  <si>
    <t>Vyvedení a upevnění odpadních výpustek DN 50</t>
  </si>
  <si>
    <t>1027967709</t>
  </si>
  <si>
    <t>721194107</t>
  </si>
  <si>
    <t>Vyvedení a upevnění odpadních výpustek DN 70</t>
  </si>
  <si>
    <t>-78068149</t>
  </si>
  <si>
    <t>721194109</t>
  </si>
  <si>
    <t>Vyvedení a upevnění odpadních výpustek DN 100</t>
  </si>
  <si>
    <t>1678608982</t>
  </si>
  <si>
    <t>721211403</t>
  </si>
  <si>
    <t>Vpusť podlahová s vodorovným odtokem DN 50/75 s kulovým kloubem</t>
  </si>
  <si>
    <t>360590820</t>
  </si>
  <si>
    <t>721219128</t>
  </si>
  <si>
    <t>Montáž odtokového sprchového žlabu</t>
  </si>
  <si>
    <t>-1990974707</t>
  </si>
  <si>
    <t>552332p.c.</t>
  </si>
  <si>
    <t>liniový odtokový žlab délky 1700mm vč. 2x odtok s kulovým kloubem, nerez. vtok. mřížka</t>
  </si>
  <si>
    <t>-2101978133</t>
  </si>
  <si>
    <t>721226512</t>
  </si>
  <si>
    <t>Zápachová uzávěrka podomítková pro pračku a myčku DN 50</t>
  </si>
  <si>
    <t>-1178347437</t>
  </si>
  <si>
    <t>721242116</t>
  </si>
  <si>
    <t>Lapač střešních splavenin z PP s kulovým kloubem na odtoku DN 125</t>
  </si>
  <si>
    <t>1052665715</t>
  </si>
  <si>
    <t>721242804</t>
  </si>
  <si>
    <t>Demontáž lapače střešních splavenin DN 125</t>
  </si>
  <si>
    <t>1623776573</t>
  </si>
  <si>
    <t>721273153</t>
  </si>
  <si>
    <t>Hlavice ventilační polypropylen PP DN 110</t>
  </si>
  <si>
    <t>-1868266157</t>
  </si>
  <si>
    <t>721290111</t>
  </si>
  <si>
    <t>Zkouška těsnosti potrubí kanalizace vodou do DN 125</t>
  </si>
  <si>
    <t>128794373</t>
  </si>
  <si>
    <t>721290112</t>
  </si>
  <si>
    <t>Zkouška těsnosti potrubí kanalizace vodou do DN 200</t>
  </si>
  <si>
    <t>-1832485814</t>
  </si>
  <si>
    <t>721290823</t>
  </si>
  <si>
    <t>Přemístění vnitrostaveništní demontovaných hmot vnitřní kanalizace v objektech výšky do 24 m</t>
  </si>
  <si>
    <t>-1745458416</t>
  </si>
  <si>
    <t>721991p.c.</t>
  </si>
  <si>
    <t>Napojení do stávající kanalizace</t>
  </si>
  <si>
    <t>1971546235</t>
  </si>
  <si>
    <t>721992p.c.</t>
  </si>
  <si>
    <t>Napojení do stávající šachty</t>
  </si>
  <si>
    <t>1909299710</t>
  </si>
  <si>
    <t>998721103</t>
  </si>
  <si>
    <t>Přesun hmot tonážní pro vnitřní kanalizace v objektech v do 24 m</t>
  </si>
  <si>
    <t>-1199345602</t>
  </si>
  <si>
    <t>722130234</t>
  </si>
  <si>
    <t>Potrubí vodovodní ocelové závitové pozinkované svařované běžné DN 32</t>
  </si>
  <si>
    <t>824673988</t>
  </si>
  <si>
    <t>722130235</t>
  </si>
  <si>
    <t>Potrubí vodovodní ocelové závitové pozinkované svařované běžné DN 40</t>
  </si>
  <si>
    <t>306642266</t>
  </si>
  <si>
    <t>722130802</t>
  </si>
  <si>
    <t>Demontáž potrubí ocelové pozinkované závitové do DN 40</t>
  </si>
  <si>
    <t>-1790187559</t>
  </si>
  <si>
    <t>722130831</t>
  </si>
  <si>
    <t>Demontáž nástěnky</t>
  </si>
  <si>
    <t>-2140805626</t>
  </si>
  <si>
    <t>722174022</t>
  </si>
  <si>
    <t>Potrubí vodovodní plastové PPR svar polyfuze PN 20 D 20 x 3,4 mm</t>
  </si>
  <si>
    <t>1085626965</t>
  </si>
  <si>
    <t>722174023</t>
  </si>
  <si>
    <t>Potrubí vodovodní plastové PPR svar polyfuze PN 20 D 25 x 4,2 mm</t>
  </si>
  <si>
    <t>345339331</t>
  </si>
  <si>
    <t>722174024</t>
  </si>
  <si>
    <t>Potrubí vodovodní plastové PPR svar polyfuze PN 20 D 32 x5,4 mm</t>
  </si>
  <si>
    <t>-1217513329</t>
  </si>
  <si>
    <t>722174025</t>
  </si>
  <si>
    <t>Potrubí vodovodní plastové PPR svar polyfuze PN 20 D 40 x 6,7 mm</t>
  </si>
  <si>
    <t>1348647995</t>
  </si>
  <si>
    <t>722174026</t>
  </si>
  <si>
    <t>Potrubí vodovodní plastové PPR svar polyfuze PN 20 D 50 x 8,4 mm</t>
  </si>
  <si>
    <t>-1253126508</t>
  </si>
  <si>
    <t>722181231</t>
  </si>
  <si>
    <t>Ochrana vodovodního potrubí přilepenými termoizolačními trubicemi z PE tl do 13 mm DN do 22 mm</t>
  </si>
  <si>
    <t>600446039</t>
  </si>
  <si>
    <t>722181232</t>
  </si>
  <si>
    <t>Ochrana vodovodního potrubí přilepenými termoizolačními trubicemi z PE tl do 13 mm DN do 45 mm</t>
  </si>
  <si>
    <t>341450503</t>
  </si>
  <si>
    <t>722181233</t>
  </si>
  <si>
    <t>Ochrana vodovodního potrubí přilepenými termoizolačními trubicemi z PE tl do 13 mm DN do 63 mm</t>
  </si>
  <si>
    <t>-441383719</t>
  </si>
  <si>
    <t>722181812</t>
  </si>
  <si>
    <t>Demontáž plstěných pásů z trub do D 50</t>
  </si>
  <si>
    <t>788608614</t>
  </si>
  <si>
    <t>722220152</t>
  </si>
  <si>
    <t>Nástěnka závitová plastová PPR PN 20 DN 20 x G 1/2</t>
  </si>
  <si>
    <t>455007977</t>
  </si>
  <si>
    <t>722220864</t>
  </si>
  <si>
    <t>Demontáž armatur závitových se dvěma závity do G 2</t>
  </si>
  <si>
    <t>-1169287165</t>
  </si>
  <si>
    <t>7222208p.c.</t>
  </si>
  <si>
    <t>Demontáž hydrantů</t>
  </si>
  <si>
    <t>66056795</t>
  </si>
  <si>
    <t>722224115</t>
  </si>
  <si>
    <t>Kohout plnicí nebo vypouštěcí G 1/2 PN 10 s jedním závitem</t>
  </si>
  <si>
    <t>-1825090596</t>
  </si>
  <si>
    <t>722231073</t>
  </si>
  <si>
    <t>Ventil zpětný mosazný G 3/4 PN 10 do 110°C se dvěma závity</t>
  </si>
  <si>
    <t>-1600920697</t>
  </si>
  <si>
    <t>722231076</t>
  </si>
  <si>
    <t>Ventil zpětný mosazný G 6/4 PN 10 do 110°C se dvěma závity</t>
  </si>
  <si>
    <t>-1255357460</t>
  </si>
  <si>
    <t>722232061</t>
  </si>
  <si>
    <t>Kohout kulový přímý G 1/2 PN 42 do 185°C vnitřní závit s vypouštěním</t>
  </si>
  <si>
    <t>-470557511</t>
  </si>
  <si>
    <t>722232062</t>
  </si>
  <si>
    <t>Kohout kulový přímý G 3/4 PN 42 do 185°C vnitřní závit s vypouštěním</t>
  </si>
  <si>
    <t>-1096794215</t>
  </si>
  <si>
    <t>722232065</t>
  </si>
  <si>
    <t>Kohout kulový přímý G 6/4 PN 42 do 185°C vnitřní závit s vypouštěním</t>
  </si>
  <si>
    <t>1380063910</t>
  </si>
  <si>
    <t>722240123</t>
  </si>
  <si>
    <t>Kohout kulový plastový PPR DN 25</t>
  </si>
  <si>
    <t>-857267549</t>
  </si>
  <si>
    <t>722240125</t>
  </si>
  <si>
    <t>Kohout kulový plastový PPR DN 40</t>
  </si>
  <si>
    <t>-163568085</t>
  </si>
  <si>
    <t>722250133</t>
  </si>
  <si>
    <t>Hydrantový systém s tvarově stálou hadicí D 25 x 30 m celoplechový</t>
  </si>
  <si>
    <t>486913101</t>
  </si>
  <si>
    <t>722260812</t>
  </si>
  <si>
    <t>Demontáž vodoměrů závitových G 3/4</t>
  </si>
  <si>
    <t>2128029834</t>
  </si>
  <si>
    <t>722262211</t>
  </si>
  <si>
    <t>Vodoměr závitový jednovtokový suchoběžný do 40°C G 1/2 x 80 mm Qn 1,5 m3/h horizontální</t>
  </si>
  <si>
    <t>-1114845713</t>
  </si>
  <si>
    <t>722290226</t>
  </si>
  <si>
    <t>Zkouška těsnosti vodovodního potrubí závitového do DN 50</t>
  </si>
  <si>
    <t>1040170612</t>
  </si>
  <si>
    <t>722290234</t>
  </si>
  <si>
    <t>Proplach a dezinfekce vodovodního potrubí do DN 80</t>
  </si>
  <si>
    <t>1480381208</t>
  </si>
  <si>
    <t>722290823</t>
  </si>
  <si>
    <t>Přemístění vnitrostaveništní demontovaných hmot pro vnitřní vodovod v objektech výšky do 24 m</t>
  </si>
  <si>
    <t>-61198129</t>
  </si>
  <si>
    <t>998722103</t>
  </si>
  <si>
    <t>Přesun hmot tonážní pro vnitřní vodovod v objektech v do 24 m</t>
  </si>
  <si>
    <t>1506970797</t>
  </si>
  <si>
    <t>723</t>
  </si>
  <si>
    <t>Zdravotechnika - vnitřní plynovod</t>
  </si>
  <si>
    <t>723120805</t>
  </si>
  <si>
    <t>Demontáž potrubí ocelové závitové svařované do DN 50</t>
  </si>
  <si>
    <t>-576302300</t>
  </si>
  <si>
    <t>7231919p.c.</t>
  </si>
  <si>
    <t>Zaslepení potrubí ocelového zavařením DN 50</t>
  </si>
  <si>
    <t>1451004205</t>
  </si>
  <si>
    <t>723290823</t>
  </si>
  <si>
    <t>Přemístění vnitrostaveništní demontovaných hmot pro vnitřní plynovod v objektech výšky do 24 m</t>
  </si>
  <si>
    <t>1992349265</t>
  </si>
  <si>
    <t>725</t>
  </si>
  <si>
    <t>Zdravotechnika - zařizovací předměty</t>
  </si>
  <si>
    <t>725110811</t>
  </si>
  <si>
    <t>Demontáž klozetů splachovací s nádrží</t>
  </si>
  <si>
    <t>-847064697</t>
  </si>
  <si>
    <t>725111132</t>
  </si>
  <si>
    <t>Splachovač nádržkový plastový nízkopoložený nebo vysokopoložený</t>
  </si>
  <si>
    <t>1722957902</t>
  </si>
  <si>
    <t>725112022</t>
  </si>
  <si>
    <t>Klozet keramický závěsný na nosné stěny s hlubokým splachováním odpad vodorovný</t>
  </si>
  <si>
    <t>2126839241</t>
  </si>
  <si>
    <t>725119125</t>
  </si>
  <si>
    <t>Montáž klozetových mís závěsných na nosné stěny</t>
  </si>
  <si>
    <t>-51919519</t>
  </si>
  <si>
    <t>64236051</t>
  </si>
  <si>
    <t>klozet keramický bílý závěsný hluboké splachování pro handicapované</t>
  </si>
  <si>
    <t>-382887134</t>
  </si>
  <si>
    <t>725121525</t>
  </si>
  <si>
    <t>Pisoárový záchodek automatický s radarovým senzorem</t>
  </si>
  <si>
    <t>736604539</t>
  </si>
  <si>
    <t>725122813</t>
  </si>
  <si>
    <t>Demontáž pisoárových stání s nádrží a jedním záchodkem</t>
  </si>
  <si>
    <t>147243422</t>
  </si>
  <si>
    <t>725210821</t>
  </si>
  <si>
    <t>Demontáž umyvadel bez výtokových armatur</t>
  </si>
  <si>
    <t>511911075</t>
  </si>
  <si>
    <t>725211615</t>
  </si>
  <si>
    <t>Umyvadlo keramické bílé šířky 500 mm s krytem na sifon připevněné na stěnu šrouby</t>
  </si>
  <si>
    <t>199287558</t>
  </si>
  <si>
    <t>725211681</t>
  </si>
  <si>
    <t>Umyvadlo keramické bílé zdravotní šířky 640 mm připevněné na stěnu šrouby</t>
  </si>
  <si>
    <t>327136867</t>
  </si>
  <si>
    <t>725219104</t>
  </si>
  <si>
    <t>Montáž umyvadla nerezového</t>
  </si>
  <si>
    <t>-441772309</t>
  </si>
  <si>
    <t>55145820</t>
  </si>
  <si>
    <t>pítko závěsné s tlačnou armaturou 350x350x240mm</t>
  </si>
  <si>
    <t>-536782393</t>
  </si>
  <si>
    <t>725244123</t>
  </si>
  <si>
    <t>Dveře sprchové rámové se skleněnou výplní tl. 5 mm otvíravé dvoukřídlové do niky na vaničku šířky 900 mm</t>
  </si>
  <si>
    <t>-1179512324</t>
  </si>
  <si>
    <t>725291511</t>
  </si>
  <si>
    <t>Doplňky zařízení koupelen a záchodů plastové dávkovač tekutého mýdla na 350 ml</t>
  </si>
  <si>
    <t>-1417175466</t>
  </si>
  <si>
    <t>725291621</t>
  </si>
  <si>
    <t>Doplňky zařízení koupelen a záchodů nerezové zásobník toaletních papírů</t>
  </si>
  <si>
    <t>500567002</t>
  </si>
  <si>
    <t>725291631</t>
  </si>
  <si>
    <t>Doplňky zařízení koupelen a záchodů nerezové zásobník papírových ručníků</t>
  </si>
  <si>
    <t>-1222878051</t>
  </si>
  <si>
    <t>725311121</t>
  </si>
  <si>
    <t>Dřez jednoduchý nerezový se zápachovou uzávěrkou s odkapávací plochou 560x480 mm a miskou</t>
  </si>
  <si>
    <t>-1575869490</t>
  </si>
  <si>
    <t>725330840</t>
  </si>
  <si>
    <t>Demontáž výlevka litinová nebo ocelová</t>
  </si>
  <si>
    <t>735013973</t>
  </si>
  <si>
    <t>725331111</t>
  </si>
  <si>
    <t>Výlevka bez výtokových armatur keramická se sklopnou plastovou mřížkou 500 mm</t>
  </si>
  <si>
    <t>-271319113</t>
  </si>
  <si>
    <t>725531101</t>
  </si>
  <si>
    <t>Elektrický ohřívač zásobníkový přepadový beztlakový 5 l / 2 kW</t>
  </si>
  <si>
    <t>-872688334</t>
  </si>
  <si>
    <t>725532101</t>
  </si>
  <si>
    <t>Elektrický ohřívač zásobníkový akumulační závěsný svislý 10 l / 2 kW</t>
  </si>
  <si>
    <t>-1961186372</t>
  </si>
  <si>
    <t>725532114</t>
  </si>
  <si>
    <t>Elektrický ohřívač zásobníkový akumulační závěsný svislý 80 l / 3 kW</t>
  </si>
  <si>
    <t>122939425</t>
  </si>
  <si>
    <t>725532126</t>
  </si>
  <si>
    <t>Elektrický ohřívač zásobníkový akumulační závěsný svislý 200 l / 2,2 kW</t>
  </si>
  <si>
    <t>-1874540206</t>
  </si>
  <si>
    <t>725535211</t>
  </si>
  <si>
    <t>Ventil pojistný G 1/2</t>
  </si>
  <si>
    <t>-666792829</t>
  </si>
  <si>
    <t>725590813</t>
  </si>
  <si>
    <t>Přemístění vnitrostaveništní demontovaných zařizovacích předmětů v objektech výšky do 24 m</t>
  </si>
  <si>
    <t>1474630597</t>
  </si>
  <si>
    <t>725813111</t>
  </si>
  <si>
    <t>Ventil rohový bez připojovací trubičky nebo flexi hadičky G 1/2</t>
  </si>
  <si>
    <t>1976383624</t>
  </si>
  <si>
    <t>725813112</t>
  </si>
  <si>
    <t>Ventil rohový pračkový G 3/4</t>
  </si>
  <si>
    <t>909431697</t>
  </si>
  <si>
    <t>725813141</t>
  </si>
  <si>
    <t>Kolínko připojovací bez připojovací trubičky nebo flexi hadičky G 1/2</t>
  </si>
  <si>
    <t>-587395853</t>
  </si>
  <si>
    <t>725820801</t>
  </si>
  <si>
    <t>Demontáž baterie nástěnné do G 3 / 4</t>
  </si>
  <si>
    <t>-252294358</t>
  </si>
  <si>
    <t>725821312</t>
  </si>
  <si>
    <t>Baterie dřezová nástěnná páková s otáčivým kulatým ústím a délkou ramínka 300 mm</t>
  </si>
  <si>
    <t>-1973425993</t>
  </si>
  <si>
    <t>725821326</t>
  </si>
  <si>
    <t>Baterie dřezová stojánková páková s otáčivým kulatým ústím a délkou ramínka 265 mm</t>
  </si>
  <si>
    <t>-953256445</t>
  </si>
  <si>
    <t>725822612</t>
  </si>
  <si>
    <t>Baterie umyvadlová stojánková páková s výpustí</t>
  </si>
  <si>
    <t>1794063127</t>
  </si>
  <si>
    <t>725840850</t>
  </si>
  <si>
    <t>Demontáž baterie sprch diferenciální do G 3/4x1</t>
  </si>
  <si>
    <t>-966870346</t>
  </si>
  <si>
    <t>725841311</t>
  </si>
  <si>
    <t>Baterie sprchová nástěnná pákové</t>
  </si>
  <si>
    <t>-569600010</t>
  </si>
  <si>
    <t>725860811</t>
  </si>
  <si>
    <t>Demontáž uzávěrů zápachu jednoduchých</t>
  </si>
  <si>
    <t>743992518</t>
  </si>
  <si>
    <t>725861102</t>
  </si>
  <si>
    <t>Zápachová uzávěrka pro umyvadla DN 40</t>
  </si>
  <si>
    <t>630408716</t>
  </si>
  <si>
    <t>725862103</t>
  </si>
  <si>
    <t>Zápachová uzávěrka pro dřezy DN 40/50</t>
  </si>
  <si>
    <t>-202852885</t>
  </si>
  <si>
    <t>725869101</t>
  </si>
  <si>
    <t>Montáž zápachových uzávěrek umyvadlových do DN 40</t>
  </si>
  <si>
    <t>727025952</t>
  </si>
  <si>
    <t>55166634</t>
  </si>
  <si>
    <t>sifon umyvadlový prostorově úsporný DN 40</t>
  </si>
  <si>
    <t>-1200926800</t>
  </si>
  <si>
    <t>725869218</t>
  </si>
  <si>
    <t>Montáž zápachových uzávěrek U-sifonů</t>
  </si>
  <si>
    <t>1127871661</t>
  </si>
  <si>
    <t>55166p.c.</t>
  </si>
  <si>
    <t>sifon pro odvod kondenzátu vč. kalichu pro úkapy</t>
  </si>
  <si>
    <t>751587915</t>
  </si>
  <si>
    <t>725980122</t>
  </si>
  <si>
    <t>Dvířka 15/20</t>
  </si>
  <si>
    <t>-870995873</t>
  </si>
  <si>
    <t>998725103</t>
  </si>
  <si>
    <t>Přesun hmot tonážní pro zařizovací předměty v objektech v do 24 m</t>
  </si>
  <si>
    <t>1874289898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</si>
  <si>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</si>
  <si>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</si>
  <si>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</si>
  <si>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</si>
  <si>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-320561674</t>
  </si>
  <si>
    <t>726191001</t>
  </si>
  <si>
    <t>Zvukoizolační souprava pro klozet a bidet</t>
  </si>
  <si>
    <t>-1579062118</t>
  </si>
  <si>
    <t>726191002</t>
  </si>
  <si>
    <t>Souprava pro předstěnovou montáž</t>
  </si>
  <si>
    <t>-111150709</t>
  </si>
  <si>
    <t>998726113</t>
  </si>
  <si>
    <t>Přesun hmot tonážní pro instalační prefabrikáty v objektech v do 24 m</t>
  </si>
  <si>
    <t>30788701</t>
  </si>
  <si>
    <t>727</t>
  </si>
  <si>
    <t>Zdravotechnika - požární ochrana</t>
  </si>
  <si>
    <t>727121107</t>
  </si>
  <si>
    <t>Protipožární manžeta D 110 mm z jedné strany dělící konstrukce požární odolnost EI 90</t>
  </si>
  <si>
    <t>-1997374823</t>
  </si>
  <si>
    <t>732</t>
  </si>
  <si>
    <t>Ústřední vytápění - strojovny</t>
  </si>
  <si>
    <t>732331713</t>
  </si>
  <si>
    <t>Nádoba tlaková expanzní s membránou závitové připojení PN 1,0 o objemu 18 l</t>
  </si>
  <si>
    <t>-1640085432</t>
  </si>
  <si>
    <t>732331772</t>
  </si>
  <si>
    <t>Příslušenství k expanzním nádobám konzole nastavitelná</t>
  </si>
  <si>
    <t>361403366</t>
  </si>
  <si>
    <t>732421201</t>
  </si>
  <si>
    <t>Čerpadlo teplovodní mokroběžné závitové cirkulační DN 15 výtlak do 0,9 m průtok 0,35 m3/h pro TUV</t>
  </si>
  <si>
    <t>-1796689009</t>
  </si>
  <si>
    <t>998732102</t>
  </si>
  <si>
    <t>Přesun hmot tonážní pro strojovny v objektech v do 12 m</t>
  </si>
  <si>
    <t>-743333082</t>
  </si>
  <si>
    <t>734421102</t>
  </si>
  <si>
    <t>Tlakoměr s pevným stonkem a zpětnou klapkou tlak 0-16 bar průměr 63 mm spodní připojení</t>
  </si>
  <si>
    <t>-1192646664</t>
  </si>
  <si>
    <t>998734103</t>
  </si>
  <si>
    <t>Přesun hmot tonážní pro armatury v objektech v do 24 m</t>
  </si>
  <si>
    <t>-1782709186</t>
  </si>
  <si>
    <t>SO 01-EL - Elektroinstalace</t>
  </si>
  <si>
    <t>C21M - Elektromontáže</t>
  </si>
  <si>
    <t>C21M</t>
  </si>
  <si>
    <t>0000005</t>
  </si>
  <si>
    <t>NOUZ - Montáž svítidla</t>
  </si>
  <si>
    <t>-1411054435</t>
  </si>
  <si>
    <t>0000005.1</t>
  </si>
  <si>
    <t>Montáž svítidla - N</t>
  </si>
  <si>
    <t>1635395643</t>
  </si>
  <si>
    <t>0000005.2</t>
  </si>
  <si>
    <t>Montáž svítidla - T</t>
  </si>
  <si>
    <t>1733885651</t>
  </si>
  <si>
    <t>0000005.3</t>
  </si>
  <si>
    <t>Montáž svítidla - P</t>
  </si>
  <si>
    <t>1089812181</t>
  </si>
  <si>
    <t>0000005.4</t>
  </si>
  <si>
    <t>Montáž svítidla - J</t>
  </si>
  <si>
    <t>343950942</t>
  </si>
  <si>
    <t>0000005.5</t>
  </si>
  <si>
    <t>Montáž svítidla - K</t>
  </si>
  <si>
    <t>-106470452</t>
  </si>
  <si>
    <t>0000005.6</t>
  </si>
  <si>
    <t>Montáž svítidla - F</t>
  </si>
  <si>
    <t>-1424427239</t>
  </si>
  <si>
    <t>0000005.7</t>
  </si>
  <si>
    <t>Montáž svítidla - E</t>
  </si>
  <si>
    <t>1191205797</t>
  </si>
  <si>
    <t>0000005.8</t>
  </si>
  <si>
    <t>Montáž svítidla - H</t>
  </si>
  <si>
    <t>995989623</t>
  </si>
  <si>
    <t>0000005.9</t>
  </si>
  <si>
    <t>Montáž svítidla - G</t>
  </si>
  <si>
    <t>159661017</t>
  </si>
  <si>
    <t>0000005.10</t>
  </si>
  <si>
    <t>Montáž svítidla - M</t>
  </si>
  <si>
    <t>1074058854</t>
  </si>
  <si>
    <t>0000005.11</t>
  </si>
  <si>
    <t>Montáž svítidla - S</t>
  </si>
  <si>
    <t>2122229212</t>
  </si>
  <si>
    <t>0000005.12</t>
  </si>
  <si>
    <t>Montáž svítidla - B</t>
  </si>
  <si>
    <t>1417783525</t>
  </si>
  <si>
    <t>0000005.13</t>
  </si>
  <si>
    <t>Montáž svítidla - C</t>
  </si>
  <si>
    <t>712501990</t>
  </si>
  <si>
    <t>0000005.14</t>
  </si>
  <si>
    <t>Montáž svítidla - D</t>
  </si>
  <si>
    <t>-140610367</t>
  </si>
  <si>
    <t>0000005.15</t>
  </si>
  <si>
    <t>Montáž svítidla - A</t>
  </si>
  <si>
    <t>-1934043901</t>
  </si>
  <si>
    <t>-260322312</t>
  </si>
  <si>
    <t>-1548296366</t>
  </si>
  <si>
    <t>660572797</t>
  </si>
  <si>
    <t>210010005</t>
  </si>
  <si>
    <t>trubka oheb.el.inst. typ 23 R=36mm (PO)</t>
  </si>
  <si>
    <t>-103194072</t>
  </si>
  <si>
    <t>210010006</t>
  </si>
  <si>
    <t>trubka oheb.el.inst. typ 23 R=48mm (PO)</t>
  </si>
  <si>
    <t>-1368926277</t>
  </si>
  <si>
    <t>210010301</t>
  </si>
  <si>
    <t>krab.přístrojová (1901; KP 68; KZ 3) bez zapojení</t>
  </si>
  <si>
    <t>797158924</t>
  </si>
  <si>
    <t>-530582987</t>
  </si>
  <si>
    <t>1226752964</t>
  </si>
  <si>
    <t>-1101982644</t>
  </si>
  <si>
    <t>210010312</t>
  </si>
  <si>
    <t>krab.odbočná s víčkem (KO 97) kruhová bez zapoj.</t>
  </si>
  <si>
    <t>1021466221</t>
  </si>
  <si>
    <t>210010502</t>
  </si>
  <si>
    <t>osazení lustr.svorky do 3x4 vč.zapoj.</t>
  </si>
  <si>
    <t>1677666369</t>
  </si>
  <si>
    <t>210100001</t>
  </si>
  <si>
    <t>ukonč.vod.v rozv.vč.zap.a konc.do 2.5mm2</t>
  </si>
  <si>
    <t>1226407046</t>
  </si>
  <si>
    <t>210100004</t>
  </si>
  <si>
    <t>ukonč.vod.v rozv.vč.zap.a konc.do 25 mm2</t>
  </si>
  <si>
    <t>2132443700</t>
  </si>
  <si>
    <t>21309546</t>
  </si>
  <si>
    <t>210100007</t>
  </si>
  <si>
    <t>ukonč.vod.v rozv.vč.zap.a konc.do 70 mm2</t>
  </si>
  <si>
    <t>-330950000</t>
  </si>
  <si>
    <t>210110041</t>
  </si>
  <si>
    <t>spín.zápust.vč.zap.1-pólový - řazení 1</t>
  </si>
  <si>
    <t>1084981780</t>
  </si>
  <si>
    <t>210110071</t>
  </si>
  <si>
    <t>Požární tlačítko - central stop, total</t>
  </si>
  <si>
    <t>-1173527032</t>
  </si>
  <si>
    <t>210110501</t>
  </si>
  <si>
    <t>vačkové spín.typu S 25 V 01 P0-P1 vypínač</t>
  </si>
  <si>
    <t>1858614458</t>
  </si>
  <si>
    <t>210110507</t>
  </si>
  <si>
    <t>vačkové spín.typu S 63 V 01/02 P0-P1</t>
  </si>
  <si>
    <t>1752581958</t>
  </si>
  <si>
    <t>210111061</t>
  </si>
  <si>
    <t>zás.nástěnná vč.zap.16A 380V 3P+N+Z</t>
  </si>
  <si>
    <t>1738236812</t>
  </si>
  <si>
    <t>mont.oceloplech.rozvodnic do 20kg</t>
  </si>
  <si>
    <t>-398607361</t>
  </si>
  <si>
    <t>mont.oceloplech.rozvodnic do 100kg</t>
  </si>
  <si>
    <t>153013001</t>
  </si>
  <si>
    <t>210190004</t>
  </si>
  <si>
    <t>mont.oceloplech.rozvodnic do 150kg</t>
  </si>
  <si>
    <t>-1628271113</t>
  </si>
  <si>
    <t>210220021</t>
  </si>
  <si>
    <t>uzem. v zemi FeZn do 120 mm2 vč.svorek;propoj.aj.</t>
  </si>
  <si>
    <t>-617220340</t>
  </si>
  <si>
    <t>210220022</t>
  </si>
  <si>
    <t>uzem. v zemi FeZn R=8-10 mm vč.svorek,propoj. aj.</t>
  </si>
  <si>
    <t>-1408408877</t>
  </si>
  <si>
    <t>210220101</t>
  </si>
  <si>
    <t>svodové vodiče HVI do Cu R=8mm vč</t>
  </si>
  <si>
    <t>1009659946</t>
  </si>
  <si>
    <t>210220111</t>
  </si>
  <si>
    <t>svod.vodiče FeZn a Al do R=10mm;Cu R=8mm;bez podp.</t>
  </si>
  <si>
    <t>431489849</t>
  </si>
  <si>
    <t>210220221</t>
  </si>
  <si>
    <t>jímací tyč do 3m délky na ocel konstr.; vč.up</t>
  </si>
  <si>
    <t>-545944675</t>
  </si>
  <si>
    <t>210220221.1</t>
  </si>
  <si>
    <t>jímací tyč do 3m délky na ocel konstr.;beton vč.up</t>
  </si>
  <si>
    <t>1072142507</t>
  </si>
  <si>
    <t>210220301</t>
  </si>
  <si>
    <t>svorky hromosvodové do 2 šroubu (SS;SR 03)</t>
  </si>
  <si>
    <t>-1353905293</t>
  </si>
  <si>
    <t>210220302</t>
  </si>
  <si>
    <t>svorky hromosv.nad 2 šrouby(ST;SJ;SK;SZ;SR01;02)</t>
  </si>
  <si>
    <t>169377292</t>
  </si>
  <si>
    <t>1265932701</t>
  </si>
  <si>
    <t>-639881385</t>
  </si>
  <si>
    <t>-901979502</t>
  </si>
  <si>
    <t>210220321</t>
  </si>
  <si>
    <t>svorka na potrubí ,,Bernard,,vč.pásku(bez vodiče)</t>
  </si>
  <si>
    <t>286362071</t>
  </si>
  <si>
    <t>210220362</t>
  </si>
  <si>
    <t>tyč.zemnič vč.zaraž.do země+připoj. do 4.5m soupr.</t>
  </si>
  <si>
    <t>-1855789563</t>
  </si>
  <si>
    <t>210220372</t>
  </si>
  <si>
    <t>ochranný úhelník nebo trubka s držáky do zdiva</t>
  </si>
  <si>
    <t>-1409837127</t>
  </si>
  <si>
    <t>210220401</t>
  </si>
  <si>
    <t>označení svodu štítky smalt.;umělá hmota</t>
  </si>
  <si>
    <t>1645152616</t>
  </si>
  <si>
    <t>210220431</t>
  </si>
  <si>
    <t>tvarováni mont.dílu-jímače;ochran.trubky;úhelníky</t>
  </si>
  <si>
    <t>-913756729</t>
  </si>
  <si>
    <t>210220454</t>
  </si>
  <si>
    <t>propoj.litinová kab. s konstr. n. skříní (nevýbuš.)</t>
  </si>
  <si>
    <t>1310177802</t>
  </si>
  <si>
    <t>210800649</t>
  </si>
  <si>
    <t>CYA 25 mm2 zelenožlutý (PU)</t>
  </si>
  <si>
    <t>-1158515531</t>
  </si>
  <si>
    <t>210810041</t>
  </si>
  <si>
    <t>CYKY-CYKYm 2Ax1.5 mm2 750V (PU)</t>
  </si>
  <si>
    <t>135314736</t>
  </si>
  <si>
    <t>210810045</t>
  </si>
  <si>
    <t>CXKH-V 3Cx1.5 mm2 750V (PU)</t>
  </si>
  <si>
    <t>2032301140</t>
  </si>
  <si>
    <t>210810045.1</t>
  </si>
  <si>
    <t>CYKY-CYKYm 3Cx1.5 mm2 750V (PU)</t>
  </si>
  <si>
    <t>-1720903504</t>
  </si>
  <si>
    <t>1555213798</t>
  </si>
  <si>
    <t>210810056</t>
  </si>
  <si>
    <t>CYKY-CYKYm 5Cx2.5 mm2 750V (PU)</t>
  </si>
  <si>
    <t>403923964</t>
  </si>
  <si>
    <t>210810057</t>
  </si>
  <si>
    <t>CYKY-CYKYm 5Cx10 mm2 750V (PU)</t>
  </si>
  <si>
    <t>-1498358142</t>
  </si>
  <si>
    <t>210810109</t>
  </si>
  <si>
    <t>CYKY-CYKYm 5Cx25 mm2 1kV /PU/</t>
  </si>
  <si>
    <t>702773768</t>
  </si>
  <si>
    <t>210810112</t>
  </si>
  <si>
    <t>CYKY-CYKYm 5x70 mm2 1kV (PU)</t>
  </si>
  <si>
    <t>-273252563</t>
  </si>
  <si>
    <t>210860091</t>
  </si>
  <si>
    <t>kab.SSKHV - V 4X2X0,80(PU)</t>
  </si>
  <si>
    <t>1183601651</t>
  </si>
  <si>
    <t>215112223</t>
  </si>
  <si>
    <t>ovladač tlač. zapín. 1/0So s orient.doutnavkou</t>
  </si>
  <si>
    <t>-1428861193</t>
  </si>
  <si>
    <t>W210110089</t>
  </si>
  <si>
    <t>Spínač lnfra/nástěnný</t>
  </si>
  <si>
    <t>86933380</t>
  </si>
  <si>
    <t>WA210800547X</t>
  </si>
  <si>
    <t>CY 6 mm2 zelenožlutý (VU)</t>
  </si>
  <si>
    <t>124874680</t>
  </si>
  <si>
    <t>230040906</t>
  </si>
  <si>
    <t>X210020922</t>
  </si>
  <si>
    <t>protipožár.ucpávka průchod stěnou tl. 30cm</t>
  </si>
  <si>
    <t>-2110381234</t>
  </si>
  <si>
    <t>X210111012</t>
  </si>
  <si>
    <t>zás.polozap./zapuštěné 10/16A 250V 2P+Z průb.mont.</t>
  </si>
  <si>
    <t>-1424326453</t>
  </si>
  <si>
    <t>945951422</t>
  </si>
  <si>
    <t>X210220582</t>
  </si>
  <si>
    <t>Skříň HOP</t>
  </si>
  <si>
    <t>1748331509</t>
  </si>
  <si>
    <t>X214281001</t>
  </si>
  <si>
    <t>zapojení el spotřebiče. (TUV )</t>
  </si>
  <si>
    <t>1042264812</t>
  </si>
  <si>
    <t>X214281001.1</t>
  </si>
  <si>
    <t>zapojení el spotřebiče. (TČ )</t>
  </si>
  <si>
    <t>1954987257</t>
  </si>
  <si>
    <t>X214281001.2</t>
  </si>
  <si>
    <t>zapojení el spotřebiče. (PISOÁR )</t>
  </si>
  <si>
    <t>-321324228</t>
  </si>
  <si>
    <t>X214281001.3</t>
  </si>
  <si>
    <t>zapojení el spotřebiče. (VZT )</t>
  </si>
  <si>
    <t>1203909768</t>
  </si>
  <si>
    <t>X215135100</t>
  </si>
  <si>
    <t>časový spínač</t>
  </si>
  <si>
    <t>1383982633</t>
  </si>
  <si>
    <t>X215191621</t>
  </si>
  <si>
    <t>svorkovnice Wago</t>
  </si>
  <si>
    <t>561014938</t>
  </si>
  <si>
    <t>00102</t>
  </si>
  <si>
    <t xml:space="preserve">SSKHV - V  4X2X0,80</t>
  </si>
  <si>
    <t>83613456</t>
  </si>
  <si>
    <t>00368</t>
  </si>
  <si>
    <t>svorka lustrová 3x4mm2 6311-07</t>
  </si>
  <si>
    <t>813832795</t>
  </si>
  <si>
    <t>00621</t>
  </si>
  <si>
    <t>vačkový spínač S25 V01 P0</t>
  </si>
  <si>
    <t>1833872055</t>
  </si>
  <si>
    <t>00650</t>
  </si>
  <si>
    <t>vačkový spínač S40 V01 P1</t>
  </si>
  <si>
    <t>773308342</t>
  </si>
  <si>
    <t>010130-U</t>
  </si>
  <si>
    <t>CYA 25 ZZL</t>
  </si>
  <si>
    <t>678331037</t>
  </si>
  <si>
    <t>010161-U</t>
  </si>
  <si>
    <t xml:space="preserve">CYKY  2AX1,5</t>
  </si>
  <si>
    <t>965350693</t>
  </si>
  <si>
    <t>010175-U</t>
  </si>
  <si>
    <t xml:space="preserve">CYKY  3CX1,5</t>
  </si>
  <si>
    <t>1344500044</t>
  </si>
  <si>
    <t>-769077919</t>
  </si>
  <si>
    <t xml:space="preserve">CYKY  3X2,5</t>
  </si>
  <si>
    <t>-1720367510</t>
  </si>
  <si>
    <t>010196-U</t>
  </si>
  <si>
    <t xml:space="preserve">CYKY  5CX10</t>
  </si>
  <si>
    <t>788562198</t>
  </si>
  <si>
    <t>010198-U</t>
  </si>
  <si>
    <t xml:space="preserve">CYKY  5CX 2,5</t>
  </si>
  <si>
    <t>493401032</t>
  </si>
  <si>
    <t>010199-U</t>
  </si>
  <si>
    <t xml:space="preserve">CYKY  5CX25</t>
  </si>
  <si>
    <t>417128812</t>
  </si>
  <si>
    <t>010208</t>
  </si>
  <si>
    <t xml:space="preserve">CYKY  5CX70</t>
  </si>
  <si>
    <t>-909289394</t>
  </si>
  <si>
    <t>100002</t>
  </si>
  <si>
    <t>ZEM.DUZ DRZAK OCHR.UHEL.DO ZDI</t>
  </si>
  <si>
    <t>-1925377186</t>
  </si>
  <si>
    <t>100003</t>
  </si>
  <si>
    <t>ZEM.DRAT FEZN 10 MM</t>
  </si>
  <si>
    <t>Kg</t>
  </si>
  <si>
    <t>-2124663031</t>
  </si>
  <si>
    <t>100004</t>
  </si>
  <si>
    <t xml:space="preserve">ZEM.DRAT AlMgSi  8 MM</t>
  </si>
  <si>
    <t>262314247</t>
  </si>
  <si>
    <t>100007</t>
  </si>
  <si>
    <t>ZEM.TYC JÍMACÍ JP20</t>
  </si>
  <si>
    <t>567952325</t>
  </si>
  <si>
    <t>100009</t>
  </si>
  <si>
    <t>ZEM.SVORKA SK</t>
  </si>
  <si>
    <t>-1929440121</t>
  </si>
  <si>
    <t>100012</t>
  </si>
  <si>
    <t xml:space="preserve">ZEM.OCHR. UHELNIK OU  200cm</t>
  </si>
  <si>
    <t>-1915262512</t>
  </si>
  <si>
    <t>100013</t>
  </si>
  <si>
    <t>ZEM.PODPERA PV 01</t>
  </si>
  <si>
    <t>-602890003</t>
  </si>
  <si>
    <t>100025</t>
  </si>
  <si>
    <t>ZEM.PODPERA PV 21 LITINA</t>
  </si>
  <si>
    <t>-1886807353</t>
  </si>
  <si>
    <t>100031</t>
  </si>
  <si>
    <t>ZEM.SVORKA SZ</t>
  </si>
  <si>
    <t>346419548</t>
  </si>
  <si>
    <t>100033</t>
  </si>
  <si>
    <t>ZEM.SVORKA SJ 01</t>
  </si>
  <si>
    <t>-1423491658</t>
  </si>
  <si>
    <t>100036</t>
  </si>
  <si>
    <t>ZEM.SVORKA SO VELKA</t>
  </si>
  <si>
    <t>904184546</t>
  </si>
  <si>
    <t>100040</t>
  </si>
  <si>
    <t>ZEM.SVORKA SR 03 pas.+kul.</t>
  </si>
  <si>
    <t>872460638</t>
  </si>
  <si>
    <t>100044</t>
  </si>
  <si>
    <t>ZEM.PASEK FEZN 30/4</t>
  </si>
  <si>
    <t>-823890711</t>
  </si>
  <si>
    <t>100046</t>
  </si>
  <si>
    <t>ZEM.TYC ZT 2M</t>
  </si>
  <si>
    <t>-1126175723</t>
  </si>
  <si>
    <t>100049</t>
  </si>
  <si>
    <t>STITEK HROM."ZEM.SPOJ."</t>
  </si>
  <si>
    <t>658345598</t>
  </si>
  <si>
    <t>100051</t>
  </si>
  <si>
    <t xml:space="preserve">STITEK HROM.C.  0 - 9</t>
  </si>
  <si>
    <t>-1363598003</t>
  </si>
  <si>
    <t>105240</t>
  </si>
  <si>
    <t>Podpěra mezi krovy s roztečí 550-900mm, s trubkou 48mm pro DEHNconductor-Systeme Jímací tyče + příslušenství</t>
  </si>
  <si>
    <t>1946348152</t>
  </si>
  <si>
    <t>105245</t>
  </si>
  <si>
    <t>Set pro průchod střechou černý s hliníkovou střešní taškou pro trubky D 38-60mm</t>
  </si>
  <si>
    <t>10081116</t>
  </si>
  <si>
    <t>105306</t>
  </si>
  <si>
    <t>Podpůrná trubka D 50 mm L 3200mm GFK/Al pro DEHNiso-Combi s jímací tyčí 2,5m Al + JÍMACÍ TYČ + ZEM+ uchyt</t>
  </si>
  <si>
    <t>-1288782693</t>
  </si>
  <si>
    <t>1140586</t>
  </si>
  <si>
    <t>KABEL CXKH-V 3Cx1.5</t>
  </si>
  <si>
    <t>-81662051</t>
  </si>
  <si>
    <t>150180</t>
  </si>
  <si>
    <t>BALS 16/5 ZASUVKA IP44 100</t>
  </si>
  <si>
    <t>-1331498748</t>
  </si>
  <si>
    <t>1740306</t>
  </si>
  <si>
    <t xml:space="preserve">TRUBKA OHEBNA 2323/LPE-1    320</t>
  </si>
  <si>
    <t>675322193</t>
  </si>
  <si>
    <t>1740360</t>
  </si>
  <si>
    <t xml:space="preserve">TRUBKA OHEBNA 2336/LPE-2    125</t>
  </si>
  <si>
    <t>-182619479</t>
  </si>
  <si>
    <t>190202</t>
  </si>
  <si>
    <t xml:space="preserve">spínač jednopólový  AC 230V/10A - Kryt jednoduchý s páčkou, s popisovým polem NEO Bílá / Ledová šedá (ABB 3559M)</t>
  </si>
  <si>
    <t>-199296285</t>
  </si>
  <si>
    <t>190330</t>
  </si>
  <si>
    <t xml:space="preserve">SPÍNAČ -  Č.1/0. IP20 spínač jednopólový  1/0 AC 230V/10A -  Kryt jednoduchý s páčkou, s popisovým polem NEO Bílá / Ledová šedá (ABB 3559M)</t>
  </si>
  <si>
    <t>-1394846028</t>
  </si>
  <si>
    <t>200102</t>
  </si>
  <si>
    <t>PASKA CU 50CM</t>
  </si>
  <si>
    <t>938590737</t>
  </si>
  <si>
    <t>200137</t>
  </si>
  <si>
    <t>ZEM.SVORKA ZS16 /BERNARD/</t>
  </si>
  <si>
    <t>1834111097</t>
  </si>
  <si>
    <t>200141</t>
  </si>
  <si>
    <t>TR.OHEB.MONOF.1423/1</t>
  </si>
  <si>
    <t>1584771958</t>
  </si>
  <si>
    <t>-32124198</t>
  </si>
  <si>
    <t>1953683564</t>
  </si>
  <si>
    <t>200148</t>
  </si>
  <si>
    <t>TR.OHEBNA PVC 2336</t>
  </si>
  <si>
    <t>1341575777</t>
  </si>
  <si>
    <t>200149</t>
  </si>
  <si>
    <t>TR.OHEBNA PVC 2348</t>
  </si>
  <si>
    <t>-140192912</t>
  </si>
  <si>
    <t>200196</t>
  </si>
  <si>
    <t>TR.OHEB.MONOF.1436/1</t>
  </si>
  <si>
    <t>-967408046</t>
  </si>
  <si>
    <t>200295</t>
  </si>
  <si>
    <t>KR.KP 67/1</t>
  </si>
  <si>
    <t>1607742721</t>
  </si>
  <si>
    <t>-1755863195</t>
  </si>
  <si>
    <t>1062612516</t>
  </si>
  <si>
    <t>200295.1</t>
  </si>
  <si>
    <t>KR.KP 67/1 do ( SDK )</t>
  </si>
  <si>
    <t>-449164255</t>
  </si>
  <si>
    <t>200404</t>
  </si>
  <si>
    <t>KR.KO 97/5</t>
  </si>
  <si>
    <t>-1319611549</t>
  </si>
  <si>
    <t>300025</t>
  </si>
  <si>
    <t xml:space="preserve">NOUZ - NOUZOVÉ SVÍTIDLO S PIKTOGRAMEM, nástěnná montáž, F65 LED 11W IP65 AT SA 3H/RM, NiMH 3.6V 1.2Ah,  152x375x49mm, 250lm BEGHELLI</t>
  </si>
  <si>
    <t>1198996744</t>
  </si>
  <si>
    <t>300025.1</t>
  </si>
  <si>
    <t>T - SVÍTIDLO LED 56W, AURA 9,d-59cm, sklo triplex opál mat,IP43,5270lm.- LED-2L43C10K98, 56W/840,LED , chladná bílá 4000K ,32W,5270lm</t>
  </si>
  <si>
    <t>-455848424</t>
  </si>
  <si>
    <t>300025.2</t>
  </si>
  <si>
    <t>N - SVÍTIDLO LED 30W,kruhové přisazené , 2700lm 30W, IP43., LED 30W, 4000K, Ra80, 27000lm BEGHELLI - ELPLAST a.s. - DWL</t>
  </si>
  <si>
    <t>-1436028905</t>
  </si>
  <si>
    <t>300025.3</t>
  </si>
  <si>
    <t>P - SVÍTIDLO LED 30W,kruhové vestavné , DWL , 2700lm 30W, IP43. LED 30W, 4000K, Ra80, 27000lm</t>
  </si>
  <si>
    <t>-890566270</t>
  </si>
  <si>
    <t>300025.4</t>
  </si>
  <si>
    <t>M - SVÍTIDLO LED IN-22DU12/125,FLORA 2, LED přisazené,2x9W,sklo triplex opál mat,IP43. LED 2x9W, 4000K, Ra80, 400lm</t>
  </si>
  <si>
    <t>1350299026</t>
  </si>
  <si>
    <t>300025.5</t>
  </si>
  <si>
    <t>S - SVÍTIDLO LED nástěnné,1x15W,sklo triplex opál mat,IP44,15W, LED 15W, 4000K, Ra80, 500lm</t>
  </si>
  <si>
    <t>-1953784875</t>
  </si>
  <si>
    <t>3000251</t>
  </si>
  <si>
    <t>J - SVÍTIDLO LED - LED - BEGHELLI - ELPLAST a.s. - BS100LED - 7000lm 53W, IP65</t>
  </si>
  <si>
    <t>566069583</t>
  </si>
  <si>
    <t>3000251.1</t>
  </si>
  <si>
    <t>K - SVÍTIDLO LED AL,Zářivkové, AL lešť. mříž, přisazené/zavěšené na půdě, ,IP20,40W, LED 40W, 4000K, Ra80, 4300lm.</t>
  </si>
  <si>
    <t>713580412</t>
  </si>
  <si>
    <t>3000251.2</t>
  </si>
  <si>
    <t xml:space="preserve">F - SVÍTIDLO LED 840/ lineární Kancelářské LED svítidlo závěs AL konstrukce 1500mm , 36W,  LED 4000K , 36W, IP20, Ra80, 5800lm</t>
  </si>
  <si>
    <t>-145069273</t>
  </si>
  <si>
    <t>3000251.3</t>
  </si>
  <si>
    <t xml:space="preserve">E - SVÍTIDLO LED 840/ lineární Kancelářské LED svítidlo závěs AL konstrukce 1500mm , 21W,  LED 4000K , 21W, IP20, Ra80, 3500lm</t>
  </si>
  <si>
    <t>1179967619</t>
  </si>
  <si>
    <t>3000251.4</t>
  </si>
  <si>
    <t xml:space="preserve">H - SVÍTIDLO LED 840/ LED stropní , 44W, d-50cm, opál mat,IP40,mosaz, závěs lankový, LED-5L07C09ZL11  , 44W,4000K, 5450lm,IP40.</t>
  </si>
  <si>
    <t>1965944723</t>
  </si>
  <si>
    <t>3000251.5</t>
  </si>
  <si>
    <t>G - SVÍTIDLO LED 840/ , LED přisazené,15W,sklo triplex opál mat,IP43, 1320lm, LED-1L41B07U7, 15W/840,LED, chladná bílá,1320</t>
  </si>
  <si>
    <t>1130560413</t>
  </si>
  <si>
    <t>3000251.6</t>
  </si>
  <si>
    <t>B - SVÍTIDLO LED 840/M600-PLEXI Kancelářské LED svítidlo do podhledu , 27W, M600 , LED 4000K , 27W, IP40, Ra80, 2900lm.</t>
  </si>
  <si>
    <t>-356122405</t>
  </si>
  <si>
    <t>3000251.7</t>
  </si>
  <si>
    <t>A - SVÍTIDLO LED 3G64 840 LED panel, obdélník 1200x600 1 x 67W - do podhledu, LED 4000K , 67W, IP40, Ra80, 5520lm.</t>
  </si>
  <si>
    <t>983299110</t>
  </si>
  <si>
    <t>3000251.8</t>
  </si>
  <si>
    <t>R - SVÍTIDLO LED 11-01, asymetr reflektor 40W,IP20,2x58W, 5200lm . LED 40W, 4000K, Ra80, 5200lm.</t>
  </si>
  <si>
    <t>-2134385354</t>
  </si>
  <si>
    <t>3000251.9</t>
  </si>
  <si>
    <t>D - SVÍTIDLO LED 840/M600-PLEXI Kancelářské LED svítidlo do podhledu , 49W, M600 , LED 4000K , 49W, IP40, Ra80, 5400lm.</t>
  </si>
  <si>
    <t>-1193470804</t>
  </si>
  <si>
    <t>3000251.10</t>
  </si>
  <si>
    <t>C - SVÍTIDLO LED 840/M600-PLEXI Kancelářské LED svítidlo do podhledu , 35W, M600 , LED 4000K , 35W, IP40, Ra80, 4300lm.</t>
  </si>
  <si>
    <t>1356850269</t>
  </si>
  <si>
    <t>549001</t>
  </si>
  <si>
    <t>UF - krabice pro zkušební svorky (se svorkou), 230x150x120mmlitina, barva černá, pro prům. 7-10/pásek 40mm, UFTSK 7.10 FL40 300X220X120 GG</t>
  </si>
  <si>
    <t>-1173916639</t>
  </si>
  <si>
    <t>6225016</t>
  </si>
  <si>
    <t xml:space="preserve">PRICHYTKA VAZACI  160x2.5m ( 100ks )</t>
  </si>
  <si>
    <t>BAL</t>
  </si>
  <si>
    <t>1822712705</t>
  </si>
  <si>
    <t>6502610</t>
  </si>
  <si>
    <t>PODSTAVEC beton/M16 pro jimaci</t>
  </si>
  <si>
    <t>233786994</t>
  </si>
  <si>
    <t>819025</t>
  </si>
  <si>
    <t>DEHNconductor, vodič HVI III, D 23mm Cu, s připojovacími členy nerez, s=750mm, šedý, Vodiče HVI + příslušenství</t>
  </si>
  <si>
    <t>-223760930</t>
  </si>
  <si>
    <t>900054</t>
  </si>
  <si>
    <t>GW42201 120X120X50 CERV.</t>
  </si>
  <si>
    <t>746778655</t>
  </si>
  <si>
    <t>W270226</t>
  </si>
  <si>
    <t>Spínač PIR stropní</t>
  </si>
  <si>
    <t>556820700</t>
  </si>
  <si>
    <t>WA010107-UX</t>
  </si>
  <si>
    <t>CY 6 ZEL. ZLUTY</t>
  </si>
  <si>
    <t>-690861554</t>
  </si>
  <si>
    <t>-240366885</t>
  </si>
  <si>
    <t>WA799561X</t>
  </si>
  <si>
    <t>Požární ucpávka - BALENÍ HMOTY PRO UCPÁVKU 10KG</t>
  </si>
  <si>
    <t>933721277</t>
  </si>
  <si>
    <t>X150465</t>
  </si>
  <si>
    <t>SVORKA ROZBOČOVACÍ 2,5/5 5x1-2,5mm</t>
  </si>
  <si>
    <t>-165870689</t>
  </si>
  <si>
    <t>X190703</t>
  </si>
  <si>
    <t>SP.CS 1-2 CASOVY SPINAC</t>
  </si>
  <si>
    <t>-1176114121</t>
  </si>
  <si>
    <t>X190705</t>
  </si>
  <si>
    <t xml:space="preserve">ZAS.230V/16A. DVOJZAS.KOMPLET - Zásuvka jednonásobná/dvojnásobná  s ochranným kolíkem, s clonkami NEO Bílá / Ledová šedá (ABB 5519M-)</t>
  </si>
  <si>
    <t>1094837604</t>
  </si>
  <si>
    <t>-1515104802</t>
  </si>
  <si>
    <t>090493</t>
  </si>
  <si>
    <t>Rozvaděč REM1 - nový včetně výzbroje viz. výkr. - PD</t>
  </si>
  <si>
    <t>217497516</t>
  </si>
  <si>
    <t>090493.1</t>
  </si>
  <si>
    <t>Rozvaděč REM2 - nový včetně výzbroje viz. výkr. - PD</t>
  </si>
  <si>
    <t>-1800325153</t>
  </si>
  <si>
    <t>090493.2</t>
  </si>
  <si>
    <t>Rozvaděč RH - nový včetně výzbroje viz. výkr. - PD</t>
  </si>
  <si>
    <t>-1912358468</t>
  </si>
  <si>
    <t>090493.3</t>
  </si>
  <si>
    <t>Rozvaděč RP4.1 - nový včetně výzbroje viz. výkr. - PD</t>
  </si>
  <si>
    <t>-1640147376</t>
  </si>
  <si>
    <t>090493.4</t>
  </si>
  <si>
    <t>Rozvaděč RP3.1 - nový včetně výzbroje viz. výkr. - PD</t>
  </si>
  <si>
    <t>631629376</t>
  </si>
  <si>
    <t>090493.5</t>
  </si>
  <si>
    <t>Rozvaděč RP2.1 - nový včetně výzbroje viz. výkr. - PD</t>
  </si>
  <si>
    <t>-1540760869</t>
  </si>
  <si>
    <t>090493.6</t>
  </si>
  <si>
    <t>Rozvaděč RP1.1 - nový včetně výzbroje viz. výkr. - PD</t>
  </si>
  <si>
    <t>-68259951</t>
  </si>
  <si>
    <t>090493.7</t>
  </si>
  <si>
    <t>Rozvaděč RP0.1 - nový včetně výzbroje viz. výkr. - PD</t>
  </si>
  <si>
    <t>-1133975399</t>
  </si>
  <si>
    <t>090493.8</t>
  </si>
  <si>
    <t>Pohon frány ( řídící jednotky , 2x pohon, čidla, kabeláž , dálkové ovládání , kodový zámek, napojení na DT )</t>
  </si>
  <si>
    <t>1047113569</t>
  </si>
  <si>
    <t>X90503</t>
  </si>
  <si>
    <t>Hl.ochranná přípojnice ,,HOP,,</t>
  </si>
  <si>
    <t>1238696072</t>
  </si>
  <si>
    <t>Pol82</t>
  </si>
  <si>
    <t>Sekací práce</t>
  </si>
  <si>
    <t>hod.</t>
  </si>
  <si>
    <t>1936794474</t>
  </si>
  <si>
    <t>Pol83</t>
  </si>
  <si>
    <t>Vyměřování tras.</t>
  </si>
  <si>
    <t>396685686</t>
  </si>
  <si>
    <t>Pol84</t>
  </si>
  <si>
    <t>Spolupráce s revizním technikem</t>
  </si>
  <si>
    <t>-279046849</t>
  </si>
  <si>
    <t>Pol85</t>
  </si>
  <si>
    <t>-1390778391</t>
  </si>
  <si>
    <t>Pol86</t>
  </si>
  <si>
    <t>666335805</t>
  </si>
  <si>
    <t>Pol91</t>
  </si>
  <si>
    <t>Demontážní práce</t>
  </si>
  <si>
    <t>-1058959162</t>
  </si>
  <si>
    <t>Pol92</t>
  </si>
  <si>
    <t>Montáž a oživení kompletu odvětrání CHÚC - VELUX sestava - dodávka prvků - součást stavby</t>
  </si>
  <si>
    <t>1508010393</t>
  </si>
  <si>
    <t>Pol88</t>
  </si>
  <si>
    <t>Zkoušky a měření v rámci montážních prací</t>
  </si>
  <si>
    <t>38318329</t>
  </si>
  <si>
    <t>Pol93</t>
  </si>
  <si>
    <t>Montáž a oživení kompletu POHON BRÁNY sestava - dodávka prvků ( viz ceník dodávak )</t>
  </si>
  <si>
    <t>-1281487842</t>
  </si>
  <si>
    <t>HROMOSVOD</t>
  </si>
  <si>
    <t>-630743437</t>
  </si>
  <si>
    <t>HROMOSVOD.1</t>
  </si>
  <si>
    <t>-975035559</t>
  </si>
  <si>
    <t>HROMOSVOD.2</t>
  </si>
  <si>
    <t>-802260307</t>
  </si>
  <si>
    <t>HROMOSVOD.3</t>
  </si>
  <si>
    <t>1334020197</t>
  </si>
  <si>
    <t>HROMOSVOD.4</t>
  </si>
  <si>
    <t>-525055677</t>
  </si>
  <si>
    <t>HROMOSVOD.5</t>
  </si>
  <si>
    <t>403418077</t>
  </si>
  <si>
    <t>HROMOSVOD.6</t>
  </si>
  <si>
    <t>Plošina</t>
  </si>
  <si>
    <t>1301824111</t>
  </si>
  <si>
    <t>Pol94</t>
  </si>
  <si>
    <t>1846981490</t>
  </si>
  <si>
    <t>Pol95</t>
  </si>
  <si>
    <t>Podružný materiál</t>
  </si>
  <si>
    <t>1423423781</t>
  </si>
  <si>
    <t>Celk_plocha_ker_dlaz</t>
  </si>
  <si>
    <t>Celková plocha keramických dlažeb</t>
  </si>
  <si>
    <t>94,304</t>
  </si>
  <si>
    <t>Keram_obklady</t>
  </si>
  <si>
    <t>Celková plocha keramických obkladů</t>
  </si>
  <si>
    <t>90,455</t>
  </si>
  <si>
    <t>svisla_plocha_atik</t>
  </si>
  <si>
    <t>Celková svisla plocha izolace atik</t>
  </si>
  <si>
    <t>28,432</t>
  </si>
  <si>
    <t>Vnejsi_steny_plocha</t>
  </si>
  <si>
    <t xml:space="preserve">Celková pohledová plocha vnějších stěn bez otvorů a pohl,betonu </t>
  </si>
  <si>
    <t>270,921</t>
  </si>
  <si>
    <t>vodor_plocha_strech</t>
  </si>
  <si>
    <t>Celková vodorovná plocha střech</t>
  </si>
  <si>
    <t>242,493</t>
  </si>
  <si>
    <t>vodorov_plocha_atik</t>
  </si>
  <si>
    <t>Celková vodorovná plocha atik</t>
  </si>
  <si>
    <t>14,825</t>
  </si>
  <si>
    <t>SO 02 - Přístavba koncertního sálu ZUŠ</t>
  </si>
  <si>
    <t>SO 02.1 - Architektonicko stavební řešení</t>
  </si>
  <si>
    <t xml:space="preserve">    714 - Akustická a protiotřesová opatření</t>
  </si>
  <si>
    <t xml:space="preserve">    PA - Prostorová akustika</t>
  </si>
  <si>
    <t xml:space="preserve">    OT - Ozvučení technika</t>
  </si>
  <si>
    <t xml:space="preserve">      AR - audio rozvaděč</t>
  </si>
  <si>
    <t xml:space="preserve">      RO - reprosoustavy - ozvučení</t>
  </si>
  <si>
    <t xml:space="preserve">      KT - kabelové trasy</t>
  </si>
  <si>
    <t xml:space="preserve">      IN - instalace</t>
  </si>
  <si>
    <t>131151103</t>
  </si>
  <si>
    <t>Hloubení nezapažených jam a zářezů strojně s urovnáním dna do předepsaného profilu a spádu v hornině třídy těžitelnosti I skupiny 1 a 2 přes 50 do 100 m3</t>
  </si>
  <si>
    <t>642601956</t>
  </si>
  <si>
    <t>Kompletní realizace dle PD a TZ, viz. výkaz množství přístavba - výkopy "hrubá stavba - stěny"</t>
  </si>
  <si>
    <t>589,129*0,10</t>
  </si>
  <si>
    <t>131251105</t>
  </si>
  <si>
    <t>Hloubení nezapažených jam a zářezů strojně s urovnáním dna do předepsaného profilu a spádu v hornině třídy těžitelnosti I skupiny 3 přes 500 do 1 000 m3</t>
  </si>
  <si>
    <t>900472760</t>
  </si>
  <si>
    <t>589,129*0,90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</si>
  <si>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</si>
  <si>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</si>
  <si>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794463929</t>
  </si>
  <si>
    <t>"převoz na meziskládku - zemina pro zásyp, ornice, 2x dovoz-odvoz"</t>
  </si>
  <si>
    <t>(91,953+200,00*0,200)*2,0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</si>
  <si>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</si>
  <si>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</si>
  <si>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711293880</t>
  </si>
  <si>
    <t>"odvoz přebytečné zeminy výkopy - zásypy"</t>
  </si>
  <si>
    <t>58,913+530,216-91,953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</si>
  <si>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</si>
  <si>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</si>
  <si>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-463405063</t>
  </si>
  <si>
    <t>"odvoz přebytečné zeminy výkopy - zásypy, do 30 km"</t>
  </si>
  <si>
    <t>(58,913+530,216-91,953)*20,00</t>
  </si>
  <si>
    <t>167151111</t>
  </si>
  <si>
    <t>Nakládání, skládání a překládání neulehlého výkopku nebo sypaniny strojně nakládání, množství přes 100 m3, z hornin třídy těžitelnosti I, skupiny 1 až 3</t>
  </si>
  <si>
    <t>-117069969</t>
  </si>
  <si>
    <t>174151101</t>
  </si>
  <si>
    <t>Zásyp sypaninou z jakékoliv horniny strojně s uložením výkopku ve vrstvách se zhutněním jam, šachet, rýh nebo kolem objektů v těchto vykopávkách</t>
  </si>
  <si>
    <t>469576850</t>
  </si>
  <si>
    <t>Kompletní realizace dle PD a TZ, viz. výkazy množství "přístavba - zásyp ŠD", "zpětný zásyp zeminou"</t>
  </si>
  <si>
    <t>"obsyp spodní stavby ŠD" 652,929</t>
  </si>
  <si>
    <t>"zásypy vykopanou zeminou" 91,953</t>
  </si>
  <si>
    <t>-938244379</t>
  </si>
  <si>
    <t>Kompletní realizace dle PD a TZ, viz. výkaz množství "přístavba - zásyp ŠD"</t>
  </si>
  <si>
    <t>"obsyp spodní stavby" 652,929*2,000</t>
  </si>
  <si>
    <t>181951112</t>
  </si>
  <si>
    <t>Úprava pláně vyrovnáním výškových rozdílů strojně v hornině třídy těžitelnosti I, skupiny 1 až 3 se zhutněním</t>
  </si>
  <si>
    <t>642287121</t>
  </si>
  <si>
    <t>52,218</t>
  </si>
  <si>
    <t>274313511</t>
  </si>
  <si>
    <t>Základy z betonu prostého pasy betonu kamenem neprokládaného tř. C 12/15</t>
  </si>
  <si>
    <t>1648489176</t>
  </si>
  <si>
    <t>Kompletní realizace dle PD a TZ, viz. výkazy množství "přístavba - suterén, "základy - podkladní beton"v=100mm</t>
  </si>
  <si>
    <t>62,846*0,100</t>
  </si>
  <si>
    <t>274321411</t>
  </si>
  <si>
    <t>Základy z betonu železového (bez výztuže) pasy z betonu bez zvláštních nároků na prostředí tř. C 20/25</t>
  </si>
  <si>
    <t>145810418</t>
  </si>
  <si>
    <t>Kompletní realizace dle PD a TZ, viz. výkazy množství "přístavba - suterén, "základy "základový pás C20/25</t>
  </si>
  <si>
    <t>4,614</t>
  </si>
  <si>
    <t>274322511</t>
  </si>
  <si>
    <t>Základy z betonu železového (bez výztuže) pasy z betonu se zvýšenými nároky na prostředí tř. C 25/30</t>
  </si>
  <si>
    <t>1338919451</t>
  </si>
  <si>
    <t>Kompletní realizace dle PD a TZ, viz. výkazy množství "přístavba - suterén, "základy "základový pás C25/30 XC2</t>
  </si>
  <si>
    <t>(52,500+69,586+1,953)-29,334</t>
  </si>
  <si>
    <t>27432251R</t>
  </si>
  <si>
    <t>Základy z betonu železového (bez výztuže) pasy z betonu se zvýšenými nároky na prostředí tř. C 25/30 - pohledový beton</t>
  </si>
  <si>
    <t>-431780958</t>
  </si>
  <si>
    <t>Kompletní realizace dle PD a TZ, str. 2-základy, základový pás C25/30 XC2</t>
  </si>
  <si>
    <t xml:space="preserve">"nadzemní pohledové části zákl. pásu"  29,334</t>
  </si>
  <si>
    <t>311351911</t>
  </si>
  <si>
    <t>Bednění nadzákladových zdí nosných Příplatek k cenám bednění za pohledový beton</t>
  </si>
  <si>
    <t>-1903182139</t>
  </si>
  <si>
    <t xml:space="preserve">Kompletní realizace dle PD a TZ, viz. výkazy množství  - pohledové bednění"</t>
  </si>
  <si>
    <t>59,113</t>
  </si>
  <si>
    <t>-1742127593</t>
  </si>
  <si>
    <t xml:space="preserve">Kompletní realizace dle PD a TZ, viz. výkazy množství "přístavba - suterén, "základy, pohledové bednění" </t>
  </si>
  <si>
    <t>"základy, pohledové bednění" 59,113</t>
  </si>
  <si>
    <t>(17,100+0,100+(13,315+0,150)*2,0+6,725+0,150*2,0+8,150+0,900+0,600+2,600)*(2,780-0,310)</t>
  </si>
  <si>
    <t>((8,150+0,150)*2,0+(15,675+0,100+0,175)*2,0+(12,540+0,175+0,300)*2,0+(5,525+0,300*2,0)*2,0)*(2,780-0,310)</t>
  </si>
  <si>
    <t>(2,000+0,800)*2,0*(1,980-0,650)</t>
  </si>
  <si>
    <t>(3,275+0,400+2,850+0,400*2,0+2,150+0,400+1,075*2,0+2,850+0,400+0,600+3,275)*(0,790-0,190)</t>
  </si>
  <si>
    <t>(3,275*2,0+1,550+2,850*2,0+2,150*2,0)*(0,790-0,190)</t>
  </si>
  <si>
    <t>(3,200*2,0+0,300)*(1,980+0,190)</t>
  </si>
  <si>
    <t>(0,800*4,0+0,300*3,0+(1,275*2,0+0,250+0,300)*2,0+4,350*2,0+0,300*3,0+1,300*2,0)*(1,980+0,190)</t>
  </si>
  <si>
    <t>(2,050*4,0+0,800*4,0+0,300*8,0)*(1,980+0,190)</t>
  </si>
  <si>
    <t>-1029045620</t>
  </si>
  <si>
    <t>274361821</t>
  </si>
  <si>
    <t>Výztuž základů pasů z betonářské oceli 10 505 (R) nebo BSt 500</t>
  </si>
  <si>
    <t>1181190679</t>
  </si>
  <si>
    <t xml:space="preserve">Kompletní realizace dle PD a TZ, viz. výkazy množství "výkaz výztuže základy" </t>
  </si>
  <si>
    <t>"Fí R12, přeložení"26,400*0,00888</t>
  </si>
  <si>
    <t>"Fí R16"(5,25+2,2)*1,578</t>
  </si>
  <si>
    <t>11,99*1,05 "Přepočtené koeficientem množství</t>
  </si>
  <si>
    <t>274362021</t>
  </si>
  <si>
    <t>Výztuž základů pasů ze svařovaných sítí z drátů typu KARI</t>
  </si>
  <si>
    <t>-1430886723</t>
  </si>
  <si>
    <t>Kompletní realizace dle PD a TZ, viz. výkazy množství "výkaz výztuže základy" KARI 5/100/100, +20% přesahy</t>
  </si>
  <si>
    <t>"výkaz"86,16*0,003113*1,2</t>
  </si>
  <si>
    <t>"základ u vstupu, KARI 8/100/100"(2,605*2,0+0,800*2,0)*(0,190+1,98)*0,007667*1,2</t>
  </si>
  <si>
    <t>311236211</t>
  </si>
  <si>
    <t>Zdivo jednovrstvé zvukově izolační z cihel děrovaných spojených na pero a drážku na maltu cementovou M10 s plně promaltovanými svislými kapsami, pevnost cihel do P15, tl. zdiva 250 mm</t>
  </si>
  <si>
    <t>-622571856</t>
  </si>
  <si>
    <t xml:space="preserve">Kompletní realizace dle PD a TZ, viz. výkazy množství "stěny PTH  25 AKU SYM" </t>
  </si>
  <si>
    <t>113,045</t>
  </si>
  <si>
    <t>311238650</t>
  </si>
  <si>
    <t>Zdivo jednovrstvé tepelně izolační z cihel děrovaných broušených s integrovanou izolací z hydrofobizované minerální vlny na tenkovrstvou maltu, součinitel prostupu tepla U přes 0,18 do 0,22, pevnost cihel P8, tl. zdiva 300 mm</t>
  </si>
  <si>
    <t>1464816956</t>
  </si>
  <si>
    <t xml:space="preserve">Kompletní realizace dle PD a TZ, viz. výkazy množství "stěny PTH T Profi" </t>
  </si>
  <si>
    <t>"stěny 1.NP"228,211-21,884</t>
  </si>
  <si>
    <t>"atika"33,367</t>
  </si>
  <si>
    <t>311238654</t>
  </si>
  <si>
    <t>Zdivo jednovrstvé tepelně izolační z cihel děrovaných broušených s integrovanou izolací z hydrofobizované minerální vlny na tenkovrstvou maltu, součinitel prostupu tepla U přes 0,14 do 0,18, pevnost cihel P8,tl. zdiva 440 mm</t>
  </si>
  <si>
    <t>1874451965</t>
  </si>
  <si>
    <t>21,884</t>
  </si>
  <si>
    <t>-1895659960</t>
  </si>
  <si>
    <t>Kompletní realizace dle PD a TZ, viz. výkazy množství "překlady RZP 210-14-14"</t>
  </si>
  <si>
    <t>59321073</t>
  </si>
  <si>
    <t>překlad železobetonový RZP 2390x140x140mm</t>
  </si>
  <si>
    <t>842664028</t>
  </si>
  <si>
    <t>213802121</t>
  </si>
  <si>
    <t>Kompletní realizace dle PD a TZ, viz. výkazy množství "překlady NEP 100-1250"</t>
  </si>
  <si>
    <t>1,0</t>
  </si>
  <si>
    <t>317142424</t>
  </si>
  <si>
    <t>Překlady nenosné z pórobetonu osazené do tenkého maltového lože, výšky do 250 mm, šířky překladu 100 mm, délky překladu přes 1250 do 1500 mm</t>
  </si>
  <si>
    <t>231398257</t>
  </si>
  <si>
    <t>-1375017510</t>
  </si>
  <si>
    <t>Kompletní realizace dle PD a TZ, viz. výkazy množství "překlady NEP 150-1250"</t>
  </si>
  <si>
    <t>2,0</t>
  </si>
  <si>
    <t>317142444</t>
  </si>
  <si>
    <t>Překlady nenosné z pórobetonu osazené do tenkého maltového lože, výšky do 250 mm, šířky překladu 150 mm, délky překladu přes 1250 do 1500 mm</t>
  </si>
  <si>
    <t>2117029793</t>
  </si>
  <si>
    <t>317168056</t>
  </si>
  <si>
    <t>Překlady keramické vysoké osazené do maltového lože, šířky překladu 70 mm výšky 238 mm, délky 2250 mm</t>
  </si>
  <si>
    <t>2135578704</t>
  </si>
  <si>
    <t>Kompletní realizace dle PD a TZ, viz. výkazy množství "překlady KP7-225, 6,750"</t>
  </si>
  <si>
    <t>3,0</t>
  </si>
  <si>
    <t>317998114</t>
  </si>
  <si>
    <t>Izolace tepelná mezi překlady z pěnového polystyrenu výšky 24 cm, tloušťky 90 mm</t>
  </si>
  <si>
    <t>1507552166</t>
  </si>
  <si>
    <t>Kompletní realizace dle PD a TZ, viz. výkazy množství "překlady EPS"</t>
  </si>
  <si>
    <t>2,250</t>
  </si>
  <si>
    <t>801864852</t>
  </si>
  <si>
    <t xml:space="preserve">Kompletní realizace dle PD a TZ, viz. výkazy množství "stěny PSK 10,0" </t>
  </si>
  <si>
    <t>4,741+5,668+5,680</t>
  </si>
  <si>
    <t>1678633808</t>
  </si>
  <si>
    <t xml:space="preserve">Kompletní realizace dle PD a TZ, viz. výkazy množství "stěny PSK 15,0" </t>
  </si>
  <si>
    <t>10,991+11,969+12,989+14,060+29,308</t>
  </si>
  <si>
    <t>389361001</t>
  </si>
  <si>
    <t>Doplňující výztuž prefabrikovaných konstrukcí pro každý druh a stavební díl z betonářské oceli</t>
  </si>
  <si>
    <t>-471720042</t>
  </si>
  <si>
    <t xml:space="preserve">Kompletní realizace dle PD a TZ, viz. výkazy množství -"stropní panely" </t>
  </si>
  <si>
    <t>"Fí J8"(181,00+20,0)*0,000395</t>
  </si>
  <si>
    <t>411133902</t>
  </si>
  <si>
    <t>Montáž stropních panelů z předpjatého betonu bez závěsných háků, v budovách výšky do 18 m, hmotnosti přes 1,5 do 3 t</t>
  </si>
  <si>
    <t>-620566420</t>
  </si>
  <si>
    <t>25,0</t>
  </si>
  <si>
    <t>59346865</t>
  </si>
  <si>
    <t>panel stropní předpjatý 1000x1190x320mm, počet lan 8 + 2</t>
  </si>
  <si>
    <t>-583622410</t>
  </si>
  <si>
    <t>6,400+181,000+9,000</t>
  </si>
  <si>
    <t>417238213</t>
  </si>
  <si>
    <t>Obezdívka ztužujícího věnce keramickými věncovkami včetně tepelné izolace z pěnového polystyrenu tl. 100 mm jednostranná, výška věnce přes 210 do 250 mm</t>
  </si>
  <si>
    <t>307916185</t>
  </si>
  <si>
    <t>kompletní realizace dle TZ a PD</t>
  </si>
  <si>
    <t>výkaz množství - ztužující věnec</t>
  </si>
  <si>
    <t>12,591</t>
  </si>
  <si>
    <t>430362021</t>
  </si>
  <si>
    <t>Výztuž schodišťových konstrukcí a ramp stupňů, schodnic, ramen, podest s nosníky ze svařovaných sítí z drátů typu KARI</t>
  </si>
  <si>
    <t>224428343</t>
  </si>
  <si>
    <t>"schodiště, KARI 8/100/100"3,000*1,800*(0,190+1,98)*0,007667*1,2</t>
  </si>
  <si>
    <t>431351121</t>
  </si>
  <si>
    <t>Bednění podest, podstupňových desek a ramp včetně podpěrné konstrukce výšky do 4 m půdorysně přímočarých zřízení</t>
  </si>
  <si>
    <t>-1406241126</t>
  </si>
  <si>
    <t>Kompletní realizace dle PD a TZ,</t>
  </si>
  <si>
    <t>"schodiště-vstup"(1,800*2,0+3,000*2,0)*0,350</t>
  </si>
  <si>
    <t>431351122</t>
  </si>
  <si>
    <t>Bednění podest, podstupňových desek a ramp včetně podpěrné konstrukce výšky do 4 m půdorysně přímočarých odstranění</t>
  </si>
  <si>
    <t>-1609933330</t>
  </si>
  <si>
    <t>433351131</t>
  </si>
  <si>
    <t>Bednění schodnic včetně podpěrné konstrukce výšky do 4 m půdorysně přímočarých zřízení</t>
  </si>
  <si>
    <t>1645109353</t>
  </si>
  <si>
    <t>"schodiště-vstup"3,000*0,250*5,0</t>
  </si>
  <si>
    <t>433351136</t>
  </si>
  <si>
    <t>Bednění schodnic včetně podpěrné konstrukce výšky do 4 m půdorysně křivočarých odstranění</t>
  </si>
  <si>
    <t>-272791743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</si>
  <si>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</si>
  <si>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</si>
  <si>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-269596499</t>
  </si>
  <si>
    <t xml:space="preserve">výkaz výměr -  1.NP "dokončovací práce - plocha stropu  VC omítka"</t>
  </si>
  <si>
    <t>223,041</t>
  </si>
  <si>
    <t>611321191</t>
  </si>
  <si>
    <t>Omítka vápenocementová vnitřních ploch nanášená ručně Příplatek k cenám za každých dalších i započatých 5 mm tloušťky omítky přes 10 mm stropů</t>
  </si>
  <si>
    <t>-634266943</t>
  </si>
  <si>
    <t>612321121</t>
  </si>
  <si>
    <t>Omítka vápenocementová vnitřních ploch nanášená ručně jednovrstvá, tloušťky do 10 mm hladká svislých konstrukcí stěn</t>
  </si>
  <si>
    <t>595812160</t>
  </si>
  <si>
    <t xml:space="preserve">výkaz výměr -  1.NP "dokončovací práce - plocha stěn  keram obklady", vyrovnání pod obklady</t>
  </si>
  <si>
    <t>612321141</t>
  </si>
  <si>
    <t>Omítka vápenocementová vnitřních ploch nanášená ručně dvouvrstvá, tloušťky jádrové omítky do 10 mm a tloušťky štuku do 3 mm štuková svislých konstrukcí stěn</t>
  </si>
  <si>
    <t>-993934977</t>
  </si>
  <si>
    <t xml:space="preserve">výkaz výměr -  1.NP "dokončovací práce - plocha stěn  VC omítka"</t>
  </si>
  <si>
    <t>472,983</t>
  </si>
  <si>
    <t>622131101</t>
  </si>
  <si>
    <t>Podkladní a spojovací vrstva vnějších omítaných ploch cementový postřik nanášený ručně celoplošně stěn</t>
  </si>
  <si>
    <t>-666168778</t>
  </si>
  <si>
    <t xml:space="preserve">"fasáda výkaz množství  - modifikovaná silikát.omítka - západ, východ, sever, jih"41,350+48,753+32,429+148,389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</si>
  <si>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</si>
  <si>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</si>
  <si>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714904446</t>
  </si>
  <si>
    <t>59051476</t>
  </si>
  <si>
    <t>profil začišťovací PVC 9mm s výztužnou tkaninou pro ostění</t>
  </si>
  <si>
    <t>283133990</t>
  </si>
  <si>
    <t>19,047619047619*1,05 "Přepočtené koeficientem množství</t>
  </si>
  <si>
    <t xml:space="preserve">profil rohový PVC 23x23mm s výztužnou tkaninou š 100mm </t>
  </si>
  <si>
    <t>-1678445614</t>
  </si>
  <si>
    <t>33,3333333333333*1,05 "Přepočtené koeficientem množství</t>
  </si>
  <si>
    <t>profil dilatační rohový PVC s výztužnou tkaninou</t>
  </si>
  <si>
    <t>-1162629821</t>
  </si>
  <si>
    <t>11,4285714285714*1,05 "Přepočtené koeficientem množství</t>
  </si>
  <si>
    <t xml:space="preserve">profil začišťovací PVC 6mm s výztužnou tkaninou pro ostění </t>
  </si>
  <si>
    <t>-1146583175</t>
  </si>
  <si>
    <t xml:space="preserve">profil začišťovací s okapnicí PVC s výztužnou tkaninou pro nadpraží </t>
  </si>
  <si>
    <t>1437125686</t>
  </si>
  <si>
    <t>7,61904761904762*1,05 "Přepočtené koeficientem množství</t>
  </si>
  <si>
    <t>379394259</t>
  </si>
  <si>
    <t>622321191</t>
  </si>
  <si>
    <t>Omítka vápenocementová vnějších ploch nanášená ručně Příplatek k cenám za každých dalších i započatých 5 mm tloušťky omítky přes 15 mm stěn</t>
  </si>
  <si>
    <t>173021051</t>
  </si>
  <si>
    <t xml:space="preserve">Příplatek za pásovou  bosáž a šambrány - kompletní realizace dle PD a TZ</t>
  </si>
  <si>
    <t xml:space="preserve">"fasáda výkaz množství  - modifikovaná silikát.omítka - západ, východ, sever, jih"32,429*10,0</t>
  </si>
  <si>
    <t xml:space="preserve">Vnější pastózní modifikovaná silikátová probarvená omítka stěn, s fotokatalytickým efektem, prodyšná, včetně penetrace podkladu, zrnitost 2 mm _x000d_
</t>
  </si>
  <si>
    <t>1702726879</t>
  </si>
  <si>
    <t xml:space="preserve">Vnější fasádní nátěr s fotokatalytickým efektem na systémovou penetraci _x000d_
_x000d_
</t>
  </si>
  <si>
    <t>398192996</t>
  </si>
  <si>
    <t>629991011</t>
  </si>
  <si>
    <t>Zakrytí vnějších ploch před znečištěním včetně pozdějšího odkrytí výplní otvorů a svislých ploch fólií přilepenou lepící páskou</t>
  </si>
  <si>
    <t>455398146</t>
  </si>
  <si>
    <t>6313111R.1</t>
  </si>
  <si>
    <t>Cementový potěr EN13813 CT-C25-F5</t>
  </si>
  <si>
    <t>-349761212</t>
  </si>
  <si>
    <t>dle TZ a PD</t>
  </si>
  <si>
    <t xml:space="preserve">výkaz výměr -  1.NP "Dokončovací práce-plocha podlahy"</t>
  </si>
  <si>
    <t>"cem. potěr EN13813 CT-C25-F5, skladba Kr, Pa,Pa-,rampa"80,399*(0,120+0,070)+106,905*(0,120+0,070)+35,902*(0,120+0,090)+(29,165+20,660)*0,150</t>
  </si>
  <si>
    <t>Cementový potěr EN13813 CT-C50-F10</t>
  </si>
  <si>
    <t>-1943399797</t>
  </si>
  <si>
    <t>1649196593</t>
  </si>
  <si>
    <t>kompletní realizace dle dle TZ a PD</t>
  </si>
  <si>
    <t>"KARI 5/100/100, +20% přesahy, rampa, venkovní plochy"(29,165+20,600)*0,003113*1,2</t>
  </si>
  <si>
    <t>413555109</t>
  </si>
  <si>
    <t>kompletní realizace dle TZ a PD, viz.výkaz množství - střešní plášť</t>
  </si>
  <si>
    <t>632481213</t>
  </si>
  <si>
    <t>Separační vrstva k oddělení podlahových vrstev z polyetylénové fólie</t>
  </si>
  <si>
    <t>-1264249007</t>
  </si>
  <si>
    <t>"m.č.1.01-1.07"45,35+11,45+106,74+35,90+6,20+3,95+6,23+7,23</t>
  </si>
  <si>
    <t>634112115</t>
  </si>
  <si>
    <t>Obvodová dilatace mezi stěnou a mazaninou nebo potěrem podlahovým páskem z pěnového PE tl. do 10 mm, výšky 150 mm</t>
  </si>
  <si>
    <t>-884845176</t>
  </si>
  <si>
    <t xml:space="preserve">"výkaz výměr -  1.NP Dokončovací práce-plocha podlahy, dilatační vložka"20,660/0,150</t>
  </si>
  <si>
    <t>634113115</t>
  </si>
  <si>
    <t>Výplň dilatačních spár mazanin plastovým profilem výšky 80 mm</t>
  </si>
  <si>
    <t>1317850930</t>
  </si>
  <si>
    <t>634911124</t>
  </si>
  <si>
    <t>Řezání dilatačních nebo smršťovacích spár v čerstvé betonové mazanině nebo potěru šířky přes 5 do 10 mm, hloubky přes 50 do 80 mm</t>
  </si>
  <si>
    <t>383273823</t>
  </si>
  <si>
    <t>"viz VM - dilstační spáry"68,193</t>
  </si>
  <si>
    <t>941211111</t>
  </si>
  <si>
    <t>Montáž lešení řadového rámového lehkého pracovního s podlahami s provozním zatížením tř. 3 do 200 kg/m2 šířky tř. SW06 přes 0,6 do 0,9 m, výšky do 10 m</t>
  </si>
  <si>
    <t>1076120526</t>
  </si>
  <si>
    <t>kompletní realizace</t>
  </si>
  <si>
    <t>(30,315+2,000+9,500*2,0+1,000*2,0)*6,0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</si>
  <si>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</si>
  <si>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</si>
  <si>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1451736255</t>
  </si>
  <si>
    <t>"90 dnů"90,0*319,890</t>
  </si>
  <si>
    <t>941211811</t>
  </si>
  <si>
    <t>Demontáž lešení řadového rámového lehkého pracovního s provozním zatížením tř. 3 do 200 kg/m2 šířky tř. SW06 přes 0,6 do 0,9 m, výšky do 10 m</t>
  </si>
  <si>
    <t>2015830596</t>
  </si>
  <si>
    <t>943211111</t>
  </si>
  <si>
    <t>Montáž lešení prostorového rámového lehkého pracovního s podlahami s provozním zatížením tř. 3 do 200 kg/m2, výšky do 10 m</t>
  </si>
  <si>
    <t>710628526</t>
  </si>
  <si>
    <t>"koncertní sál"150,00*2,500</t>
  </si>
  <si>
    <t>943211211</t>
  </si>
  <si>
    <t>Montáž lešení prostorového rámového lehkého pracovního s podlahami Příplatek za první a každý další den použití lešení k ceně -1111</t>
  </si>
  <si>
    <t>-1090533366</t>
  </si>
  <si>
    <t>"90 dnů"375,0*90</t>
  </si>
  <si>
    <t>943211811</t>
  </si>
  <si>
    <t>Demontáž lešení prostorového rámového lehkého pracovního s podlahami s provozním zatížením tř. 3 do 200 kg/m2, výšky do 10 m</t>
  </si>
  <si>
    <t>1595154341</t>
  </si>
  <si>
    <t>952901114</t>
  </si>
  <si>
    <t>Vyčištění budov nebo objektů před předáním do užívání budov bytové nebo občanské výstavby, světlé výšky podlaží přes 4 m</t>
  </si>
  <si>
    <t>-1409880279</t>
  </si>
  <si>
    <t>9535114R</t>
  </si>
  <si>
    <t>Kotevní prvek s přerušeným tepelným mostem</t>
  </si>
  <si>
    <t>603446296</t>
  </si>
  <si>
    <t>Kompletní realizace dle PD a TZ, viz.výkaz zastřešení B,C</t>
  </si>
  <si>
    <t>6,0+11,0</t>
  </si>
  <si>
    <t>953946132</t>
  </si>
  <si>
    <t>Montáž atypických ocelových konstrukcí profilů hmotnosti přes 30 kg/m, hmotnosti konstrukce přes 1 do 2,5 t</t>
  </si>
  <si>
    <t>958409266</t>
  </si>
  <si>
    <t>Kompletní realizace dle PD a TZ, viz. výkazy množství "ocelový rám ve foyer- výkaz materiálu"</t>
  </si>
  <si>
    <t>"1xprůvlak HEB 160"11,300*42,60*0,001</t>
  </si>
  <si>
    <t>"6x sloup HEB 160"6,0*3,200*42,60*0,001</t>
  </si>
  <si>
    <t>"12xP10-200"12,0*0,200*0,200*7,85*0,001</t>
  </si>
  <si>
    <t>"ostatní materiál"65,15*0,001</t>
  </si>
  <si>
    <t>Kompletní realizace dle PD a TZ, viz. výkazy množství "ocelový rám v koncertním sále - výkaz materiálu"</t>
  </si>
  <si>
    <t>"5x HEB200"5,0*4,100*61,300*0,001</t>
  </si>
  <si>
    <t>"1x HEB200"16,600*61,300*0,001</t>
  </si>
  <si>
    <t>"10xU120"10,0*0,350*36,400*0,001</t>
  </si>
  <si>
    <t>"20xP10-100"20,0*0,100*0,170*2,670*0,001</t>
  </si>
  <si>
    <t>"5xP20-200"5,0*0,200*0,400*6,280*0,001</t>
  </si>
  <si>
    <t>"ostatní materiál"115,98*0,001</t>
  </si>
  <si>
    <t>13010976</t>
  </si>
  <si>
    <t>ocel profilová HE-B 160 jakost 11 375</t>
  </si>
  <si>
    <t>1013277809</t>
  </si>
  <si>
    <t>-925399260</t>
  </si>
  <si>
    <t>13010912</t>
  </si>
  <si>
    <t>ocel profilová UE 120 jakost 11 375</t>
  </si>
  <si>
    <t>935376194</t>
  </si>
  <si>
    <t>13611228</t>
  </si>
  <si>
    <t>plech ocelový hladký jakost S235JR tl 10mm tabule</t>
  </si>
  <si>
    <t>277484414</t>
  </si>
  <si>
    <t>13611248</t>
  </si>
  <si>
    <t>plech ocelový hladký jakost S235JR tl 20mm tabule</t>
  </si>
  <si>
    <t>562310021</t>
  </si>
  <si>
    <t>953961116</t>
  </si>
  <si>
    <t>Kotvy chemické s vyvrtáním otvoru do betonu, železobetonu nebo tvrdého kamene tmel, velikost M 16, hloubka 210 mm</t>
  </si>
  <si>
    <t>1923664678</t>
  </si>
  <si>
    <t>12,0</t>
  </si>
  <si>
    <t>Kotvy chemické s vyvrtáním otvoru do betonu, železobetonu nebo tvrdého kamene tmel, velikost M 20, hloubka 300 mm</t>
  </si>
  <si>
    <t>1988890434</t>
  </si>
  <si>
    <t>20,0</t>
  </si>
  <si>
    <t>953965132</t>
  </si>
  <si>
    <t>Kotvy chemické s vyvrtáním otvoru kotevní šrouby pro chemické kotvy, velikost M 16, délka 260 mm</t>
  </si>
  <si>
    <t>-1233990635</t>
  </si>
  <si>
    <t>953965143</t>
  </si>
  <si>
    <t>Kotvy chemické s vyvrtáním otvoru kotevní šrouby pro chemické kotvy, velikost M 20, délka 300 mm</t>
  </si>
  <si>
    <t>174953548</t>
  </si>
  <si>
    <t>978019391</t>
  </si>
  <si>
    <t>Otlučení vápenných nebo vápenocementových omítek vnějších ploch s vyškrabáním spar a s očištěním zdiva stupně členitosti 3 až 5, v rozsahu přes 80 do 100 %</t>
  </si>
  <si>
    <t>-274588068</t>
  </si>
  <si>
    <t xml:space="preserve">Kompletní realizace dle PD a TZ, viz. výkazy množství "omítka fasády" </t>
  </si>
  <si>
    <t>100,862</t>
  </si>
  <si>
    <t>985324112</t>
  </si>
  <si>
    <t>Ochranný nátěr betonu na bázi silanu impregnační gelový dvojnásobný (OS-A)</t>
  </si>
  <si>
    <t>1441445962</t>
  </si>
  <si>
    <t>"základy, pohledové bednění" 59,0</t>
  </si>
  <si>
    <t>985671114</t>
  </si>
  <si>
    <t>Ztužující věnce ze železobetonu obrubní nebo příčné tř. C 25/30</t>
  </si>
  <si>
    <t>-1241619070</t>
  </si>
  <si>
    <t>"výkaz množství - ztužující věnec"13,337</t>
  </si>
  <si>
    <t>985675111</t>
  </si>
  <si>
    <t>Bednění ztužujících věnců zřízení</t>
  </si>
  <si>
    <t>2136068443</t>
  </si>
  <si>
    <t>"výkaz množství - ztužující věnec"13,337/0,300*2,0</t>
  </si>
  <si>
    <t>985675121</t>
  </si>
  <si>
    <t>Bednění ztužujících věnců odstranění</t>
  </si>
  <si>
    <t>-915058398</t>
  </si>
  <si>
    <t>985676112</t>
  </si>
  <si>
    <t>Výztuž ztužujících věnců z oceli 10 505 (R) nebo BSt 500</t>
  </si>
  <si>
    <t>-1214218684</t>
  </si>
  <si>
    <t>"výkaz výztužer - ztužující věnec"1,1023</t>
  </si>
  <si>
    <t>997013151</t>
  </si>
  <si>
    <t>Vnitrostaveništní doprava suti a vybouraných hmot vodorovně do 50 m svisle s omezením mechanizace pro budovy a haly výšky do 6 m</t>
  </si>
  <si>
    <t>-793901532</t>
  </si>
  <si>
    <t>178089761</t>
  </si>
  <si>
    <t>1298542906</t>
  </si>
  <si>
    <t>"do 30 km"7,262*29,0</t>
  </si>
  <si>
    <t>-1894469925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</si>
  <si>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</si>
  <si>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</si>
  <si>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1306806109</t>
  </si>
  <si>
    <t>1970568967</t>
  </si>
  <si>
    <t>256,000+33,480</t>
  </si>
  <si>
    <t>11163153</t>
  </si>
  <si>
    <t>emulze asfaltová penetrační</t>
  </si>
  <si>
    <t>litr</t>
  </si>
  <si>
    <t>176148961</t>
  </si>
  <si>
    <t>289,48*0,3 "Přepočtené koeficientem množství</t>
  </si>
  <si>
    <t>-598154201</t>
  </si>
  <si>
    <t>62866281</t>
  </si>
  <si>
    <t>pás asfaltový samolepicí modifikovaný SBS tl 3,0mm s vložkou ze skleněné tkaniny se spalitelnou fólií nebo jemnozrnným minerálním posypem nebo textilií na horním povrchu</t>
  </si>
  <si>
    <t>-1194508636</t>
  </si>
  <si>
    <t>35,0435405636208*1,15 "Přepočtené koeficientem množství</t>
  </si>
  <si>
    <t>514662649</t>
  </si>
  <si>
    <t>-1859366418</t>
  </si>
  <si>
    <t>289,48*1,15 "Přepočtené koeficientem množství</t>
  </si>
  <si>
    <t>998711201</t>
  </si>
  <si>
    <t>Přesun hmot pro izolace proti vodě, vlhkosti a plynům stanovený procentní sazbou (%) z ceny vodorovná dopravní vzdálenost do 50 m v objektech výšky do 6 m</t>
  </si>
  <si>
    <t>1250815627</t>
  </si>
  <si>
    <t>712311101</t>
  </si>
  <si>
    <t>Provedení povlakové krytiny střech do 10° za studena lakem penetračním nebo asfaltovým</t>
  </si>
  <si>
    <t>-503104935</t>
  </si>
  <si>
    <t>"Kr02a"152,950</t>
  </si>
  <si>
    <t>"Kr02b"89,543</t>
  </si>
  <si>
    <t>"vytažení izolací na atiku"9,500*2,0*0,400+16,100*(0,350+0,200)+(6,800*2,0+13,0150)*0,450</t>
  </si>
  <si>
    <t>"vodorovná plocha atik"9,500*0,450*2,0+2,400*0,150+(13,015+6,700)*0,300</t>
  </si>
  <si>
    <t>32669094</t>
  </si>
  <si>
    <t>Provedení povlakové krytiny střech do 10° podkladní vrstvy pásy na sucho samolepící</t>
  </si>
  <si>
    <t>-753259053</t>
  </si>
  <si>
    <t>vodor_plocha_strech*2,0</t>
  </si>
  <si>
    <t>62856010</t>
  </si>
  <si>
    <t>pás asfaltový natavitelný modifikovaný SBS tl 3,5mm s vložkou z hliníkové fólie, hliníkové fólie s textilií a spalitelnou PE fólií nebo jemnozrnným minerálním posypem na horním povrchu</t>
  </si>
  <si>
    <t>-2080938400</t>
  </si>
  <si>
    <t>284,536342703002*1,15 "Přepočtené koeficientem množství</t>
  </si>
  <si>
    <t>62852011</t>
  </si>
  <si>
    <t xml:space="preserve">pás asfaltový samolepicí modifikovaný SBS tl 3,0mm s vložkou ze skleněné rohože se  spalitelnou fólií nebo jemnozrnným minerálním posypem nebo textilií na horním povrchu</t>
  </si>
  <si>
    <t>1569267051</t>
  </si>
  <si>
    <t>výměra skladby*koeficient</t>
  </si>
  <si>
    <t>(svisla_plocha_atik+vodorov_plocha_atik)</t>
  </si>
  <si>
    <t>285,75*1,15 "Přepočtené koeficientem množství</t>
  </si>
  <si>
    <t>712341559</t>
  </si>
  <si>
    <t>Provedení povlakové krytiny střech do 10° pásy NAIP přitavením v plné ploše</t>
  </si>
  <si>
    <t>1053606072</t>
  </si>
  <si>
    <t>712841559</t>
  </si>
  <si>
    <t>Provedení povlakové krytiny střech samostatným vytažením izolačního povlaku pásy přitavením na konstrukce převyšující úroveň střechy, NAIP</t>
  </si>
  <si>
    <t>-1004201737</t>
  </si>
  <si>
    <t>(svisla_plocha_atik+vodorov_plocha_atik)*3,0</t>
  </si>
  <si>
    <t>62853008</t>
  </si>
  <si>
    <t>pás asfaltový natavitelný modifikovaný SBS tl 4,2mm s retardéry hoření, BROOF(t3) s vložkou ze skleněné tkaniny a hrubozrnným břidličným posypem na horním povrchu</t>
  </si>
  <si>
    <t>-947518439</t>
  </si>
  <si>
    <t>998712201</t>
  </si>
  <si>
    <t>Přesun hmot pro povlakové krytiny stanovený procentní sazbou (%) z ceny vodorovná dopravní vzdálenost do 50 m v objektech výšky do 6 m</t>
  </si>
  <si>
    <t>-123319857</t>
  </si>
  <si>
    <t>713114222</t>
  </si>
  <si>
    <t>Tepelná foukaná izolace vodorovných konstrukcí ze skelných vláken nižší objemové hmotnosti do dutiny, tloušťky vrstvy přes 150 do 200 mm (26 kg/m3)</t>
  </si>
  <si>
    <t>1505648288</t>
  </si>
  <si>
    <t xml:space="preserve">Kompletní realizace dle PD a TZ, viz. výkazy množství "střecha  foukaná izolace"</t>
  </si>
  <si>
    <t>34,973</t>
  </si>
  <si>
    <t>-1192228516</t>
  </si>
  <si>
    <t>"m.č.1.01-1.07"45,35+11,45+106,74+35,90+6,20+3,95+8,23+7,23</t>
  </si>
  <si>
    <t>28375921</t>
  </si>
  <si>
    <t>deska EPS 200 do plochých střech a podlah λ=0,034 tl 50mm</t>
  </si>
  <si>
    <t>-133580979</t>
  </si>
  <si>
    <t>225,05*2,04 "Přepočtené koeficientem množství</t>
  </si>
  <si>
    <t>713131143</t>
  </si>
  <si>
    <t>Montáž tepelné izolace stěn rohožemi, pásy, deskami, dílci, bloky (izolační materiál ve specifikaci) lepením celoplošně s mechanickým kotvením</t>
  </si>
  <si>
    <t>-1566161252</t>
  </si>
  <si>
    <t>Kompletní realizace dle PD a TZ, viz. výkazy množství "stěny PIR "obklad HEB 160 - průvlak</t>
  </si>
  <si>
    <t>5,790</t>
  </si>
  <si>
    <t>44,594</t>
  </si>
  <si>
    <t>28372021</t>
  </si>
  <si>
    <t>deska izolační z tuhé pěny PIR tl 60mm</t>
  </si>
  <si>
    <t>319510380</t>
  </si>
  <si>
    <t>5,79*1,05 "Přepočtené koeficientem množství</t>
  </si>
  <si>
    <t>28375984</t>
  </si>
  <si>
    <t>deska EPS 100 fasádní λ=0,037 tl 150mm</t>
  </si>
  <si>
    <t>-605287172</t>
  </si>
  <si>
    <t>výkaz množství - ztužující věnec EPS</t>
  </si>
  <si>
    <t>44,594*1,05 "Přepočtené koeficientem množství</t>
  </si>
  <si>
    <t>713141151</t>
  </si>
  <si>
    <t>Montáž izolace tepelné střech plochých kladené volně 1 vrstva rohoží, pásů, dílců, desek</t>
  </si>
  <si>
    <t>-300174054</t>
  </si>
  <si>
    <t>výkaz množství KR02a,b, včetně splnění požadavku na zpracováníé dodavatelské dokumentace kladení</t>
  </si>
  <si>
    <t>28372319</t>
  </si>
  <si>
    <t>deska EPS 100 do plochých střech a podlah λ=0,037 tl 160mm</t>
  </si>
  <si>
    <t>-254965319</t>
  </si>
  <si>
    <t>713141212</t>
  </si>
  <si>
    <t>Montáž tepelné izolace střech plochých atikovými klíny přilepenými za studena nízkoexpanzní (PUR) pěnou</t>
  </si>
  <si>
    <t>458325740</t>
  </si>
  <si>
    <t>63152008</t>
  </si>
  <si>
    <t>klín atikový přechodný minerální plochých střech tl 100x100mm</t>
  </si>
  <si>
    <t>-1620829890</t>
  </si>
  <si>
    <t>713141311</t>
  </si>
  <si>
    <t>Montáž izolace tepelné střech plochých kladené volně, spádová vrstva</t>
  </si>
  <si>
    <t>-1102922487</t>
  </si>
  <si>
    <t>"výkaz množství KR02a,b"</t>
  </si>
  <si>
    <t>R28376141</t>
  </si>
  <si>
    <t>klín izolační z pěnového polystyrenu EPS 100 spádový</t>
  </si>
  <si>
    <t>-677942549</t>
  </si>
  <si>
    <t>koeficient množství 1,1</t>
  </si>
  <si>
    <t>"výkaz množství KR02a,b"56,953</t>
  </si>
  <si>
    <t>56,953*1,1 "Přepočtené koeficientem množství</t>
  </si>
  <si>
    <t>713141263</t>
  </si>
  <si>
    <t>Montáž tepelné izolace střech plochých mechanické přikotvení šrouby včetně dodávky šroubů, bez položení tepelné izolace tl. izolace přes 240 mm do betonu</t>
  </si>
  <si>
    <t>-317736635</t>
  </si>
  <si>
    <t>"Kr02a"159,950</t>
  </si>
  <si>
    <t>998713201</t>
  </si>
  <si>
    <t>Přesun hmot pro izolace tepelné stanovený procentní sazbou (%) z ceny vodorovná dopravní vzdálenost do 50 m v objektech výšky do 6 m</t>
  </si>
  <si>
    <t>-409762808</t>
  </si>
  <si>
    <t>714</t>
  </si>
  <si>
    <t>Akustická a protiotřesová opatření</t>
  </si>
  <si>
    <t>714183002</t>
  </si>
  <si>
    <t>Montáž pohltivých a konstrukčních součástí desek izolačních na sraz volně stropů nebo stěn</t>
  </si>
  <si>
    <t>1114279755</t>
  </si>
  <si>
    <t xml:space="preserve">Kompletní realizace dle PD a TZ, viz. výkazy množství "stěny minerální izolace" </t>
  </si>
  <si>
    <t>114,248</t>
  </si>
  <si>
    <t>63231236</t>
  </si>
  <si>
    <t>deska speciální akustická a tepelně izolační z čedičových vláken tl 50mm</t>
  </si>
  <si>
    <t>-1226115929</t>
  </si>
  <si>
    <t>114,248*1,1 "Přepočtené koeficientem množství</t>
  </si>
  <si>
    <t>998714201</t>
  </si>
  <si>
    <t>Přesun hmot pro akustická a protiotřesová opatření stanovený procentní sazbou (%) z ceny vodorovná dopravní vzdálenost do 50 m v objektech výšky do 6 m</t>
  </si>
  <si>
    <t>-1762026135</t>
  </si>
  <si>
    <t>-1586481954</t>
  </si>
  <si>
    <t>998721201</t>
  </si>
  <si>
    <t>Přesun hmot pro vnitřní kanalizace stanovený procentní sazbou (%) z ceny vodorovná dopravní vzdálenost do 50 m v objektech výšky do 6 m</t>
  </si>
  <si>
    <t>654150885</t>
  </si>
  <si>
    <t>340635046</t>
  </si>
  <si>
    <t>"vodorovná plocha podél žlabů"(16,100+13,015)*0,350</t>
  </si>
  <si>
    <t>762511226</t>
  </si>
  <si>
    <t>Podlahové konstrukce podkladové z dřevoštěpkových desek OSB jednovrstvých lepených na pero a drážku nebroušených, tloušťky desky 22 mm</t>
  </si>
  <si>
    <t>1592022054</t>
  </si>
  <si>
    <t>Kompletní realizace dle PD a TZ, viz. výkazy množství "konstrukce podia - plocha podlahy -SMP+D", 2x vrstva</t>
  </si>
  <si>
    <t>35,902*2,0</t>
  </si>
  <si>
    <t>-518925051</t>
  </si>
  <si>
    <t xml:space="preserve">Kompletní realizace dle PD a TZ, viz. výkazy množství "dokončovací práce  - plocha podlahy, konstrukce krovu"</t>
  </si>
  <si>
    <t>"SM" 35,902</t>
  </si>
  <si>
    <t>6119117R</t>
  </si>
  <si>
    <t xml:space="preserve">palubky podlahové SM 50mm </t>
  </si>
  <si>
    <t>1201372985</t>
  </si>
  <si>
    <t>Kompletní realizace dle PD a TZ, viz. výkazy množství "konstrukce podia - plocha podlahy -SMP+D"</t>
  </si>
  <si>
    <t>35,902</t>
  </si>
  <si>
    <t>35,902*1,15 "Přepočtené koeficientem množství</t>
  </si>
  <si>
    <t>-1947303519</t>
  </si>
  <si>
    <t>762713221</t>
  </si>
  <si>
    <t>Montáž prostorových vázaných konstrukcí z řeziva hoblovaného s použitím ocelových spojek (spojky ve specifikaci), průřezové plochy přes 120 do 224 cm2</t>
  </si>
  <si>
    <t>-1918583723</t>
  </si>
  <si>
    <t>Kompletní realizace dle PD a TZ, viz. výkazy množství "konstrukce podia - konstrukce krovu"</t>
  </si>
  <si>
    <t>184,343+13,966</t>
  </si>
  <si>
    <t>60512130</t>
  </si>
  <si>
    <t>hranol stavební řezivo průřezu do 224cm2 do dl 6m</t>
  </si>
  <si>
    <t>731282569</t>
  </si>
  <si>
    <t>2,7757+0,2715</t>
  </si>
  <si>
    <t>-574877903</t>
  </si>
  <si>
    <t>762951001</t>
  </si>
  <si>
    <t>Montáž terasy podkladního roštu z profilů plných, osové vzdálenosti podpěr do 300 mm</t>
  </si>
  <si>
    <t>-2126613026</t>
  </si>
  <si>
    <t>dle TZ a PD kompletní realizace</t>
  </si>
  <si>
    <t>"terasa"33,039</t>
  </si>
  <si>
    <t>762952012</t>
  </si>
  <si>
    <t>Montáž terasy nášlapné vrstvy z prken z dřevin tvrdých nebo neobyčejně tvrdých, s broušením, omytím a kartáčováním, bez povrchové úpravy, spojovaných šroubováním, šířky přes 90 do 120 mm</t>
  </si>
  <si>
    <t>1917241622</t>
  </si>
  <si>
    <t>6079111R</t>
  </si>
  <si>
    <t>Kompletní skladba materiálu pro terasu</t>
  </si>
  <si>
    <t>872366456</t>
  </si>
  <si>
    <t>33,039*4,4 "Přepočtené koeficientem množství</t>
  </si>
  <si>
    <t>998762201</t>
  </si>
  <si>
    <t>Přesun hmot pro konstrukce tesařské stanovený procentní sazbou (%) z ceny vodorovná dopravní vzdálenost do 50 m v objektech výšky do 6 m</t>
  </si>
  <si>
    <t>8001959</t>
  </si>
  <si>
    <t>763121714</t>
  </si>
  <si>
    <t>Stěna předsazená ze sádrokartonových desek ostatní konstrukce a práce na předsazených stěnách ze sádrokartonových desek základní penetrační nátěr</t>
  </si>
  <si>
    <t>-372736237</t>
  </si>
  <si>
    <t xml:space="preserve">výkaz výměr -  1.NP "dokončovací práce - plocha stropu  SDK podhled, obklady SDK deskami"</t>
  </si>
  <si>
    <t>23,601+18,000+19,000</t>
  </si>
  <si>
    <t>763131491</t>
  </si>
  <si>
    <t>Podhled ze sádrokartonových desek dvouvrstvá zavěšená spodní konstrukce z ocelových profilů CD, UD jednoduše opláštěná deskou akustickou, tl. 12,5 mm, s izolací, REI do 90</t>
  </si>
  <si>
    <t>1444361052</t>
  </si>
  <si>
    <t xml:space="preserve">výkaz výměr -  1.NP "dokončovací práce - plocha stropu  SDK podhled"</t>
  </si>
  <si>
    <t>23,601</t>
  </si>
  <si>
    <t>76316471R</t>
  </si>
  <si>
    <t>Obklad konstrukcí sádrokartonovými deskami včetně ochranných úhelníků uzavřeného tvaru rozvinuté šíře do 0,8 m, opláštěný deskou akustickou, tl. 15 mm</t>
  </si>
  <si>
    <t>693353769</t>
  </si>
  <si>
    <t xml:space="preserve">Kompletní realizace dle PD a TZ, viz. výkazy množství "stěny RED Piano (R30),9,0m2" </t>
  </si>
  <si>
    <t>6,0*3,000</t>
  </si>
  <si>
    <t>763164724</t>
  </si>
  <si>
    <t>Obklad konstrukcí sádrokartonovými deskami včetně ochranných úhelníků uzavřeného tvaru rozvinuté šíře do 0,8 m, opláštěný deskou vysokopevnostní protipožární impregnovanou DFRIEH2, tl. 2 x 12,5 mm</t>
  </si>
  <si>
    <t>-753901045</t>
  </si>
  <si>
    <t xml:space="preserve">Kompletní realizace dle PD a TZ, viz. výkazy množství "stěny RED Fireboard R30,22,8 m2" </t>
  </si>
  <si>
    <t>5,0*3,800</t>
  </si>
  <si>
    <t>329635909</t>
  </si>
  <si>
    <t xml:space="preserve">Kompletní realizace dle PD a TZ, viz. výkazy množství "stěny sanitární příčky" </t>
  </si>
  <si>
    <t>11,411</t>
  </si>
  <si>
    <t xml:space="preserve">"odpočet dveří Td02-5"  -0,700*2,000*2</t>
  </si>
  <si>
    <t>-427546671</t>
  </si>
  <si>
    <t>Kompletní realizace dle PD a TZ, vč. vrchního kování</t>
  </si>
  <si>
    <t xml:space="preserve">"dveře Td02-5 - viz výkaz množství Dveře-kompletní specifikace"  2</t>
  </si>
  <si>
    <t>998763401</t>
  </si>
  <si>
    <t>Přesun hmot pro konstrukce montované z desek stanovený procentní sazbou (%) z ceny vodorovná dopravní vzdálenost do 50 m v objektech výšky do 6 m</t>
  </si>
  <si>
    <t>-1462729969</t>
  </si>
  <si>
    <t>-237368050</t>
  </si>
  <si>
    <t>28329223</t>
  </si>
  <si>
    <t>fólie difuzně propustné s nakašírovanou strukturovanou rohoží pod hladkou plechovou krytinu</t>
  </si>
  <si>
    <t>-1003078945</t>
  </si>
  <si>
    <t>25,015*1,15 "Přepočtené koeficientem množství</t>
  </si>
  <si>
    <t>764011612</t>
  </si>
  <si>
    <t>Podkladní plech z pozinkovaného plechu s povrchovou úpravou rš 200 mm</t>
  </si>
  <si>
    <t>629116602</t>
  </si>
  <si>
    <t>"vodorovná plocha podél žlabů"(16,100+13,015)</t>
  </si>
  <si>
    <t>"délka atik"9,500*2,0+2,4000+13,015+6,700</t>
  </si>
  <si>
    <t>895652784</t>
  </si>
  <si>
    <t>"výkaz zastřešení B,C"13,200+6,700</t>
  </si>
  <si>
    <t>764244309</t>
  </si>
  <si>
    <t>Oplechování horních ploch zdí a nadezdívek (atik) z titanzinkového lesklého válcovaného plechu mechanicky kotvené rš 800 mm</t>
  </si>
  <si>
    <t>1098673381</t>
  </si>
  <si>
    <t>"délka atik"9,500*2,0+2,400+13,015+6,700</t>
  </si>
  <si>
    <t>-948080757</t>
  </si>
  <si>
    <t>"vodorovná plocha podél žlabů"(16,100+13,015+28,0)</t>
  </si>
  <si>
    <t>29299571</t>
  </si>
  <si>
    <t>764548404</t>
  </si>
  <si>
    <t>Svod z titanzinkového předzvětralého plechu včetně objímek, kolen a odskoků hranatý, o straně 120 mm</t>
  </si>
  <si>
    <t>145185295</t>
  </si>
  <si>
    <t>998764201</t>
  </si>
  <si>
    <t>Přesun hmot pro konstrukce klempířské stanovený procentní sazbou (%) z ceny vodorovná dopravní vzdálenost do 50 m v objektech výšky do 6 m</t>
  </si>
  <si>
    <t>1065585811</t>
  </si>
  <si>
    <t>76622113R</t>
  </si>
  <si>
    <t>Dodávka a montáž celodřevěného samonosného schodiště s podstupnicemi schodnicového sedlového s podestou</t>
  </si>
  <si>
    <t>-287514577</t>
  </si>
  <si>
    <t xml:space="preserve">Kompletní realizace dle PD a TZ, viz. výkazy množství "konstrukce podia - schody 0,058m3" </t>
  </si>
  <si>
    <t>766416221</t>
  </si>
  <si>
    <t>Montáž obložení stěn plochy přes 5 m2 panely obkladovými modřínovými nebo z tvrdých dřevin, plochy do 0,60 m2</t>
  </si>
  <si>
    <t>-646262376</t>
  </si>
  <si>
    <t>Kompletní realizace dle PD a TZ, včetně D+M dvířek, viz. výkazy množství "konstrukce podia - plocha obkladu" 2x vrstva</t>
  </si>
  <si>
    <t>1,150+14,360</t>
  </si>
  <si>
    <t>61151044</t>
  </si>
  <si>
    <t>podlaha dřevěná palubka tl 22mm dub</t>
  </si>
  <si>
    <t>1610127823</t>
  </si>
  <si>
    <t xml:space="preserve">Kompletní realizace dle PD a TZ, viz. výkazy množství "dokončovací práce  - plocha obkladu, konstrukce krovu"</t>
  </si>
  <si>
    <t>15,510</t>
  </si>
  <si>
    <t>15,51*1,15 "Přepočtené koeficientem množství</t>
  </si>
  <si>
    <t>766417211</t>
  </si>
  <si>
    <t>Montáž obložení stěn rošt podkladový</t>
  </si>
  <si>
    <t>-1114819563</t>
  </si>
  <si>
    <t>Kompletní realizace dle PD a TZ, viz. výkazy množství "fasáda - treláž"</t>
  </si>
  <si>
    <t>212,700</t>
  </si>
  <si>
    <t>60514106</t>
  </si>
  <si>
    <t>řezivo jehličnaté lať pevnostní třída S10-13 průřez 40x60mm</t>
  </si>
  <si>
    <t>652968796</t>
  </si>
  <si>
    <t>0,5105</t>
  </si>
  <si>
    <t>762083122</t>
  </si>
  <si>
    <t>Práce společné pro tesařské konstrukce impregnace řeziva máčením proti dřevokaznému hmyzu, houbám a plísním, třída ohrožení 3 a 4 (dřevo v exteriéru)</t>
  </si>
  <si>
    <t>-88732090</t>
  </si>
  <si>
    <t>766660272</t>
  </si>
  <si>
    <t>Montáž dveřních křídel dřevěných nebo plastových kývavých do zazděné rámové zárubně z masivního dřeva dvoukřídlových, šířky přes 1450 mm</t>
  </si>
  <si>
    <t>373512464</t>
  </si>
  <si>
    <t>dle TZ a PD - kompletní realizace vč. příslušenství a vrchního kování dle specifikace dveří</t>
  </si>
  <si>
    <t xml:space="preserve">výkaz výměr -  "dveře kompletní specifikace"</t>
  </si>
  <si>
    <t>"Td02-1/L"1,0</t>
  </si>
  <si>
    <t>766-Td02-1</t>
  </si>
  <si>
    <t>dveře dvoukřídlé dřevotřískové protipožární EI (EW) 30 DP3 masív dub1400/2350mm</t>
  </si>
  <si>
    <t>1568902710</t>
  </si>
  <si>
    <t xml:space="preserve">"Td02-1"  1</t>
  </si>
  <si>
    <t>766682213</t>
  </si>
  <si>
    <t>Montáž zárubní dřevěných, plastových nebo z lamina obložkových protipožárních, pro dveře jednokřídlové, tloušťky stěny přes 350 mm</t>
  </si>
  <si>
    <t>803257982</t>
  </si>
  <si>
    <t>6118111R</t>
  </si>
  <si>
    <t xml:space="preserve">zárubeň dvoukřídlá obložková dub  tl stěny 360-450mm rozměru 1400x2350mm</t>
  </si>
  <si>
    <t>-1269173980</t>
  </si>
  <si>
    <t>766-Td02-2</t>
  </si>
  <si>
    <t>955480333</t>
  </si>
  <si>
    <t>kompletní dodávka vč. zárubní, příslušenství a vrchního kování dle specifikace dveří</t>
  </si>
  <si>
    <t xml:space="preserve">"VM - Dveře kompletní specifikace - WC - Td02-2"  1</t>
  </si>
  <si>
    <t>766-Td02-3</t>
  </si>
  <si>
    <t>1642466297</t>
  </si>
  <si>
    <t>kompletní dodávka vč. zárubně, příslušenství a vrchního kování dle specifikace dveří</t>
  </si>
  <si>
    <t xml:space="preserve">"VM - Dveře kompletní specifikace - Td02-3"  1</t>
  </si>
  <si>
    <t>766-Td02-4</t>
  </si>
  <si>
    <t>509308453</t>
  </si>
  <si>
    <t>kompletní dodávka vč.zárubně, příslušenství a vrchního kování dle specifikace dveří</t>
  </si>
  <si>
    <t>"VM - Dveře kompletní specifikace - Td02-4" 3</t>
  </si>
  <si>
    <t>998766201</t>
  </si>
  <si>
    <t>Přesun hmot pro konstrukce truhlářské stanovený procentní sazbou (%) z ceny vodorovná dopravní vzdálenost do 50 m v objektech výšky do 6 m</t>
  </si>
  <si>
    <t>-1084612335</t>
  </si>
  <si>
    <t>767161119</t>
  </si>
  <si>
    <t>Montáž zábradlí rovného z trubek nebo tenkostěnných profilů do zdiva, hmotnosti 1 m zábradlí přes 45 kg</t>
  </si>
  <si>
    <t>-1584909333</t>
  </si>
  <si>
    <t>0,965+1,250*4,0</t>
  </si>
  <si>
    <t>13010508</t>
  </si>
  <si>
    <t>úhelník ocelový nerovnostranný jakost 11 375 60x30x2mm</t>
  </si>
  <si>
    <t>-519122731</t>
  </si>
  <si>
    <t>Kompletní realizace dle PD a TZ, výkaz materiáli</t>
  </si>
  <si>
    <t>(32,670+50,490)*0,001</t>
  </si>
  <si>
    <t>13011053</t>
  </si>
  <si>
    <t>úhelník ocelový nerovnostranný jakost 11 375 60x40x3mm</t>
  </si>
  <si>
    <t>-599087119</t>
  </si>
  <si>
    <t>(19,710+5,140)*0,001</t>
  </si>
  <si>
    <t>767641112</t>
  </si>
  <si>
    <t>Montáž automatických dveří posuvných, výšky do 2200 mm lineárních, šířky přes 1000 do 1800 mm</t>
  </si>
  <si>
    <t>-218558888</t>
  </si>
  <si>
    <t>"Al 02" 1,0</t>
  </si>
  <si>
    <t>5532913R1</t>
  </si>
  <si>
    <t xml:space="preserve">dveře automatické vnější lineární, rám Al , zasklení  izolační, 2křídlé 1500x2100mm</t>
  </si>
  <si>
    <t>-1358225648</t>
  </si>
  <si>
    <t>" kompeltní dodávka -viz. VM - DVEŘE - kompletní specifikace AL02/L"1,0</t>
  </si>
  <si>
    <t>767642112</t>
  </si>
  <si>
    <t>Montáž automatických dveří posuvných, výšky přes 2200 do 3000 mm lineárních, šířky přes 1000 do 1800 mm</t>
  </si>
  <si>
    <t>1164182836</t>
  </si>
  <si>
    <t>"Al 03"1,0</t>
  </si>
  <si>
    <t>5532913R2</t>
  </si>
  <si>
    <t xml:space="preserve">dveře automatické vnější lineární, rám Al , zasklení  izolační, 2křídlé 1800x2450mm</t>
  </si>
  <si>
    <t>145214709</t>
  </si>
  <si>
    <t>" kompeltní dodávka -viz. VM - DVEŘE - kompletní specifikace AL03/P"1,0</t>
  </si>
  <si>
    <t>767711140</t>
  </si>
  <si>
    <t>Montáž výkladců zapuštěných pevných, plochy jednotlivě přes 16 m2</t>
  </si>
  <si>
    <t>-1995974694</t>
  </si>
  <si>
    <t>" kompeltní dodávka -viz. VM - Okna - kompletní specifikace, Al 01"28,890</t>
  </si>
  <si>
    <t>55341007</t>
  </si>
  <si>
    <t>okno Al s fixním zasklením trojsklo přes plochu 1m2 přes v 2,5m</t>
  </si>
  <si>
    <t>597113048</t>
  </si>
  <si>
    <t>767995114</t>
  </si>
  <si>
    <t>Montáž ostatních atypických zámečnických konstrukcí hmotnosti přes 20 do 50 kg</t>
  </si>
  <si>
    <t>1652772240</t>
  </si>
  <si>
    <t>840,83+2120,27</t>
  </si>
  <si>
    <t>13611238</t>
  </si>
  <si>
    <t>plech ocelový hladký jakost S235JR tl 15mm tabule</t>
  </si>
  <si>
    <t>-2027066383</t>
  </si>
  <si>
    <t>"B"316,51+82,43</t>
  </si>
  <si>
    <t>"C"279,59+21,200*0,200*109,9+61,82</t>
  </si>
  <si>
    <t>13611218</t>
  </si>
  <si>
    <t>plech ocelový hladký jakost S235JR tl 5mm tabule</t>
  </si>
  <si>
    <t>-854614445</t>
  </si>
  <si>
    <t>"B"254,34</t>
  </si>
  <si>
    <t>"C"(3,30+172,70)</t>
  </si>
  <si>
    <t>13010524</t>
  </si>
  <si>
    <t>úhelník ocelový nerovnostranný jakost 11 375 100x65x7mm</t>
  </si>
  <si>
    <t>1583623270</t>
  </si>
  <si>
    <t>"B"141,200+40,04</t>
  </si>
  <si>
    <t>"C"96,47+100,97</t>
  </si>
  <si>
    <t>13011027</t>
  </si>
  <si>
    <t>ocel profilová UPE 100 jakost 11 375</t>
  </si>
  <si>
    <t>-1009513980</t>
  </si>
  <si>
    <t>Kompletní realizace dle PD a TZ, viz.výkaz zastřešení C</t>
  </si>
  <si>
    <t>363,30</t>
  </si>
  <si>
    <t>13010930</t>
  </si>
  <si>
    <t>ocel profilová UPE 120 jakost 11 375</t>
  </si>
  <si>
    <t>260781230</t>
  </si>
  <si>
    <t>310,80</t>
  </si>
  <si>
    <t>13010934</t>
  </si>
  <si>
    <t>ocel profilová UPE 160 jakost 11 375</t>
  </si>
  <si>
    <t>-737733407</t>
  </si>
  <si>
    <t>318,94</t>
  </si>
  <si>
    <t>767R</t>
  </si>
  <si>
    <t>Krycí těsnící prvky - stříšky</t>
  </si>
  <si>
    <t>736348857</t>
  </si>
  <si>
    <t>Kompletní realizace dle PD a TZ, viz.výkaz zastřešení B,C, krycí a lemovací profily</t>
  </si>
  <si>
    <t>25,30+28,70+100,00</t>
  </si>
  <si>
    <t>767995112</t>
  </si>
  <si>
    <t>Montáž ostatních atypických zámečnických konstrukcí hmotnosti přes 5 do 10 kg</t>
  </si>
  <si>
    <t>-2111076565</t>
  </si>
  <si>
    <t>Kompletní realizace dle PD a TZ, viz. výkaz množství přístavba - stříšky "TR nerez"</t>
  </si>
  <si>
    <t>"TR104x2"0,300*14,0</t>
  </si>
  <si>
    <t>"TR80x2"2,600*1,0</t>
  </si>
  <si>
    <t>"TR80x2"2,800*2,0</t>
  </si>
  <si>
    <t>"TR80x2"3,000*4,0</t>
  </si>
  <si>
    <t>"TR80x2"3,200*2,0</t>
  </si>
  <si>
    <t>"TR80x2"3,300*1,0</t>
  </si>
  <si>
    <t>"TR80x2"3,400*1,0</t>
  </si>
  <si>
    <t>"TR80x2"3,600*1,0</t>
  </si>
  <si>
    <t>"TR80x2"3,800*1,0</t>
  </si>
  <si>
    <t>"TR80x2"4,045*1,0</t>
  </si>
  <si>
    <t>44,475*7,040+4,200*9,100</t>
  </si>
  <si>
    <t>IVR.IVINT108</t>
  </si>
  <si>
    <t>Trubka IVAR.INOX - nerezová ocel AISI 316 L - 104 mm; 2mm - 6m</t>
  </si>
  <si>
    <t>-430339261</t>
  </si>
  <si>
    <t>IVR.IVINT476</t>
  </si>
  <si>
    <t>Trubka IVAR.INOX - nerezová ocel AISI 304 L - 80 mm; 2mm - 6m</t>
  </si>
  <si>
    <t>1339435542</t>
  </si>
  <si>
    <t>998767201</t>
  </si>
  <si>
    <t>Přesun hmot pro zámečnické konstrukce stanovený procentní sazbou (%) z ceny vodorovná dopravní vzdálenost do 50 m v objektech výšky do 6 m</t>
  </si>
  <si>
    <t>-484272056</t>
  </si>
  <si>
    <t>771111011</t>
  </si>
  <si>
    <t>Příprava podkladu před provedením dlažby vysátí podlah</t>
  </si>
  <si>
    <t>-3593665</t>
  </si>
  <si>
    <t>"Kr, cemento"80,399+8,505+5,400</t>
  </si>
  <si>
    <t>"sokl"(10,00+19,680)*0,100</t>
  </si>
  <si>
    <t>-202558072</t>
  </si>
  <si>
    <t>97,272</t>
  </si>
  <si>
    <t>771151014</t>
  </si>
  <si>
    <t>Příprava podkladu před provedením dlažby samonivelační stěrka min.pevnosti 20 MPa, tloušťky přes 8 do 10 mm</t>
  </si>
  <si>
    <t>7282433</t>
  </si>
  <si>
    <t>-1022651425</t>
  </si>
  <si>
    <t>Kompletní realizace dle PD a TZ, viz. výkazy množství "dilatační lišta"</t>
  </si>
  <si>
    <t>1,500</t>
  </si>
  <si>
    <t>59054164R</t>
  </si>
  <si>
    <t>profil dilatační s bočními díly z AL tl 10mm</t>
  </si>
  <si>
    <t>-1107399963</t>
  </si>
  <si>
    <t>1,5*1,1 "Přepočtené koeficientem množství</t>
  </si>
  <si>
    <t>771274124</t>
  </si>
  <si>
    <t>Montáž obkladů schodišť z dlaždic keramických lepených flexibilním lepidlem stupnic protiskluzných nebo reliéfních, šířky přes 300 do 350 mm</t>
  </si>
  <si>
    <t>116823726</t>
  </si>
  <si>
    <t>3,000*5,0</t>
  </si>
  <si>
    <t>59761339</t>
  </si>
  <si>
    <t>schodová tvarovka šířky 300x1200mm</t>
  </si>
  <si>
    <t>762285165</t>
  </si>
  <si>
    <t>13,6363636363636*1,1 "Přepočtené koeficientem množství</t>
  </si>
  <si>
    <t>191284558</t>
  </si>
  <si>
    <t>-1349510101</t>
  </si>
  <si>
    <t>"sokl"10,00+19,680</t>
  </si>
  <si>
    <t>LSS.DSAS4662</t>
  </si>
  <si>
    <t xml:space="preserve">sokl  šedo-béžová, 598x95x10mm</t>
  </si>
  <si>
    <t>246665789</t>
  </si>
  <si>
    <t>29,680/0,06</t>
  </si>
  <si>
    <t>494,667*1,1 "Přepočtené koeficientem množství</t>
  </si>
  <si>
    <t>-785420542</t>
  </si>
  <si>
    <t>1044056738</t>
  </si>
  <si>
    <t>"dlažba"94,304</t>
  </si>
  <si>
    <t>"podstupnice"5,000/0,600</t>
  </si>
  <si>
    <t>102,637*1,15 "Přepočtené koeficientem množství</t>
  </si>
  <si>
    <t>771591237</t>
  </si>
  <si>
    <t>Izolace podlahy pod dlažbu montáž těsnícího pásu pro styčné nebo dilatační spáry</t>
  </si>
  <si>
    <t>1723807533</t>
  </si>
  <si>
    <t xml:space="preserve">výkaz výměr -  1.NP "Dokončovací práce-plocha podlahy-rampa"</t>
  </si>
  <si>
    <t>20,660/0,40</t>
  </si>
  <si>
    <t>62851006</t>
  </si>
  <si>
    <t>pás asfaltový dilatační modifikovaný tl 5,0mm bez vložky a spalitelnou PE fólií, spalitelnou netkanou polypropylenovou rohoží nebo jemnozrnným min. posypem na horním povrchu</t>
  </si>
  <si>
    <t>1794906908</t>
  </si>
  <si>
    <t>19,6761904761905*1,05 "Přepočtené koeficientem množství</t>
  </si>
  <si>
    <t>998771201</t>
  </si>
  <si>
    <t>Přesun hmot pro podlahy z dlaždic stanovený procentní sazbou (%) z ceny vodorovná dopravní vzdálenost do 50 m v objektech výšky do 6 m</t>
  </si>
  <si>
    <t>1868138443</t>
  </si>
  <si>
    <t>775413411</t>
  </si>
  <si>
    <t>Montáž lišty obvodové připevněné vruty</t>
  </si>
  <si>
    <t>-850277527</t>
  </si>
  <si>
    <t xml:space="preserve">výkaz výměr -  1.NP "Dokončovací práce-podlahové lišty"</t>
  </si>
  <si>
    <t>"sokl"36,764</t>
  </si>
  <si>
    <t>61418204</t>
  </si>
  <si>
    <t>lišta podlahová dřevěná dub 20x60 mm</t>
  </si>
  <si>
    <t>-54992944</t>
  </si>
  <si>
    <t>36,764*1,1 "Přepočtené koeficientem množství</t>
  </si>
  <si>
    <t>775530013</t>
  </si>
  <si>
    <t>Montáž podlah palubkových masivních s tmelením a broušením, bez povrchové úpravy a olištování s podkladem z OSB desek, šířky palubky přes 120 do 135 mm celoplošně lepených</t>
  </si>
  <si>
    <t>-1067181114</t>
  </si>
  <si>
    <t>"D" 35,902+106,905</t>
  </si>
  <si>
    <t>-1060851474</t>
  </si>
  <si>
    <t xml:space="preserve">Kompletní realizace dle PD a TZ, viz. výkazy množství "dokončovací práce  - plopcha podlahy, konstrukce krovu"</t>
  </si>
  <si>
    <t>142,807*1,15 "Přepočtené koeficientem množství</t>
  </si>
  <si>
    <t>775591411</t>
  </si>
  <si>
    <t>Skládané podlahy - ostatní práce dokončovací nátěr olejem a voskování</t>
  </si>
  <si>
    <t>-1372468801</t>
  </si>
  <si>
    <t xml:space="preserve">Kompletní realizace dle PD a TZ, viz. výkazy množství "dokončovací práce  - plocha podlahy, konstrukce krovu",odolností proti skluz tř.R9</t>
  </si>
  <si>
    <t>998775201</t>
  </si>
  <si>
    <t>Přesun hmot pro podlahy skládané stanovený procentní sazbou (%) z ceny vodorovná dopravní vzdálenost do 50 m v objektech výšky do 6 m</t>
  </si>
  <si>
    <t>72237643</t>
  </si>
  <si>
    <t>781111011</t>
  </si>
  <si>
    <t>Příprava podkladu před provedením obkladu oprášení (ometení) stěny</t>
  </si>
  <si>
    <t>-2116165151</t>
  </si>
  <si>
    <t xml:space="preserve">Kompletní realizace dle PD a TZ, viz. výkazy množství "dokončovací práce  - plocha stěn - ker.obklad, sokl"</t>
  </si>
  <si>
    <t>-1529885658</t>
  </si>
  <si>
    <t>-685983299</t>
  </si>
  <si>
    <t>Kompletní realizace dle PD a TZ, odměřeno z výkresu</t>
  </si>
  <si>
    <t>60,000</t>
  </si>
  <si>
    <t>2027423206</t>
  </si>
  <si>
    <t>60*1,1 "Přepočtené koeficientem množství</t>
  </si>
  <si>
    <t>-250727689</t>
  </si>
  <si>
    <t>-1072551045</t>
  </si>
  <si>
    <t>90,455*1,1 "Přepočtené koeficientem množství</t>
  </si>
  <si>
    <t>781474252</t>
  </si>
  <si>
    <t>Montáž obkladů vnitřních stěn z dlaždic keramických lepených flexibilním lepidlem maloformátových z listel, výšky přes 65 do 75 mm</t>
  </si>
  <si>
    <t>-452237976</t>
  </si>
  <si>
    <t>53,0</t>
  </si>
  <si>
    <t>59761006</t>
  </si>
  <si>
    <t>listela keramická 250x50mm</t>
  </si>
  <si>
    <t>1822638118</t>
  </si>
  <si>
    <t>53,0*4,05</t>
  </si>
  <si>
    <t>214,65*1,1 "Přepočtené koeficientem množství</t>
  </si>
  <si>
    <t>-1054310107</t>
  </si>
  <si>
    <t>998781201</t>
  </si>
  <si>
    <t>Přesun hmot pro obklady keramické stanovený procentní sazbou (%) z ceny vodorovná dopravní vzdálenost do 50 m v objektech výšky do 6 m</t>
  </si>
  <si>
    <t>-1203673653</t>
  </si>
  <si>
    <t>-42063257</t>
  </si>
  <si>
    <t>29,020</t>
  </si>
  <si>
    <t>45,650</t>
  </si>
  <si>
    <t>Kompletní realizace dle PD a TZ, viz. výkaz množství " výkaz materiálu zábradlí C"</t>
  </si>
  <si>
    <t>23,060</t>
  </si>
  <si>
    <t>25,690+38,35</t>
  </si>
  <si>
    <t>783301311</t>
  </si>
  <si>
    <t>Příprava podkladu zámečnických konstrukcí před provedením nátěru odmaštění odmašťovačem vodou ředitelným</t>
  </si>
  <si>
    <t>947413103</t>
  </si>
  <si>
    <t>783314101</t>
  </si>
  <si>
    <t>Základní nátěr zámečnických konstrukcí jednonásobný syntetický</t>
  </si>
  <si>
    <t>-770131722</t>
  </si>
  <si>
    <t>783315101</t>
  </si>
  <si>
    <t>Mezinátěr zámečnických konstrukcí jednonásobný syntetický standardní</t>
  </si>
  <si>
    <t>291040187</t>
  </si>
  <si>
    <t>783317101</t>
  </si>
  <si>
    <t>Krycí nátěr (email) zámečnických konstrukcí jednonásobný syntetický standardní</t>
  </si>
  <si>
    <t>-117204692</t>
  </si>
  <si>
    <t>78331710R</t>
  </si>
  <si>
    <t xml:space="preserve">Kompletní nátěr zámečnických konstrukcí </t>
  </si>
  <si>
    <t>1362873951</t>
  </si>
  <si>
    <t>Pozinkování, základní nátěr na bázi epoxidové pryskyřice, antikorozní pigment, dvousložkový lak na bázy akrylové pryskyřice... dle TZ str.3</t>
  </si>
  <si>
    <t>1159617175</t>
  </si>
  <si>
    <t>1231899447</t>
  </si>
  <si>
    <t>629053830</t>
  </si>
  <si>
    <t>1355912572</t>
  </si>
  <si>
    <t>230*1,05 "Přepočtené koeficientem množství</t>
  </si>
  <si>
    <t>1206770044</t>
  </si>
  <si>
    <t>547845169</t>
  </si>
  <si>
    <t>45*1,05 "Přepočtené koeficientem množství</t>
  </si>
  <si>
    <t>-380533760</t>
  </si>
  <si>
    <t>"VM - přehled dokončovacích prací, stropy, stěny"464,009</t>
  </si>
  <si>
    <t>807432742</t>
  </si>
  <si>
    <t>78466100R</t>
  </si>
  <si>
    <t>Systémový penetrační nátěr + dekorativní nátěr s příměsí krystalů</t>
  </si>
  <si>
    <t>-511816703</t>
  </si>
  <si>
    <t xml:space="preserve">výkaz výměr -  1.NP "dokončovací práce - plocha stěn referenční JUB Decor Crystal"</t>
  </si>
  <si>
    <t>318,672</t>
  </si>
  <si>
    <t>78468102R</t>
  </si>
  <si>
    <t>Montáž ozdobných prvků (materiál ve specifikaci ) s převažujícím délkovým rozměrem hladkých, výšky (šířky) lepené plochy do 60 mm</t>
  </si>
  <si>
    <t>1867327474</t>
  </si>
  <si>
    <t xml:space="preserve">"fasáda výkaz množství  - tažená římsa -sever"3,102</t>
  </si>
  <si>
    <t>78719232R</t>
  </si>
  <si>
    <t>Zasklívání stěn a příček, stříšek</t>
  </si>
  <si>
    <t>-815994234</t>
  </si>
  <si>
    <t>Kompletní realizace dle PD a TZ, viz.výkaz zastřešení B,C, dodávka a montáž</t>
  </si>
  <si>
    <t>14,60+22,40+6,72</t>
  </si>
  <si>
    <t>998787201</t>
  </si>
  <si>
    <t>Přesun hmot pro zasklívání stanovený procentní sazbou (%) z ceny vodorovná dopravní vzdálenost do 50 m v objektech výšky do 6 m</t>
  </si>
  <si>
    <t>-18131055</t>
  </si>
  <si>
    <t>Prostorová akustika</t>
  </si>
  <si>
    <t>-1804826116</t>
  </si>
  <si>
    <t>Pol1</t>
  </si>
  <si>
    <t>2061815087</t>
  </si>
  <si>
    <t>Děrovaná deska SDK, systém 12/25, čtvercové otvory v celé ploše, činitel děrování 23 %, činitel pohltivosti na hlubokých kmitočtech 250 - 2000 Hz min. 0,6, použito dle výkresové dok., v místě děrovaného panelu nebude pohltivá minerální izolace</t>
  </si>
  <si>
    <t>-1344920859</t>
  </si>
  <si>
    <t>-1028815311</t>
  </si>
  <si>
    <t xml:space="preserve">Děrovaná deska SDK, systém 12/25, čtvercové otvory v celé ploše, činitel děrování 23 %, činitel pohltivosti na hlubokých kmitočtech 250 - 2000 Hz min. 0,6, použito dle výkresové dok., v místě děrovaného panelu vytvořena definovaná vzduch vrstva 50 mm bez pohltivá minerální izolace </t>
  </si>
  <si>
    <t>1015043019</t>
  </si>
  <si>
    <t>1167406126</t>
  </si>
  <si>
    <t>AK 04</t>
  </si>
  <si>
    <t>Základní nosná deska, materiál dřevo nebo zpracovaná dřevní hmota se sníženou hořlavostí EN 13501-1: B-s2, d0, laťky výšky 40 mm dle MLS posloupnosti materiál dřevo nebo zpracovaná dřevní hmota se sníženou hořlavostí EN 13501-1: B-s2, d0 40 mm, povrchová úprava - dle návrhu architekta, nepřispivající šíření plamene, obklad rozdelen na dvě části. Upevněno na čele kostrukce podia. Rozměr 3250 x 1000 mm</t>
  </si>
  <si>
    <t>-1720049782</t>
  </si>
  <si>
    <t>AK 04.1</t>
  </si>
  <si>
    <t>Základní nosná deska, materiál dřevo nebo zpracovaná dřevní hmota se sníženou hořlavostí EN 13501-1: B-s2, d0, laťky výšky 40 mm dle MLS posloupnosti, materiál dřevo nebo zpracovaná dřevní hmota se sníženou hořlavostí EN 13501-1: B-s2, d0 40 mm, povrchová úprava - dle návrhu architekta, nepřispivající šíření plamene, obklad rozdelen na dvě části. Upevněno na čele kostrukce podia. Rozměr 3250 x 1000 mm.</t>
  </si>
  <si>
    <t>-2114710219</t>
  </si>
  <si>
    <t>Pol4</t>
  </si>
  <si>
    <t>AK 04 – instalace, montáž</t>
  </si>
  <si>
    <t>1683186588</t>
  </si>
  <si>
    <t>AK 05</t>
  </si>
  <si>
    <t>Krytí vzd potrubí s možností odtahu odpadního vzduchu, tahokov, tl 1,5 mm, oka dle návrhu konkrétního prvku, umístěno v rámečku. uchycení mřížky pomocí magnetů, zajištění bezpečnostním lankem. Barva dle návrhu barevného řešení interiéru. Rozměr 950 x 2000 mm.</t>
  </si>
  <si>
    <t>1265666222</t>
  </si>
  <si>
    <t>Pol5</t>
  </si>
  <si>
    <t>AK 05 – instalace, montáž</t>
  </si>
  <si>
    <t>-1644687002</t>
  </si>
  <si>
    <t>AK 06</t>
  </si>
  <si>
    <t>Děrovaná deska SDK, systém 12/25, čtvercové otvory v celé ploše, činitel děrování 23 %, činitel pohltivosti na hlubokých kmitočtech 250 - 2000 Hz min. 0,6, použito dle výkresové dok., vzduch. mezera 50 mm, v místě děrovaného panelu pohltivá minerální izolace tl. 50 mm.</t>
  </si>
  <si>
    <t>-1146500590</t>
  </si>
  <si>
    <t>Pol6</t>
  </si>
  <si>
    <t>AK 06 – instalace, montáž</t>
  </si>
  <si>
    <t>-554520840</t>
  </si>
  <si>
    <t>AK 07</t>
  </si>
  <si>
    <t>Pohltivě rozptylný obklad, nosná deska 19 mm, výstupky výšky 87 mm, jako stolařský výrobek z mat. tl. 22 mm. Výstupky dle MLS posloupnosti materiál dřevo nebo zpracovaná dřevní hmota se sníženou hořlavostí EN 13501-1: B-s2, d0 40 mm, povrchová úprava - dle návrhu architekta, nepřispivající šíření plamene, integrována děrovaná deska, obklad rozdělen na dvě části. Rozměr 2070x2650 mm</t>
  </si>
  <si>
    <t>320816656</t>
  </si>
  <si>
    <t>AK 07.1</t>
  </si>
  <si>
    <t>Pohltivě rozptylný obklad, nosná deska 19 mm, výstupky výšky 87 mm, jako stolařský výrobek z mat. tl. 22 mm. Výstupky dle MLS posloupnosti materiál dřevo nebo zpracovaná dřevní hmota se sníženou hořlavostí EN 13501-1: B-s2, d0 40 mm, povrchová úprava - dle návrhu architekta, nepřispivající šíření plamene, integrována děrovaná deska. Rozměry 1580 mmx 2650 mm, druhá část obkladu.</t>
  </si>
  <si>
    <t>228537070</t>
  </si>
  <si>
    <t>Pol7</t>
  </si>
  <si>
    <t>AK 07 – instalace, montáž</t>
  </si>
  <si>
    <t>-1800652060</t>
  </si>
  <si>
    <t>AK 08</t>
  </si>
  <si>
    <t>Pohltivě rozptylný obklad, nosná deska 19 mm, výstupky výšky 87 mm, jako stolařský výrobek z mat. tl. 22 mm. Výstupky dle MLS posloupnosti materiál dřevo nebo zpracovaná dřevní hmota se sníženou hořlavostí EN 13501-1: B-s2, d0 40 mm, povrchová úprava - dle návrhu architekta, nepřispivající šíření plamene, integrována děrovaná deska, obklad rozdělen na dvě části. Rozměr 2070x2650 mm, zrcadlový tvar k AK 07.</t>
  </si>
  <si>
    <t>129132316</t>
  </si>
  <si>
    <t>AK 08.1</t>
  </si>
  <si>
    <t>Pohltivě rozptylný obklad, nosná deska 19 mm, výstupky výšky 87 mm, jako stolařský výrobek z mat. tl. 22 mm. Výstupky dle MLS posloupnosti materiál dřevo nebo zpracovaná dřevní hmota se sníženou hořlavostí EN 13501-1: B-s2, d0 40 mm, povrchová úprava - dle návrhu architekta, nepřispivající šíření plamene, integrována děrovaná deska. Rozměry 1580 mmx 2650 mm, zrcadlový tvar k AK 07.1, druhá část obkladu.</t>
  </si>
  <si>
    <t>-960587043</t>
  </si>
  <si>
    <t>Pol8</t>
  </si>
  <si>
    <t>AK 08 – instalace, montáž</t>
  </si>
  <si>
    <t>1041560562</t>
  </si>
  <si>
    <t>AKF 01</t>
  </si>
  <si>
    <t>Podvěšený podhled kazetový minerální, tl. 20 mm, rastr 600 x 600 mm, celková podvěsná výška 200 mm, činitel pohltivosti v pásmu 250 Hz - 4 kHz min. 0,4, barva dle výběru investora.</t>
  </si>
  <si>
    <t>-785338430</t>
  </si>
  <si>
    <t>Pol9</t>
  </si>
  <si>
    <t>AKF 01 – instalace</t>
  </si>
  <si>
    <t>1732362682</t>
  </si>
  <si>
    <t xml:space="preserve">SDK tvarované obklady, tl. 2 x 12,5 mm, vyplněno minerální izolací 15 - 30 kg/m3, tl 100 mm, včetně instalačního roštu, hran, nik a lemů </t>
  </si>
  <si>
    <t>-385881020</t>
  </si>
  <si>
    <t>SDK krycí</t>
  </si>
  <si>
    <t>SDK tvarované obklady, tl. 1 x 12,5 mm, , včetně instalačního roštu, hran, nik a lemů , pomocné konstrukce uvnitř obkladů</t>
  </si>
  <si>
    <t>1692245851</t>
  </si>
  <si>
    <t>VZT krytí</t>
  </si>
  <si>
    <t>VZT obklady SDK 12,5 mm + rastr</t>
  </si>
  <si>
    <t>704577646</t>
  </si>
  <si>
    <t>Pol10</t>
  </si>
  <si>
    <t>Okopová lišta 100 mm</t>
  </si>
  <si>
    <t>bm</t>
  </si>
  <si>
    <t>-1647453840</t>
  </si>
  <si>
    <t>Pol11</t>
  </si>
  <si>
    <t>Montážní práce ostatní (instalace vzt průduchů, integrace světel do podhledu, AV instalace příprava)</t>
  </si>
  <si>
    <t>1759552957</t>
  </si>
  <si>
    <t>Pol12</t>
  </si>
  <si>
    <t>237206286</t>
  </si>
  <si>
    <t>Pol13</t>
  </si>
  <si>
    <t>915227005</t>
  </si>
  <si>
    <t>-1321610962</t>
  </si>
  <si>
    <t>1473301276</t>
  </si>
  <si>
    <t>912093203</t>
  </si>
  <si>
    <t>1609593096</t>
  </si>
  <si>
    <t>OT</t>
  </si>
  <si>
    <t>Ozvučení technika</t>
  </si>
  <si>
    <t>AR</t>
  </si>
  <si>
    <t>audio rozvaděč</t>
  </si>
  <si>
    <t>Pol45</t>
  </si>
  <si>
    <t>19" Rozvaděč rám s kolečky 16U/600x600 instalační materiál pro osazení stojanů technologií, spojovací materiál apod.</t>
  </si>
  <si>
    <t>-1922685531</t>
  </si>
  <si>
    <t>Pol46</t>
  </si>
  <si>
    <t>19“ 1U rozvod 230V IEC C13 10x s přepěťovou ochranou a vf filtrem</t>
  </si>
  <si>
    <t>1024094604</t>
  </si>
  <si>
    <t xml:space="preserve">"referenční výrobek  Furman PL-8 CE"   1</t>
  </si>
  <si>
    <t>Pol47</t>
  </si>
  <si>
    <t>19“ 1U 2 kanálový bezdrátový mikrofonní systém 1,8Ghz s 2x mikrofonem do ruky, mix out</t>
  </si>
  <si>
    <t>1143775843</t>
  </si>
  <si>
    <t xml:space="preserve">"referenční výrobek  LD Systems U518 HHD2"   1</t>
  </si>
  <si>
    <t>Pol48</t>
  </si>
  <si>
    <t>19“ 4U digitální mix pult 20 in/2 out/8 aux s wifi 2,4 G/5G, USB, 2x line in cinch, 2x RJ 45 LAN, HDMI remote</t>
  </si>
  <si>
    <t>-1147777806</t>
  </si>
  <si>
    <t xml:space="preserve">"referenční výrobek  Soundcraft Ui24R"   1</t>
  </si>
  <si>
    <t>Pol49</t>
  </si>
  <si>
    <t>19“ 2U patchbay panel děrováno pro 24 konektorů Neutrik univerzálního typu „D“ - zadní montáž</t>
  </si>
  <si>
    <t>662242756</t>
  </si>
  <si>
    <t>Pol50</t>
  </si>
  <si>
    <t>19“ 1U Přehrávač Blu-Ray, DVD, CD, SD card, USB flash,formáty (MPEG1-4, VC-1, AVCHD, WMV, JPEG, GIF, PNG, LPCM, MP3, AAC, WMA) , Výstupy – HDMI, XLR/RCA (analogové audio), S/PDIF (digitální audio), RCA 7.1 out , formáty (HDMI CEC, NTSC/PAL, Dolby, DTS), IR remote.</t>
  </si>
  <si>
    <t>688672526</t>
  </si>
  <si>
    <t xml:space="preserve">"referenční výrobek  Tascam BD-MP4k"   1</t>
  </si>
  <si>
    <t>Pol51</t>
  </si>
  <si>
    <t>19“ 1U wifi router, standard 802.11ac (WiFi 5) a 802.11ax (WiFi 6), dual band 2,4GHz a 5 GHz + montážní sada 19“ 1U, antény na předním nebo zadním panelu</t>
  </si>
  <si>
    <t>748563071</t>
  </si>
  <si>
    <t>Pol52</t>
  </si>
  <si>
    <t>19“ 1U panel 230V zásuvky 8x včetně přepěťové ochrany a vf filtru – zadní montáž</t>
  </si>
  <si>
    <t>1175933931</t>
  </si>
  <si>
    <t>Pol53</t>
  </si>
  <si>
    <t>19“ 1U patchbay panel děrováno pro 8 konektorů Neutrik univerzálního typu „D“</t>
  </si>
  <si>
    <t>-1066491721</t>
  </si>
  <si>
    <t>Pol54</t>
  </si>
  <si>
    <t>Drobný instalační materiál, Konektory XLR , BNC, TRS, EtherCon, svorkovnice, propojovací kabely v rack rozvaděči</t>
  </si>
  <si>
    <t>410304676</t>
  </si>
  <si>
    <t>RO</t>
  </si>
  <si>
    <t>reprosoustavy - ozvučení</t>
  </si>
  <si>
    <t>Pol55</t>
  </si>
  <si>
    <t>reproduktorová soustava 12“ + 1,5“ , rozměry max. 429mm x 415mm x 638mm, plně konfigurovatelný DSP, driver s 3“ kmitací cívkou, směrovost 90° x 50° (lépe 80°x60°), max. SPL 136 dB, frekvenční rozsah (-3 dB): 48Hz – 20kHz, dělící frekvence mezi elektroakustickými měniči 1,9 kHz, konektorový panel s XLR LINE IN/OUT, dálkové ovladání přes Ethernet konektor RJ 45 povrchová úprava - barva přednostně bílá jinak černá.</t>
  </si>
  <si>
    <t>-898061936</t>
  </si>
  <si>
    <t xml:space="preserve">"referenční výrobek  JBL srx 812"   4</t>
  </si>
  <si>
    <t>Pol56</t>
  </si>
  <si>
    <t>stativ nástěný pro uchycení reprosoustavy, min. nosnost 30 kg, nastavitelný ve dvou na sebe kolmých rovinách, nastavitelný sklon, trnož průměr 35-36 mm, výroba na zakázku, povrchová úprava bílý vypalovaný email</t>
  </si>
  <si>
    <t>1113658364</t>
  </si>
  <si>
    <t>kabelové trasy</t>
  </si>
  <si>
    <t>Pol57</t>
  </si>
  <si>
    <t>Multipárový kabel, 24 párů, zcela bez kroucení, kapacita 45 pF kabel / kabel, 110 Ohm (AES / EBU) kompatibilní, průřez páru: 1x2x0,22 mm², plášť: S-PVC</t>
  </si>
  <si>
    <t>1315071054</t>
  </si>
  <si>
    <t xml:space="preserve">"referenční výrobek  Sommer Cable Mistral Multipair MCF24"  35</t>
  </si>
  <si>
    <t>Pol58</t>
  </si>
  <si>
    <t>Kabel symetrický instalační , 1 pár ,1x2x0,22 mm² , stíněný, barva: černá, pro přenos audio signálu, DMX</t>
  </si>
  <si>
    <t>-1760179865</t>
  </si>
  <si>
    <t xml:space="preserve">"referenční výrobek  Sommer Cable SC Club Series MkII BK"   200</t>
  </si>
  <si>
    <t>Pol59</t>
  </si>
  <si>
    <t>Multipárový kabel, 4 párů, zcela bez kroucení, kapacita 45 pF kabel / kabel, 110 Ohm (AES / EBU) kompatibilní, průřez páru: 1x2x0,22 mm², plášť: S-PVC</t>
  </si>
  <si>
    <t>-1153099531</t>
  </si>
  <si>
    <t xml:space="preserve">"referenční výrobek  Sommer Cable Mistral Multipair MCF04"   35</t>
  </si>
  <si>
    <t>Pol60</t>
  </si>
  <si>
    <t>Kabel S/FTP Cat.6A , LS0H, drát, stíněný</t>
  </si>
  <si>
    <t>2074749807</t>
  </si>
  <si>
    <t>IN</t>
  </si>
  <si>
    <t>instalace</t>
  </si>
  <si>
    <t>Pol61</t>
  </si>
  <si>
    <t>KP-01 - Přípojný panel jeviště – podlahová krabice KOPOBOX 80, 20x XLR in, 4x XLR out, barva: dle podlahové krytiny</t>
  </si>
  <si>
    <t>1443393594</t>
  </si>
  <si>
    <t xml:space="preserve">"referenční výrobek  KOPOBOX 80"   1</t>
  </si>
  <si>
    <t>Pol62</t>
  </si>
  <si>
    <t>KP-03 - Přípojný panel hlediste vzadu vpravo 20x XLR out, 4x XLR in,1x HDMI, 2x DMX OUT, 2x DMX IN, 2x ETHERNET , zás. 230V integrovaná spínaná, 2* zás. 230V vestavná, 2x XLR USB, kovové provedení, rozměr: 550*250mm provedení nástěnné hloubka min 200 mm, barva: černá</t>
  </si>
  <si>
    <t>-1342531901</t>
  </si>
  <si>
    <t>Pol63</t>
  </si>
  <si>
    <t>KP-02 - Přípojný panel jeviště – podlahová krabice, PODLOŽKA PŘÍSTROJOVÁ DO KRABICE, : 1x DMX OUT, 1x DMX IN, 2x ETHERNET (LAN) , 8 x zás. 230V vestavná s přepěť ochranou, modul 45, barva: dle podlahové krytiny</t>
  </si>
  <si>
    <t>-1550193738</t>
  </si>
  <si>
    <t>Pol64</t>
  </si>
  <si>
    <t>KR-01 - Přípojný panel repro - kovové (plastové) provedení nástěnné do SDK, barva: bílá, Rozměr: 115x150 mm, 1x XLR LINE IN, 1 x XLR LINE OUT, 2x panel konektor Ethernet LAN STP 6A, 1 x 230V IEC C13, 1x powercon</t>
  </si>
  <si>
    <t>-1899889055</t>
  </si>
  <si>
    <t>Pol65</t>
  </si>
  <si>
    <t>ŽLAB KABELOVÝ PLECHOVÝ 125/ 100 mm, VČETNĚ STÍNÍCÍ PŘEPÁŽKY, ZINKOVANÝ, VČETNĚ ZÁVĚSŮ ,KONZOL, ROHŮ, SPOJ. MAT. , CHRÁNIČKY HRAN A PŘÍSL. S VÍKEM A UPÍNKOU VÍKA.</t>
  </si>
  <si>
    <t>406800779</t>
  </si>
  <si>
    <t>Pol66</t>
  </si>
  <si>
    <t>Kabelové trasy - instalační materiál, příchytky, hmoždinky, atd.</t>
  </si>
  <si>
    <t>-1204855222</t>
  </si>
  <si>
    <t>Pol67</t>
  </si>
  <si>
    <t>Rozvodná krabice bezhalogenová pro KR-04</t>
  </si>
  <si>
    <t>-138548369</t>
  </si>
  <si>
    <t>Pol68</t>
  </si>
  <si>
    <t>Trubka oheb. pr.40 HF, bezhalogenová</t>
  </si>
  <si>
    <t>-1282914731</t>
  </si>
  <si>
    <t>Pol69</t>
  </si>
  <si>
    <t>Trubka oheb. pr.25 HF, bezhalogenová</t>
  </si>
  <si>
    <t>1667910198</t>
  </si>
  <si>
    <t>Pol70</t>
  </si>
  <si>
    <t>Trubka oheb. pr.20 HF, bezhalogenová</t>
  </si>
  <si>
    <t>1298039271</t>
  </si>
  <si>
    <t>Pol71</t>
  </si>
  <si>
    <t>Drobný instalační materiál, konektory, značení, vyvazovací materiál atd.</t>
  </si>
  <si>
    <t>765828156</t>
  </si>
  <si>
    <t>Pol72</t>
  </si>
  <si>
    <t>Montáže - Instalace kabelových tras (žlabů, trubek…) a kabelů</t>
  </si>
  <si>
    <t>131767406</t>
  </si>
  <si>
    <t>Pol73</t>
  </si>
  <si>
    <t>Montáže - Instalace AV techniky, zapojení a měření kabeláže</t>
  </si>
  <si>
    <t>-1810389248</t>
  </si>
  <si>
    <t>Pol74</t>
  </si>
  <si>
    <t>Montáže - Kompletace a nastavení systému + zaškolení obsluhy</t>
  </si>
  <si>
    <t>12797405</t>
  </si>
  <si>
    <t>Pol75</t>
  </si>
  <si>
    <t>Montáže - Stavební přípomoci (drážky, prostupy, úpravy prostupů, opravy omítek, malby a pod. )</t>
  </si>
  <si>
    <t>1559110342</t>
  </si>
  <si>
    <t>Pol76</t>
  </si>
  <si>
    <t>312166063</t>
  </si>
  <si>
    <t>Pol77</t>
  </si>
  <si>
    <t>Ostatní náklady, revize, demontáž starých zařízení a rozvodů</t>
  </si>
  <si>
    <t>-1849309913</t>
  </si>
  <si>
    <t>Pol78</t>
  </si>
  <si>
    <t>Lešení - montáž, demontáž, pronájem</t>
  </si>
  <si>
    <t>-921995389</t>
  </si>
  <si>
    <t>Pol79</t>
  </si>
  <si>
    <t>Doprava materiálu</t>
  </si>
  <si>
    <t>166298179</t>
  </si>
  <si>
    <t>Pol80</t>
  </si>
  <si>
    <t>Zařízení stavenište</t>
  </si>
  <si>
    <t>638852756</t>
  </si>
  <si>
    <t>Pol81</t>
  </si>
  <si>
    <t>Zhotovení dílenská dokumentace, DSPS</t>
  </si>
  <si>
    <t>1380975254</t>
  </si>
  <si>
    <t>SO 02-VZT - Vzduchotechnika</t>
  </si>
  <si>
    <t>VZT3 - Teplovzdušné větrání a chlazení koncertního sálu, foyer, šatny</t>
  </si>
  <si>
    <t>-1842634858</t>
  </si>
  <si>
    <t>-71701791</t>
  </si>
  <si>
    <t>2062580726</t>
  </si>
  <si>
    <t>343977917</t>
  </si>
  <si>
    <t>231508250</t>
  </si>
  <si>
    <t>713411141p.c.1</t>
  </si>
  <si>
    <t>Montáž izolace tepelné potrubí pásy na bázi kaučuku</t>
  </si>
  <si>
    <t>-1292531659</t>
  </si>
  <si>
    <t>713411141p.c.2</t>
  </si>
  <si>
    <t>tepelná izolace pásy samolepící na bázi kučuku tl. 19 mm</t>
  </si>
  <si>
    <t>-1986077239</t>
  </si>
  <si>
    <t>713411141p.c.3</t>
  </si>
  <si>
    <t>tepelná izolace pásy samolepící na bázi kučuku tl. 13 mm</t>
  </si>
  <si>
    <t>1583382204</t>
  </si>
  <si>
    <t>713491211</t>
  </si>
  <si>
    <t>Montáž tepelné izolace oplechování pevné potrubí vnějšího obvodu přes 500 mm</t>
  </si>
  <si>
    <t>-1624502256</t>
  </si>
  <si>
    <t>13756545</t>
  </si>
  <si>
    <t>plech ocelový hladký jakost 11321.21 tl 1mm tabule</t>
  </si>
  <si>
    <t>1754661126</t>
  </si>
  <si>
    <t>998713101</t>
  </si>
  <si>
    <t>Přesun hmot tonážní pro izolace tepelné v objektech v do 6 m</t>
  </si>
  <si>
    <t>951269033</t>
  </si>
  <si>
    <t>751311012</t>
  </si>
  <si>
    <t>Mtž vyústi lineární podhledové do 0,200 m2</t>
  </si>
  <si>
    <t>-16615222</t>
  </si>
  <si>
    <t>751311012p.c.1</t>
  </si>
  <si>
    <t>lineární štěrbinová vyúsť s 1 slotem délky 1400 mm, šířky 73 mm, Sef=0,012 m2/m</t>
  </si>
  <si>
    <t>383107436</t>
  </si>
  <si>
    <t>751311012p.c.2</t>
  </si>
  <si>
    <t>lineární štěrbinová vyúsť s 1 slotem délky 1800 mm, šířky 73 mm, Sef=0,012 m2/m</t>
  </si>
  <si>
    <t>-969391940</t>
  </si>
  <si>
    <t>583521833</t>
  </si>
  <si>
    <t>751322011p.c..1</t>
  </si>
  <si>
    <t>492586019</t>
  </si>
  <si>
    <t>751322133</t>
  </si>
  <si>
    <t>Mtž anemostatu čtvercového vířivého se skříní do 0,350 m2</t>
  </si>
  <si>
    <t>833292345</t>
  </si>
  <si>
    <t>751322133p.c.1</t>
  </si>
  <si>
    <t>vyúsť s vířivým výtokem vzduchu VPR 500 24 lamel</t>
  </si>
  <si>
    <t>1927786559</t>
  </si>
  <si>
    <t>751322133p.c.2</t>
  </si>
  <si>
    <t>anemostat lamelový ALK 500 VPR</t>
  </si>
  <si>
    <t>-111881979</t>
  </si>
  <si>
    <t>751344123</t>
  </si>
  <si>
    <t>Mtž tlumiče hluku pro čtyřhranné potrubí do 0,450 m2</t>
  </si>
  <si>
    <t>2102276576</t>
  </si>
  <si>
    <t>751344123p.c.1</t>
  </si>
  <si>
    <t>Kulisový tlumič hluku 800x500/1000</t>
  </si>
  <si>
    <t>-345390534</t>
  </si>
  <si>
    <t>751344123p.c.2</t>
  </si>
  <si>
    <t>Kulisový tlumič hluku 800x500/500</t>
  </si>
  <si>
    <t>-1354371029</t>
  </si>
  <si>
    <t>751398054</t>
  </si>
  <si>
    <t>Mtž protidešťové žaluzie potrubí do 0,600 m2</t>
  </si>
  <si>
    <t>1483350731</t>
  </si>
  <si>
    <t>751398054p.c.1</t>
  </si>
  <si>
    <t>žaluziová klapka 600x800</t>
  </si>
  <si>
    <t>-226969038</t>
  </si>
  <si>
    <t>751510012</t>
  </si>
  <si>
    <t>Vzduchotechnické potrubí pozink čtyřhranné průřezu do 0,07 m2</t>
  </si>
  <si>
    <t>1228027006</t>
  </si>
  <si>
    <t>751510013</t>
  </si>
  <si>
    <t>Vzduchotechnické potrubí pozink čtyřhranné průřezu do 0,13 m2</t>
  </si>
  <si>
    <t>-1872425526</t>
  </si>
  <si>
    <t>751510014</t>
  </si>
  <si>
    <t>Vzduchotechnické potrubí pozink čtyřhranné průřezu do 0,28 m2</t>
  </si>
  <si>
    <t>-225240662</t>
  </si>
  <si>
    <t>751510015</t>
  </si>
  <si>
    <t>Vzduchotechnické potrubí pozink čtyřhranné průřezu do 0,50 m2</t>
  </si>
  <si>
    <t>-306934528</t>
  </si>
  <si>
    <t>-167400304</t>
  </si>
  <si>
    <t>-1154815917</t>
  </si>
  <si>
    <t>751514612</t>
  </si>
  <si>
    <t>Mtž škrtící klapky do plech potrubí s přírubou do 0,07 m2</t>
  </si>
  <si>
    <t>1419735549</t>
  </si>
  <si>
    <t>751514612p.c.1</t>
  </si>
  <si>
    <t>regulační klapka 250x200 se servopohonem 24 V</t>
  </si>
  <si>
    <t>940490349</t>
  </si>
  <si>
    <t>751514612p.c.2</t>
  </si>
  <si>
    <t>protipožární klapka 200x250 provedení ruční a teplotní</t>
  </si>
  <si>
    <t>-835251553</t>
  </si>
  <si>
    <t>751514613</t>
  </si>
  <si>
    <t>Mtž škrtící klapky do plech potrubí s přírubou do 0,140 m2</t>
  </si>
  <si>
    <t>-1788331060</t>
  </si>
  <si>
    <t>751514613p.c.1</t>
  </si>
  <si>
    <t>regulační klapka 400x250 se servopohonem 24V</t>
  </si>
  <si>
    <t>-44158786</t>
  </si>
  <si>
    <t>751514614</t>
  </si>
  <si>
    <t>Mtž škrtící klapky do plech potrubí s přírubou do 0,210 m2</t>
  </si>
  <si>
    <t>-665529600</t>
  </si>
  <si>
    <t>751514614p.c.1</t>
  </si>
  <si>
    <t>regulační klapka 630x250 se servopohonem 24 V</t>
  </si>
  <si>
    <t>-1554806427</t>
  </si>
  <si>
    <t>751514614p.c.2</t>
  </si>
  <si>
    <t>protipožární klapka 500x400 provedení ruční a teplotní</t>
  </si>
  <si>
    <t>1318682242</t>
  </si>
  <si>
    <t>751514614p.c.3</t>
  </si>
  <si>
    <t>protipožární klapka 800x250 provedení ruční a teplotní</t>
  </si>
  <si>
    <t>402353204</t>
  </si>
  <si>
    <t>751514615</t>
  </si>
  <si>
    <t>Mtž škrtící klapky do plech potrubí s přírubou do 0,280 m2</t>
  </si>
  <si>
    <t>2091031880</t>
  </si>
  <si>
    <t>751514615p.c.1</t>
  </si>
  <si>
    <t>protipožární klapka 900x250 provedení ruční a teplotní</t>
  </si>
  <si>
    <t>1791862282</t>
  </si>
  <si>
    <t>751537131</t>
  </si>
  <si>
    <t>Mtž potrubí ohebného izol minerální vatou z Al folie D do 100 mm</t>
  </si>
  <si>
    <t>724004966</t>
  </si>
  <si>
    <t>751537131p.c.1</t>
  </si>
  <si>
    <t>hlukově izolovaná hadice DN 100</t>
  </si>
  <si>
    <t>1511210099</t>
  </si>
  <si>
    <t>480629304</t>
  </si>
  <si>
    <t>-1096651664</t>
  </si>
  <si>
    <t>751571033</t>
  </si>
  <si>
    <t>Uchycení potrubí čtyřhranného na kci z nosníků kotvenou do betonu průřezu do 0,07 m2</t>
  </si>
  <si>
    <t>1349529600</t>
  </si>
  <si>
    <t>751571034</t>
  </si>
  <si>
    <t>Uchycení potrubí čtyřhranného na kci z nosníků kotvenou do betonu průřezu do 0,13 m2</t>
  </si>
  <si>
    <t>-660618599</t>
  </si>
  <si>
    <t>751571035</t>
  </si>
  <si>
    <t>Uchycení potrubí čtyřhranného na kci z nosníků kotvenou do betonu průřezu do 0,28 m2</t>
  </si>
  <si>
    <t>-2046367421</t>
  </si>
  <si>
    <t>751571036</t>
  </si>
  <si>
    <t>Uchycení potrubí čtyřhranného na kci z nosníků kotvenou do betonu průřezu do 0,50 m2</t>
  </si>
  <si>
    <t>-395161081</t>
  </si>
  <si>
    <t>-1656573727</t>
  </si>
  <si>
    <t>1842409548</t>
  </si>
  <si>
    <t>Obklad čtyřhranného potrubí protipožárními deskami EI 30</t>
  </si>
  <si>
    <t>-888571865</t>
  </si>
  <si>
    <t>751581313</t>
  </si>
  <si>
    <t>Protipožární prostup stěnou čtyřhranného potrubí průřezu do 0,07 šířka spáry 25 mm</t>
  </si>
  <si>
    <t>1933063520</t>
  </si>
  <si>
    <t>751581315</t>
  </si>
  <si>
    <t>Protipožární prostup stěnou čtyřhranného potrubí průřezu do 0,28 šířka spáry 25 mm</t>
  </si>
  <si>
    <t>-1933368183</t>
  </si>
  <si>
    <t>751611116</t>
  </si>
  <si>
    <t>Montáž vzduchotechnické jednotky s rekuperací tepla stojaté s výměnou vzduchu do 5000 m3/h</t>
  </si>
  <si>
    <t>-221798905</t>
  </si>
  <si>
    <t>751611116p.c.1</t>
  </si>
  <si>
    <t>VZT jed. 4500/4500 m3/hod, disp. tlak 400 Pa;přívod:uz. klapka se ser. s hav. funkcí, filtr ePM155%,rekup. vým., ven. s EC mot. 400V, 3,3kW ,tepl. ohř. 6 kW (70/50C)vč.uzlu ,přímý chladič 15,41 kW;odvod:filtr Coarse 60%, ven. s EC mot. 400V 3,3 kW,regula</t>
  </si>
  <si>
    <t>338332053</t>
  </si>
  <si>
    <t>751611116p.c.2</t>
  </si>
  <si>
    <t>224726243</t>
  </si>
  <si>
    <t>751611116p.c.3</t>
  </si>
  <si>
    <t>1095640675</t>
  </si>
  <si>
    <t>751611116p.c.4</t>
  </si>
  <si>
    <t>1728617220</t>
  </si>
  <si>
    <t>751611131</t>
  </si>
  <si>
    <t>Příplatek za montáž vzduchotechnické jednotky s rekuperací tepla dodávané po částech</t>
  </si>
  <si>
    <t>-439279422</t>
  </si>
  <si>
    <t>751611131p.c.1</t>
  </si>
  <si>
    <t>dodávka VZT zařízení na stavbu</t>
  </si>
  <si>
    <t>401798060</t>
  </si>
  <si>
    <t>-579212958</t>
  </si>
  <si>
    <t>VZT4 - Klimatizace koncertního sálu,foyer, šatny</t>
  </si>
  <si>
    <t>-1668438843</t>
  </si>
  <si>
    <t>-462112393</t>
  </si>
  <si>
    <t>-1378840607</t>
  </si>
  <si>
    <t>-1118914195</t>
  </si>
  <si>
    <t>lineární štěrbinová vyúsť s 1 slotem délky 1500 mm, šířky 73 mm, Sef=0,012 m2/m</t>
  </si>
  <si>
    <t>1569370536</t>
  </si>
  <si>
    <t>-1528710718</t>
  </si>
  <si>
    <t>ruční regulační klapka DN 180</t>
  </si>
  <si>
    <t>1927442668</t>
  </si>
  <si>
    <t>572820371</t>
  </si>
  <si>
    <t>751711133</t>
  </si>
  <si>
    <t>Montáž klimatizační jednotky vnitřní kazetové čtyřcestné o výkonu 6,5 kW</t>
  </si>
  <si>
    <t>-1194840312</t>
  </si>
  <si>
    <t>751711133p.c.1</t>
  </si>
  <si>
    <t>kazetová jednotka s kruhovým výdechem h*v*š=840x204x840 mm, 230V, 0,05 kW, akustický výkon 51 dB(A)</t>
  </si>
  <si>
    <t>-1035248688</t>
  </si>
  <si>
    <t>751711133p.c.2</t>
  </si>
  <si>
    <t>dekorační panel pro kazetovou jednotku</t>
  </si>
  <si>
    <t>-207629006</t>
  </si>
  <si>
    <t>751711182</t>
  </si>
  <si>
    <t>Montáž klimatizační jednotky vnitřní kanálové nízkotlaké o výkonu 9 kW</t>
  </si>
  <si>
    <t>1253049098</t>
  </si>
  <si>
    <t>751711182p.c.1</t>
  </si>
  <si>
    <t>jednotka kanálová do podhledu h*v*š=620*200*1150 mm, střední externí statický tlak 44 Pa. 230V, 0,11 kW, akustický výkon 54 dB(A)</t>
  </si>
  <si>
    <t>73626839</t>
  </si>
  <si>
    <t>751711182p.c.2</t>
  </si>
  <si>
    <t>samočistící filtr pro kanálovou jednotku h*v*š=188*210*1230mm</t>
  </si>
  <si>
    <t>-298514272</t>
  </si>
  <si>
    <t>751711182p.c.3</t>
  </si>
  <si>
    <t>sací mřížka 1150x200 do podhledu vč. napojení na kanálovou jednotku</t>
  </si>
  <si>
    <t>-1728646588</t>
  </si>
  <si>
    <t>Montáž klimatizační jednotky venkovní s trojfázovým napájením (do 9 vnitřních jednotek)</t>
  </si>
  <si>
    <t>-1264212389</t>
  </si>
  <si>
    <t>venkovní kondenzační jednotka rozměry v*š*h=1685*930*735mm ,chladivo R410, chladící výkon 33,5 kW, hladina ak. tlaku 60 dBA</t>
  </si>
  <si>
    <t>1424794602</t>
  </si>
  <si>
    <t>-239137660</t>
  </si>
  <si>
    <t>-826966087</t>
  </si>
  <si>
    <t>-298234646</t>
  </si>
  <si>
    <t>propojení modulů venkovních jednotek</t>
  </si>
  <si>
    <t>641624018</t>
  </si>
  <si>
    <t>-1792168525</t>
  </si>
  <si>
    <t>Dodávka dvojice měděného potrubí předizolovaného vč.propojovacího kabelu, tepelné izolace na bázi kaučuku tl. 13 mm, ve venkovním prostředí chráněno proti UV záření</t>
  </si>
  <si>
    <t>1615368966</t>
  </si>
  <si>
    <t>751791123p.c.10</t>
  </si>
  <si>
    <t>kabelový ovladač chlazení VZT jednotky</t>
  </si>
  <si>
    <t>-1803642627</t>
  </si>
  <si>
    <t>751791123p.c.11</t>
  </si>
  <si>
    <t>-882391353</t>
  </si>
  <si>
    <t>2124215939</t>
  </si>
  <si>
    <t>290388465</t>
  </si>
  <si>
    <t>-256336707</t>
  </si>
  <si>
    <t>1717364953</t>
  </si>
  <si>
    <t>adaptér pro univerz. ext. řízení chladiče VZT jednotky D+M</t>
  </si>
  <si>
    <t>-727962378</t>
  </si>
  <si>
    <t>propojení modulů venkovních kondenzačních jednotek</t>
  </si>
  <si>
    <t>-3624935</t>
  </si>
  <si>
    <t>869365073</t>
  </si>
  <si>
    <t>SO 02-ZTI - Zdravoinstalace</t>
  </si>
  <si>
    <t>-1003163174</t>
  </si>
  <si>
    <t>856205127</t>
  </si>
  <si>
    <t>967423644</t>
  </si>
  <si>
    <t>-642441675</t>
  </si>
  <si>
    <t>-1318505001</t>
  </si>
  <si>
    <t>321065058</t>
  </si>
  <si>
    <t>-569685488</t>
  </si>
  <si>
    <t>1975737284</t>
  </si>
  <si>
    <t>-805289524</t>
  </si>
  <si>
    <t>1204728285</t>
  </si>
  <si>
    <t>-2078879149</t>
  </si>
  <si>
    <t>2,314*14 "Přepočtené koeficientem množství</t>
  </si>
  <si>
    <t>1682234153</t>
  </si>
  <si>
    <t>1772951136</t>
  </si>
  <si>
    <t>721173316</t>
  </si>
  <si>
    <t>Potrubí kanalizační z PVC SN 4 dešťové DN 125</t>
  </si>
  <si>
    <t>1586484331</t>
  </si>
  <si>
    <t>-1277957354</t>
  </si>
  <si>
    <t>-571102662</t>
  </si>
  <si>
    <t>450860688</t>
  </si>
  <si>
    <t>-1310572431</t>
  </si>
  <si>
    <t>-1192015653</t>
  </si>
  <si>
    <t>34917330</t>
  </si>
  <si>
    <t>859628032</t>
  </si>
  <si>
    <t>-1959889659</t>
  </si>
  <si>
    <t>1660231415</t>
  </si>
  <si>
    <t>841135887</t>
  </si>
  <si>
    <t>721242106</t>
  </si>
  <si>
    <t>Lapač střešních splavenin z PP se zápachovou klapkou a lapacím košem DN 125</t>
  </si>
  <si>
    <t>-262585039</t>
  </si>
  <si>
    <t>829841365</t>
  </si>
  <si>
    <t>-462687776</t>
  </si>
  <si>
    <t>-14611027</t>
  </si>
  <si>
    <t>Napojení do kanalizace SO 01</t>
  </si>
  <si>
    <t>-1361749331</t>
  </si>
  <si>
    <t>998721101</t>
  </si>
  <si>
    <t>Přesun hmot tonážní pro vnitřní kanalizace v objektech v do 6 m</t>
  </si>
  <si>
    <t>-157668128</t>
  </si>
  <si>
    <t>1072848617</t>
  </si>
  <si>
    <t>-1755293564</t>
  </si>
  <si>
    <t>-111836281</t>
  </si>
  <si>
    <t>-2125677657</t>
  </si>
  <si>
    <t>215857631</t>
  </si>
  <si>
    <t>548705003</t>
  </si>
  <si>
    <t>-1672892659</t>
  </si>
  <si>
    <t>-1341714313</t>
  </si>
  <si>
    <t>-860842851</t>
  </si>
  <si>
    <t>-2104502584</t>
  </si>
  <si>
    <t>722290821</t>
  </si>
  <si>
    <t>Přemístění vnitrostaveništní demontovaných hmot pro vnitřní vodovod v objektech výšky do 6 m</t>
  </si>
  <si>
    <t>-1123721103</t>
  </si>
  <si>
    <t>640858059</t>
  </si>
  <si>
    <t>-444327896</t>
  </si>
  <si>
    <t>-1083549071</t>
  </si>
  <si>
    <t>-804283038</t>
  </si>
  <si>
    <t>-1570098620</t>
  </si>
  <si>
    <t>140697130</t>
  </si>
  <si>
    <t>-1693465483</t>
  </si>
  <si>
    <t>658025367</t>
  </si>
  <si>
    <t>-835342615</t>
  </si>
  <si>
    <t>-437687068</t>
  </si>
  <si>
    <t>-337205661</t>
  </si>
  <si>
    <t>-694884390</t>
  </si>
  <si>
    <t>2091345161</t>
  </si>
  <si>
    <t>-1984726560</t>
  </si>
  <si>
    <t>1324186875</t>
  </si>
  <si>
    <t>905810532</t>
  </si>
  <si>
    <t>-1480415564</t>
  </si>
  <si>
    <t>1951983981</t>
  </si>
  <si>
    <t>-1351365153</t>
  </si>
  <si>
    <t>519084843</t>
  </si>
  <si>
    <t>-754149214</t>
  </si>
  <si>
    <t>-1470756491</t>
  </si>
  <si>
    <t>-1093171092</t>
  </si>
  <si>
    <t>998725101</t>
  </si>
  <si>
    <t>Přesun hmot tonážní pro zařizovací předměty v objektech v do 6 m</t>
  </si>
  <si>
    <t>-1725845080</t>
  </si>
  <si>
    <t>934501926</t>
  </si>
  <si>
    <t>330982831</t>
  </si>
  <si>
    <t>-23145038</t>
  </si>
  <si>
    <t>998726111</t>
  </si>
  <si>
    <t>Přesun hmot tonážní pro instalační prefabrikáty v objektech v do 6 m</t>
  </si>
  <si>
    <t>1488650147</t>
  </si>
  <si>
    <t xml:space="preserve">SO 02-EL - Elektroinstalace </t>
  </si>
  <si>
    <t>-545912287</t>
  </si>
  <si>
    <t>1304690232</t>
  </si>
  <si>
    <t>1343820980</t>
  </si>
  <si>
    <t>-2055743256</t>
  </si>
  <si>
    <t>Montáž svítidla - LED PAS</t>
  </si>
  <si>
    <t>-525489236</t>
  </si>
  <si>
    <t>416338619</t>
  </si>
  <si>
    <t>Montáž svítidla - V</t>
  </si>
  <si>
    <t>-1968248853</t>
  </si>
  <si>
    <t>Montáž svítidla - U</t>
  </si>
  <si>
    <t>1960678116</t>
  </si>
  <si>
    <t>-1777238120</t>
  </si>
  <si>
    <t>291020045</t>
  </si>
  <si>
    <t>-914801971</t>
  </si>
  <si>
    <t>-1333400183</t>
  </si>
  <si>
    <t>1330888203</t>
  </si>
  <si>
    <t>101643929</t>
  </si>
  <si>
    <t>1851201652</t>
  </si>
  <si>
    <t>-1217987030</t>
  </si>
  <si>
    <t>-28145686</t>
  </si>
  <si>
    <t>-1625835571</t>
  </si>
  <si>
    <t>591249211</t>
  </si>
  <si>
    <t>-1514577047</t>
  </si>
  <si>
    <t>1483248587</t>
  </si>
  <si>
    <t>-69460140</t>
  </si>
  <si>
    <t>-1218421966</t>
  </si>
  <si>
    <t>-2119663953</t>
  </si>
  <si>
    <t>1851254289</t>
  </si>
  <si>
    <t>-13241580</t>
  </si>
  <si>
    <t>-703650547</t>
  </si>
  <si>
    <t>-240173632</t>
  </si>
  <si>
    <t>zapojení el spotřebiče. (DVEŘE )</t>
  </si>
  <si>
    <t>434894923</t>
  </si>
  <si>
    <t>zapojení el spotřebiče. (HRACÍ STŮL )</t>
  </si>
  <si>
    <t>1785799135</t>
  </si>
  <si>
    <t>-1467180565</t>
  </si>
  <si>
    <t>2051999400</t>
  </si>
  <si>
    <t>-516578363</t>
  </si>
  <si>
    <t>1930994654</t>
  </si>
  <si>
    <t>143019978</t>
  </si>
  <si>
    <t>-1939337672</t>
  </si>
  <si>
    <t>-207471768</t>
  </si>
  <si>
    <t>2053868416</t>
  </si>
  <si>
    <t>493121932</t>
  </si>
  <si>
    <t>978117789</t>
  </si>
  <si>
    <t>670605076</t>
  </si>
  <si>
    <t>1106356947</t>
  </si>
  <si>
    <t>1579382644</t>
  </si>
  <si>
    <t>1804879620</t>
  </si>
  <si>
    <t>1270703289</t>
  </si>
  <si>
    <t>-1717228663</t>
  </si>
  <si>
    <t>-1714190258</t>
  </si>
  <si>
    <t>522743126</t>
  </si>
  <si>
    <t>616345946</t>
  </si>
  <si>
    <t>-974912416</t>
  </si>
  <si>
    <t>LED PAS - IP43, v AL liště , 1000lm/m, 4000K.</t>
  </si>
  <si>
    <t>1429946227</t>
  </si>
  <si>
    <t>-1562811616</t>
  </si>
  <si>
    <t>300025.6</t>
  </si>
  <si>
    <t>U - SVÍTIDLO-ATOMIC TOP LED - stmívatelné , zapuštěné, 1500mm, 4000K, 4250lm., IP20, 38W. A61-10R64CWSD BEGHELLI</t>
  </si>
  <si>
    <t>-1995092476</t>
  </si>
  <si>
    <t>300025.7</t>
  </si>
  <si>
    <t>V - SVÍTIDLO-LED vestavné LED svítidlo do podhledu RGB+CCT | 25W | 2000lm | 2,4GHz+WiFi |</t>
  </si>
  <si>
    <t>1375141594</t>
  </si>
  <si>
    <t>300025.8</t>
  </si>
  <si>
    <t>V - RF univerzální dálkový ovladač ML089 Mi-LIGHT pro RGB + CCT pásky - 8 zónový</t>
  </si>
  <si>
    <t>-520852544</t>
  </si>
  <si>
    <t>300025.9</t>
  </si>
  <si>
    <t>V - RF univerzální nástěnný ovladač Mi-LIGHT MLB8 pro RGB + CCT pásky - 8 zónový</t>
  </si>
  <si>
    <t>-2126137693</t>
  </si>
  <si>
    <t>300025.10</t>
  </si>
  <si>
    <t>U - modul řízení sv. 15022 - svítidla U BEGHELLI</t>
  </si>
  <si>
    <t>-1065611574</t>
  </si>
  <si>
    <t>300025.11</t>
  </si>
  <si>
    <t>U - ŘJ SD. 20124 - svítidla U BEGHELLI</t>
  </si>
  <si>
    <t>-110383686</t>
  </si>
  <si>
    <t>300025.12</t>
  </si>
  <si>
    <t>U - SW SD. 20109 - svítidla U BEGHELLI</t>
  </si>
  <si>
    <t>1463137807</t>
  </si>
  <si>
    <t>300025.13</t>
  </si>
  <si>
    <t>U - vysílač (tlačítko). 20104 - svítidla U BEGHELLI</t>
  </si>
  <si>
    <t>-295703223</t>
  </si>
  <si>
    <t>300025.14</t>
  </si>
  <si>
    <t>U - TABELET - svítidla U BEGHELLI</t>
  </si>
  <si>
    <t>973842050</t>
  </si>
  <si>
    <t>41158392</t>
  </si>
  <si>
    <t>-1941482608</t>
  </si>
  <si>
    <t>-384510071</t>
  </si>
  <si>
    <t>-1295693779</t>
  </si>
  <si>
    <t>-285459049</t>
  </si>
  <si>
    <t>527991402</t>
  </si>
  <si>
    <t>Rozvaděč RP1.2 - nový včetně výzbroje viz. výkr. - PD</t>
  </si>
  <si>
    <t>1832194210</t>
  </si>
  <si>
    <t>-1790018252</t>
  </si>
  <si>
    <t>1959391535</t>
  </si>
  <si>
    <t>1978675261</t>
  </si>
  <si>
    <t>1192139785</t>
  </si>
  <si>
    <t>-885119464</t>
  </si>
  <si>
    <t>1086400284</t>
  </si>
  <si>
    <t>Pol87</t>
  </si>
  <si>
    <t>Programování a oživení SW osvětlení</t>
  </si>
  <si>
    <t>1786717375</t>
  </si>
  <si>
    <t>677971551</t>
  </si>
  <si>
    <t>Pol89</t>
  </si>
  <si>
    <t>-2070652786</t>
  </si>
  <si>
    <t>Pol90</t>
  </si>
  <si>
    <t>1959293991</t>
  </si>
  <si>
    <t>SO 03 - Dešťová kanalizace - vsakovací systém</t>
  </si>
  <si>
    <t>1 - Zemní práce</t>
  </si>
  <si>
    <t>2 - Základy a zvláštní zakládání</t>
  </si>
  <si>
    <t>4 - Vodorovné konstrukce</t>
  </si>
  <si>
    <t>5 - Komunikace</t>
  </si>
  <si>
    <t>63 - Podlahy a podlahové konstrukce</t>
  </si>
  <si>
    <t>87 - Potrubí z trub z plastických hmot</t>
  </si>
  <si>
    <t>89 - Ostatní konstrukce na trubním vedení</t>
  </si>
  <si>
    <t>91 - Doplňující práce na komunikaci</t>
  </si>
  <si>
    <t>99 - Staveništní přesun hmot</t>
  </si>
  <si>
    <t>D96 - Přesuny suti a vybouraných hmot</t>
  </si>
  <si>
    <t>Rozebrání dlažeb z betonových dlaždic na sucho</t>
  </si>
  <si>
    <t>846486878</t>
  </si>
  <si>
    <t>113107112</t>
  </si>
  <si>
    <t>Odstranění podkladu pl. 200 m2,kam.těžené tl.20 cm</t>
  </si>
  <si>
    <t>24078456</t>
  </si>
  <si>
    <t>113107113</t>
  </si>
  <si>
    <t>Odstranění podkladu pl. 200 m2,kam.těžené tl.30 cm</t>
  </si>
  <si>
    <t>255328791</t>
  </si>
  <si>
    <t>1,5*6</t>
  </si>
  <si>
    <t>113107143</t>
  </si>
  <si>
    <t>Odstranění podkladu pl.do 200 m2, živice tl. 15 cm</t>
  </si>
  <si>
    <t>1217213662</t>
  </si>
  <si>
    <t>115101201</t>
  </si>
  <si>
    <t>Čerpání vody na výšku do 10 m, přítok do 500 l</t>
  </si>
  <si>
    <t>h</t>
  </si>
  <si>
    <t>-708437429</t>
  </si>
  <si>
    <t>115101301</t>
  </si>
  <si>
    <t>Pohotovost čerp.soupravy, výška 10 m, přítok 500 l</t>
  </si>
  <si>
    <t>1969930752</t>
  </si>
  <si>
    <t>13000001</t>
  </si>
  <si>
    <t>Zaměření nové kanalizace</t>
  </si>
  <si>
    <t>124270842</t>
  </si>
  <si>
    <t>131201201</t>
  </si>
  <si>
    <t>Hloubení zapažených jam v hor.3 do 100 m3</t>
  </si>
  <si>
    <t>-800014516</t>
  </si>
  <si>
    <t>2,9*8*5</t>
  </si>
  <si>
    <t>131201209</t>
  </si>
  <si>
    <t>Příplatek za lepivost - hloubení zapaž.jam v hor.3</t>
  </si>
  <si>
    <t>1692966733</t>
  </si>
  <si>
    <t>Hloubení rýh šířky do 200 cm v hor.3 do 100 m3</t>
  </si>
  <si>
    <t>139897623</t>
  </si>
  <si>
    <t>"areál. kanal." 0,8*(1,2*26+1,1*25)</t>
  </si>
  <si>
    <t>"přepad " 1,2*8*1,8</t>
  </si>
  <si>
    <t>Příplatek za lepivost - hloubení rýh 200cm v hor.3</t>
  </si>
  <si>
    <t>-1913378164</t>
  </si>
  <si>
    <t>139601102</t>
  </si>
  <si>
    <t>Ruční výkop jam, rýh a šachet v hornině tř. 3</t>
  </si>
  <si>
    <t>514068082</t>
  </si>
  <si>
    <t>151201102</t>
  </si>
  <si>
    <t>Pažení a rozepření stěn rýh - zátažné - hl. do 4 m</t>
  </si>
  <si>
    <t>1594221144</t>
  </si>
  <si>
    <t>4*2*(8+5)</t>
  </si>
  <si>
    <t>151201112</t>
  </si>
  <si>
    <t>Odstranění pažení stěn rýh - zátažné - hl. do 4 m</t>
  </si>
  <si>
    <t>-257999777</t>
  </si>
  <si>
    <t>Svislé přemístění výkopku z hor.1-4 do 2,5 m</t>
  </si>
  <si>
    <t>-1525943111</t>
  </si>
  <si>
    <t>161101102</t>
  </si>
  <si>
    <t>Svislé přemístění výkopku z hor.1-4 do 4,0 m</t>
  </si>
  <si>
    <t>-1465670783</t>
  </si>
  <si>
    <t>116*0,16</t>
  </si>
  <si>
    <t>162301101</t>
  </si>
  <si>
    <t>Vodorovné přemístění výkopku z hor.1-4 do 500 m</t>
  </si>
  <si>
    <t>-1624782701</t>
  </si>
  <si>
    <t>91,14*2</t>
  </si>
  <si>
    <t>27,76*2</t>
  </si>
  <si>
    <t>Vodorovné přemístění výkopku z hor.1-4 do 10000 m</t>
  </si>
  <si>
    <t>11078674</t>
  </si>
  <si>
    <t>116+64,4-91-22,4-4,48-9,8</t>
  </si>
  <si>
    <t>Nakládání výkopku z hor.1-4 v množství do 100 m3</t>
  </si>
  <si>
    <t>752483670</t>
  </si>
  <si>
    <t>Zásyp jam, rýh, šachet se zhutněním</t>
  </si>
  <si>
    <t>-826352526</t>
  </si>
  <si>
    <t>64,24-4,48-22,4</t>
  </si>
  <si>
    <t>0,5*2,8*5,5</t>
  </si>
  <si>
    <t>175101101</t>
  </si>
  <si>
    <t>Obsyp potrubí bez prohození sypaniny</t>
  </si>
  <si>
    <t>1940499755</t>
  </si>
  <si>
    <t>0,8*0,5*(39+17)</t>
  </si>
  <si>
    <t>175101109</t>
  </si>
  <si>
    <t>Příplatek za prohození sypaniny pro obsyp potrubí</t>
  </si>
  <si>
    <t>-1960564793</t>
  </si>
  <si>
    <t>175101201</t>
  </si>
  <si>
    <t>Obsyp objektu bez prohození sypaniny</t>
  </si>
  <si>
    <t>-1887174661</t>
  </si>
  <si>
    <t>116-5,5*2,8*1,5-0,3*0,65*9</t>
  </si>
  <si>
    <t>178945</t>
  </si>
  <si>
    <t>Poplatek za skládku</t>
  </si>
  <si>
    <t>814344652</t>
  </si>
  <si>
    <t>52,72*1,8</t>
  </si>
  <si>
    <t>58341800</t>
  </si>
  <si>
    <t>Kamenivo drcené frakce 16/32</t>
  </si>
  <si>
    <t>T</t>
  </si>
  <si>
    <t>263305675</t>
  </si>
  <si>
    <t>0,5*5,5*2,8*2</t>
  </si>
  <si>
    <t>5834420</t>
  </si>
  <si>
    <t>Štěrkodrtě frakce 0-125 B</t>
  </si>
  <si>
    <t>-353081908</t>
  </si>
  <si>
    <t xml:space="preserve">"zásyp v komunikaci "  1*8*1,2*2</t>
  </si>
  <si>
    <t>Základy a zvláštní zakládání</t>
  </si>
  <si>
    <t>289971211</t>
  </si>
  <si>
    <t>Zřízení vrstvy z geotextilie sklon do 1:5 š.do 3 m</t>
  </si>
  <si>
    <t>230727117</t>
  </si>
  <si>
    <t>6*3</t>
  </si>
  <si>
    <t>69366019</t>
  </si>
  <si>
    <t>Textilie netkaná GETEX šíře 200 cm, 200 g/m2</t>
  </si>
  <si>
    <t>1439546404</t>
  </si>
  <si>
    <t>6*3*1,2</t>
  </si>
  <si>
    <t>Lože pod potrubí z kameniva 16-32 mm</t>
  </si>
  <si>
    <t>299745255</t>
  </si>
  <si>
    <t>0,1*0,8*(39+17)</t>
  </si>
  <si>
    <t>566901111</t>
  </si>
  <si>
    <t>Vyspravení podkladu po překopech štěrkopískem</t>
  </si>
  <si>
    <t>-1179914924</t>
  </si>
  <si>
    <t>0,1*(6+9)</t>
  </si>
  <si>
    <t>566903112</t>
  </si>
  <si>
    <t>Vysprav podkl překop kam hrub drc</t>
  </si>
  <si>
    <t>344756247</t>
  </si>
  <si>
    <t>9*0,3+6*0,15</t>
  </si>
  <si>
    <t>566904111</t>
  </si>
  <si>
    <t>Vyspravení podkladu po překopech kam.obal.asfaltem</t>
  </si>
  <si>
    <t>-1160287857</t>
  </si>
  <si>
    <t>9*2,8*0,15</t>
  </si>
  <si>
    <t>573111115</t>
  </si>
  <si>
    <t>Postřik živičný infiltr.+ posyp, asfalt 2,5 kg/m2</t>
  </si>
  <si>
    <t>-111630831</t>
  </si>
  <si>
    <t>596215021</t>
  </si>
  <si>
    <t>Kladení zámkové dlažby tl. 6 cm do drtě tl. 4 cm</t>
  </si>
  <si>
    <t>-691333367</t>
  </si>
  <si>
    <t>596811111</t>
  </si>
  <si>
    <t>Kladení dlaždic , lože z kameniva těž.</t>
  </si>
  <si>
    <t>-449845724</t>
  </si>
  <si>
    <t>Podlahy a podlahové konstrukce</t>
  </si>
  <si>
    <t>631315611</t>
  </si>
  <si>
    <t>Mazanina betonová tl. 12 - 24 cm C 16/20</t>
  </si>
  <si>
    <t>1762334401</t>
  </si>
  <si>
    <t>0,15*0,55*2*(6+3)</t>
  </si>
  <si>
    <t>631319155</t>
  </si>
  <si>
    <t>Příplatek za přehlaz. mazanin pod povlaky tl. 24cm</t>
  </si>
  <si>
    <t>-95503728</t>
  </si>
  <si>
    <t>631351101</t>
  </si>
  <si>
    <t>Bednění stěn, rýh - zřízení</t>
  </si>
  <si>
    <t>-1159789873</t>
  </si>
  <si>
    <t>0,15*2*(6+3)*2</t>
  </si>
  <si>
    <t>631351102</t>
  </si>
  <si>
    <t>Bednění stěn, rýh a otvorů v podlahách -odstranění</t>
  </si>
  <si>
    <t>-202484079</t>
  </si>
  <si>
    <t>631361921</t>
  </si>
  <si>
    <t>Výztuž mazanin svařovanou sítí z drátů tažených svařovaná síť - drát 8,0 mm, oka 100/100 mm</t>
  </si>
  <si>
    <t>-121518980</t>
  </si>
  <si>
    <t>0,55*2*(6+3)*2*0,008</t>
  </si>
  <si>
    <t>631571003</t>
  </si>
  <si>
    <t>Násyp ze štěrkopísku 0 - 32, zpevňující</t>
  </si>
  <si>
    <t>306131955</t>
  </si>
  <si>
    <t>0,12*0,65*2*(6+3)</t>
  </si>
  <si>
    <t>631571008</t>
  </si>
  <si>
    <t>Násyp z písku prosátého tl. do 30 mm</t>
  </si>
  <si>
    <t>-804227248</t>
  </si>
  <si>
    <t>0,55*2*(6+3)</t>
  </si>
  <si>
    <t>Potrubí z trub z plastických hmot</t>
  </si>
  <si>
    <t>871111101</t>
  </si>
  <si>
    <t>M.plast.potrubí ve výkopu na gum.těsnění DN 150 mm</t>
  </si>
  <si>
    <t>566345935</t>
  </si>
  <si>
    <t>877313122</t>
  </si>
  <si>
    <t>Montáž přesuvek z plastu, gumový kroužek, DN 150</t>
  </si>
  <si>
    <t>-49079357</t>
  </si>
  <si>
    <t>877353121</t>
  </si>
  <si>
    <t>Montáž tvarovek odboč. plast. gum. kroužek DN 200</t>
  </si>
  <si>
    <t>-1712519796</t>
  </si>
  <si>
    <t>28611146.</t>
  </si>
  <si>
    <t>Trubka PVC kanalizační hladká d 125x3,0x1000 mm</t>
  </si>
  <si>
    <t>588488738</t>
  </si>
  <si>
    <t>28611148.</t>
  </si>
  <si>
    <t>Trubka PVC kanalizační hladká d 125x3,0x3000 mm</t>
  </si>
  <si>
    <t>1210840388</t>
  </si>
  <si>
    <t>28611149.</t>
  </si>
  <si>
    <t>Trubka PVC kanalizační hladká d 125x3,0x5000 mm</t>
  </si>
  <si>
    <t>483848847</t>
  </si>
  <si>
    <t>28611260.</t>
  </si>
  <si>
    <t>Trubka kanalizační KGEM SN 8 PVC 160x4,7x1000</t>
  </si>
  <si>
    <t>-90449914</t>
  </si>
  <si>
    <t>28611261.</t>
  </si>
  <si>
    <t>Trubka kanalizační KGEM SN 8 PVC 160x4,7x3000</t>
  </si>
  <si>
    <t>111001465</t>
  </si>
  <si>
    <t>28611262.</t>
  </si>
  <si>
    <t>Trubka kanalizační KGEM SN 8 PVC 160x4,7x5000</t>
  </si>
  <si>
    <t>971695001</t>
  </si>
  <si>
    <t>2861427</t>
  </si>
  <si>
    <t>Trubka kanalizační X-STREAM 150x6000 mm PP hrdlová</t>
  </si>
  <si>
    <t>1946959383</t>
  </si>
  <si>
    <t>28651657.</t>
  </si>
  <si>
    <t>Koleno kanalizační KGB 125/ 45 st PVC</t>
  </si>
  <si>
    <t>-1601151745</t>
  </si>
  <si>
    <t>28651659.</t>
  </si>
  <si>
    <t>Koleno kanalizační KGB 125/ 87 st PVC</t>
  </si>
  <si>
    <t>-1845500933</t>
  </si>
  <si>
    <t>28651662.</t>
  </si>
  <si>
    <t>Koleno kanalizační 160/ 45 st</t>
  </si>
  <si>
    <t>1332425598</t>
  </si>
  <si>
    <t>28651692.</t>
  </si>
  <si>
    <t>Redukce kanalizační KGR 160/ 125 PVC</t>
  </si>
  <si>
    <t>-28125710</t>
  </si>
  <si>
    <t>28651704.</t>
  </si>
  <si>
    <t>Odbočka kanalizační KGEA 160/ 125/45 PVC</t>
  </si>
  <si>
    <t>2095512946</t>
  </si>
  <si>
    <t>2865179</t>
  </si>
  <si>
    <t>Záslepka kanalizační KGK DN 150 L 42 mm PVC</t>
  </si>
  <si>
    <t>1429606357</t>
  </si>
  <si>
    <t>28651812.</t>
  </si>
  <si>
    <t>Přesuvka kanalizační 160</t>
  </si>
  <si>
    <t>1296819034</t>
  </si>
  <si>
    <t>Ostatní konstrukce na trubním vedení</t>
  </si>
  <si>
    <t>85641</t>
  </si>
  <si>
    <t>Vsakovací nádrž prefa beton 5500/2800/1500</t>
  </si>
  <si>
    <t>-798076276</t>
  </si>
  <si>
    <t>89 46</t>
  </si>
  <si>
    <t>Propojení stávající kanalizace ve stáv. šachtě</t>
  </si>
  <si>
    <t>1473072191</t>
  </si>
  <si>
    <t>892575111</t>
  </si>
  <si>
    <t>Zabezpečení konců a zkouška vzduch. kan. DN do 200</t>
  </si>
  <si>
    <t>úsek</t>
  </si>
  <si>
    <t>1785666792</t>
  </si>
  <si>
    <t>894401211</t>
  </si>
  <si>
    <t>Osazení betonových skruží rovných</t>
  </si>
  <si>
    <t>-1563353396</t>
  </si>
  <si>
    <t>894402211</t>
  </si>
  <si>
    <t>Osazení beton. skruží přechodových</t>
  </si>
  <si>
    <t>-809168022</t>
  </si>
  <si>
    <t>894432112</t>
  </si>
  <si>
    <t>Osazení plastové šachty revizní</t>
  </si>
  <si>
    <t>201813082</t>
  </si>
  <si>
    <t>8945123</t>
  </si>
  <si>
    <t>Osazení a doprava prefabrikované nádrže</t>
  </si>
  <si>
    <t>-879243211</t>
  </si>
  <si>
    <t>899311111</t>
  </si>
  <si>
    <t>Osazení poklopů litinových s rámem do 50 kg</t>
  </si>
  <si>
    <t>395988454</t>
  </si>
  <si>
    <t>899311112</t>
  </si>
  <si>
    <t>Osazení poklopů litinových s rámem do 100 kg</t>
  </si>
  <si>
    <t>949304578</t>
  </si>
  <si>
    <t>28697053.</t>
  </si>
  <si>
    <t>Dno šachtové DN 425 DN 150</t>
  </si>
  <si>
    <t>381449546</t>
  </si>
  <si>
    <t>28697140</t>
  </si>
  <si>
    <t>Roura šachtová korugovaná bez hrdla 425/1500 mm</t>
  </si>
  <si>
    <t>-1890692112</t>
  </si>
  <si>
    <t>28697147</t>
  </si>
  <si>
    <t>Těsnění šachtové roury a teleskopu 425 mm</t>
  </si>
  <si>
    <t>1554645340</t>
  </si>
  <si>
    <t>55243064.</t>
  </si>
  <si>
    <t>Poklop litina 425/40 t kruhový do teleskopu</t>
  </si>
  <si>
    <t>-1429108979</t>
  </si>
  <si>
    <t>5534032</t>
  </si>
  <si>
    <t>Poklop D400 litinový s odvětráním tl. vložka</t>
  </si>
  <si>
    <t>1656185083</t>
  </si>
  <si>
    <t>59224177.</t>
  </si>
  <si>
    <t>Prstenec vyrovnávací 63/12</t>
  </si>
  <si>
    <t>559945462</t>
  </si>
  <si>
    <t>59224349.</t>
  </si>
  <si>
    <t>Prstenec vyrovn šachetní 63/10</t>
  </si>
  <si>
    <t>864986854</t>
  </si>
  <si>
    <t>59224353.</t>
  </si>
  <si>
    <t>Konus šachetní 100-63/58</t>
  </si>
  <si>
    <t>1823953999</t>
  </si>
  <si>
    <t>59224358.</t>
  </si>
  <si>
    <t>Skruž šachetní T 100/25/12 PS</t>
  </si>
  <si>
    <t>495727269</t>
  </si>
  <si>
    <t>59224373.</t>
  </si>
  <si>
    <t>Těsnění elastom pro šach díly - DN 1000</t>
  </si>
  <si>
    <t>-1071739296</t>
  </si>
  <si>
    <t>5924560</t>
  </si>
  <si>
    <t>Dlaždice betonová 50x50x5 cm šedá</t>
  </si>
  <si>
    <t>-1816415805</t>
  </si>
  <si>
    <t>Doplňující práce na komunikaci</t>
  </si>
  <si>
    <t>Řezání stávajícího živičného krytu tl. do 5 cm</t>
  </si>
  <si>
    <t>-1658344530</t>
  </si>
  <si>
    <t>Staveništní přesun hmot</t>
  </si>
  <si>
    <t>Přesun hmot, trubní vedení plastová, otevř. výkop</t>
  </si>
  <si>
    <t>855971606</t>
  </si>
  <si>
    <t>D96</t>
  </si>
  <si>
    <t>Přesuny suti a vybouraných hmot</t>
  </si>
  <si>
    <t>979081111</t>
  </si>
  <si>
    <t>Odvoz suti a vybour. hmot na skládku do 1 km</t>
  </si>
  <si>
    <t>765806026</t>
  </si>
  <si>
    <t>979081121</t>
  </si>
  <si>
    <t>Příplatek k odvozu za každý další 1 km</t>
  </si>
  <si>
    <t>722770922</t>
  </si>
  <si>
    <t>979990001</t>
  </si>
  <si>
    <t>Poplatek za skládku stavební suti</t>
  </si>
  <si>
    <t>-1881487825</t>
  </si>
  <si>
    <t>SO 04 - Zpevněné plochy a konečné terénní úpravy</t>
  </si>
  <si>
    <t xml:space="preserve">    5 - Komunikace pozemní</t>
  </si>
  <si>
    <t>111151102</t>
  </si>
  <si>
    <t>Odstranění travin a rákosu strojně travin, při celkové ploše přes 100 do 500 m2</t>
  </si>
  <si>
    <t>1001236451</t>
  </si>
  <si>
    <t>"VM - oplocení + zpevněné plochy - chemické odplevelení, posekání" 938,289</t>
  </si>
  <si>
    <t>111151111</t>
  </si>
  <si>
    <t>Pokosení trávníku při souvislé ploše do 1000 m2 parterového v rovině nebo svahu do 1:5</t>
  </si>
  <si>
    <t>1993813552</t>
  </si>
  <si>
    <t>111251101</t>
  </si>
  <si>
    <t>Odstranění křovin a stromů s odstraněním kořenů strojně průměru kmene do 100 mm v rovině nebo ve svahu sklonu terénu do 1:5, při celkové ploše do 100 m2</t>
  </si>
  <si>
    <t>1130642962</t>
  </si>
  <si>
    <t>"VM - oplocení + zpevněné plochy - drobné dřeviny, keře" 28,873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</si>
  <si>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</si>
  <si>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245429264</t>
  </si>
  <si>
    <t>"VM - oplocení + zpevněné plochy - bet.dlažba 30/60/8" 61,728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</si>
  <si>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</si>
  <si>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</si>
  <si>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1422056676</t>
  </si>
  <si>
    <t>"VM - oplocení + zpevněné plochy - bet.zámková dlažba 20/40/8" 185,1963</t>
  </si>
  <si>
    <t>113202111</t>
  </si>
  <si>
    <t>Vytrhání obrub s vybouráním lože, s přemístěním hmot na skládku na vzdálenost do 3 m nebo s naložením na dopravní prostředek z krajníků nebo obrubníků stojatých</t>
  </si>
  <si>
    <t>-1926150185</t>
  </si>
  <si>
    <t>"VM - oplocení + zpevněné plochy - bet.obrubník" 84,209</t>
  </si>
  <si>
    <t>121151103</t>
  </si>
  <si>
    <t>Sejmutí ornice strojně při souvislé ploše do 100 m2, tl. vrstvy do 200 mm</t>
  </si>
  <si>
    <t>1871690121</t>
  </si>
  <si>
    <t>"VM - HTÚ"938,289</t>
  </si>
  <si>
    <t>1606570609</t>
  </si>
  <si>
    <t>"VM - HTÚ "98,894*(0,150-0,100)+197,099*(0,400-0,100)+218,041*(0,300-0,100)</t>
  </si>
  <si>
    <t>"pod dlážděné plochy"(118,658+4,438+87,552)*0,290+125,495*0,510</t>
  </si>
  <si>
    <t>132251101</t>
  </si>
  <si>
    <t>Hloubení nezapažených rýh šířky do 800 mm strojně s urovnáním dna do předepsaného profilu a spádu v hornině třídy těžitelnosti I skupiny 3 do 20 m3</t>
  </si>
  <si>
    <t>1054570734</t>
  </si>
  <si>
    <t>Kompletní realizace dle PD a TZ, ZK plot</t>
  </si>
  <si>
    <t>(0,500*2,0+4,200+3,600)*(0,500*2,0+0,400)*1,200</t>
  </si>
  <si>
    <t>-2010684407</t>
  </si>
  <si>
    <t>"VM - HTÚ ornice"(938,289*0,100+12,432)*2,0</t>
  </si>
  <si>
    <t>1768604833</t>
  </si>
  <si>
    <t>232,773+14,784-12,432</t>
  </si>
  <si>
    <t>935688880</t>
  </si>
  <si>
    <t>235,125*20,00</t>
  </si>
  <si>
    <t>-1220372368</t>
  </si>
  <si>
    <t>(938,289*0,100+12,432)*2,0</t>
  </si>
  <si>
    <t>-254110199</t>
  </si>
  <si>
    <t>235,125*1,7</t>
  </si>
  <si>
    <t>2090831788</t>
  </si>
  <si>
    <t>235,125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</si>
  <si>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</si>
  <si>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</si>
  <si>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-6230410</t>
  </si>
  <si>
    <t>"Zásyp základových konstrukcí plotu"14,784-1,392-0,960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</si>
  <si>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</si>
  <si>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</si>
  <si>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-241606574</t>
  </si>
  <si>
    <t>"VM- trávník"509,834</t>
  </si>
  <si>
    <t>181351003</t>
  </si>
  <si>
    <t>Rozprostření a urovnání ornice v rovině nebo ve svahu sklonu do 1:5 strojně při souvislé ploše do 100 m2, tl. vrstvy do 200 mm</t>
  </si>
  <si>
    <t>-76594004</t>
  </si>
  <si>
    <t>181451311</t>
  </si>
  <si>
    <t>Založení trávníku strojně výsevem včetně utažení na ploše v rovině nebo na svahu do 1:5</t>
  </si>
  <si>
    <t>925545604</t>
  </si>
  <si>
    <t>00572420</t>
  </si>
  <si>
    <t>osivo směs travní parková okrasná "květná louka"</t>
  </si>
  <si>
    <t>-346358589</t>
  </si>
  <si>
    <t>509,834*0,025 "Přepočtené koeficientem množství</t>
  </si>
  <si>
    <t>728001383</t>
  </si>
  <si>
    <t>Kompletní realizace dle PD a TZ, pod všechny venkovní konstrukce a trávník</t>
  </si>
  <si>
    <t>"VM - HTÚ"98,894+197,099+218,041+424,255</t>
  </si>
  <si>
    <t>182303111</t>
  </si>
  <si>
    <t>Doplnění zeminy nebo substrátu na travnatých plochách tloušťky do 50 mm v rovině nebo na svahu do 1:5</t>
  </si>
  <si>
    <t>1521488865</t>
  </si>
  <si>
    <t>10371500</t>
  </si>
  <si>
    <t>substrát pro trávníky VL</t>
  </si>
  <si>
    <t>-2134807573</t>
  </si>
  <si>
    <t>509,834*0,058 "Přepočtené koeficientem množství</t>
  </si>
  <si>
    <t>183404111</t>
  </si>
  <si>
    <t>Hubení plevele chemickými prostředky plošným postřikem, na ploše jednotlivě do 5 ha</t>
  </si>
  <si>
    <t>ha</t>
  </si>
  <si>
    <t>1676000358</t>
  </si>
  <si>
    <t>"VM - HTÚ"509,834*0,0001</t>
  </si>
  <si>
    <t>25234001</t>
  </si>
  <si>
    <t>herbicid totální systémový neselektivní</t>
  </si>
  <si>
    <t>-1695357663</t>
  </si>
  <si>
    <t>0,051*30 "Přepočtené koeficientem množství</t>
  </si>
  <si>
    <t>185802113</t>
  </si>
  <si>
    <t>Hnojení půdy nebo trávníku v rovině nebo na svahu do 1:5 umělým hnojivem na široko</t>
  </si>
  <si>
    <t>592367962</t>
  </si>
  <si>
    <t>25191155</t>
  </si>
  <si>
    <t>hnojivo průmyslové</t>
  </si>
  <si>
    <t>1309609469</t>
  </si>
  <si>
    <t>4200*0,01 "Přepočtené koeficientem množství</t>
  </si>
  <si>
    <t>185803111</t>
  </si>
  <si>
    <t>Ošetření trávníku jednorázové v rovině nebo na svahu do 1:5</t>
  </si>
  <si>
    <t>1097811169</t>
  </si>
  <si>
    <t>-138290260</t>
  </si>
  <si>
    <t xml:space="preserve">"VM - základy oplocení"1,392 </t>
  </si>
  <si>
    <t>-1094604047</t>
  </si>
  <si>
    <t>1,200*3,600*2,0+0,400*1,200*2,0</t>
  </si>
  <si>
    <t>844615456</t>
  </si>
  <si>
    <t>275322511</t>
  </si>
  <si>
    <t>Základy z betonu železového (bez výztuže) patky z betonu se zvýšenými nároky na prostředí tř. C 25/30</t>
  </si>
  <si>
    <t>1629999384</t>
  </si>
  <si>
    <t>"VM - základy oplocení"0,960</t>
  </si>
  <si>
    <t>-1393138734</t>
  </si>
  <si>
    <t>0,400*1,200*4,0*5,0</t>
  </si>
  <si>
    <t>-690164956</t>
  </si>
  <si>
    <t>331231314</t>
  </si>
  <si>
    <t>Pilíře volně stojící z cihel pálených čtyřhranné až osmihranné (průřezu čtverce, T nebo kříže) pravoúhlé pod omítku nebo režné, bez spárování z cihel lícových na maltu MVC dl. 290 mm (český formát 290x140x65 mm) plných</t>
  </si>
  <si>
    <t>706289283</t>
  </si>
  <si>
    <t>"Pilíř pro HUP"0,75</t>
  </si>
  <si>
    <t>348262424</t>
  </si>
  <si>
    <t>Ploty z betonových bloků - systém suchého zdění ukončení plotového sloupku zákrytovou deskou lepenou mrazuvzdorným lepidlem, velikosti 500x500x70 mm přírodní (šedou)</t>
  </si>
  <si>
    <t>1742787806</t>
  </si>
  <si>
    <t>"Pilíř pro HUP"1,0</t>
  </si>
  <si>
    <t>451317777</t>
  </si>
  <si>
    <t>Podklad nebo lože pod dlažbu (přídlažbu) v ploše vodorovné nebo ve sklonu do 1:5, tloušťky od 50 do 100 mm z betonu prostého</t>
  </si>
  <si>
    <t>149616516</t>
  </si>
  <si>
    <t>Kompletní realizace dle PD a TZ , ŠD 4/63</t>
  </si>
  <si>
    <t xml:space="preserve">"VM - zpevněné plochy - okapový  chodník,přístupový chodník," 118,658+87,552</t>
  </si>
  <si>
    <t>Komunikace pozemní</t>
  </si>
  <si>
    <t>564231111</t>
  </si>
  <si>
    <t>Podklad nebo podsyp ze štěrkopísku ŠP s rozprostřením, vlhčením a zhutněním, po zhutnění tl. 100 mm</t>
  </si>
  <si>
    <t>-870449338</t>
  </si>
  <si>
    <t>Kompletní realizace dle PD a TZ , ŠP 4/8</t>
  </si>
  <si>
    <t>"VM - zpevněné plochy - vegetační dlažba" 125,495</t>
  </si>
  <si>
    <t>564811111</t>
  </si>
  <si>
    <t>Podklad ze štěrkodrti ŠD s rozprostřením a zhutněním, po zhutnění tl. 50 mm</t>
  </si>
  <si>
    <t>646996644</t>
  </si>
  <si>
    <t>Kompletní realizace dle PD a TZ , ŠD 8/16</t>
  </si>
  <si>
    <t>564851111</t>
  </si>
  <si>
    <t>Podklad ze štěrkodrti ŠD s rozprostřením a zhutněním, po zhutnění tl. 150 mm</t>
  </si>
  <si>
    <t>-1386981778</t>
  </si>
  <si>
    <t>564871111</t>
  </si>
  <si>
    <t>Podklad ze štěrkodrti ŠD s rozprostřením a zhutněním, po zhutnění tl. 250 mm</t>
  </si>
  <si>
    <t>909809643</t>
  </si>
  <si>
    <t>596212231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</si>
  <si>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C, pro plochy přes 50 do 100 m2</t>
  </si>
  <si>
    <t>1120430305</t>
  </si>
  <si>
    <t>5924601R</t>
  </si>
  <si>
    <t>dlažba plošná betonová vegetační 245x135x80</t>
  </si>
  <si>
    <t>-1575441156</t>
  </si>
  <si>
    <t>125,495*1,1 "Přepočtené koeficientem množství</t>
  </si>
  <si>
    <t>596811311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</si>
  <si>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do 300 m2</t>
  </si>
  <si>
    <t>-198607796</t>
  </si>
  <si>
    <t>Kompletní realizace dle PD a TZ , ŠD 4/63, dlažba 800/400/62mm</t>
  </si>
  <si>
    <t>59246018</t>
  </si>
  <si>
    <t>dlažba velkoformátová betonová plochy do 0,5m2 tl 60mm přírodní</t>
  </si>
  <si>
    <t>-821924734</t>
  </si>
  <si>
    <t>206,21*1,03 "Přepočtené koeficientem množství</t>
  </si>
  <si>
    <t>596991112</t>
  </si>
  <si>
    <t>Řezání betonové, kameninové nebo kamenné dlažby tloušťky dlažby přes 60 do 80 mm</t>
  </si>
  <si>
    <t>-715311227</t>
  </si>
  <si>
    <t>"VM - zpevněné plochy - řez dlažby" 22,042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</si>
  <si>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</si>
  <si>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</si>
  <si>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744979837</t>
  </si>
  <si>
    <t>"VM - zpevněné plochy - chodník bet.obrubník" 46,296</t>
  </si>
  <si>
    <t>59217017</t>
  </si>
  <si>
    <t>obrubník betonový chodníkový 1000x100x250mm</t>
  </si>
  <si>
    <t>115188933</t>
  </si>
  <si>
    <t>916331112</t>
  </si>
  <si>
    <t>Osazení zahradního obrubníku betonového s ložem tl. od 50 do 100 mm z betonu prostého tř. C 12/15 s boční opěrou z betonu prostého tř. C 12/15</t>
  </si>
  <si>
    <t>-1313699766</t>
  </si>
  <si>
    <t>"VM - zpevněné plochy - zahradní bet.obrubník" 92,157</t>
  </si>
  <si>
    <t>59217001</t>
  </si>
  <si>
    <t>obrubník betonový zahradní 1000x50x250mm</t>
  </si>
  <si>
    <t>1024627048</t>
  </si>
  <si>
    <t>953961216</t>
  </si>
  <si>
    <t>Kotvy chemické s vyvrtáním otvoru do betonu, železobetonu nebo tvrdého kamene chemická patrona, velikost M 16, hloubka 210 mm</t>
  </si>
  <si>
    <t>927200842</t>
  </si>
  <si>
    <t>953965131</t>
  </si>
  <si>
    <t>Kotvy chemické s vyvrtáním otvoru kotevní šrouby pro chemické kotvy, velikost M 16, délka 200 mm</t>
  </si>
  <si>
    <t>-425627922</t>
  </si>
  <si>
    <t>1451828835</t>
  </si>
  <si>
    <t>"VM - oplocení - zpevněné plochy - bet.zákl.pás,patka"6,791+1,032</t>
  </si>
  <si>
    <t>-1200242630</t>
  </si>
  <si>
    <t>"VM - oplocení + zpevněné plochy - CPP" 0,802+3,131</t>
  </si>
  <si>
    <t>589461968</t>
  </si>
  <si>
    <t>"VM - oplocení + zpevněné plochy - bet.krycí deska" 0,645</t>
  </si>
  <si>
    <t>966071822</t>
  </si>
  <si>
    <t>Rozebrání oplocení z pletiva drátěného se čtvercovými oky, výšky přes 1,6 do 2,0 m</t>
  </si>
  <si>
    <t>620595676</t>
  </si>
  <si>
    <t>"VM - oplocení + zpevněné plochy - oplocení pletivo" 3,597</t>
  </si>
  <si>
    <t>966072811</t>
  </si>
  <si>
    <t>Rozebrání oplocení z dílců rámových na ocelové sloupky, výšky přes 1 do 2 m</t>
  </si>
  <si>
    <t>784351740</t>
  </si>
  <si>
    <t>"VM - oplocení + zpevněné plochy - ocel.kov. výplň" 9,298</t>
  </si>
  <si>
    <t>966073810</t>
  </si>
  <si>
    <t>Rozebrání vrat a vrátek k oplocení plochy jednotlivě do 2 m2</t>
  </si>
  <si>
    <t>-154112721</t>
  </si>
  <si>
    <t>"VM - oplocení + zpevněné plochy - branka" 2,0</t>
  </si>
  <si>
    <t>-1555289410</t>
  </si>
  <si>
    <t>1674973659</t>
  </si>
  <si>
    <t>106,517*29 "Přepočtené koeficientem množství</t>
  </si>
  <si>
    <t>-1378636998</t>
  </si>
  <si>
    <t>106,517-0,009-0,086-0,384-0,739</t>
  </si>
  <si>
    <t>-1665936777</t>
  </si>
  <si>
    <t>0,009+0,086+0,384+0,739</t>
  </si>
  <si>
    <t>998223011</t>
  </si>
  <si>
    <t>Přesun hmot pro pozemní komunikace s krytem dlážděným dopravní vzdálenost do 200 m jakékoliv délky objektu</t>
  </si>
  <si>
    <t>-2014666543</t>
  </si>
  <si>
    <t>767161811</t>
  </si>
  <si>
    <t>Demontáž zábradlí do suti rovného rozebíratelný spoj hmotnosti 1 m zábradlí do 20 kg</t>
  </si>
  <si>
    <t>-1000232810</t>
  </si>
  <si>
    <t>"VM - oplocení + zpevněné plochy - zábradlí" 46,20</t>
  </si>
  <si>
    <t>76799511R</t>
  </si>
  <si>
    <t xml:space="preserve">Dodávka a montáž ostatních atypických zámečnických konstrukcí </t>
  </si>
  <si>
    <t>-1767962426</t>
  </si>
  <si>
    <t xml:space="preserve">Kompletní realizace dle PD a TZ včetně povrchové úpravy </t>
  </si>
  <si>
    <t>"VM - OK a oplocení " 1392,90</t>
  </si>
  <si>
    <t>998767101</t>
  </si>
  <si>
    <t>Přesun hmot pro zámečnické konstrukce stanovený z hmotnosti přesunovaného materiálu vodorovná dopravní vzdálenost do 50 m v objektech výšky do 6 m</t>
  </si>
  <si>
    <t>-1166997281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</si>
  <si>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</si>
  <si>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</si>
  <si>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</si>
  <si>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</si>
  <si>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</si>
  <si>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</si>
  <si>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</si>
  <si>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</si>
  <si>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</si>
  <si>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</si>
  <si>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</si>
  <si>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</si>
  <si>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01220300R</t>
  </si>
  <si>
    <t>Geodetické práce při provádění stavby, ochrana IS</t>
  </si>
  <si>
    <t>1024</t>
  </si>
  <si>
    <t>-1091166803</t>
  </si>
  <si>
    <t>-vytyčení stavby, vytýčení a ochrana inženýrských sítí v souvislosti s výstavbou</t>
  </si>
  <si>
    <t>-ruční výkopy k ověření vedení IS, koordinace pací s vlastníky a provozovateli IS</t>
  </si>
  <si>
    <t>01325400R</t>
  </si>
  <si>
    <t>Dokumentace stavby</t>
  </si>
  <si>
    <t>1357341022</t>
  </si>
  <si>
    <t>Dodavatelská dílenská, montážní a výrobní dokumentace dle požadavku PD, dokumentace skutečného provedení</t>
  </si>
  <si>
    <t>VRN3</t>
  </si>
  <si>
    <t>Zařízení staveniště</t>
  </si>
  <si>
    <t>032002000</t>
  </si>
  <si>
    <t>Vybavení staveniště</t>
  </si>
  <si>
    <t>-1250630974</t>
  </si>
  <si>
    <t xml:space="preserve">- zřízení zařízení  staveniště, oplocení</t>
  </si>
  <si>
    <t>- vybavení zařízení staveniště</t>
  </si>
  <si>
    <t>- zrušení zařízení staveniště, úprava okolí a terénu do původního stavu</t>
  </si>
  <si>
    <t>- pronájem prostor pro soc. zázemí pracovníků, osvětlení</t>
  </si>
  <si>
    <t>- náklady na spotřebu energií pro zařízení staveniště</t>
  </si>
  <si>
    <t>- náklady na zřízení příjezdu na staveniště vč. dopravního značení dle části B. Souhrnná technická zpráva, v.č. C.2.2, C.2.3</t>
  </si>
  <si>
    <t>035103001</t>
  </si>
  <si>
    <t>Pronájem ploch</t>
  </si>
  <si>
    <t>-697796726</t>
  </si>
  <si>
    <t>zábor veřejných ploch a pozemků jiných vlastníků</t>
  </si>
  <si>
    <t>VRN4</t>
  </si>
  <si>
    <t>Inženýrská činnost</t>
  </si>
  <si>
    <t>045002000</t>
  </si>
  <si>
    <t>Kompletační a koordinační činnost</t>
  </si>
  <si>
    <t>1719383091</t>
  </si>
  <si>
    <t>koordinace všech profesí, vedení stavby, koordinace prací s dodavatelem výměníkové stanice tepla a provozovatelem SEK</t>
  </si>
  <si>
    <t>VRN6</t>
  </si>
  <si>
    <t>Územní vlivy</t>
  </si>
  <si>
    <t>064203000</t>
  </si>
  <si>
    <t>Práce se škodlivými materiály</t>
  </si>
  <si>
    <t>204369674</t>
  </si>
  <si>
    <t>náklady spojené s odborným odstraněním materiálů s přítomností azbestu - střešní krytina</t>
  </si>
  <si>
    <t>VRN7</t>
  </si>
  <si>
    <t>Provozní vlivy</t>
  </si>
  <si>
    <t>072002000</t>
  </si>
  <si>
    <t xml:space="preserve">Silniční provoz </t>
  </si>
  <si>
    <t>-984256974</t>
  </si>
  <si>
    <t>Čištění komunikací, dopravní značení</t>
  </si>
  <si>
    <t>VRN9</t>
  </si>
  <si>
    <t>090001000</t>
  </si>
  <si>
    <t>-1157299248</t>
  </si>
  <si>
    <t>- náklady na vzorkování materiálů a výrobků dle požadavku PD</t>
  </si>
  <si>
    <t>- náklady na revize a zkoušky nezahrnuté do rozpočtu</t>
  </si>
  <si>
    <t>SEZNAM FIGUR</t>
  </si>
  <si>
    <t>Výměra</t>
  </si>
  <si>
    <t xml:space="preserve"> SO 02/ SO 02.1</t>
  </si>
  <si>
    <t>Použití figury: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</si>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</sst>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39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styles" Target="styles.xml" /><Relationship Id="rId25" Type="http://schemas.openxmlformats.org/officeDocument/2006/relationships/theme" Target="theme/theme1.xml" /><Relationship Id="rId26" Type="http://schemas.openxmlformats.org/officeDocument/2006/relationships/calcChain" Target="calcChain.xml" /><Relationship Id="rId2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36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2020-07(1)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a přístavba budovy ZUŠ náměstí Míru, Krnov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parc.č. 341, 344/1, k.ú.opavské předměstí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7. 3. 2021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Krnov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 Karel Grygera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35</v>
      </c>
      <c r="AJ50" s="42"/>
      <c r="AK50" s="42"/>
      <c r="AL50" s="42"/>
      <c r="AM50" s="75" t="str">
        <f>IF(E20="","",E20)</f>
        <v>Ing. Alena Chmelová, Opava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ROUND(AG55+AG69+SUM(AG76:AG78),2)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ROUND(AS55+AS69+SUM(AS76:AS78),2)</f>
        <v>0</v>
      </c>
      <c r="AT54" s="108">
        <f>ROUND(SUM(AV54:AW54),2)</f>
        <v>0</v>
      </c>
      <c r="AU54" s="109">
        <f>ROUND(AU55+AU69+SUM(AU76:AU78),5)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ROUND(AZ55+AZ69+SUM(AZ76:AZ78),2)</f>
        <v>0</v>
      </c>
      <c r="BA54" s="108">
        <f>ROUND(BA55+BA69+SUM(BA76:BA78),2)</f>
        <v>0</v>
      </c>
      <c r="BB54" s="108">
        <f>ROUND(BB55+BB69+SUM(BB76:BB78),2)</f>
        <v>0</v>
      </c>
      <c r="BC54" s="108">
        <f>ROUND(BC55+BC69+SUM(BC76:BC78),2)</f>
        <v>0</v>
      </c>
      <c r="BD54" s="110">
        <f>ROUND(BD55+BD69+SUM(BD76:BD78),2)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16.5" customHeight="1">
      <c r="A55" s="7"/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ROUND(AG56+SUM(AG57:AG61)+AG67+AG68,2)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80</v>
      </c>
      <c r="AR55" s="120"/>
      <c r="AS55" s="121">
        <f>ROUND(AS56+SUM(AS57:AS61)+AS67+AS68,2)</f>
        <v>0</v>
      </c>
      <c r="AT55" s="122">
        <f>ROUND(SUM(AV55:AW55),2)</f>
        <v>0</v>
      </c>
      <c r="AU55" s="123">
        <f>ROUND(AU56+SUM(AU57:AU61)+AU67+AU68,5)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ROUND(AZ56+SUM(AZ57:AZ61)+AZ67+AZ68,2)</f>
        <v>0</v>
      </c>
      <c r="BA55" s="122">
        <f>ROUND(BA56+SUM(BA57:BA61)+BA67+BA68,2)</f>
        <v>0</v>
      </c>
      <c r="BB55" s="122">
        <f>ROUND(BB56+SUM(BB57:BB61)+BB67+BB68,2)</f>
        <v>0</v>
      </c>
      <c r="BC55" s="122">
        <f>ROUND(BC56+SUM(BC57:BC61)+BC67+BC68,2)</f>
        <v>0</v>
      </c>
      <c r="BD55" s="124">
        <f>ROUND(BD56+SUM(BD57:BD61)+BD67+BD68,2)</f>
        <v>0</v>
      </c>
      <c r="BE55" s="7"/>
      <c r="BS55" s="125" t="s">
        <v>73</v>
      </c>
      <c r="BT55" s="125" t="s">
        <v>81</v>
      </c>
      <c r="BU55" s="125" t="s">
        <v>75</v>
      </c>
      <c r="BV55" s="125" t="s">
        <v>76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4" customFormat="1" ht="16.5" customHeight="1">
      <c r="A56" s="126" t="s">
        <v>84</v>
      </c>
      <c r="B56" s="65"/>
      <c r="C56" s="127"/>
      <c r="D56" s="127"/>
      <c r="E56" s="128" t="s">
        <v>85</v>
      </c>
      <c r="F56" s="128"/>
      <c r="G56" s="128"/>
      <c r="H56" s="128"/>
      <c r="I56" s="128"/>
      <c r="J56" s="127"/>
      <c r="K56" s="128" t="s">
        <v>86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 01.1 - Architektonicko...'!J32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87</v>
      </c>
      <c r="AR56" s="67"/>
      <c r="AS56" s="131">
        <v>0</v>
      </c>
      <c r="AT56" s="132">
        <f>ROUND(SUM(AV56:AW56),2)</f>
        <v>0</v>
      </c>
      <c r="AU56" s="133">
        <f>'SO 01.1 - Architektonicko...'!P121</f>
        <v>0</v>
      </c>
      <c r="AV56" s="132">
        <f>'SO 01.1 - Architektonicko...'!J35</f>
        <v>0</v>
      </c>
      <c r="AW56" s="132">
        <f>'SO 01.1 - Architektonicko...'!J36</f>
        <v>0</v>
      </c>
      <c r="AX56" s="132">
        <f>'SO 01.1 - Architektonicko...'!J37</f>
        <v>0</v>
      </c>
      <c r="AY56" s="132">
        <f>'SO 01.1 - Architektonicko...'!J38</f>
        <v>0</v>
      </c>
      <c r="AZ56" s="132">
        <f>'SO 01.1 - Architektonicko...'!F35</f>
        <v>0</v>
      </c>
      <c r="BA56" s="132">
        <f>'SO 01.1 - Architektonicko...'!F36</f>
        <v>0</v>
      </c>
      <c r="BB56" s="132">
        <f>'SO 01.1 - Architektonicko...'!F37</f>
        <v>0</v>
      </c>
      <c r="BC56" s="132">
        <f>'SO 01.1 - Architektonicko...'!F38</f>
        <v>0</v>
      </c>
      <c r="BD56" s="134">
        <f>'SO 01.1 - Architektonicko...'!F39</f>
        <v>0</v>
      </c>
      <c r="BE56" s="4"/>
      <c r="BT56" s="135" t="s">
        <v>83</v>
      </c>
      <c r="BV56" s="135" t="s">
        <v>76</v>
      </c>
      <c r="BW56" s="135" t="s">
        <v>88</v>
      </c>
      <c r="BX56" s="135" t="s">
        <v>82</v>
      </c>
      <c r="CL56" s="135" t="s">
        <v>19</v>
      </c>
    </row>
    <row r="57" s="4" customFormat="1" ht="23.25" customHeight="1">
      <c r="A57" s="126" t="s">
        <v>84</v>
      </c>
      <c r="B57" s="65"/>
      <c r="C57" s="127"/>
      <c r="D57" s="127"/>
      <c r="E57" s="128" t="s">
        <v>89</v>
      </c>
      <c r="F57" s="128"/>
      <c r="G57" s="128"/>
      <c r="H57" s="128"/>
      <c r="I57" s="128"/>
      <c r="J57" s="127"/>
      <c r="K57" s="128" t="s">
        <v>90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'SO 01-MAR - Regulace vytá...'!J32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87</v>
      </c>
      <c r="AR57" s="67"/>
      <c r="AS57" s="131">
        <v>0</v>
      </c>
      <c r="AT57" s="132">
        <f>ROUND(SUM(AV57:AW57),2)</f>
        <v>0</v>
      </c>
      <c r="AU57" s="133">
        <f>'SO 01-MAR - Regulace vytá...'!P91</f>
        <v>0</v>
      </c>
      <c r="AV57" s="132">
        <f>'SO 01-MAR - Regulace vytá...'!J35</f>
        <v>0</v>
      </c>
      <c r="AW57" s="132">
        <f>'SO 01-MAR - Regulace vytá...'!J36</f>
        <v>0</v>
      </c>
      <c r="AX57" s="132">
        <f>'SO 01-MAR - Regulace vytá...'!J37</f>
        <v>0</v>
      </c>
      <c r="AY57" s="132">
        <f>'SO 01-MAR - Regulace vytá...'!J38</f>
        <v>0</v>
      </c>
      <c r="AZ57" s="132">
        <f>'SO 01-MAR - Regulace vytá...'!F35</f>
        <v>0</v>
      </c>
      <c r="BA57" s="132">
        <f>'SO 01-MAR - Regulace vytá...'!F36</f>
        <v>0</v>
      </c>
      <c r="BB57" s="132">
        <f>'SO 01-MAR - Regulace vytá...'!F37</f>
        <v>0</v>
      </c>
      <c r="BC57" s="132">
        <f>'SO 01-MAR - Regulace vytá...'!F38</f>
        <v>0</v>
      </c>
      <c r="BD57" s="134">
        <f>'SO 01-MAR - Regulace vytá...'!F39</f>
        <v>0</v>
      </c>
      <c r="BE57" s="4"/>
      <c r="BT57" s="135" t="s">
        <v>83</v>
      </c>
      <c r="BV57" s="135" t="s">
        <v>76</v>
      </c>
      <c r="BW57" s="135" t="s">
        <v>91</v>
      </c>
      <c r="BX57" s="135" t="s">
        <v>82</v>
      </c>
      <c r="CL57" s="135" t="s">
        <v>19</v>
      </c>
    </row>
    <row r="58" s="4" customFormat="1" ht="23.25" customHeight="1">
      <c r="A58" s="126" t="s">
        <v>84</v>
      </c>
      <c r="B58" s="65"/>
      <c r="C58" s="127"/>
      <c r="D58" s="127"/>
      <c r="E58" s="128" t="s">
        <v>92</v>
      </c>
      <c r="F58" s="128"/>
      <c r="G58" s="128"/>
      <c r="H58" s="128"/>
      <c r="I58" s="128"/>
      <c r="J58" s="127"/>
      <c r="K58" s="128" t="s">
        <v>93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'SO 01-PV - Přípojka vody'!J32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87</v>
      </c>
      <c r="AR58" s="67"/>
      <c r="AS58" s="131">
        <v>0</v>
      </c>
      <c r="AT58" s="132">
        <f>ROUND(SUM(AV58:AW58),2)</f>
        <v>0</v>
      </c>
      <c r="AU58" s="133">
        <f>'SO 01-PV - Přípojka vody'!P94</f>
        <v>0</v>
      </c>
      <c r="AV58" s="132">
        <f>'SO 01-PV - Přípojka vody'!J35</f>
        <v>0</v>
      </c>
      <c r="AW58" s="132">
        <f>'SO 01-PV - Přípojka vody'!J36</f>
        <v>0</v>
      </c>
      <c r="AX58" s="132">
        <f>'SO 01-PV - Přípojka vody'!J37</f>
        <v>0</v>
      </c>
      <c r="AY58" s="132">
        <f>'SO 01-PV - Přípojka vody'!J38</f>
        <v>0</v>
      </c>
      <c r="AZ58" s="132">
        <f>'SO 01-PV - Přípojka vody'!F35</f>
        <v>0</v>
      </c>
      <c r="BA58" s="132">
        <f>'SO 01-PV - Přípojka vody'!F36</f>
        <v>0</v>
      </c>
      <c r="BB58" s="132">
        <f>'SO 01-PV - Přípojka vody'!F37</f>
        <v>0</v>
      </c>
      <c r="BC58" s="132">
        <f>'SO 01-PV - Přípojka vody'!F38</f>
        <v>0</v>
      </c>
      <c r="BD58" s="134">
        <f>'SO 01-PV - Přípojka vody'!F39</f>
        <v>0</v>
      </c>
      <c r="BE58" s="4"/>
      <c r="BT58" s="135" t="s">
        <v>83</v>
      </c>
      <c r="BV58" s="135" t="s">
        <v>76</v>
      </c>
      <c r="BW58" s="135" t="s">
        <v>94</v>
      </c>
      <c r="BX58" s="135" t="s">
        <v>82</v>
      </c>
      <c r="CL58" s="135" t="s">
        <v>19</v>
      </c>
    </row>
    <row r="59" s="4" customFormat="1" ht="23.25" customHeight="1">
      <c r="A59" s="126" t="s">
        <v>84</v>
      </c>
      <c r="B59" s="65"/>
      <c r="C59" s="127"/>
      <c r="D59" s="127"/>
      <c r="E59" s="128" t="s">
        <v>95</v>
      </c>
      <c r="F59" s="128"/>
      <c r="G59" s="128"/>
      <c r="H59" s="128"/>
      <c r="I59" s="128"/>
      <c r="J59" s="127"/>
      <c r="K59" s="128" t="s">
        <v>96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'SO 01-SLP - Slaboproud (e...'!J32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87</v>
      </c>
      <c r="AR59" s="67"/>
      <c r="AS59" s="131">
        <v>0</v>
      </c>
      <c r="AT59" s="132">
        <f>ROUND(SUM(AV59:AW59),2)</f>
        <v>0</v>
      </c>
      <c r="AU59" s="133">
        <f>'SO 01-SLP - Slaboproud (e...'!P124</f>
        <v>0</v>
      </c>
      <c r="AV59" s="132">
        <f>'SO 01-SLP - Slaboproud (e...'!J35</f>
        <v>0</v>
      </c>
      <c r="AW59" s="132">
        <f>'SO 01-SLP - Slaboproud (e...'!J36</f>
        <v>0</v>
      </c>
      <c r="AX59" s="132">
        <f>'SO 01-SLP - Slaboproud (e...'!J37</f>
        <v>0</v>
      </c>
      <c r="AY59" s="132">
        <f>'SO 01-SLP - Slaboproud (e...'!J38</f>
        <v>0</v>
      </c>
      <c r="AZ59" s="132">
        <f>'SO 01-SLP - Slaboproud (e...'!F35</f>
        <v>0</v>
      </c>
      <c r="BA59" s="132">
        <f>'SO 01-SLP - Slaboproud (e...'!F36</f>
        <v>0</v>
      </c>
      <c r="BB59" s="132">
        <f>'SO 01-SLP - Slaboproud (e...'!F37</f>
        <v>0</v>
      </c>
      <c r="BC59" s="132">
        <f>'SO 01-SLP - Slaboproud (e...'!F38</f>
        <v>0</v>
      </c>
      <c r="BD59" s="134">
        <f>'SO 01-SLP - Slaboproud (e...'!F39</f>
        <v>0</v>
      </c>
      <c r="BE59" s="4"/>
      <c r="BT59" s="135" t="s">
        <v>83</v>
      </c>
      <c r="BV59" s="135" t="s">
        <v>76</v>
      </c>
      <c r="BW59" s="135" t="s">
        <v>97</v>
      </c>
      <c r="BX59" s="135" t="s">
        <v>82</v>
      </c>
      <c r="CL59" s="135" t="s">
        <v>19</v>
      </c>
    </row>
    <row r="60" s="4" customFormat="1" ht="23.25" customHeight="1">
      <c r="A60" s="126" t="s">
        <v>84</v>
      </c>
      <c r="B60" s="65"/>
      <c r="C60" s="127"/>
      <c r="D60" s="127"/>
      <c r="E60" s="128" t="s">
        <v>98</v>
      </c>
      <c r="F60" s="128"/>
      <c r="G60" s="128"/>
      <c r="H60" s="128"/>
      <c r="I60" s="128"/>
      <c r="J60" s="127"/>
      <c r="K60" s="128" t="s">
        <v>99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'SO 01-UT - Vytápění 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87</v>
      </c>
      <c r="AR60" s="67"/>
      <c r="AS60" s="131">
        <v>0</v>
      </c>
      <c r="AT60" s="132">
        <f>ROUND(SUM(AV60:AW60),2)</f>
        <v>0</v>
      </c>
      <c r="AU60" s="133">
        <f>'SO 01-UT - Vytápění '!P98</f>
        <v>0</v>
      </c>
      <c r="AV60" s="132">
        <f>'SO 01-UT - Vytápění '!J35</f>
        <v>0</v>
      </c>
      <c r="AW60" s="132">
        <f>'SO 01-UT - Vytápění '!J36</f>
        <v>0</v>
      </c>
      <c r="AX60" s="132">
        <f>'SO 01-UT - Vytápění '!J37</f>
        <v>0</v>
      </c>
      <c r="AY60" s="132">
        <f>'SO 01-UT - Vytápění '!J38</f>
        <v>0</v>
      </c>
      <c r="AZ60" s="132">
        <f>'SO 01-UT - Vytápění '!F35</f>
        <v>0</v>
      </c>
      <c r="BA60" s="132">
        <f>'SO 01-UT - Vytápění '!F36</f>
        <v>0</v>
      </c>
      <c r="BB60" s="132">
        <f>'SO 01-UT - Vytápění '!F37</f>
        <v>0</v>
      </c>
      <c r="BC60" s="132">
        <f>'SO 01-UT - Vytápění '!F38</f>
        <v>0</v>
      </c>
      <c r="BD60" s="134">
        <f>'SO 01-UT - Vytápění '!F39</f>
        <v>0</v>
      </c>
      <c r="BE60" s="4"/>
      <c r="BT60" s="135" t="s">
        <v>83</v>
      </c>
      <c r="BV60" s="135" t="s">
        <v>76</v>
      </c>
      <c r="BW60" s="135" t="s">
        <v>100</v>
      </c>
      <c r="BX60" s="135" t="s">
        <v>82</v>
      </c>
      <c r="CL60" s="135" t="s">
        <v>19</v>
      </c>
    </row>
    <row r="61" s="4" customFormat="1" ht="23.25" customHeight="1">
      <c r="A61" s="4"/>
      <c r="B61" s="65"/>
      <c r="C61" s="127"/>
      <c r="D61" s="127"/>
      <c r="E61" s="128" t="s">
        <v>101</v>
      </c>
      <c r="F61" s="128"/>
      <c r="G61" s="128"/>
      <c r="H61" s="128"/>
      <c r="I61" s="128"/>
      <c r="J61" s="127"/>
      <c r="K61" s="128" t="s">
        <v>102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36">
        <f>ROUND(SUM(AG62:AG66),2)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87</v>
      </c>
      <c r="AR61" s="67"/>
      <c r="AS61" s="131">
        <f>ROUND(SUM(AS62:AS66),2)</f>
        <v>0</v>
      </c>
      <c r="AT61" s="132">
        <f>ROUND(SUM(AV61:AW61),2)</f>
        <v>0</v>
      </c>
      <c r="AU61" s="133">
        <f>ROUND(SUM(AU62:AU66),5)</f>
        <v>0</v>
      </c>
      <c r="AV61" s="132">
        <f>ROUND(AZ61*L29,2)</f>
        <v>0</v>
      </c>
      <c r="AW61" s="132">
        <f>ROUND(BA61*L30,2)</f>
        <v>0</v>
      </c>
      <c r="AX61" s="132">
        <f>ROUND(BB61*L29,2)</f>
        <v>0</v>
      </c>
      <c r="AY61" s="132">
        <f>ROUND(BC61*L30,2)</f>
        <v>0</v>
      </c>
      <c r="AZ61" s="132">
        <f>ROUND(SUM(AZ62:AZ66),2)</f>
        <v>0</v>
      </c>
      <c r="BA61" s="132">
        <f>ROUND(SUM(BA62:BA66),2)</f>
        <v>0</v>
      </c>
      <c r="BB61" s="132">
        <f>ROUND(SUM(BB62:BB66),2)</f>
        <v>0</v>
      </c>
      <c r="BC61" s="132">
        <f>ROUND(SUM(BC62:BC66),2)</f>
        <v>0</v>
      </c>
      <c r="BD61" s="134">
        <f>ROUND(SUM(BD62:BD66),2)</f>
        <v>0</v>
      </c>
      <c r="BE61" s="4"/>
      <c r="BS61" s="135" t="s">
        <v>73</v>
      </c>
      <c r="BT61" s="135" t="s">
        <v>83</v>
      </c>
      <c r="BU61" s="135" t="s">
        <v>75</v>
      </c>
      <c r="BV61" s="135" t="s">
        <v>76</v>
      </c>
      <c r="BW61" s="135" t="s">
        <v>103</v>
      </c>
      <c r="BX61" s="135" t="s">
        <v>82</v>
      </c>
      <c r="CL61" s="135" t="s">
        <v>19</v>
      </c>
    </row>
    <row r="62" s="4" customFormat="1" ht="16.5" customHeight="1">
      <c r="A62" s="126" t="s">
        <v>84</v>
      </c>
      <c r="B62" s="65"/>
      <c r="C62" s="127"/>
      <c r="D62" s="127"/>
      <c r="E62" s="127"/>
      <c r="F62" s="128" t="s">
        <v>104</v>
      </c>
      <c r="G62" s="128"/>
      <c r="H62" s="128"/>
      <c r="I62" s="128"/>
      <c r="J62" s="128"/>
      <c r="K62" s="127"/>
      <c r="L62" s="128" t="s">
        <v>105</v>
      </c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'VZT1 - Teplovzdušné větrá...'!J34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87</v>
      </c>
      <c r="AR62" s="67"/>
      <c r="AS62" s="131">
        <v>0</v>
      </c>
      <c r="AT62" s="132">
        <f>ROUND(SUM(AV62:AW62),2)</f>
        <v>0</v>
      </c>
      <c r="AU62" s="133">
        <f>'VZT1 - Teplovzdušné větrá...'!P96</f>
        <v>0</v>
      </c>
      <c r="AV62" s="132">
        <f>'VZT1 - Teplovzdušné větrá...'!J37</f>
        <v>0</v>
      </c>
      <c r="AW62" s="132">
        <f>'VZT1 - Teplovzdušné větrá...'!J38</f>
        <v>0</v>
      </c>
      <c r="AX62" s="132">
        <f>'VZT1 - Teplovzdušné větrá...'!J39</f>
        <v>0</v>
      </c>
      <c r="AY62" s="132">
        <f>'VZT1 - Teplovzdušné větrá...'!J40</f>
        <v>0</v>
      </c>
      <c r="AZ62" s="132">
        <f>'VZT1 - Teplovzdušné větrá...'!F37</f>
        <v>0</v>
      </c>
      <c r="BA62" s="132">
        <f>'VZT1 - Teplovzdušné větrá...'!F38</f>
        <v>0</v>
      </c>
      <c r="BB62" s="132">
        <f>'VZT1 - Teplovzdušné větrá...'!F39</f>
        <v>0</v>
      </c>
      <c r="BC62" s="132">
        <f>'VZT1 - Teplovzdušné větrá...'!F40</f>
        <v>0</v>
      </c>
      <c r="BD62" s="134">
        <f>'VZT1 - Teplovzdušné větrá...'!F41</f>
        <v>0</v>
      </c>
      <c r="BE62" s="4"/>
      <c r="BT62" s="135" t="s">
        <v>106</v>
      </c>
      <c r="BV62" s="135" t="s">
        <v>76</v>
      </c>
      <c r="BW62" s="135" t="s">
        <v>107</v>
      </c>
      <c r="BX62" s="135" t="s">
        <v>103</v>
      </c>
      <c r="CL62" s="135" t="s">
        <v>19</v>
      </c>
    </row>
    <row r="63" s="4" customFormat="1" ht="16.5" customHeight="1">
      <c r="A63" s="126" t="s">
        <v>84</v>
      </c>
      <c r="B63" s="65"/>
      <c r="C63" s="127"/>
      <c r="D63" s="127"/>
      <c r="E63" s="127"/>
      <c r="F63" s="128" t="s">
        <v>108</v>
      </c>
      <c r="G63" s="128"/>
      <c r="H63" s="128"/>
      <c r="I63" s="128"/>
      <c r="J63" s="128"/>
      <c r="K63" s="127"/>
      <c r="L63" s="128" t="s">
        <v>109</v>
      </c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'VZT2 - Teplovzdušné větrá...'!J34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87</v>
      </c>
      <c r="AR63" s="67"/>
      <c r="AS63" s="131">
        <v>0</v>
      </c>
      <c r="AT63" s="132">
        <f>ROUND(SUM(AV63:AW63),2)</f>
        <v>0</v>
      </c>
      <c r="AU63" s="133">
        <f>'VZT2 - Teplovzdušné větrá...'!P96</f>
        <v>0</v>
      </c>
      <c r="AV63" s="132">
        <f>'VZT2 - Teplovzdušné větrá...'!J37</f>
        <v>0</v>
      </c>
      <c r="AW63" s="132">
        <f>'VZT2 - Teplovzdušné větrá...'!J38</f>
        <v>0</v>
      </c>
      <c r="AX63" s="132">
        <f>'VZT2 - Teplovzdušné větrá...'!J39</f>
        <v>0</v>
      </c>
      <c r="AY63" s="132">
        <f>'VZT2 - Teplovzdušné větrá...'!J40</f>
        <v>0</v>
      </c>
      <c r="AZ63" s="132">
        <f>'VZT2 - Teplovzdušné větrá...'!F37</f>
        <v>0</v>
      </c>
      <c r="BA63" s="132">
        <f>'VZT2 - Teplovzdušné větrá...'!F38</f>
        <v>0</v>
      </c>
      <c r="BB63" s="132">
        <f>'VZT2 - Teplovzdušné větrá...'!F39</f>
        <v>0</v>
      </c>
      <c r="BC63" s="132">
        <f>'VZT2 - Teplovzdušné větrá...'!F40</f>
        <v>0</v>
      </c>
      <c r="BD63" s="134">
        <f>'VZT2 - Teplovzdušné větrá...'!F41</f>
        <v>0</v>
      </c>
      <c r="BE63" s="4"/>
      <c r="BT63" s="135" t="s">
        <v>106</v>
      </c>
      <c r="BV63" s="135" t="s">
        <v>76</v>
      </c>
      <c r="BW63" s="135" t="s">
        <v>110</v>
      </c>
      <c r="BX63" s="135" t="s">
        <v>103</v>
      </c>
      <c r="CL63" s="135" t="s">
        <v>19</v>
      </c>
    </row>
    <row r="64" s="4" customFormat="1" ht="16.5" customHeight="1">
      <c r="A64" s="126" t="s">
        <v>84</v>
      </c>
      <c r="B64" s="65"/>
      <c r="C64" s="127"/>
      <c r="D64" s="127"/>
      <c r="E64" s="127"/>
      <c r="F64" s="128" t="s">
        <v>111</v>
      </c>
      <c r="G64" s="128"/>
      <c r="H64" s="128"/>
      <c r="I64" s="128"/>
      <c r="J64" s="128"/>
      <c r="K64" s="127"/>
      <c r="L64" s="128" t="s">
        <v>112</v>
      </c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'VZT4 - Klimatizace učeben'!J34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87</v>
      </c>
      <c r="AR64" s="67"/>
      <c r="AS64" s="131">
        <v>0</v>
      </c>
      <c r="AT64" s="132">
        <f>ROUND(SUM(AV64:AW64),2)</f>
        <v>0</v>
      </c>
      <c r="AU64" s="133">
        <f>'VZT4 - Klimatizace učeben'!P99</f>
        <v>0</v>
      </c>
      <c r="AV64" s="132">
        <f>'VZT4 - Klimatizace učeben'!J37</f>
        <v>0</v>
      </c>
      <c r="AW64" s="132">
        <f>'VZT4 - Klimatizace učeben'!J38</f>
        <v>0</v>
      </c>
      <c r="AX64" s="132">
        <f>'VZT4 - Klimatizace učeben'!J39</f>
        <v>0</v>
      </c>
      <c r="AY64" s="132">
        <f>'VZT4 - Klimatizace učeben'!J40</f>
        <v>0</v>
      </c>
      <c r="AZ64" s="132">
        <f>'VZT4 - Klimatizace učeben'!F37</f>
        <v>0</v>
      </c>
      <c r="BA64" s="132">
        <f>'VZT4 - Klimatizace učeben'!F38</f>
        <v>0</v>
      </c>
      <c r="BB64" s="132">
        <f>'VZT4 - Klimatizace učeben'!F39</f>
        <v>0</v>
      </c>
      <c r="BC64" s="132">
        <f>'VZT4 - Klimatizace učeben'!F40</f>
        <v>0</v>
      </c>
      <c r="BD64" s="134">
        <f>'VZT4 - Klimatizace učeben'!F41</f>
        <v>0</v>
      </c>
      <c r="BE64" s="4"/>
      <c r="BT64" s="135" t="s">
        <v>106</v>
      </c>
      <c r="BV64" s="135" t="s">
        <v>76</v>
      </c>
      <c r="BW64" s="135" t="s">
        <v>113</v>
      </c>
      <c r="BX64" s="135" t="s">
        <v>103</v>
      </c>
      <c r="CL64" s="135" t="s">
        <v>19</v>
      </c>
    </row>
    <row r="65" s="4" customFormat="1" ht="16.5" customHeight="1">
      <c r="A65" s="126" t="s">
        <v>84</v>
      </c>
      <c r="B65" s="65"/>
      <c r="C65" s="127"/>
      <c r="D65" s="127"/>
      <c r="E65" s="127"/>
      <c r="F65" s="128" t="s">
        <v>114</v>
      </c>
      <c r="G65" s="128"/>
      <c r="H65" s="128"/>
      <c r="I65" s="128"/>
      <c r="J65" s="128"/>
      <c r="K65" s="127"/>
      <c r="L65" s="128" t="s">
        <v>115</v>
      </c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'VZT5 - Podtlakové větrání...'!J34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87</v>
      </c>
      <c r="AR65" s="67"/>
      <c r="AS65" s="131">
        <v>0</v>
      </c>
      <c r="AT65" s="132">
        <f>ROUND(SUM(AV65:AW65),2)</f>
        <v>0</v>
      </c>
      <c r="AU65" s="133">
        <f>'VZT5 - Podtlakové větrání...'!P95</f>
        <v>0</v>
      </c>
      <c r="AV65" s="132">
        <f>'VZT5 - Podtlakové větrání...'!J37</f>
        <v>0</v>
      </c>
      <c r="AW65" s="132">
        <f>'VZT5 - Podtlakové větrání...'!J38</f>
        <v>0</v>
      </c>
      <c r="AX65" s="132">
        <f>'VZT5 - Podtlakové větrání...'!J39</f>
        <v>0</v>
      </c>
      <c r="AY65" s="132">
        <f>'VZT5 - Podtlakové větrání...'!J40</f>
        <v>0</v>
      </c>
      <c r="AZ65" s="132">
        <f>'VZT5 - Podtlakové větrání...'!F37</f>
        <v>0</v>
      </c>
      <c r="BA65" s="132">
        <f>'VZT5 - Podtlakové větrání...'!F38</f>
        <v>0</v>
      </c>
      <c r="BB65" s="132">
        <f>'VZT5 - Podtlakové větrání...'!F39</f>
        <v>0</v>
      </c>
      <c r="BC65" s="132">
        <f>'VZT5 - Podtlakové větrání...'!F40</f>
        <v>0</v>
      </c>
      <c r="BD65" s="134">
        <f>'VZT5 - Podtlakové větrání...'!F41</f>
        <v>0</v>
      </c>
      <c r="BE65" s="4"/>
      <c r="BT65" s="135" t="s">
        <v>106</v>
      </c>
      <c r="BV65" s="135" t="s">
        <v>76</v>
      </c>
      <c r="BW65" s="135" t="s">
        <v>116</v>
      </c>
      <c r="BX65" s="135" t="s">
        <v>103</v>
      </c>
      <c r="CL65" s="135" t="s">
        <v>19</v>
      </c>
    </row>
    <row r="66" s="4" customFormat="1" ht="16.5" customHeight="1">
      <c r="A66" s="126" t="s">
        <v>84</v>
      </c>
      <c r="B66" s="65"/>
      <c r="C66" s="127"/>
      <c r="D66" s="127"/>
      <c r="E66" s="127"/>
      <c r="F66" s="128" t="s">
        <v>117</v>
      </c>
      <c r="G66" s="128"/>
      <c r="H66" s="128"/>
      <c r="I66" s="128"/>
      <c r="J66" s="128"/>
      <c r="K66" s="127"/>
      <c r="L66" s="128" t="s">
        <v>118</v>
      </c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'VZT6 - Teplovzdušné větrá...'!J34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87</v>
      </c>
      <c r="AR66" s="67"/>
      <c r="AS66" s="131">
        <v>0</v>
      </c>
      <c r="AT66" s="132">
        <f>ROUND(SUM(AV66:AW66),2)</f>
        <v>0</v>
      </c>
      <c r="AU66" s="133">
        <f>'VZT6 - Teplovzdušné větrá...'!P95</f>
        <v>0</v>
      </c>
      <c r="AV66" s="132">
        <f>'VZT6 - Teplovzdušné větrá...'!J37</f>
        <v>0</v>
      </c>
      <c r="AW66" s="132">
        <f>'VZT6 - Teplovzdušné větrá...'!J38</f>
        <v>0</v>
      </c>
      <c r="AX66" s="132">
        <f>'VZT6 - Teplovzdušné větrá...'!J39</f>
        <v>0</v>
      </c>
      <c r="AY66" s="132">
        <f>'VZT6 - Teplovzdušné větrá...'!J40</f>
        <v>0</v>
      </c>
      <c r="AZ66" s="132">
        <f>'VZT6 - Teplovzdušné větrá...'!F37</f>
        <v>0</v>
      </c>
      <c r="BA66" s="132">
        <f>'VZT6 - Teplovzdušné větrá...'!F38</f>
        <v>0</v>
      </c>
      <c r="BB66" s="132">
        <f>'VZT6 - Teplovzdušné větrá...'!F39</f>
        <v>0</v>
      </c>
      <c r="BC66" s="132">
        <f>'VZT6 - Teplovzdušné větrá...'!F40</f>
        <v>0</v>
      </c>
      <c r="BD66" s="134">
        <f>'VZT6 - Teplovzdušné větrá...'!F41</f>
        <v>0</v>
      </c>
      <c r="BE66" s="4"/>
      <c r="BT66" s="135" t="s">
        <v>106</v>
      </c>
      <c r="BV66" s="135" t="s">
        <v>76</v>
      </c>
      <c r="BW66" s="135" t="s">
        <v>119</v>
      </c>
      <c r="BX66" s="135" t="s">
        <v>103</v>
      </c>
      <c r="CL66" s="135" t="s">
        <v>19</v>
      </c>
    </row>
    <row r="67" s="4" customFormat="1" ht="23.25" customHeight="1">
      <c r="A67" s="126" t="s">
        <v>84</v>
      </c>
      <c r="B67" s="65"/>
      <c r="C67" s="127"/>
      <c r="D67" s="127"/>
      <c r="E67" s="128" t="s">
        <v>120</v>
      </c>
      <c r="F67" s="128"/>
      <c r="G67" s="128"/>
      <c r="H67" s="128"/>
      <c r="I67" s="128"/>
      <c r="J67" s="127"/>
      <c r="K67" s="128" t="s">
        <v>121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9">
        <f>'SO 01-ZTI - Zdravoinstalace'!J32</f>
        <v>0</v>
      </c>
      <c r="AH67" s="127"/>
      <c r="AI67" s="127"/>
      <c r="AJ67" s="127"/>
      <c r="AK67" s="127"/>
      <c r="AL67" s="127"/>
      <c r="AM67" s="127"/>
      <c r="AN67" s="129">
        <f>SUM(AG67,AT67)</f>
        <v>0</v>
      </c>
      <c r="AO67" s="127"/>
      <c r="AP67" s="127"/>
      <c r="AQ67" s="130" t="s">
        <v>87</v>
      </c>
      <c r="AR67" s="67"/>
      <c r="AS67" s="131">
        <v>0</v>
      </c>
      <c r="AT67" s="132">
        <f>ROUND(SUM(AV67:AW67),2)</f>
        <v>0</v>
      </c>
      <c r="AU67" s="133">
        <f>'SO 01-ZTI - Zdravoinstalace'!P103</f>
        <v>0</v>
      </c>
      <c r="AV67" s="132">
        <f>'SO 01-ZTI - Zdravoinstalace'!J35</f>
        <v>0</v>
      </c>
      <c r="AW67" s="132">
        <f>'SO 01-ZTI - Zdravoinstalace'!J36</f>
        <v>0</v>
      </c>
      <c r="AX67" s="132">
        <f>'SO 01-ZTI - Zdravoinstalace'!J37</f>
        <v>0</v>
      </c>
      <c r="AY67" s="132">
        <f>'SO 01-ZTI - Zdravoinstalace'!J38</f>
        <v>0</v>
      </c>
      <c r="AZ67" s="132">
        <f>'SO 01-ZTI - Zdravoinstalace'!F35</f>
        <v>0</v>
      </c>
      <c r="BA67" s="132">
        <f>'SO 01-ZTI - Zdravoinstalace'!F36</f>
        <v>0</v>
      </c>
      <c r="BB67" s="132">
        <f>'SO 01-ZTI - Zdravoinstalace'!F37</f>
        <v>0</v>
      </c>
      <c r="BC67" s="132">
        <f>'SO 01-ZTI - Zdravoinstalace'!F38</f>
        <v>0</v>
      </c>
      <c r="BD67" s="134">
        <f>'SO 01-ZTI - Zdravoinstalace'!F39</f>
        <v>0</v>
      </c>
      <c r="BE67" s="4"/>
      <c r="BT67" s="135" t="s">
        <v>83</v>
      </c>
      <c r="BV67" s="135" t="s">
        <v>76</v>
      </c>
      <c r="BW67" s="135" t="s">
        <v>122</v>
      </c>
      <c r="BX67" s="135" t="s">
        <v>82</v>
      </c>
      <c r="CL67" s="135" t="s">
        <v>19</v>
      </c>
    </row>
    <row r="68" s="4" customFormat="1" ht="23.25" customHeight="1">
      <c r="A68" s="126" t="s">
        <v>84</v>
      </c>
      <c r="B68" s="65"/>
      <c r="C68" s="127"/>
      <c r="D68" s="127"/>
      <c r="E68" s="128" t="s">
        <v>123</v>
      </c>
      <c r="F68" s="128"/>
      <c r="G68" s="128"/>
      <c r="H68" s="128"/>
      <c r="I68" s="128"/>
      <c r="J68" s="127"/>
      <c r="K68" s="128" t="s">
        <v>124</v>
      </c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9">
        <f>'SO 01-EL - Elektroinstalace'!J32</f>
        <v>0</v>
      </c>
      <c r="AH68" s="127"/>
      <c r="AI68" s="127"/>
      <c r="AJ68" s="127"/>
      <c r="AK68" s="127"/>
      <c r="AL68" s="127"/>
      <c r="AM68" s="127"/>
      <c r="AN68" s="129">
        <f>SUM(AG68,AT68)</f>
        <v>0</v>
      </c>
      <c r="AO68" s="127"/>
      <c r="AP68" s="127"/>
      <c r="AQ68" s="130" t="s">
        <v>87</v>
      </c>
      <c r="AR68" s="67"/>
      <c r="AS68" s="131">
        <v>0</v>
      </c>
      <c r="AT68" s="132">
        <f>ROUND(SUM(AV68:AW68),2)</f>
        <v>0</v>
      </c>
      <c r="AU68" s="133">
        <f>'SO 01-EL - Elektroinstalace'!P90</f>
        <v>0</v>
      </c>
      <c r="AV68" s="132">
        <f>'SO 01-EL - Elektroinstalace'!J35</f>
        <v>0</v>
      </c>
      <c r="AW68" s="132">
        <f>'SO 01-EL - Elektroinstalace'!J36</f>
        <v>0</v>
      </c>
      <c r="AX68" s="132">
        <f>'SO 01-EL - Elektroinstalace'!J37</f>
        <v>0</v>
      </c>
      <c r="AY68" s="132">
        <f>'SO 01-EL - Elektroinstalace'!J38</f>
        <v>0</v>
      </c>
      <c r="AZ68" s="132">
        <f>'SO 01-EL - Elektroinstalace'!F35</f>
        <v>0</v>
      </c>
      <c r="BA68" s="132">
        <f>'SO 01-EL - Elektroinstalace'!F36</f>
        <v>0</v>
      </c>
      <c r="BB68" s="132">
        <f>'SO 01-EL - Elektroinstalace'!F37</f>
        <v>0</v>
      </c>
      <c r="BC68" s="132">
        <f>'SO 01-EL - Elektroinstalace'!F38</f>
        <v>0</v>
      </c>
      <c r="BD68" s="134">
        <f>'SO 01-EL - Elektroinstalace'!F39</f>
        <v>0</v>
      </c>
      <c r="BE68" s="4"/>
      <c r="BT68" s="135" t="s">
        <v>83</v>
      </c>
      <c r="BV68" s="135" t="s">
        <v>76</v>
      </c>
      <c r="BW68" s="135" t="s">
        <v>125</v>
      </c>
      <c r="BX68" s="135" t="s">
        <v>82</v>
      </c>
      <c r="CL68" s="135" t="s">
        <v>19</v>
      </c>
    </row>
    <row r="69" s="7" customFormat="1" ht="16.5" customHeight="1">
      <c r="A69" s="7"/>
      <c r="B69" s="113"/>
      <c r="C69" s="114"/>
      <c r="D69" s="115" t="s">
        <v>126</v>
      </c>
      <c r="E69" s="115"/>
      <c r="F69" s="115"/>
      <c r="G69" s="115"/>
      <c r="H69" s="115"/>
      <c r="I69" s="116"/>
      <c r="J69" s="115" t="s">
        <v>127</v>
      </c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7">
        <f>ROUND(AG70+AG71+AG74+AG75,2)</f>
        <v>0</v>
      </c>
      <c r="AH69" s="116"/>
      <c r="AI69" s="116"/>
      <c r="AJ69" s="116"/>
      <c r="AK69" s="116"/>
      <c r="AL69" s="116"/>
      <c r="AM69" s="116"/>
      <c r="AN69" s="118">
        <f>SUM(AG69,AT69)</f>
        <v>0</v>
      </c>
      <c r="AO69" s="116"/>
      <c r="AP69" s="116"/>
      <c r="AQ69" s="119" t="s">
        <v>80</v>
      </c>
      <c r="AR69" s="120"/>
      <c r="AS69" s="121">
        <f>ROUND(AS70+AS71+AS74+AS75,2)</f>
        <v>0</v>
      </c>
      <c r="AT69" s="122">
        <f>ROUND(SUM(AV69:AW69),2)</f>
        <v>0</v>
      </c>
      <c r="AU69" s="123">
        <f>ROUND(AU70+AU71+AU74+AU75,5)</f>
        <v>0</v>
      </c>
      <c r="AV69" s="122">
        <f>ROUND(AZ69*L29,2)</f>
        <v>0</v>
      </c>
      <c r="AW69" s="122">
        <f>ROUND(BA69*L30,2)</f>
        <v>0</v>
      </c>
      <c r="AX69" s="122">
        <f>ROUND(BB69*L29,2)</f>
        <v>0</v>
      </c>
      <c r="AY69" s="122">
        <f>ROUND(BC69*L30,2)</f>
        <v>0</v>
      </c>
      <c r="AZ69" s="122">
        <f>ROUND(AZ70+AZ71+AZ74+AZ75,2)</f>
        <v>0</v>
      </c>
      <c r="BA69" s="122">
        <f>ROUND(BA70+BA71+BA74+BA75,2)</f>
        <v>0</v>
      </c>
      <c r="BB69" s="122">
        <f>ROUND(BB70+BB71+BB74+BB75,2)</f>
        <v>0</v>
      </c>
      <c r="BC69" s="122">
        <f>ROUND(BC70+BC71+BC74+BC75,2)</f>
        <v>0</v>
      </c>
      <c r="BD69" s="124">
        <f>ROUND(BD70+BD71+BD74+BD75,2)</f>
        <v>0</v>
      </c>
      <c r="BE69" s="7"/>
      <c r="BS69" s="125" t="s">
        <v>73</v>
      </c>
      <c r="BT69" s="125" t="s">
        <v>81</v>
      </c>
      <c r="BU69" s="125" t="s">
        <v>75</v>
      </c>
      <c r="BV69" s="125" t="s">
        <v>76</v>
      </c>
      <c r="BW69" s="125" t="s">
        <v>128</v>
      </c>
      <c r="BX69" s="125" t="s">
        <v>5</v>
      </c>
      <c r="CL69" s="125" t="s">
        <v>19</v>
      </c>
      <c r="CM69" s="125" t="s">
        <v>83</v>
      </c>
    </row>
    <row r="70" s="4" customFormat="1" ht="16.5" customHeight="1">
      <c r="A70" s="126" t="s">
        <v>84</v>
      </c>
      <c r="B70" s="65"/>
      <c r="C70" s="127"/>
      <c r="D70" s="127"/>
      <c r="E70" s="128" t="s">
        <v>129</v>
      </c>
      <c r="F70" s="128"/>
      <c r="G70" s="128"/>
      <c r="H70" s="128"/>
      <c r="I70" s="128"/>
      <c r="J70" s="127"/>
      <c r="K70" s="128" t="s">
        <v>86</v>
      </c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9">
        <f>'SO 02.1 - Architektonicko...'!J32</f>
        <v>0</v>
      </c>
      <c r="AH70" s="127"/>
      <c r="AI70" s="127"/>
      <c r="AJ70" s="127"/>
      <c r="AK70" s="127"/>
      <c r="AL70" s="127"/>
      <c r="AM70" s="127"/>
      <c r="AN70" s="129">
        <f>SUM(AG70,AT70)</f>
        <v>0</v>
      </c>
      <c r="AO70" s="127"/>
      <c r="AP70" s="127"/>
      <c r="AQ70" s="130" t="s">
        <v>87</v>
      </c>
      <c r="AR70" s="67"/>
      <c r="AS70" s="131">
        <v>0</v>
      </c>
      <c r="AT70" s="132">
        <f>ROUND(SUM(AV70:AW70),2)</f>
        <v>0</v>
      </c>
      <c r="AU70" s="133">
        <f>'SO 02.1 - Architektonicko...'!P117</f>
        <v>0</v>
      </c>
      <c r="AV70" s="132">
        <f>'SO 02.1 - Architektonicko...'!J35</f>
        <v>0</v>
      </c>
      <c r="AW70" s="132">
        <f>'SO 02.1 - Architektonicko...'!J36</f>
        <v>0</v>
      </c>
      <c r="AX70" s="132">
        <f>'SO 02.1 - Architektonicko...'!J37</f>
        <v>0</v>
      </c>
      <c r="AY70" s="132">
        <f>'SO 02.1 - Architektonicko...'!J38</f>
        <v>0</v>
      </c>
      <c r="AZ70" s="132">
        <f>'SO 02.1 - Architektonicko...'!F35</f>
        <v>0</v>
      </c>
      <c r="BA70" s="132">
        <f>'SO 02.1 - Architektonicko...'!F36</f>
        <v>0</v>
      </c>
      <c r="BB70" s="132">
        <f>'SO 02.1 - Architektonicko...'!F37</f>
        <v>0</v>
      </c>
      <c r="BC70" s="132">
        <f>'SO 02.1 - Architektonicko...'!F38</f>
        <v>0</v>
      </c>
      <c r="BD70" s="134">
        <f>'SO 02.1 - Architektonicko...'!F39</f>
        <v>0</v>
      </c>
      <c r="BE70" s="4"/>
      <c r="BT70" s="135" t="s">
        <v>83</v>
      </c>
      <c r="BV70" s="135" t="s">
        <v>76</v>
      </c>
      <c r="BW70" s="135" t="s">
        <v>130</v>
      </c>
      <c r="BX70" s="135" t="s">
        <v>128</v>
      </c>
      <c r="CL70" s="135" t="s">
        <v>19</v>
      </c>
    </row>
    <row r="71" s="4" customFormat="1" ht="23.25" customHeight="1">
      <c r="A71" s="4"/>
      <c r="B71" s="65"/>
      <c r="C71" s="127"/>
      <c r="D71" s="127"/>
      <c r="E71" s="128" t="s">
        <v>131</v>
      </c>
      <c r="F71" s="128"/>
      <c r="G71" s="128"/>
      <c r="H71" s="128"/>
      <c r="I71" s="128"/>
      <c r="J71" s="127"/>
      <c r="K71" s="128" t="s">
        <v>102</v>
      </c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36">
        <f>ROUND(SUM(AG72:AG73),2)</f>
        <v>0</v>
      </c>
      <c r="AH71" s="127"/>
      <c r="AI71" s="127"/>
      <c r="AJ71" s="127"/>
      <c r="AK71" s="127"/>
      <c r="AL71" s="127"/>
      <c r="AM71" s="127"/>
      <c r="AN71" s="129">
        <f>SUM(AG71,AT71)</f>
        <v>0</v>
      </c>
      <c r="AO71" s="127"/>
      <c r="AP71" s="127"/>
      <c r="AQ71" s="130" t="s">
        <v>87</v>
      </c>
      <c r="AR71" s="67"/>
      <c r="AS71" s="131">
        <f>ROUND(SUM(AS72:AS73),2)</f>
        <v>0</v>
      </c>
      <c r="AT71" s="132">
        <f>ROUND(SUM(AV71:AW71),2)</f>
        <v>0</v>
      </c>
      <c r="AU71" s="133">
        <f>ROUND(SUM(AU72:AU73),5)</f>
        <v>0</v>
      </c>
      <c r="AV71" s="132">
        <f>ROUND(AZ71*L29,2)</f>
        <v>0</v>
      </c>
      <c r="AW71" s="132">
        <f>ROUND(BA71*L30,2)</f>
        <v>0</v>
      </c>
      <c r="AX71" s="132">
        <f>ROUND(BB71*L29,2)</f>
        <v>0</v>
      </c>
      <c r="AY71" s="132">
        <f>ROUND(BC71*L30,2)</f>
        <v>0</v>
      </c>
      <c r="AZ71" s="132">
        <f>ROUND(SUM(AZ72:AZ73),2)</f>
        <v>0</v>
      </c>
      <c r="BA71" s="132">
        <f>ROUND(SUM(BA72:BA73),2)</f>
        <v>0</v>
      </c>
      <c r="BB71" s="132">
        <f>ROUND(SUM(BB72:BB73),2)</f>
        <v>0</v>
      </c>
      <c r="BC71" s="132">
        <f>ROUND(SUM(BC72:BC73),2)</f>
        <v>0</v>
      </c>
      <c r="BD71" s="134">
        <f>ROUND(SUM(BD72:BD73),2)</f>
        <v>0</v>
      </c>
      <c r="BE71" s="4"/>
      <c r="BS71" s="135" t="s">
        <v>73</v>
      </c>
      <c r="BT71" s="135" t="s">
        <v>83</v>
      </c>
      <c r="BU71" s="135" t="s">
        <v>75</v>
      </c>
      <c r="BV71" s="135" t="s">
        <v>76</v>
      </c>
      <c r="BW71" s="135" t="s">
        <v>132</v>
      </c>
      <c r="BX71" s="135" t="s">
        <v>128</v>
      </c>
      <c r="CL71" s="135" t="s">
        <v>19</v>
      </c>
    </row>
    <row r="72" s="4" customFormat="1" ht="23.25" customHeight="1">
      <c r="A72" s="126" t="s">
        <v>84</v>
      </c>
      <c r="B72" s="65"/>
      <c r="C72" s="127"/>
      <c r="D72" s="127"/>
      <c r="E72" s="127"/>
      <c r="F72" s="128" t="s">
        <v>133</v>
      </c>
      <c r="G72" s="128"/>
      <c r="H72" s="128"/>
      <c r="I72" s="128"/>
      <c r="J72" s="128"/>
      <c r="K72" s="127"/>
      <c r="L72" s="128" t="s">
        <v>134</v>
      </c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9">
        <f>'VZT3 - Teplovzdušné větrá...'!J34</f>
        <v>0</v>
      </c>
      <c r="AH72" s="127"/>
      <c r="AI72" s="127"/>
      <c r="AJ72" s="127"/>
      <c r="AK72" s="127"/>
      <c r="AL72" s="127"/>
      <c r="AM72" s="127"/>
      <c r="AN72" s="129">
        <f>SUM(AG72,AT72)</f>
        <v>0</v>
      </c>
      <c r="AO72" s="127"/>
      <c r="AP72" s="127"/>
      <c r="AQ72" s="130" t="s">
        <v>87</v>
      </c>
      <c r="AR72" s="67"/>
      <c r="AS72" s="131">
        <v>0</v>
      </c>
      <c r="AT72" s="132">
        <f>ROUND(SUM(AV72:AW72),2)</f>
        <v>0</v>
      </c>
      <c r="AU72" s="133">
        <f>'VZT3 - Teplovzdušné větrá...'!P96</f>
        <v>0</v>
      </c>
      <c r="AV72" s="132">
        <f>'VZT3 - Teplovzdušné větrá...'!J37</f>
        <v>0</v>
      </c>
      <c r="AW72" s="132">
        <f>'VZT3 - Teplovzdušné větrá...'!J38</f>
        <v>0</v>
      </c>
      <c r="AX72" s="132">
        <f>'VZT3 - Teplovzdušné větrá...'!J39</f>
        <v>0</v>
      </c>
      <c r="AY72" s="132">
        <f>'VZT3 - Teplovzdušné větrá...'!J40</f>
        <v>0</v>
      </c>
      <c r="AZ72" s="132">
        <f>'VZT3 - Teplovzdušné větrá...'!F37</f>
        <v>0</v>
      </c>
      <c r="BA72" s="132">
        <f>'VZT3 - Teplovzdušné větrá...'!F38</f>
        <v>0</v>
      </c>
      <c r="BB72" s="132">
        <f>'VZT3 - Teplovzdušné větrá...'!F39</f>
        <v>0</v>
      </c>
      <c r="BC72" s="132">
        <f>'VZT3 - Teplovzdušné větrá...'!F40</f>
        <v>0</v>
      </c>
      <c r="BD72" s="134">
        <f>'VZT3 - Teplovzdušné větrá...'!F41</f>
        <v>0</v>
      </c>
      <c r="BE72" s="4"/>
      <c r="BT72" s="135" t="s">
        <v>106</v>
      </c>
      <c r="BV72" s="135" t="s">
        <v>76</v>
      </c>
      <c r="BW72" s="135" t="s">
        <v>135</v>
      </c>
      <c r="BX72" s="135" t="s">
        <v>132</v>
      </c>
      <c r="CL72" s="135" t="s">
        <v>19</v>
      </c>
    </row>
    <row r="73" s="4" customFormat="1" ht="16.5" customHeight="1">
      <c r="A73" s="126" t="s">
        <v>84</v>
      </c>
      <c r="B73" s="65"/>
      <c r="C73" s="127"/>
      <c r="D73" s="127"/>
      <c r="E73" s="127"/>
      <c r="F73" s="128" t="s">
        <v>111</v>
      </c>
      <c r="G73" s="128"/>
      <c r="H73" s="128"/>
      <c r="I73" s="128"/>
      <c r="J73" s="128"/>
      <c r="K73" s="127"/>
      <c r="L73" s="128" t="s">
        <v>136</v>
      </c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9">
        <f>'VZT4 - Klimatizace koncer...'!J34</f>
        <v>0</v>
      </c>
      <c r="AH73" s="127"/>
      <c r="AI73" s="127"/>
      <c r="AJ73" s="127"/>
      <c r="AK73" s="127"/>
      <c r="AL73" s="127"/>
      <c r="AM73" s="127"/>
      <c r="AN73" s="129">
        <f>SUM(AG73,AT73)</f>
        <v>0</v>
      </c>
      <c r="AO73" s="127"/>
      <c r="AP73" s="127"/>
      <c r="AQ73" s="130" t="s">
        <v>87</v>
      </c>
      <c r="AR73" s="67"/>
      <c r="AS73" s="131">
        <v>0</v>
      </c>
      <c r="AT73" s="132">
        <f>ROUND(SUM(AV73:AW73),2)</f>
        <v>0</v>
      </c>
      <c r="AU73" s="133">
        <f>'VZT4 - Klimatizace koncer...'!P95</f>
        <v>0</v>
      </c>
      <c r="AV73" s="132">
        <f>'VZT4 - Klimatizace koncer...'!J37</f>
        <v>0</v>
      </c>
      <c r="AW73" s="132">
        <f>'VZT4 - Klimatizace koncer...'!J38</f>
        <v>0</v>
      </c>
      <c r="AX73" s="132">
        <f>'VZT4 - Klimatizace koncer...'!J39</f>
        <v>0</v>
      </c>
      <c r="AY73" s="132">
        <f>'VZT4 - Klimatizace koncer...'!J40</f>
        <v>0</v>
      </c>
      <c r="AZ73" s="132">
        <f>'VZT4 - Klimatizace koncer...'!F37</f>
        <v>0</v>
      </c>
      <c r="BA73" s="132">
        <f>'VZT4 - Klimatizace koncer...'!F38</f>
        <v>0</v>
      </c>
      <c r="BB73" s="132">
        <f>'VZT4 - Klimatizace koncer...'!F39</f>
        <v>0</v>
      </c>
      <c r="BC73" s="132">
        <f>'VZT4 - Klimatizace koncer...'!F40</f>
        <v>0</v>
      </c>
      <c r="BD73" s="134">
        <f>'VZT4 - Klimatizace koncer...'!F41</f>
        <v>0</v>
      </c>
      <c r="BE73" s="4"/>
      <c r="BT73" s="135" t="s">
        <v>106</v>
      </c>
      <c r="BV73" s="135" t="s">
        <v>76</v>
      </c>
      <c r="BW73" s="135" t="s">
        <v>137</v>
      </c>
      <c r="BX73" s="135" t="s">
        <v>132</v>
      </c>
      <c r="CL73" s="135" t="s">
        <v>19</v>
      </c>
    </row>
    <row r="74" s="4" customFormat="1" ht="23.25" customHeight="1">
      <c r="A74" s="126" t="s">
        <v>84</v>
      </c>
      <c r="B74" s="65"/>
      <c r="C74" s="127"/>
      <c r="D74" s="127"/>
      <c r="E74" s="128" t="s">
        <v>138</v>
      </c>
      <c r="F74" s="128"/>
      <c r="G74" s="128"/>
      <c r="H74" s="128"/>
      <c r="I74" s="128"/>
      <c r="J74" s="127"/>
      <c r="K74" s="128" t="s">
        <v>121</v>
      </c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9">
        <f>'SO 02-ZTI - Zdravoinstalace'!J32</f>
        <v>0</v>
      </c>
      <c r="AH74" s="127"/>
      <c r="AI74" s="127"/>
      <c r="AJ74" s="127"/>
      <c r="AK74" s="127"/>
      <c r="AL74" s="127"/>
      <c r="AM74" s="127"/>
      <c r="AN74" s="129">
        <f>SUM(AG74,AT74)</f>
        <v>0</v>
      </c>
      <c r="AO74" s="127"/>
      <c r="AP74" s="127"/>
      <c r="AQ74" s="130" t="s">
        <v>87</v>
      </c>
      <c r="AR74" s="67"/>
      <c r="AS74" s="131">
        <v>0</v>
      </c>
      <c r="AT74" s="132">
        <f>ROUND(SUM(AV74:AW74),2)</f>
        <v>0</v>
      </c>
      <c r="AU74" s="133">
        <f>'SO 02-ZTI - Zdravoinstalace'!P97</f>
        <v>0</v>
      </c>
      <c r="AV74" s="132">
        <f>'SO 02-ZTI - Zdravoinstalace'!J35</f>
        <v>0</v>
      </c>
      <c r="AW74" s="132">
        <f>'SO 02-ZTI - Zdravoinstalace'!J36</f>
        <v>0</v>
      </c>
      <c r="AX74" s="132">
        <f>'SO 02-ZTI - Zdravoinstalace'!J37</f>
        <v>0</v>
      </c>
      <c r="AY74" s="132">
        <f>'SO 02-ZTI - Zdravoinstalace'!J38</f>
        <v>0</v>
      </c>
      <c r="AZ74" s="132">
        <f>'SO 02-ZTI - Zdravoinstalace'!F35</f>
        <v>0</v>
      </c>
      <c r="BA74" s="132">
        <f>'SO 02-ZTI - Zdravoinstalace'!F36</f>
        <v>0</v>
      </c>
      <c r="BB74" s="132">
        <f>'SO 02-ZTI - Zdravoinstalace'!F37</f>
        <v>0</v>
      </c>
      <c r="BC74" s="132">
        <f>'SO 02-ZTI - Zdravoinstalace'!F38</f>
        <v>0</v>
      </c>
      <c r="BD74" s="134">
        <f>'SO 02-ZTI - Zdravoinstalace'!F39</f>
        <v>0</v>
      </c>
      <c r="BE74" s="4"/>
      <c r="BT74" s="135" t="s">
        <v>83</v>
      </c>
      <c r="BV74" s="135" t="s">
        <v>76</v>
      </c>
      <c r="BW74" s="135" t="s">
        <v>139</v>
      </c>
      <c r="BX74" s="135" t="s">
        <v>128</v>
      </c>
      <c r="CL74" s="135" t="s">
        <v>19</v>
      </c>
    </row>
    <row r="75" s="4" customFormat="1" ht="23.25" customHeight="1">
      <c r="A75" s="126" t="s">
        <v>84</v>
      </c>
      <c r="B75" s="65"/>
      <c r="C75" s="127"/>
      <c r="D75" s="127"/>
      <c r="E75" s="128" t="s">
        <v>140</v>
      </c>
      <c r="F75" s="128"/>
      <c r="G75" s="128"/>
      <c r="H75" s="128"/>
      <c r="I75" s="128"/>
      <c r="J75" s="127"/>
      <c r="K75" s="128" t="s">
        <v>141</v>
      </c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9">
        <f>'SO 02-EL - Elektroinstalace '!J32</f>
        <v>0</v>
      </c>
      <c r="AH75" s="127"/>
      <c r="AI75" s="127"/>
      <c r="AJ75" s="127"/>
      <c r="AK75" s="127"/>
      <c r="AL75" s="127"/>
      <c r="AM75" s="127"/>
      <c r="AN75" s="129">
        <f>SUM(AG75,AT75)</f>
        <v>0</v>
      </c>
      <c r="AO75" s="127"/>
      <c r="AP75" s="127"/>
      <c r="AQ75" s="130" t="s">
        <v>87</v>
      </c>
      <c r="AR75" s="67"/>
      <c r="AS75" s="131">
        <v>0</v>
      </c>
      <c r="AT75" s="132">
        <f>ROUND(SUM(AV75:AW75),2)</f>
        <v>0</v>
      </c>
      <c r="AU75" s="133">
        <f>'SO 02-EL - Elektroinstalace '!P90</f>
        <v>0</v>
      </c>
      <c r="AV75" s="132">
        <f>'SO 02-EL - Elektroinstalace '!J35</f>
        <v>0</v>
      </c>
      <c r="AW75" s="132">
        <f>'SO 02-EL - Elektroinstalace '!J36</f>
        <v>0</v>
      </c>
      <c r="AX75" s="132">
        <f>'SO 02-EL - Elektroinstalace '!J37</f>
        <v>0</v>
      </c>
      <c r="AY75" s="132">
        <f>'SO 02-EL - Elektroinstalace '!J38</f>
        <v>0</v>
      </c>
      <c r="AZ75" s="132">
        <f>'SO 02-EL - Elektroinstalace '!F35</f>
        <v>0</v>
      </c>
      <c r="BA75" s="132">
        <f>'SO 02-EL - Elektroinstalace '!F36</f>
        <v>0</v>
      </c>
      <c r="BB75" s="132">
        <f>'SO 02-EL - Elektroinstalace '!F37</f>
        <v>0</v>
      </c>
      <c r="BC75" s="132">
        <f>'SO 02-EL - Elektroinstalace '!F38</f>
        <v>0</v>
      </c>
      <c r="BD75" s="134">
        <f>'SO 02-EL - Elektroinstalace '!F39</f>
        <v>0</v>
      </c>
      <c r="BE75" s="4"/>
      <c r="BT75" s="135" t="s">
        <v>83</v>
      </c>
      <c r="BV75" s="135" t="s">
        <v>76</v>
      </c>
      <c r="BW75" s="135" t="s">
        <v>142</v>
      </c>
      <c r="BX75" s="135" t="s">
        <v>128</v>
      </c>
      <c r="CL75" s="135" t="s">
        <v>19</v>
      </c>
    </row>
    <row r="76" s="7" customFormat="1" ht="16.5" customHeight="1">
      <c r="A76" s="126" t="s">
        <v>84</v>
      </c>
      <c r="B76" s="113"/>
      <c r="C76" s="114"/>
      <c r="D76" s="115" t="s">
        <v>143</v>
      </c>
      <c r="E76" s="115"/>
      <c r="F76" s="115"/>
      <c r="G76" s="115"/>
      <c r="H76" s="115"/>
      <c r="I76" s="116"/>
      <c r="J76" s="115" t="s">
        <v>144</v>
      </c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8">
        <f>'SO 03 - Dešťová kanalizac...'!J30</f>
        <v>0</v>
      </c>
      <c r="AH76" s="116"/>
      <c r="AI76" s="116"/>
      <c r="AJ76" s="116"/>
      <c r="AK76" s="116"/>
      <c r="AL76" s="116"/>
      <c r="AM76" s="116"/>
      <c r="AN76" s="118">
        <f>SUM(AG76,AT76)</f>
        <v>0</v>
      </c>
      <c r="AO76" s="116"/>
      <c r="AP76" s="116"/>
      <c r="AQ76" s="119" t="s">
        <v>80</v>
      </c>
      <c r="AR76" s="120"/>
      <c r="AS76" s="121">
        <v>0</v>
      </c>
      <c r="AT76" s="122">
        <f>ROUND(SUM(AV76:AW76),2)</f>
        <v>0</v>
      </c>
      <c r="AU76" s="123">
        <f>'SO 03 - Dešťová kanalizac...'!P89</f>
        <v>0</v>
      </c>
      <c r="AV76" s="122">
        <f>'SO 03 - Dešťová kanalizac...'!J33</f>
        <v>0</v>
      </c>
      <c r="AW76" s="122">
        <f>'SO 03 - Dešťová kanalizac...'!J34</f>
        <v>0</v>
      </c>
      <c r="AX76" s="122">
        <f>'SO 03 - Dešťová kanalizac...'!J35</f>
        <v>0</v>
      </c>
      <c r="AY76" s="122">
        <f>'SO 03 - Dešťová kanalizac...'!J36</f>
        <v>0</v>
      </c>
      <c r="AZ76" s="122">
        <f>'SO 03 - Dešťová kanalizac...'!F33</f>
        <v>0</v>
      </c>
      <c r="BA76" s="122">
        <f>'SO 03 - Dešťová kanalizac...'!F34</f>
        <v>0</v>
      </c>
      <c r="BB76" s="122">
        <f>'SO 03 - Dešťová kanalizac...'!F35</f>
        <v>0</v>
      </c>
      <c r="BC76" s="122">
        <f>'SO 03 - Dešťová kanalizac...'!F36</f>
        <v>0</v>
      </c>
      <c r="BD76" s="124">
        <f>'SO 03 - Dešťová kanalizac...'!F37</f>
        <v>0</v>
      </c>
      <c r="BE76" s="7"/>
      <c r="BT76" s="125" t="s">
        <v>81</v>
      </c>
      <c r="BV76" s="125" t="s">
        <v>76</v>
      </c>
      <c r="BW76" s="125" t="s">
        <v>145</v>
      </c>
      <c r="BX76" s="125" t="s">
        <v>5</v>
      </c>
      <c r="CL76" s="125" t="s">
        <v>19</v>
      </c>
      <c r="CM76" s="125" t="s">
        <v>83</v>
      </c>
    </row>
    <row r="77" s="7" customFormat="1" ht="24.75" customHeight="1">
      <c r="A77" s="126" t="s">
        <v>84</v>
      </c>
      <c r="B77" s="113"/>
      <c r="C77" s="114"/>
      <c r="D77" s="115" t="s">
        <v>146</v>
      </c>
      <c r="E77" s="115"/>
      <c r="F77" s="115"/>
      <c r="G77" s="115"/>
      <c r="H77" s="115"/>
      <c r="I77" s="116"/>
      <c r="J77" s="115" t="s">
        <v>147</v>
      </c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8">
        <f>'SO 04 - Zpevněné plochy a...'!J30</f>
        <v>0</v>
      </c>
      <c r="AH77" s="116"/>
      <c r="AI77" s="116"/>
      <c r="AJ77" s="116"/>
      <c r="AK77" s="116"/>
      <c r="AL77" s="116"/>
      <c r="AM77" s="116"/>
      <c r="AN77" s="118">
        <f>SUM(AG77,AT77)</f>
        <v>0</v>
      </c>
      <c r="AO77" s="116"/>
      <c r="AP77" s="116"/>
      <c r="AQ77" s="119" t="s">
        <v>80</v>
      </c>
      <c r="AR77" s="120"/>
      <c r="AS77" s="121">
        <v>0</v>
      </c>
      <c r="AT77" s="122">
        <f>ROUND(SUM(AV77:AW77),2)</f>
        <v>0</v>
      </c>
      <c r="AU77" s="123">
        <f>'SO 04 - Zpevněné plochy a...'!P90</f>
        <v>0</v>
      </c>
      <c r="AV77" s="122">
        <f>'SO 04 - Zpevněné plochy a...'!J33</f>
        <v>0</v>
      </c>
      <c r="AW77" s="122">
        <f>'SO 04 - Zpevněné plochy a...'!J34</f>
        <v>0</v>
      </c>
      <c r="AX77" s="122">
        <f>'SO 04 - Zpevněné plochy a...'!J35</f>
        <v>0</v>
      </c>
      <c r="AY77" s="122">
        <f>'SO 04 - Zpevněné plochy a...'!J36</f>
        <v>0</v>
      </c>
      <c r="AZ77" s="122">
        <f>'SO 04 - Zpevněné plochy a...'!F33</f>
        <v>0</v>
      </c>
      <c r="BA77" s="122">
        <f>'SO 04 - Zpevněné plochy a...'!F34</f>
        <v>0</v>
      </c>
      <c r="BB77" s="122">
        <f>'SO 04 - Zpevněné plochy a...'!F35</f>
        <v>0</v>
      </c>
      <c r="BC77" s="122">
        <f>'SO 04 - Zpevněné plochy a...'!F36</f>
        <v>0</v>
      </c>
      <c r="BD77" s="124">
        <f>'SO 04 - Zpevněné plochy a...'!F37</f>
        <v>0</v>
      </c>
      <c r="BE77" s="7"/>
      <c r="BT77" s="125" t="s">
        <v>81</v>
      </c>
      <c r="BV77" s="125" t="s">
        <v>76</v>
      </c>
      <c r="BW77" s="125" t="s">
        <v>148</v>
      </c>
      <c r="BX77" s="125" t="s">
        <v>5</v>
      </c>
      <c r="CL77" s="125" t="s">
        <v>19</v>
      </c>
      <c r="CM77" s="125" t="s">
        <v>83</v>
      </c>
    </row>
    <row r="78" s="7" customFormat="1" ht="16.5" customHeight="1">
      <c r="A78" s="126" t="s">
        <v>84</v>
      </c>
      <c r="B78" s="113"/>
      <c r="C78" s="114"/>
      <c r="D78" s="115" t="s">
        <v>149</v>
      </c>
      <c r="E78" s="115"/>
      <c r="F78" s="115"/>
      <c r="G78" s="115"/>
      <c r="H78" s="115"/>
      <c r="I78" s="116"/>
      <c r="J78" s="115" t="s">
        <v>150</v>
      </c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8">
        <f>'VON - Vedlejší a ostatní ...'!J30</f>
        <v>0</v>
      </c>
      <c r="AH78" s="116"/>
      <c r="AI78" s="116"/>
      <c r="AJ78" s="116"/>
      <c r="AK78" s="116"/>
      <c r="AL78" s="116"/>
      <c r="AM78" s="116"/>
      <c r="AN78" s="118">
        <f>SUM(AG78,AT78)</f>
        <v>0</v>
      </c>
      <c r="AO78" s="116"/>
      <c r="AP78" s="116"/>
      <c r="AQ78" s="119" t="s">
        <v>80</v>
      </c>
      <c r="AR78" s="120"/>
      <c r="AS78" s="137">
        <v>0</v>
      </c>
      <c r="AT78" s="138">
        <f>ROUND(SUM(AV78:AW78),2)</f>
        <v>0</v>
      </c>
      <c r="AU78" s="139">
        <f>'VON - Vedlejší a ostatní ...'!P86</f>
        <v>0</v>
      </c>
      <c r="AV78" s="138">
        <f>'VON - Vedlejší a ostatní ...'!J33</f>
        <v>0</v>
      </c>
      <c r="AW78" s="138">
        <f>'VON - Vedlejší a ostatní ...'!J34</f>
        <v>0</v>
      </c>
      <c r="AX78" s="138">
        <f>'VON - Vedlejší a ostatní ...'!J35</f>
        <v>0</v>
      </c>
      <c r="AY78" s="138">
        <f>'VON - Vedlejší a ostatní ...'!J36</f>
        <v>0</v>
      </c>
      <c r="AZ78" s="138">
        <f>'VON - Vedlejší a ostatní ...'!F33</f>
        <v>0</v>
      </c>
      <c r="BA78" s="138">
        <f>'VON - Vedlejší a ostatní ...'!F34</f>
        <v>0</v>
      </c>
      <c r="BB78" s="138">
        <f>'VON - Vedlejší a ostatní ...'!F35</f>
        <v>0</v>
      </c>
      <c r="BC78" s="138">
        <f>'VON - Vedlejší a ostatní ...'!F36</f>
        <v>0</v>
      </c>
      <c r="BD78" s="140">
        <f>'VON - Vedlejší a ostatní ...'!F37</f>
        <v>0</v>
      </c>
      <c r="BE78" s="7"/>
      <c r="BT78" s="125" t="s">
        <v>81</v>
      </c>
      <c r="BV78" s="125" t="s">
        <v>76</v>
      </c>
      <c r="BW78" s="125" t="s">
        <v>151</v>
      </c>
      <c r="BX78" s="125" t="s">
        <v>5</v>
      </c>
      <c r="CL78" s="125" t="s">
        <v>152</v>
      </c>
      <c r="CM78" s="125" t="s">
        <v>83</v>
      </c>
    </row>
    <row r="79" s="2" customFormat="1" ht="30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6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46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</row>
  </sheetData>
  <sheetProtection sheet="1" formatColumns="0" formatRows="0" objects="1" scenarios="1" spinCount="100000" saltValue="RodlwtwwEuZCetDdqO/BlGSNjA8SkMjSQJheWPkbHGKclrxEHa6xrXoD8Nsc6qXSv3z69v8OY8Jwp+aNVoAJhA==" hashValue="8I5MyEvlsFvf6/8SYYrCMxTZ79MXNBm/faNX01N2ohYwLmvh6YDin85y4tAAQ63XVCRnFlRh4X3Atg1naVojNw==" algorithmName="SHA-512" password="CC35"/>
  <mergeCells count="134">
    <mergeCell ref="L45:AO45"/>
    <mergeCell ref="I52:AF52"/>
    <mergeCell ref="C52:G52"/>
    <mergeCell ref="D55:H55"/>
    <mergeCell ref="J55:AF55"/>
    <mergeCell ref="E56:I56"/>
    <mergeCell ref="K56:AF56"/>
    <mergeCell ref="K57:AF57"/>
    <mergeCell ref="E57:I57"/>
    <mergeCell ref="K58:AF58"/>
    <mergeCell ref="E58:I58"/>
    <mergeCell ref="K59:AF59"/>
    <mergeCell ref="E59:I59"/>
    <mergeCell ref="K60:AF60"/>
    <mergeCell ref="E60:I60"/>
    <mergeCell ref="E61:I61"/>
    <mergeCell ref="K61:AF61"/>
    <mergeCell ref="F62:J62"/>
    <mergeCell ref="L62:AF62"/>
    <mergeCell ref="F63:J63"/>
    <mergeCell ref="L63:AF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G57:AM57"/>
    <mergeCell ref="AN57:AP57"/>
    <mergeCell ref="AG58:AM58"/>
    <mergeCell ref="AN58:AP58"/>
    <mergeCell ref="AN59:AP59"/>
    <mergeCell ref="AG59:AM59"/>
    <mergeCell ref="AG60:AM60"/>
    <mergeCell ref="AN60:AP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61:AP61"/>
    <mergeCell ref="AG61:AM61"/>
    <mergeCell ref="AG62:AM62"/>
    <mergeCell ref="AN62:AP62"/>
    <mergeCell ref="AG63:AM63"/>
    <mergeCell ref="AN63:AP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L64:AF64"/>
    <mergeCell ref="F64:J64"/>
    <mergeCell ref="F65:J65"/>
    <mergeCell ref="L65:AF65"/>
    <mergeCell ref="F66:J66"/>
    <mergeCell ref="L66:AF66"/>
    <mergeCell ref="E67:I67"/>
    <mergeCell ref="K67:AF67"/>
    <mergeCell ref="E68:I68"/>
    <mergeCell ref="K68:AF68"/>
    <mergeCell ref="D69:H69"/>
    <mergeCell ref="J69:AF69"/>
    <mergeCell ref="E70:I70"/>
    <mergeCell ref="K70:AF70"/>
    <mergeCell ref="E71:I71"/>
    <mergeCell ref="K71:AF71"/>
    <mergeCell ref="L72:AF72"/>
    <mergeCell ref="F72:J72"/>
    <mergeCell ref="L73:AF73"/>
    <mergeCell ref="F73:J73"/>
    <mergeCell ref="K74:AF74"/>
    <mergeCell ref="E74:I74"/>
    <mergeCell ref="E75:I75"/>
    <mergeCell ref="K75:AF75"/>
    <mergeCell ref="J76:AF76"/>
    <mergeCell ref="D76:H76"/>
    <mergeCell ref="J77:AF77"/>
    <mergeCell ref="D77:H77"/>
    <mergeCell ref="D78:H78"/>
    <mergeCell ref="J78:AF78"/>
  </mergeCells>
  <hyperlinks>
    <hyperlink ref="A56" location="'SO 01.1 - Architektonicko...'!C2" display="/"/>
    <hyperlink ref="A57" location="'SO 01-MAR - Regulace vytá...'!C2" display="/"/>
    <hyperlink ref="A58" location="'SO 01-PV - Přípojka vody'!C2" display="/"/>
    <hyperlink ref="A59" location="'SO 01-SLP - Slaboproud (e...'!C2" display="/"/>
    <hyperlink ref="A60" location="'SO 01-UT - Vytápění '!C2" display="/"/>
    <hyperlink ref="A62" location="'VZT1 - Teplovzdušné větrá...'!C2" display="/"/>
    <hyperlink ref="A63" location="'VZT2 - Teplovzdušné větrá...'!C2" display="/"/>
    <hyperlink ref="A64" location="'VZT4 - Klimatizace učeben'!C2" display="/"/>
    <hyperlink ref="A65" location="'VZT5 - Podtlakové větrání...'!C2" display="/"/>
    <hyperlink ref="A66" location="'VZT6 - Teplovzdušné větrá...'!C2" display="/"/>
    <hyperlink ref="A67" location="'SO 01-ZTI - Zdravoinstalace'!C2" display="/"/>
    <hyperlink ref="A68" location="'SO 01-EL - Elektroinstalace'!C2" display="/"/>
    <hyperlink ref="A70" location="'SO 02.1 - Architektonicko...'!C2" display="/"/>
    <hyperlink ref="A72" location="'VZT3 - Teplovzdušné větrá...'!C2" display="/"/>
    <hyperlink ref="A73" location="'VZT4 - Klimatizace koncer...'!C2" display="/"/>
    <hyperlink ref="A74" location="'SO 02-ZTI - Zdravoinstalace'!C2" display="/"/>
    <hyperlink ref="A75" location="'SO 02-EL - Elektroinstalace '!C2" display="/"/>
    <hyperlink ref="A76" location="'SO 03 - Dešťová kanalizac...'!C2" display="/"/>
    <hyperlink ref="A77" location="'SO 04 - Zpevněné plochy a...'!C2" display="/"/>
    <hyperlink ref="A78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a přístavba budovy ZUŠ náměstí Míru, Krnov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155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157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7. 3. 2021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32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35</v>
      </c>
      <c r="E25" s="40"/>
      <c r="F25" s="40"/>
      <c r="G25" s="40"/>
      <c r="H25" s="40"/>
      <c r="I25" s="145" t="s">
        <v>26</v>
      </c>
      <c r="J25" s="135" t="s">
        <v>36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5" t="s">
        <v>28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50"/>
      <c r="B29" s="151"/>
      <c r="C29" s="150"/>
      <c r="D29" s="150"/>
      <c r="E29" s="152" t="s">
        <v>39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ROUND(J121,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ROUND((SUM(BE121:BE3095)),  2)</f>
        <v>0</v>
      </c>
      <c r="G35" s="40"/>
      <c r="H35" s="40"/>
      <c r="I35" s="160">
        <v>0.20999999999999999</v>
      </c>
      <c r="J35" s="159">
        <f>ROUND(((SUM(BE121:BE3095))*I35),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ROUND((SUM(BF121:BF3095)),  2)</f>
        <v>0</v>
      </c>
      <c r="G36" s="40"/>
      <c r="H36" s="40"/>
      <c r="I36" s="160">
        <v>0.14999999999999999</v>
      </c>
      <c r="J36" s="159">
        <f>ROUND(((SUM(BF121:BF3095))*I36),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ROUND((SUM(BG121:BG3095)),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ROUND((SUM(BH121:BH3095)),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ROUND((SUM(BI121:BI3095)),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Rekonstrukce a přístavba budovy ZUŠ náměstí Míru, Krnov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01.1 - Architektonicko stavební řešení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parc.č. 341, 344/1, k.ú.opavské předměstí</v>
      </c>
      <c r="G56" s="42"/>
      <c r="H56" s="42"/>
      <c r="I56" s="34" t="s">
        <v>23</v>
      </c>
      <c r="J56" s="74" t="str">
        <f>IF(J14="","",J14)</f>
        <v>7. 3. 2021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Krnov</v>
      </c>
      <c r="G58" s="42"/>
      <c r="H58" s="42"/>
      <c r="I58" s="34" t="s">
        <v>31</v>
      </c>
      <c r="J58" s="38" t="str">
        <f>E23</f>
        <v>Ing. Karel Grygera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Ing. Alena Chmelová, Opava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159</v>
      </c>
      <c r="D61" s="174"/>
      <c r="E61" s="174"/>
      <c r="F61" s="174"/>
      <c r="G61" s="174"/>
      <c r="H61" s="174"/>
      <c r="I61" s="174"/>
      <c r="J61" s="175" t="s">
        <v>160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J121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161</v>
      </c>
    </row>
    <row r="64" s="9" customFormat="1" ht="24.96" customHeight="1">
      <c r="A64" s="9"/>
      <c r="B64" s="177"/>
      <c r="C64" s="178"/>
      <c r="D64" s="179" t="s">
        <v>162</v>
      </c>
      <c r="E64" s="180"/>
      <c r="F64" s="180"/>
      <c r="G64" s="180"/>
      <c r="H64" s="180"/>
      <c r="I64" s="180"/>
      <c r="J64" s="181">
        <f>J122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163</v>
      </c>
      <c r="E65" s="185"/>
      <c r="F65" s="185"/>
      <c r="G65" s="185"/>
      <c r="H65" s="185"/>
      <c r="I65" s="185"/>
      <c r="J65" s="186">
        <f>J123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164</v>
      </c>
      <c r="E66" s="185"/>
      <c r="F66" s="185"/>
      <c r="G66" s="185"/>
      <c r="H66" s="185"/>
      <c r="I66" s="185"/>
      <c r="J66" s="186">
        <f>J195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165</v>
      </c>
      <c r="E67" s="185"/>
      <c r="F67" s="185"/>
      <c r="G67" s="185"/>
      <c r="H67" s="185"/>
      <c r="I67" s="185"/>
      <c r="J67" s="186">
        <f>J269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166</v>
      </c>
      <c r="E68" s="185"/>
      <c r="F68" s="185"/>
      <c r="G68" s="185"/>
      <c r="H68" s="185"/>
      <c r="I68" s="185"/>
      <c r="J68" s="186">
        <f>J472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167</v>
      </c>
      <c r="E69" s="185"/>
      <c r="F69" s="185"/>
      <c r="G69" s="185"/>
      <c r="H69" s="185"/>
      <c r="I69" s="185"/>
      <c r="J69" s="186">
        <f>J635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168</v>
      </c>
      <c r="E70" s="185"/>
      <c r="F70" s="185"/>
      <c r="G70" s="185"/>
      <c r="H70" s="185"/>
      <c r="I70" s="185"/>
      <c r="J70" s="186">
        <f>J934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169</v>
      </c>
      <c r="E71" s="185"/>
      <c r="F71" s="185"/>
      <c r="G71" s="185"/>
      <c r="H71" s="185"/>
      <c r="I71" s="185"/>
      <c r="J71" s="186">
        <f>J938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170</v>
      </c>
      <c r="E72" s="185"/>
      <c r="F72" s="185"/>
      <c r="G72" s="185"/>
      <c r="H72" s="185"/>
      <c r="I72" s="185"/>
      <c r="J72" s="186">
        <f>J1273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171</v>
      </c>
      <c r="E73" s="185"/>
      <c r="F73" s="185"/>
      <c r="G73" s="185"/>
      <c r="H73" s="185"/>
      <c r="I73" s="185"/>
      <c r="J73" s="186">
        <f>J1287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7"/>
      <c r="C74" s="178"/>
      <c r="D74" s="179" t="s">
        <v>172</v>
      </c>
      <c r="E74" s="180"/>
      <c r="F74" s="180"/>
      <c r="G74" s="180"/>
      <c r="H74" s="180"/>
      <c r="I74" s="180"/>
      <c r="J74" s="181">
        <f>J1289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3"/>
      <c r="C75" s="127"/>
      <c r="D75" s="184" t="s">
        <v>173</v>
      </c>
      <c r="E75" s="185"/>
      <c r="F75" s="185"/>
      <c r="G75" s="185"/>
      <c r="H75" s="185"/>
      <c r="I75" s="185"/>
      <c r="J75" s="186">
        <f>J1290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174</v>
      </c>
      <c r="E76" s="185"/>
      <c r="F76" s="185"/>
      <c r="G76" s="185"/>
      <c r="H76" s="185"/>
      <c r="I76" s="185"/>
      <c r="J76" s="186">
        <f>J1357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175</v>
      </c>
      <c r="E77" s="185"/>
      <c r="F77" s="185"/>
      <c r="G77" s="185"/>
      <c r="H77" s="185"/>
      <c r="I77" s="185"/>
      <c r="J77" s="186">
        <f>J1370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176</v>
      </c>
      <c r="E78" s="185"/>
      <c r="F78" s="185"/>
      <c r="G78" s="185"/>
      <c r="H78" s="185"/>
      <c r="I78" s="185"/>
      <c r="J78" s="186">
        <f>J1470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177</v>
      </c>
      <c r="E79" s="185"/>
      <c r="F79" s="185"/>
      <c r="G79" s="185"/>
      <c r="H79" s="185"/>
      <c r="I79" s="185"/>
      <c r="J79" s="186">
        <f>J1476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178</v>
      </c>
      <c r="E80" s="185"/>
      <c r="F80" s="185"/>
      <c r="G80" s="185"/>
      <c r="H80" s="185"/>
      <c r="I80" s="185"/>
      <c r="J80" s="186">
        <f>J1823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179</v>
      </c>
      <c r="E81" s="185"/>
      <c r="F81" s="185"/>
      <c r="G81" s="185"/>
      <c r="H81" s="185"/>
      <c r="I81" s="185"/>
      <c r="J81" s="186">
        <f>J1945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7"/>
      <c r="D82" s="184" t="s">
        <v>180</v>
      </c>
      <c r="E82" s="185"/>
      <c r="F82" s="185"/>
      <c r="G82" s="185"/>
      <c r="H82" s="185"/>
      <c r="I82" s="185"/>
      <c r="J82" s="186">
        <f>J2121</f>
        <v>0</v>
      </c>
      <c r="K82" s="127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7"/>
      <c r="D83" s="184" t="s">
        <v>181</v>
      </c>
      <c r="E83" s="185"/>
      <c r="F83" s="185"/>
      <c r="G83" s="185"/>
      <c r="H83" s="185"/>
      <c r="I83" s="185"/>
      <c r="J83" s="186">
        <f>J2139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7"/>
      <c r="D84" s="184" t="s">
        <v>182</v>
      </c>
      <c r="E84" s="185"/>
      <c r="F84" s="185"/>
      <c r="G84" s="185"/>
      <c r="H84" s="185"/>
      <c r="I84" s="185"/>
      <c r="J84" s="186">
        <f>J2496</f>
        <v>0</v>
      </c>
      <c r="K84" s="127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7"/>
      <c r="D85" s="184" t="s">
        <v>183</v>
      </c>
      <c r="E85" s="185"/>
      <c r="F85" s="185"/>
      <c r="G85" s="185"/>
      <c r="H85" s="185"/>
      <c r="I85" s="185"/>
      <c r="J85" s="186">
        <f>J2583</f>
        <v>0</v>
      </c>
      <c r="K85" s="127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7"/>
      <c r="D86" s="184" t="s">
        <v>184</v>
      </c>
      <c r="E86" s="185"/>
      <c r="F86" s="185"/>
      <c r="G86" s="185"/>
      <c r="H86" s="185"/>
      <c r="I86" s="185"/>
      <c r="J86" s="186">
        <f>J2694</f>
        <v>0</v>
      </c>
      <c r="K86" s="127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7"/>
      <c r="D87" s="184" t="s">
        <v>185</v>
      </c>
      <c r="E87" s="185"/>
      <c r="F87" s="185"/>
      <c r="G87" s="185"/>
      <c r="H87" s="185"/>
      <c r="I87" s="185"/>
      <c r="J87" s="186">
        <f>J2730</f>
        <v>0</v>
      </c>
      <c r="K87" s="127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7"/>
      <c r="D88" s="184" t="s">
        <v>186</v>
      </c>
      <c r="E88" s="185"/>
      <c r="F88" s="185"/>
      <c r="G88" s="185"/>
      <c r="H88" s="185"/>
      <c r="I88" s="185"/>
      <c r="J88" s="186">
        <f>J2745</f>
        <v>0</v>
      </c>
      <c r="K88" s="127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3"/>
      <c r="C89" s="127"/>
      <c r="D89" s="184" t="s">
        <v>187</v>
      </c>
      <c r="E89" s="185"/>
      <c r="F89" s="185"/>
      <c r="G89" s="185"/>
      <c r="H89" s="185"/>
      <c r="I89" s="185"/>
      <c r="J89" s="186">
        <f>J2785</f>
        <v>0</v>
      </c>
      <c r="K89" s="127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3"/>
      <c r="C90" s="127"/>
      <c r="D90" s="184" t="s">
        <v>188</v>
      </c>
      <c r="E90" s="185"/>
      <c r="F90" s="185"/>
      <c r="G90" s="185"/>
      <c r="H90" s="185"/>
      <c r="I90" s="185"/>
      <c r="J90" s="186">
        <f>J2873</f>
        <v>0</v>
      </c>
      <c r="K90" s="127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3"/>
      <c r="C91" s="127"/>
      <c r="D91" s="184" t="s">
        <v>189</v>
      </c>
      <c r="E91" s="185"/>
      <c r="F91" s="185"/>
      <c r="G91" s="185"/>
      <c r="H91" s="185"/>
      <c r="I91" s="185"/>
      <c r="J91" s="186">
        <f>J2882</f>
        <v>0</v>
      </c>
      <c r="K91" s="127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3"/>
      <c r="C92" s="127"/>
      <c r="D92" s="184" t="s">
        <v>190</v>
      </c>
      <c r="E92" s="185"/>
      <c r="F92" s="185"/>
      <c r="G92" s="185"/>
      <c r="H92" s="185"/>
      <c r="I92" s="185"/>
      <c r="J92" s="186">
        <f>J2979</f>
        <v>0</v>
      </c>
      <c r="K92" s="127"/>
      <c r="L92" s="187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3"/>
      <c r="C93" s="127"/>
      <c r="D93" s="184" t="s">
        <v>191</v>
      </c>
      <c r="E93" s="185"/>
      <c r="F93" s="185"/>
      <c r="G93" s="185"/>
      <c r="H93" s="185"/>
      <c r="I93" s="185"/>
      <c r="J93" s="186">
        <f>J3023</f>
        <v>0</v>
      </c>
      <c r="K93" s="127"/>
      <c r="L93" s="187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3"/>
      <c r="C94" s="127"/>
      <c r="D94" s="184" t="s">
        <v>192</v>
      </c>
      <c r="E94" s="185"/>
      <c r="F94" s="185"/>
      <c r="G94" s="185"/>
      <c r="H94" s="185"/>
      <c r="I94" s="185"/>
      <c r="J94" s="186">
        <f>J3029</f>
        <v>0</v>
      </c>
      <c r="K94" s="127"/>
      <c r="L94" s="18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3"/>
      <c r="C95" s="127"/>
      <c r="D95" s="184" t="s">
        <v>193</v>
      </c>
      <c r="E95" s="185"/>
      <c r="F95" s="185"/>
      <c r="G95" s="185"/>
      <c r="H95" s="185"/>
      <c r="I95" s="185"/>
      <c r="J95" s="186">
        <f>J3033</f>
        <v>0</v>
      </c>
      <c r="K95" s="127"/>
      <c r="L95" s="187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3"/>
      <c r="C96" s="127"/>
      <c r="D96" s="184" t="s">
        <v>194</v>
      </c>
      <c r="E96" s="185"/>
      <c r="F96" s="185"/>
      <c r="G96" s="185"/>
      <c r="H96" s="185"/>
      <c r="I96" s="185"/>
      <c r="J96" s="186">
        <f>J3038</f>
        <v>0</v>
      </c>
      <c r="K96" s="127"/>
      <c r="L96" s="18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4.88" customHeight="1">
      <c r="A97" s="10"/>
      <c r="B97" s="183"/>
      <c r="C97" s="127"/>
      <c r="D97" s="184" t="s">
        <v>195</v>
      </c>
      <c r="E97" s="185"/>
      <c r="F97" s="185"/>
      <c r="G97" s="185"/>
      <c r="H97" s="185"/>
      <c r="I97" s="185"/>
      <c r="J97" s="186">
        <f>J3039</f>
        <v>0</v>
      </c>
      <c r="K97" s="127"/>
      <c r="L97" s="18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4.88" customHeight="1">
      <c r="A98" s="10"/>
      <c r="B98" s="183"/>
      <c r="C98" s="127"/>
      <c r="D98" s="184" t="s">
        <v>196</v>
      </c>
      <c r="E98" s="185"/>
      <c r="F98" s="185"/>
      <c r="G98" s="185"/>
      <c r="H98" s="185"/>
      <c r="I98" s="185"/>
      <c r="J98" s="186">
        <f>J3064</f>
        <v>0</v>
      </c>
      <c r="K98" s="127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3"/>
      <c r="C99" s="127"/>
      <c r="D99" s="184" t="s">
        <v>197</v>
      </c>
      <c r="E99" s="185"/>
      <c r="F99" s="185"/>
      <c r="G99" s="185"/>
      <c r="H99" s="185"/>
      <c r="I99" s="185"/>
      <c r="J99" s="186">
        <f>J3087</f>
        <v>0</v>
      </c>
      <c r="K99" s="127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5" t="s">
        <v>198</v>
      </c>
      <c r="D106" s="42"/>
      <c r="E106" s="42"/>
      <c r="F106" s="42"/>
      <c r="G106" s="42"/>
      <c r="H106" s="42"/>
      <c r="I106" s="42"/>
      <c r="J106" s="42"/>
      <c r="K106" s="42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147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4" t="s">
        <v>16</v>
      </c>
      <c r="D108" s="42"/>
      <c r="E108" s="42"/>
      <c r="F108" s="42"/>
      <c r="G108" s="42"/>
      <c r="H108" s="42"/>
      <c r="I108" s="42"/>
      <c r="J108" s="42"/>
      <c r="K108" s="42"/>
      <c r="L108" s="147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72" t="str">
        <f>E7</f>
        <v>Rekonstrukce a přístavba budovy ZUŠ náměstí Míru, Krnov</v>
      </c>
      <c r="F109" s="34"/>
      <c r="G109" s="34"/>
      <c r="H109" s="34"/>
      <c r="I109" s="42"/>
      <c r="J109" s="42"/>
      <c r="K109" s="42"/>
      <c r="L109" s="147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3"/>
      <c r="C110" s="34" t="s">
        <v>154</v>
      </c>
      <c r="D110" s="24"/>
      <c r="E110" s="24"/>
      <c r="F110" s="24"/>
      <c r="G110" s="24"/>
      <c r="H110" s="24"/>
      <c r="I110" s="24"/>
      <c r="J110" s="24"/>
      <c r="K110" s="24"/>
      <c r="L110" s="22"/>
    </row>
    <row r="111" s="2" customFormat="1" ht="16.5" customHeight="1">
      <c r="A111" s="40"/>
      <c r="B111" s="41"/>
      <c r="C111" s="42"/>
      <c r="D111" s="42"/>
      <c r="E111" s="172" t="s">
        <v>155</v>
      </c>
      <c r="F111" s="42"/>
      <c r="G111" s="42"/>
      <c r="H111" s="42"/>
      <c r="I111" s="42"/>
      <c r="J111" s="42"/>
      <c r="K111" s="42"/>
      <c r="L111" s="147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156</v>
      </c>
      <c r="D112" s="42"/>
      <c r="E112" s="42"/>
      <c r="F112" s="42"/>
      <c r="G112" s="42"/>
      <c r="H112" s="42"/>
      <c r="I112" s="42"/>
      <c r="J112" s="42"/>
      <c r="K112" s="42"/>
      <c r="L112" s="147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1" t="str">
        <f>E11</f>
        <v>SO 01.1 - Architektonicko stavební řešení</v>
      </c>
      <c r="F113" s="42"/>
      <c r="G113" s="42"/>
      <c r="H113" s="42"/>
      <c r="I113" s="42"/>
      <c r="J113" s="42"/>
      <c r="K113" s="42"/>
      <c r="L113" s="147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147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21</v>
      </c>
      <c r="D115" s="42"/>
      <c r="E115" s="42"/>
      <c r="F115" s="29" t="str">
        <f>F14</f>
        <v>parc.č. 341, 344/1, k.ú.opavské předměstí</v>
      </c>
      <c r="G115" s="42"/>
      <c r="H115" s="42"/>
      <c r="I115" s="34" t="s">
        <v>23</v>
      </c>
      <c r="J115" s="74" t="str">
        <f>IF(J14="","",J14)</f>
        <v>7. 3. 2021</v>
      </c>
      <c r="K115" s="42"/>
      <c r="L115" s="147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147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4" t="s">
        <v>25</v>
      </c>
      <c r="D117" s="42"/>
      <c r="E117" s="42"/>
      <c r="F117" s="29" t="str">
        <f>E17</f>
        <v>město Krnov</v>
      </c>
      <c r="G117" s="42"/>
      <c r="H117" s="42"/>
      <c r="I117" s="34" t="s">
        <v>31</v>
      </c>
      <c r="J117" s="38" t="str">
        <f>E23</f>
        <v>Ing. Karel Grygera</v>
      </c>
      <c r="K117" s="42"/>
      <c r="L117" s="147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4" t="s">
        <v>29</v>
      </c>
      <c r="D118" s="42"/>
      <c r="E118" s="42"/>
      <c r="F118" s="29" t="str">
        <f>IF(E20="","",E20)</f>
        <v>Vyplň údaj</v>
      </c>
      <c r="G118" s="42"/>
      <c r="H118" s="42"/>
      <c r="I118" s="34" t="s">
        <v>35</v>
      </c>
      <c r="J118" s="38" t="str">
        <f>E26</f>
        <v>Ing. Alena Chmelová, Opava</v>
      </c>
      <c r="K118" s="42"/>
      <c r="L118" s="147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147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188"/>
      <c r="B120" s="189"/>
      <c r="C120" s="190" t="s">
        <v>199</v>
      </c>
      <c r="D120" s="191" t="s">
        <v>59</v>
      </c>
      <c r="E120" s="191" t="s">
        <v>55</v>
      </c>
      <c r="F120" s="191" t="s">
        <v>56</v>
      </c>
      <c r="G120" s="191" t="s">
        <v>200</v>
      </c>
      <c r="H120" s="191" t="s">
        <v>201</v>
      </c>
      <c r="I120" s="191" t="s">
        <v>202</v>
      </c>
      <c r="J120" s="191" t="s">
        <v>160</v>
      </c>
      <c r="K120" s="192" t="s">
        <v>203</v>
      </c>
      <c r="L120" s="193"/>
      <c r="M120" s="94" t="s">
        <v>19</v>
      </c>
      <c r="N120" s="95" t="s">
        <v>44</v>
      </c>
      <c r="O120" s="95" t="s">
        <v>204</v>
      </c>
      <c r="P120" s="95" t="s">
        <v>205</v>
      </c>
      <c r="Q120" s="95" t="s">
        <v>206</v>
      </c>
      <c r="R120" s="95" t="s">
        <v>207</v>
      </c>
      <c r="S120" s="95" t="s">
        <v>208</v>
      </c>
      <c r="T120" s="96" t="s">
        <v>209</v>
      </c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</row>
    <row r="121" s="2" customFormat="1" ht="22.8" customHeight="1">
      <c r="A121" s="40"/>
      <c r="B121" s="41"/>
      <c r="C121" s="101" t="s">
        <v>210</v>
      </c>
      <c r="D121" s="42"/>
      <c r="E121" s="42"/>
      <c r="F121" s="42"/>
      <c r="G121" s="42"/>
      <c r="H121" s="42"/>
      <c r="I121" s="42"/>
      <c r="J121" s="194">
        <f>BK121</f>
        <v>0</v>
      </c>
      <c r="K121" s="42"/>
      <c r="L121" s="46"/>
      <c r="M121" s="97"/>
      <c r="N121" s="195"/>
      <c r="O121" s="98"/>
      <c r="P121" s="196">
        <f>P122+P1289</f>
        <v>0</v>
      </c>
      <c r="Q121" s="98"/>
      <c r="R121" s="196">
        <f>R122+R1289</f>
        <v>2150.3829958432179</v>
      </c>
      <c r="S121" s="98"/>
      <c r="T121" s="197">
        <f>T122+T1289</f>
        <v>2280.8766537199999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73</v>
      </c>
      <c r="AU121" s="19" t="s">
        <v>161</v>
      </c>
      <c r="BK121" s="198">
        <f>BK122+BK1289</f>
        <v>0</v>
      </c>
    </row>
    <row r="122" s="12" customFormat="1" ht="25.92" customHeight="1">
      <c r="A122" s="12"/>
      <c r="B122" s="199"/>
      <c r="C122" s="200"/>
      <c r="D122" s="201" t="s">
        <v>73</v>
      </c>
      <c r="E122" s="202" t="s">
        <v>211</v>
      </c>
      <c r="F122" s="202" t="s">
        <v>212</v>
      </c>
      <c r="G122" s="200"/>
      <c r="H122" s="200"/>
      <c r="I122" s="203"/>
      <c r="J122" s="204">
        <f>BK122</f>
        <v>0</v>
      </c>
      <c r="K122" s="200"/>
      <c r="L122" s="205"/>
      <c r="M122" s="206"/>
      <c r="N122" s="207"/>
      <c r="O122" s="207"/>
      <c r="P122" s="208">
        <f>P123+P195+P269+P472+P635+P934+P938+P1273+P1287</f>
        <v>0</v>
      </c>
      <c r="Q122" s="207"/>
      <c r="R122" s="208">
        <f>R123+R195+R269+R472+R635+R934+R938+R1273+R1287</f>
        <v>1962.2941071447003</v>
      </c>
      <c r="S122" s="207"/>
      <c r="T122" s="209">
        <f>T123+T195+T269+T472+T635+T934+T938+T1273+T1287</f>
        <v>1945.9091350000001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81</v>
      </c>
      <c r="AT122" s="211" t="s">
        <v>73</v>
      </c>
      <c r="AU122" s="211" t="s">
        <v>74</v>
      </c>
      <c r="AY122" s="210" t="s">
        <v>213</v>
      </c>
      <c r="BK122" s="212">
        <f>BK123+BK195+BK269+BK472+BK635+BK934+BK938+BK1273+BK1287</f>
        <v>0</v>
      </c>
    </row>
    <row r="123" s="12" customFormat="1" ht="22.8" customHeight="1">
      <c r="A123" s="12"/>
      <c r="B123" s="199"/>
      <c r="C123" s="200"/>
      <c r="D123" s="201" t="s">
        <v>73</v>
      </c>
      <c r="E123" s="213" t="s">
        <v>81</v>
      </c>
      <c r="F123" s="213" t="s">
        <v>214</v>
      </c>
      <c r="G123" s="200"/>
      <c r="H123" s="200"/>
      <c r="I123" s="203"/>
      <c r="J123" s="214">
        <f>BK123</f>
        <v>0</v>
      </c>
      <c r="K123" s="200"/>
      <c r="L123" s="205"/>
      <c r="M123" s="206"/>
      <c r="N123" s="207"/>
      <c r="O123" s="207"/>
      <c r="P123" s="208">
        <f>SUM(P124:P194)</f>
        <v>0</v>
      </c>
      <c r="Q123" s="207"/>
      <c r="R123" s="208">
        <f>SUM(R124:R194)</f>
        <v>59.463450799999997</v>
      </c>
      <c r="S123" s="207"/>
      <c r="T123" s="209">
        <f>SUM(T124:T194)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81</v>
      </c>
      <c r="AT123" s="211" t="s">
        <v>73</v>
      </c>
      <c r="AU123" s="211" t="s">
        <v>81</v>
      </c>
      <c r="AY123" s="210" t="s">
        <v>213</v>
      </c>
      <c r="BK123" s="212">
        <f>SUM(BK124:BK194)</f>
        <v>0</v>
      </c>
    </row>
    <row r="124" s="2" customFormat="1">
      <c r="A124" s="40"/>
      <c r="B124" s="41"/>
      <c r="C124" s="215" t="s">
        <v>81</v>
      </c>
      <c r="D124" s="215" t="s">
        <v>215</v>
      </c>
      <c r="E124" s="216" t="s">
        <v>216</v>
      </c>
      <c r="F124" s="217" t="s">
        <v>217</v>
      </c>
      <c r="G124" s="218" t="s">
        <v>218</v>
      </c>
      <c r="H124" s="219">
        <v>174</v>
      </c>
      <c r="I124" s="220"/>
      <c r="J124" s="221">
        <f>ROUND(I124*H124,2)</f>
        <v>0</v>
      </c>
      <c r="K124" s="217" t="s">
        <v>219</v>
      </c>
      <c r="L124" s="46"/>
      <c r="M124" s="222" t="s">
        <v>19</v>
      </c>
      <c r="N124" s="223" t="s">
        <v>45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220</v>
      </c>
      <c r="AT124" s="226" t="s">
        <v>215</v>
      </c>
      <c r="AU124" s="226" t="s">
        <v>83</v>
      </c>
      <c r="AY124" s="19" t="s">
        <v>213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81</v>
      </c>
      <c r="BK124" s="227">
        <f>ROUND(I124*H124,2)</f>
        <v>0</v>
      </c>
      <c r="BL124" s="19" t="s">
        <v>220</v>
      </c>
      <c r="BM124" s="226" t="s">
        <v>221</v>
      </c>
    </row>
    <row r="125" s="13" customFormat="1">
      <c r="A125" s="13"/>
      <c r="B125" s="228"/>
      <c r="C125" s="229"/>
      <c r="D125" s="230" t="s">
        <v>222</v>
      </c>
      <c r="E125" s="231" t="s">
        <v>19</v>
      </c>
      <c r="F125" s="232" t="s">
        <v>223</v>
      </c>
      <c r="G125" s="229"/>
      <c r="H125" s="231" t="s">
        <v>19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8" t="s">
        <v>222</v>
      </c>
      <c r="AU125" s="238" t="s">
        <v>83</v>
      </c>
      <c r="AV125" s="13" t="s">
        <v>81</v>
      </c>
      <c r="AW125" s="13" t="s">
        <v>34</v>
      </c>
      <c r="AX125" s="13" t="s">
        <v>74</v>
      </c>
      <c r="AY125" s="238" t="s">
        <v>213</v>
      </c>
    </row>
    <row r="126" s="14" customFormat="1">
      <c r="A126" s="14"/>
      <c r="B126" s="239"/>
      <c r="C126" s="240"/>
      <c r="D126" s="230" t="s">
        <v>222</v>
      </c>
      <c r="E126" s="241" t="s">
        <v>19</v>
      </c>
      <c r="F126" s="242" t="s">
        <v>224</v>
      </c>
      <c r="G126" s="240"/>
      <c r="H126" s="243">
        <v>137.69999999999999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9" t="s">
        <v>222</v>
      </c>
      <c r="AU126" s="249" t="s">
        <v>83</v>
      </c>
      <c r="AV126" s="14" t="s">
        <v>83</v>
      </c>
      <c r="AW126" s="14" t="s">
        <v>34</v>
      </c>
      <c r="AX126" s="14" t="s">
        <v>74</v>
      </c>
      <c r="AY126" s="249" t="s">
        <v>213</v>
      </c>
    </row>
    <row r="127" s="13" customFormat="1">
      <c r="A127" s="13"/>
      <c r="B127" s="228"/>
      <c r="C127" s="229"/>
      <c r="D127" s="230" t="s">
        <v>222</v>
      </c>
      <c r="E127" s="231" t="s">
        <v>19</v>
      </c>
      <c r="F127" s="232" t="s">
        <v>225</v>
      </c>
      <c r="G127" s="229"/>
      <c r="H127" s="231" t="s">
        <v>19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8" t="s">
        <v>222</v>
      </c>
      <c r="AU127" s="238" t="s">
        <v>83</v>
      </c>
      <c r="AV127" s="13" t="s">
        <v>81</v>
      </c>
      <c r="AW127" s="13" t="s">
        <v>34</v>
      </c>
      <c r="AX127" s="13" t="s">
        <v>74</v>
      </c>
      <c r="AY127" s="238" t="s">
        <v>213</v>
      </c>
    </row>
    <row r="128" s="14" customFormat="1">
      <c r="A128" s="14"/>
      <c r="B128" s="239"/>
      <c r="C128" s="240"/>
      <c r="D128" s="230" t="s">
        <v>222</v>
      </c>
      <c r="E128" s="241" t="s">
        <v>19</v>
      </c>
      <c r="F128" s="242" t="s">
        <v>226</v>
      </c>
      <c r="G128" s="240"/>
      <c r="H128" s="243">
        <v>27.300000000000001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9" t="s">
        <v>222</v>
      </c>
      <c r="AU128" s="249" t="s">
        <v>83</v>
      </c>
      <c r="AV128" s="14" t="s">
        <v>83</v>
      </c>
      <c r="AW128" s="14" t="s">
        <v>34</v>
      </c>
      <c r="AX128" s="14" t="s">
        <v>74</v>
      </c>
      <c r="AY128" s="249" t="s">
        <v>213</v>
      </c>
    </row>
    <row r="129" s="14" customFormat="1">
      <c r="A129" s="14"/>
      <c r="B129" s="239"/>
      <c r="C129" s="240"/>
      <c r="D129" s="230" t="s">
        <v>222</v>
      </c>
      <c r="E129" s="241" t="s">
        <v>19</v>
      </c>
      <c r="F129" s="242" t="s">
        <v>227</v>
      </c>
      <c r="G129" s="240"/>
      <c r="H129" s="243">
        <v>9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9" t="s">
        <v>222</v>
      </c>
      <c r="AU129" s="249" t="s">
        <v>83</v>
      </c>
      <c r="AV129" s="14" t="s">
        <v>83</v>
      </c>
      <c r="AW129" s="14" t="s">
        <v>34</v>
      </c>
      <c r="AX129" s="14" t="s">
        <v>74</v>
      </c>
      <c r="AY129" s="249" t="s">
        <v>213</v>
      </c>
    </row>
    <row r="130" s="15" customFormat="1">
      <c r="A130" s="15"/>
      <c r="B130" s="250"/>
      <c r="C130" s="251"/>
      <c r="D130" s="230" t="s">
        <v>222</v>
      </c>
      <c r="E130" s="252" t="s">
        <v>19</v>
      </c>
      <c r="F130" s="253" t="s">
        <v>228</v>
      </c>
      <c r="G130" s="251"/>
      <c r="H130" s="254">
        <v>174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0" t="s">
        <v>222</v>
      </c>
      <c r="AU130" s="260" t="s">
        <v>83</v>
      </c>
      <c r="AV130" s="15" t="s">
        <v>220</v>
      </c>
      <c r="AW130" s="15" t="s">
        <v>34</v>
      </c>
      <c r="AX130" s="15" t="s">
        <v>81</v>
      </c>
      <c r="AY130" s="260" t="s">
        <v>213</v>
      </c>
    </row>
    <row r="131" s="2" customFormat="1" ht="16.5" customHeight="1">
      <c r="A131" s="40"/>
      <c r="B131" s="41"/>
      <c r="C131" s="215" t="s">
        <v>83</v>
      </c>
      <c r="D131" s="215" t="s">
        <v>215</v>
      </c>
      <c r="E131" s="216" t="s">
        <v>229</v>
      </c>
      <c r="F131" s="217" t="s">
        <v>230</v>
      </c>
      <c r="G131" s="218" t="s">
        <v>218</v>
      </c>
      <c r="H131" s="219">
        <v>24.48</v>
      </c>
      <c r="I131" s="220"/>
      <c r="J131" s="221">
        <f>ROUND(I131*H131,2)</f>
        <v>0</v>
      </c>
      <c r="K131" s="217" t="s">
        <v>219</v>
      </c>
      <c r="L131" s="46"/>
      <c r="M131" s="222" t="s">
        <v>19</v>
      </c>
      <c r="N131" s="223" t="s">
        <v>45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220</v>
      </c>
      <c r="AT131" s="226" t="s">
        <v>215</v>
      </c>
      <c r="AU131" s="226" t="s">
        <v>83</v>
      </c>
      <c r="AY131" s="19" t="s">
        <v>213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81</v>
      </c>
      <c r="BK131" s="227">
        <f>ROUND(I131*H131,2)</f>
        <v>0</v>
      </c>
      <c r="BL131" s="19" t="s">
        <v>220</v>
      </c>
      <c r="BM131" s="226" t="s">
        <v>231</v>
      </c>
    </row>
    <row r="132" s="13" customFormat="1">
      <c r="A132" s="13"/>
      <c r="B132" s="228"/>
      <c r="C132" s="229"/>
      <c r="D132" s="230" t="s">
        <v>222</v>
      </c>
      <c r="E132" s="231" t="s">
        <v>19</v>
      </c>
      <c r="F132" s="232" t="s">
        <v>232</v>
      </c>
      <c r="G132" s="229"/>
      <c r="H132" s="231" t="s">
        <v>19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8" t="s">
        <v>222</v>
      </c>
      <c r="AU132" s="238" t="s">
        <v>83</v>
      </c>
      <c r="AV132" s="13" t="s">
        <v>81</v>
      </c>
      <c r="AW132" s="13" t="s">
        <v>34</v>
      </c>
      <c r="AX132" s="13" t="s">
        <v>74</v>
      </c>
      <c r="AY132" s="238" t="s">
        <v>213</v>
      </c>
    </row>
    <row r="133" s="14" customFormat="1">
      <c r="A133" s="14"/>
      <c r="B133" s="239"/>
      <c r="C133" s="240"/>
      <c r="D133" s="230" t="s">
        <v>222</v>
      </c>
      <c r="E133" s="241" t="s">
        <v>19</v>
      </c>
      <c r="F133" s="242" t="s">
        <v>233</v>
      </c>
      <c r="G133" s="240"/>
      <c r="H133" s="243">
        <v>24.48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9" t="s">
        <v>222</v>
      </c>
      <c r="AU133" s="249" t="s">
        <v>83</v>
      </c>
      <c r="AV133" s="14" t="s">
        <v>83</v>
      </c>
      <c r="AW133" s="14" t="s">
        <v>34</v>
      </c>
      <c r="AX133" s="14" t="s">
        <v>81</v>
      </c>
      <c r="AY133" s="249" t="s">
        <v>213</v>
      </c>
    </row>
    <row r="134" s="2" customFormat="1" ht="16.5" customHeight="1">
      <c r="A134" s="40"/>
      <c r="B134" s="41"/>
      <c r="C134" s="215" t="s">
        <v>106</v>
      </c>
      <c r="D134" s="215" t="s">
        <v>215</v>
      </c>
      <c r="E134" s="216" t="s">
        <v>234</v>
      </c>
      <c r="F134" s="217" t="s">
        <v>235</v>
      </c>
      <c r="G134" s="218" t="s">
        <v>236</v>
      </c>
      <c r="H134" s="219">
        <v>151.69999999999999</v>
      </c>
      <c r="I134" s="220"/>
      <c r="J134" s="221">
        <f>ROUND(I134*H134,2)</f>
        <v>0</v>
      </c>
      <c r="K134" s="217" t="s">
        <v>219</v>
      </c>
      <c r="L134" s="46"/>
      <c r="M134" s="222" t="s">
        <v>19</v>
      </c>
      <c r="N134" s="223" t="s">
        <v>45</v>
      </c>
      <c r="O134" s="86"/>
      <c r="P134" s="224">
        <f>O134*H134</f>
        <v>0</v>
      </c>
      <c r="Q134" s="224">
        <v>0.00069999999999999999</v>
      </c>
      <c r="R134" s="224">
        <f>Q134*H134</f>
        <v>0.10618999999999999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220</v>
      </c>
      <c r="AT134" s="226" t="s">
        <v>215</v>
      </c>
      <c r="AU134" s="226" t="s">
        <v>83</v>
      </c>
      <c r="AY134" s="19" t="s">
        <v>213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81</v>
      </c>
      <c r="BK134" s="227">
        <f>ROUND(I134*H134,2)</f>
        <v>0</v>
      </c>
      <c r="BL134" s="19" t="s">
        <v>220</v>
      </c>
      <c r="BM134" s="226" t="s">
        <v>237</v>
      </c>
    </row>
    <row r="135" s="13" customFormat="1">
      <c r="A135" s="13"/>
      <c r="B135" s="228"/>
      <c r="C135" s="229"/>
      <c r="D135" s="230" t="s">
        <v>222</v>
      </c>
      <c r="E135" s="231" t="s">
        <v>19</v>
      </c>
      <c r="F135" s="232" t="s">
        <v>232</v>
      </c>
      <c r="G135" s="229"/>
      <c r="H135" s="231" t="s">
        <v>19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8" t="s">
        <v>222</v>
      </c>
      <c r="AU135" s="238" t="s">
        <v>83</v>
      </c>
      <c r="AV135" s="13" t="s">
        <v>81</v>
      </c>
      <c r="AW135" s="13" t="s">
        <v>34</v>
      </c>
      <c r="AX135" s="13" t="s">
        <v>74</v>
      </c>
      <c r="AY135" s="238" t="s">
        <v>213</v>
      </c>
    </row>
    <row r="136" s="14" customFormat="1">
      <c r="A136" s="14"/>
      <c r="B136" s="239"/>
      <c r="C136" s="240"/>
      <c r="D136" s="230" t="s">
        <v>222</v>
      </c>
      <c r="E136" s="241" t="s">
        <v>19</v>
      </c>
      <c r="F136" s="242" t="s">
        <v>238</v>
      </c>
      <c r="G136" s="240"/>
      <c r="H136" s="243">
        <v>14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9" t="s">
        <v>222</v>
      </c>
      <c r="AU136" s="249" t="s">
        <v>83</v>
      </c>
      <c r="AV136" s="14" t="s">
        <v>83</v>
      </c>
      <c r="AW136" s="14" t="s">
        <v>34</v>
      </c>
      <c r="AX136" s="14" t="s">
        <v>74</v>
      </c>
      <c r="AY136" s="249" t="s">
        <v>213</v>
      </c>
    </row>
    <row r="137" s="13" customFormat="1">
      <c r="A137" s="13"/>
      <c r="B137" s="228"/>
      <c r="C137" s="229"/>
      <c r="D137" s="230" t="s">
        <v>222</v>
      </c>
      <c r="E137" s="231" t="s">
        <v>19</v>
      </c>
      <c r="F137" s="232" t="s">
        <v>223</v>
      </c>
      <c r="G137" s="229"/>
      <c r="H137" s="231" t="s">
        <v>19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8" t="s">
        <v>222</v>
      </c>
      <c r="AU137" s="238" t="s">
        <v>83</v>
      </c>
      <c r="AV137" s="13" t="s">
        <v>81</v>
      </c>
      <c r="AW137" s="13" t="s">
        <v>34</v>
      </c>
      <c r="AX137" s="13" t="s">
        <v>74</v>
      </c>
      <c r="AY137" s="238" t="s">
        <v>213</v>
      </c>
    </row>
    <row r="138" s="14" customFormat="1">
      <c r="A138" s="14"/>
      <c r="B138" s="239"/>
      <c r="C138" s="240"/>
      <c r="D138" s="230" t="s">
        <v>222</v>
      </c>
      <c r="E138" s="241" t="s">
        <v>19</v>
      </c>
      <c r="F138" s="242" t="s">
        <v>239</v>
      </c>
      <c r="G138" s="240"/>
      <c r="H138" s="243">
        <v>137.69999999999999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9" t="s">
        <v>222</v>
      </c>
      <c r="AU138" s="249" t="s">
        <v>83</v>
      </c>
      <c r="AV138" s="14" t="s">
        <v>83</v>
      </c>
      <c r="AW138" s="14" t="s">
        <v>34</v>
      </c>
      <c r="AX138" s="14" t="s">
        <v>74</v>
      </c>
      <c r="AY138" s="249" t="s">
        <v>213</v>
      </c>
    </row>
    <row r="139" s="15" customFormat="1">
      <c r="A139" s="15"/>
      <c r="B139" s="250"/>
      <c r="C139" s="251"/>
      <c r="D139" s="230" t="s">
        <v>222</v>
      </c>
      <c r="E139" s="252" t="s">
        <v>19</v>
      </c>
      <c r="F139" s="253" t="s">
        <v>228</v>
      </c>
      <c r="G139" s="251"/>
      <c r="H139" s="254">
        <v>151.69999999999999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0" t="s">
        <v>222</v>
      </c>
      <c r="AU139" s="260" t="s">
        <v>83</v>
      </c>
      <c r="AV139" s="15" t="s">
        <v>220</v>
      </c>
      <c r="AW139" s="15" t="s">
        <v>34</v>
      </c>
      <c r="AX139" s="15" t="s">
        <v>81</v>
      </c>
      <c r="AY139" s="260" t="s">
        <v>213</v>
      </c>
    </row>
    <row r="140" s="2" customFormat="1">
      <c r="A140" s="40"/>
      <c r="B140" s="41"/>
      <c r="C140" s="215" t="s">
        <v>220</v>
      </c>
      <c r="D140" s="215" t="s">
        <v>215</v>
      </c>
      <c r="E140" s="216" t="s">
        <v>240</v>
      </c>
      <c r="F140" s="217" t="s">
        <v>241</v>
      </c>
      <c r="G140" s="218" t="s">
        <v>236</v>
      </c>
      <c r="H140" s="219">
        <v>151.69999999999999</v>
      </c>
      <c r="I140" s="220"/>
      <c r="J140" s="221">
        <f>ROUND(I140*H140,2)</f>
        <v>0</v>
      </c>
      <c r="K140" s="217" t="s">
        <v>219</v>
      </c>
      <c r="L140" s="46"/>
      <c r="M140" s="222" t="s">
        <v>19</v>
      </c>
      <c r="N140" s="223" t="s">
        <v>45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220</v>
      </c>
      <c r="AT140" s="226" t="s">
        <v>215</v>
      </c>
      <c r="AU140" s="226" t="s">
        <v>83</v>
      </c>
      <c r="AY140" s="19" t="s">
        <v>213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81</v>
      </c>
      <c r="BK140" s="227">
        <f>ROUND(I140*H140,2)</f>
        <v>0</v>
      </c>
      <c r="BL140" s="19" t="s">
        <v>220</v>
      </c>
      <c r="BM140" s="226" t="s">
        <v>242</v>
      </c>
    </row>
    <row r="141" s="2" customFormat="1" ht="21.75" customHeight="1">
      <c r="A141" s="40"/>
      <c r="B141" s="41"/>
      <c r="C141" s="215" t="s">
        <v>243</v>
      </c>
      <c r="D141" s="215" t="s">
        <v>215</v>
      </c>
      <c r="E141" s="216" t="s">
        <v>244</v>
      </c>
      <c r="F141" s="217" t="s">
        <v>245</v>
      </c>
      <c r="G141" s="218" t="s">
        <v>218</v>
      </c>
      <c r="H141" s="219">
        <v>24.48</v>
      </c>
      <c r="I141" s="220"/>
      <c r="J141" s="221">
        <f>ROUND(I141*H141,2)</f>
        <v>0</v>
      </c>
      <c r="K141" s="217" t="s">
        <v>219</v>
      </c>
      <c r="L141" s="46"/>
      <c r="M141" s="222" t="s">
        <v>19</v>
      </c>
      <c r="N141" s="223" t="s">
        <v>45</v>
      </c>
      <c r="O141" s="86"/>
      <c r="P141" s="224">
        <f>O141*H141</f>
        <v>0</v>
      </c>
      <c r="Q141" s="224">
        <v>0.00046000000000000001</v>
      </c>
      <c r="R141" s="224">
        <f>Q141*H141</f>
        <v>0.011260800000000001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220</v>
      </c>
      <c r="AT141" s="226" t="s">
        <v>215</v>
      </c>
      <c r="AU141" s="226" t="s">
        <v>83</v>
      </c>
      <c r="AY141" s="19" t="s">
        <v>213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81</v>
      </c>
      <c r="BK141" s="227">
        <f>ROUND(I141*H141,2)</f>
        <v>0</v>
      </c>
      <c r="BL141" s="19" t="s">
        <v>220</v>
      </c>
      <c r="BM141" s="226" t="s">
        <v>246</v>
      </c>
    </row>
    <row r="142" s="13" customFormat="1">
      <c r="A142" s="13"/>
      <c r="B142" s="228"/>
      <c r="C142" s="229"/>
      <c r="D142" s="230" t="s">
        <v>222</v>
      </c>
      <c r="E142" s="231" t="s">
        <v>19</v>
      </c>
      <c r="F142" s="232" t="s">
        <v>232</v>
      </c>
      <c r="G142" s="229"/>
      <c r="H142" s="231" t="s">
        <v>19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8" t="s">
        <v>222</v>
      </c>
      <c r="AU142" s="238" t="s">
        <v>83</v>
      </c>
      <c r="AV142" s="13" t="s">
        <v>81</v>
      </c>
      <c r="AW142" s="13" t="s">
        <v>34</v>
      </c>
      <c r="AX142" s="13" t="s">
        <v>74</v>
      </c>
      <c r="AY142" s="238" t="s">
        <v>213</v>
      </c>
    </row>
    <row r="143" s="14" customFormat="1">
      <c r="A143" s="14"/>
      <c r="B143" s="239"/>
      <c r="C143" s="240"/>
      <c r="D143" s="230" t="s">
        <v>222</v>
      </c>
      <c r="E143" s="241" t="s">
        <v>19</v>
      </c>
      <c r="F143" s="242" t="s">
        <v>247</v>
      </c>
      <c r="G143" s="240"/>
      <c r="H143" s="243">
        <v>24.48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9" t="s">
        <v>222</v>
      </c>
      <c r="AU143" s="249" t="s">
        <v>83</v>
      </c>
      <c r="AV143" s="14" t="s">
        <v>83</v>
      </c>
      <c r="AW143" s="14" t="s">
        <v>34</v>
      </c>
      <c r="AX143" s="14" t="s">
        <v>81</v>
      </c>
      <c r="AY143" s="249" t="s">
        <v>213</v>
      </c>
    </row>
    <row r="144" s="2" customFormat="1">
      <c r="A144" s="40"/>
      <c r="B144" s="41"/>
      <c r="C144" s="215" t="s">
        <v>248</v>
      </c>
      <c r="D144" s="215" t="s">
        <v>215</v>
      </c>
      <c r="E144" s="216" t="s">
        <v>249</v>
      </c>
      <c r="F144" s="217" t="s">
        <v>250</v>
      </c>
      <c r="G144" s="218" t="s">
        <v>218</v>
      </c>
      <c r="H144" s="219">
        <v>10.856999999999999</v>
      </c>
      <c r="I144" s="220"/>
      <c r="J144" s="221">
        <f>ROUND(I144*H144,2)</f>
        <v>0</v>
      </c>
      <c r="K144" s="217" t="s">
        <v>219</v>
      </c>
      <c r="L144" s="46"/>
      <c r="M144" s="222" t="s">
        <v>19</v>
      </c>
      <c r="N144" s="223" t="s">
        <v>45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220</v>
      </c>
      <c r="AT144" s="226" t="s">
        <v>215</v>
      </c>
      <c r="AU144" s="226" t="s">
        <v>83</v>
      </c>
      <c r="AY144" s="19" t="s">
        <v>213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81</v>
      </c>
      <c r="BK144" s="227">
        <f>ROUND(I144*H144,2)</f>
        <v>0</v>
      </c>
      <c r="BL144" s="19" t="s">
        <v>220</v>
      </c>
      <c r="BM144" s="226" t="s">
        <v>251</v>
      </c>
    </row>
    <row r="145" s="13" customFormat="1">
      <c r="A145" s="13"/>
      <c r="B145" s="228"/>
      <c r="C145" s="229"/>
      <c r="D145" s="230" t="s">
        <v>222</v>
      </c>
      <c r="E145" s="231" t="s">
        <v>19</v>
      </c>
      <c r="F145" s="232" t="s">
        <v>232</v>
      </c>
      <c r="G145" s="229"/>
      <c r="H145" s="231" t="s">
        <v>19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8" t="s">
        <v>222</v>
      </c>
      <c r="AU145" s="238" t="s">
        <v>83</v>
      </c>
      <c r="AV145" s="13" t="s">
        <v>81</v>
      </c>
      <c r="AW145" s="13" t="s">
        <v>34</v>
      </c>
      <c r="AX145" s="13" t="s">
        <v>74</v>
      </c>
      <c r="AY145" s="238" t="s">
        <v>213</v>
      </c>
    </row>
    <row r="146" s="14" customFormat="1">
      <c r="A146" s="14"/>
      <c r="B146" s="239"/>
      <c r="C146" s="240"/>
      <c r="D146" s="230" t="s">
        <v>222</v>
      </c>
      <c r="E146" s="241" t="s">
        <v>19</v>
      </c>
      <c r="F146" s="242" t="s">
        <v>252</v>
      </c>
      <c r="G146" s="240"/>
      <c r="H146" s="243">
        <v>10.856999999999999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9" t="s">
        <v>222</v>
      </c>
      <c r="AU146" s="249" t="s">
        <v>83</v>
      </c>
      <c r="AV146" s="14" t="s">
        <v>83</v>
      </c>
      <c r="AW146" s="14" t="s">
        <v>34</v>
      </c>
      <c r="AX146" s="14" t="s">
        <v>81</v>
      </c>
      <c r="AY146" s="249" t="s">
        <v>213</v>
      </c>
    </row>
    <row r="147" s="2" customFormat="1" ht="33" customHeight="1">
      <c r="A147" s="40"/>
      <c r="B147" s="41"/>
      <c r="C147" s="215" t="s">
        <v>253</v>
      </c>
      <c r="D147" s="215" t="s">
        <v>215</v>
      </c>
      <c r="E147" s="216" t="s">
        <v>254</v>
      </c>
      <c r="F147" s="217" t="s">
        <v>255</v>
      </c>
      <c r="G147" s="218" t="s">
        <v>218</v>
      </c>
      <c r="H147" s="219">
        <v>24.48</v>
      </c>
      <c r="I147" s="220"/>
      <c r="J147" s="221">
        <f>ROUND(I147*H147,2)</f>
        <v>0</v>
      </c>
      <c r="K147" s="217" t="s">
        <v>219</v>
      </c>
      <c r="L147" s="46"/>
      <c r="M147" s="222" t="s">
        <v>19</v>
      </c>
      <c r="N147" s="223" t="s">
        <v>45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220</v>
      </c>
      <c r="AT147" s="226" t="s">
        <v>215</v>
      </c>
      <c r="AU147" s="226" t="s">
        <v>83</v>
      </c>
      <c r="AY147" s="19" t="s">
        <v>213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81</v>
      </c>
      <c r="BK147" s="227">
        <f>ROUND(I147*H147,2)</f>
        <v>0</v>
      </c>
      <c r="BL147" s="19" t="s">
        <v>220</v>
      </c>
      <c r="BM147" s="226" t="s">
        <v>256</v>
      </c>
    </row>
    <row r="148" s="2" customFormat="1">
      <c r="A148" s="40"/>
      <c r="B148" s="41"/>
      <c r="C148" s="215" t="s">
        <v>257</v>
      </c>
      <c r="D148" s="215" t="s">
        <v>215</v>
      </c>
      <c r="E148" s="216" t="s">
        <v>258</v>
      </c>
      <c r="F148" s="217" t="s">
        <v>259</v>
      </c>
      <c r="G148" s="218" t="s">
        <v>218</v>
      </c>
      <c r="H148" s="219">
        <v>24.48</v>
      </c>
      <c r="I148" s="220"/>
      <c r="J148" s="221">
        <f>ROUND(I148*H148,2)</f>
        <v>0</v>
      </c>
      <c r="K148" s="217" t="s">
        <v>219</v>
      </c>
      <c r="L148" s="46"/>
      <c r="M148" s="222" t="s">
        <v>19</v>
      </c>
      <c r="N148" s="223" t="s">
        <v>45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220</v>
      </c>
      <c r="AT148" s="226" t="s">
        <v>215</v>
      </c>
      <c r="AU148" s="226" t="s">
        <v>83</v>
      </c>
      <c r="AY148" s="19" t="s">
        <v>213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81</v>
      </c>
      <c r="BK148" s="227">
        <f>ROUND(I148*H148,2)</f>
        <v>0</v>
      </c>
      <c r="BL148" s="19" t="s">
        <v>220</v>
      </c>
      <c r="BM148" s="226" t="s">
        <v>260</v>
      </c>
    </row>
    <row r="149" s="2" customFormat="1">
      <c r="A149" s="40"/>
      <c r="B149" s="41"/>
      <c r="C149" s="215" t="s">
        <v>261</v>
      </c>
      <c r="D149" s="215" t="s">
        <v>215</v>
      </c>
      <c r="E149" s="216" t="s">
        <v>262</v>
      </c>
      <c r="F149" s="217" t="s">
        <v>263</v>
      </c>
      <c r="G149" s="218" t="s">
        <v>218</v>
      </c>
      <c r="H149" s="219">
        <v>283.17000000000002</v>
      </c>
      <c r="I149" s="220"/>
      <c r="J149" s="221">
        <f>ROUND(I149*H149,2)</f>
        <v>0</v>
      </c>
      <c r="K149" s="217" t="s">
        <v>219</v>
      </c>
      <c r="L149" s="46"/>
      <c r="M149" s="222" t="s">
        <v>19</v>
      </c>
      <c r="N149" s="223" t="s">
        <v>45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220</v>
      </c>
      <c r="AT149" s="226" t="s">
        <v>215</v>
      </c>
      <c r="AU149" s="226" t="s">
        <v>83</v>
      </c>
      <c r="AY149" s="19" t="s">
        <v>213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81</v>
      </c>
      <c r="BK149" s="227">
        <f>ROUND(I149*H149,2)</f>
        <v>0</v>
      </c>
      <c r="BL149" s="19" t="s">
        <v>220</v>
      </c>
      <c r="BM149" s="226" t="s">
        <v>264</v>
      </c>
    </row>
    <row r="150" s="13" customFormat="1">
      <c r="A150" s="13"/>
      <c r="B150" s="228"/>
      <c r="C150" s="229"/>
      <c r="D150" s="230" t="s">
        <v>222</v>
      </c>
      <c r="E150" s="231" t="s">
        <v>19</v>
      </c>
      <c r="F150" s="232" t="s">
        <v>265</v>
      </c>
      <c r="G150" s="229"/>
      <c r="H150" s="231" t="s">
        <v>19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8" t="s">
        <v>222</v>
      </c>
      <c r="AU150" s="238" t="s">
        <v>83</v>
      </c>
      <c r="AV150" s="13" t="s">
        <v>81</v>
      </c>
      <c r="AW150" s="13" t="s">
        <v>34</v>
      </c>
      <c r="AX150" s="13" t="s">
        <v>74</v>
      </c>
      <c r="AY150" s="238" t="s">
        <v>213</v>
      </c>
    </row>
    <row r="151" s="14" customFormat="1">
      <c r="A151" s="14"/>
      <c r="B151" s="239"/>
      <c r="C151" s="240"/>
      <c r="D151" s="230" t="s">
        <v>222</v>
      </c>
      <c r="E151" s="241" t="s">
        <v>19</v>
      </c>
      <c r="F151" s="242" t="s">
        <v>266</v>
      </c>
      <c r="G151" s="240"/>
      <c r="H151" s="243">
        <v>283.17000000000002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9" t="s">
        <v>222</v>
      </c>
      <c r="AU151" s="249" t="s">
        <v>83</v>
      </c>
      <c r="AV151" s="14" t="s">
        <v>83</v>
      </c>
      <c r="AW151" s="14" t="s">
        <v>34</v>
      </c>
      <c r="AX151" s="14" t="s">
        <v>81</v>
      </c>
      <c r="AY151" s="249" t="s">
        <v>213</v>
      </c>
    </row>
    <row r="152" s="2" customFormat="1">
      <c r="A152" s="40"/>
      <c r="B152" s="41"/>
      <c r="C152" s="215" t="s">
        <v>267</v>
      </c>
      <c r="D152" s="215" t="s">
        <v>215</v>
      </c>
      <c r="E152" s="216" t="s">
        <v>268</v>
      </c>
      <c r="F152" s="217" t="s">
        <v>269</v>
      </c>
      <c r="G152" s="218" t="s">
        <v>218</v>
      </c>
      <c r="H152" s="219">
        <v>56.895000000000003</v>
      </c>
      <c r="I152" s="220"/>
      <c r="J152" s="221">
        <f>ROUND(I152*H152,2)</f>
        <v>0</v>
      </c>
      <c r="K152" s="217" t="s">
        <v>219</v>
      </c>
      <c r="L152" s="46"/>
      <c r="M152" s="222" t="s">
        <v>19</v>
      </c>
      <c r="N152" s="223" t="s">
        <v>45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220</v>
      </c>
      <c r="AT152" s="226" t="s">
        <v>215</v>
      </c>
      <c r="AU152" s="226" t="s">
        <v>83</v>
      </c>
      <c r="AY152" s="19" t="s">
        <v>213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81</v>
      </c>
      <c r="BK152" s="227">
        <f>ROUND(I152*H152,2)</f>
        <v>0</v>
      </c>
      <c r="BL152" s="19" t="s">
        <v>220</v>
      </c>
      <c r="BM152" s="226" t="s">
        <v>270</v>
      </c>
    </row>
    <row r="153" s="13" customFormat="1">
      <c r="A153" s="13"/>
      <c r="B153" s="228"/>
      <c r="C153" s="229"/>
      <c r="D153" s="230" t="s">
        <v>222</v>
      </c>
      <c r="E153" s="231" t="s">
        <v>19</v>
      </c>
      <c r="F153" s="232" t="s">
        <v>271</v>
      </c>
      <c r="G153" s="229"/>
      <c r="H153" s="231" t="s">
        <v>19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8" t="s">
        <v>222</v>
      </c>
      <c r="AU153" s="238" t="s">
        <v>83</v>
      </c>
      <c r="AV153" s="13" t="s">
        <v>81</v>
      </c>
      <c r="AW153" s="13" t="s">
        <v>34</v>
      </c>
      <c r="AX153" s="13" t="s">
        <v>74</v>
      </c>
      <c r="AY153" s="238" t="s">
        <v>213</v>
      </c>
    </row>
    <row r="154" s="14" customFormat="1">
      <c r="A154" s="14"/>
      <c r="B154" s="239"/>
      <c r="C154" s="240"/>
      <c r="D154" s="230" t="s">
        <v>222</v>
      </c>
      <c r="E154" s="241" t="s">
        <v>19</v>
      </c>
      <c r="F154" s="242" t="s">
        <v>272</v>
      </c>
      <c r="G154" s="240"/>
      <c r="H154" s="243">
        <v>198.47999999999999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9" t="s">
        <v>222</v>
      </c>
      <c r="AU154" s="249" t="s">
        <v>83</v>
      </c>
      <c r="AV154" s="14" t="s">
        <v>83</v>
      </c>
      <c r="AW154" s="14" t="s">
        <v>34</v>
      </c>
      <c r="AX154" s="14" t="s">
        <v>74</v>
      </c>
      <c r="AY154" s="249" t="s">
        <v>213</v>
      </c>
    </row>
    <row r="155" s="14" customFormat="1">
      <c r="A155" s="14"/>
      <c r="B155" s="239"/>
      <c r="C155" s="240"/>
      <c r="D155" s="230" t="s">
        <v>222</v>
      </c>
      <c r="E155" s="241" t="s">
        <v>19</v>
      </c>
      <c r="F155" s="242" t="s">
        <v>273</v>
      </c>
      <c r="G155" s="240"/>
      <c r="H155" s="243">
        <v>-141.58500000000001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9" t="s">
        <v>222</v>
      </c>
      <c r="AU155" s="249" t="s">
        <v>83</v>
      </c>
      <c r="AV155" s="14" t="s">
        <v>83</v>
      </c>
      <c r="AW155" s="14" t="s">
        <v>34</v>
      </c>
      <c r="AX155" s="14" t="s">
        <v>74</v>
      </c>
      <c r="AY155" s="249" t="s">
        <v>213</v>
      </c>
    </row>
    <row r="156" s="15" customFormat="1">
      <c r="A156" s="15"/>
      <c r="B156" s="250"/>
      <c r="C156" s="251"/>
      <c r="D156" s="230" t="s">
        <v>222</v>
      </c>
      <c r="E156" s="252" t="s">
        <v>19</v>
      </c>
      <c r="F156" s="253" t="s">
        <v>228</v>
      </c>
      <c r="G156" s="251"/>
      <c r="H156" s="254">
        <v>56.895000000000003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0" t="s">
        <v>222</v>
      </c>
      <c r="AU156" s="260" t="s">
        <v>83</v>
      </c>
      <c r="AV156" s="15" t="s">
        <v>220</v>
      </c>
      <c r="AW156" s="15" t="s">
        <v>34</v>
      </c>
      <c r="AX156" s="15" t="s">
        <v>81</v>
      </c>
      <c r="AY156" s="260" t="s">
        <v>213</v>
      </c>
    </row>
    <row r="157" s="2" customFormat="1">
      <c r="A157" s="40"/>
      <c r="B157" s="41"/>
      <c r="C157" s="215" t="s">
        <v>274</v>
      </c>
      <c r="D157" s="215" t="s">
        <v>215</v>
      </c>
      <c r="E157" s="216" t="s">
        <v>275</v>
      </c>
      <c r="F157" s="217" t="s">
        <v>276</v>
      </c>
      <c r="G157" s="218" t="s">
        <v>218</v>
      </c>
      <c r="H157" s="219">
        <v>1137.9000000000001</v>
      </c>
      <c r="I157" s="220"/>
      <c r="J157" s="221">
        <f>ROUND(I157*H157,2)</f>
        <v>0</v>
      </c>
      <c r="K157" s="217" t="s">
        <v>219</v>
      </c>
      <c r="L157" s="46"/>
      <c r="M157" s="222" t="s">
        <v>19</v>
      </c>
      <c r="N157" s="223" t="s">
        <v>45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220</v>
      </c>
      <c r="AT157" s="226" t="s">
        <v>215</v>
      </c>
      <c r="AU157" s="226" t="s">
        <v>83</v>
      </c>
      <c r="AY157" s="19" t="s">
        <v>213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81</v>
      </c>
      <c r="BK157" s="227">
        <f>ROUND(I157*H157,2)</f>
        <v>0</v>
      </c>
      <c r="BL157" s="19" t="s">
        <v>220</v>
      </c>
      <c r="BM157" s="226" t="s">
        <v>277</v>
      </c>
    </row>
    <row r="158" s="14" customFormat="1">
      <c r="A158" s="14"/>
      <c r="B158" s="239"/>
      <c r="C158" s="240"/>
      <c r="D158" s="230" t="s">
        <v>222</v>
      </c>
      <c r="E158" s="241" t="s">
        <v>19</v>
      </c>
      <c r="F158" s="242" t="s">
        <v>278</v>
      </c>
      <c r="G158" s="240"/>
      <c r="H158" s="243">
        <v>1137.9000000000001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9" t="s">
        <v>222</v>
      </c>
      <c r="AU158" s="249" t="s">
        <v>83</v>
      </c>
      <c r="AV158" s="14" t="s">
        <v>83</v>
      </c>
      <c r="AW158" s="14" t="s">
        <v>34</v>
      </c>
      <c r="AX158" s="14" t="s">
        <v>81</v>
      </c>
      <c r="AY158" s="249" t="s">
        <v>213</v>
      </c>
    </row>
    <row r="159" s="2" customFormat="1">
      <c r="A159" s="40"/>
      <c r="B159" s="41"/>
      <c r="C159" s="215" t="s">
        <v>279</v>
      </c>
      <c r="D159" s="215" t="s">
        <v>215</v>
      </c>
      <c r="E159" s="216" t="s">
        <v>280</v>
      </c>
      <c r="F159" s="217" t="s">
        <v>281</v>
      </c>
      <c r="G159" s="218" t="s">
        <v>218</v>
      </c>
      <c r="H159" s="219">
        <v>141.58500000000001</v>
      </c>
      <c r="I159" s="220"/>
      <c r="J159" s="221">
        <f>ROUND(I159*H159,2)</f>
        <v>0</v>
      </c>
      <c r="K159" s="217" t="s">
        <v>219</v>
      </c>
      <c r="L159" s="46"/>
      <c r="M159" s="222" t="s">
        <v>19</v>
      </c>
      <c r="N159" s="223" t="s">
        <v>45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220</v>
      </c>
      <c r="AT159" s="226" t="s">
        <v>215</v>
      </c>
      <c r="AU159" s="226" t="s">
        <v>83</v>
      </c>
      <c r="AY159" s="19" t="s">
        <v>213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81</v>
      </c>
      <c r="BK159" s="227">
        <f>ROUND(I159*H159,2)</f>
        <v>0</v>
      </c>
      <c r="BL159" s="19" t="s">
        <v>220</v>
      </c>
      <c r="BM159" s="226" t="s">
        <v>282</v>
      </c>
    </row>
    <row r="160" s="13" customFormat="1">
      <c r="A160" s="13"/>
      <c r="B160" s="228"/>
      <c r="C160" s="229"/>
      <c r="D160" s="230" t="s">
        <v>222</v>
      </c>
      <c r="E160" s="231" t="s">
        <v>19</v>
      </c>
      <c r="F160" s="232" t="s">
        <v>283</v>
      </c>
      <c r="G160" s="229"/>
      <c r="H160" s="231" t="s">
        <v>19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8" t="s">
        <v>222</v>
      </c>
      <c r="AU160" s="238" t="s">
        <v>83</v>
      </c>
      <c r="AV160" s="13" t="s">
        <v>81</v>
      </c>
      <c r="AW160" s="13" t="s">
        <v>34</v>
      </c>
      <c r="AX160" s="13" t="s">
        <v>74</v>
      </c>
      <c r="AY160" s="238" t="s">
        <v>213</v>
      </c>
    </row>
    <row r="161" s="14" customFormat="1">
      <c r="A161" s="14"/>
      <c r="B161" s="239"/>
      <c r="C161" s="240"/>
      <c r="D161" s="230" t="s">
        <v>222</v>
      </c>
      <c r="E161" s="241" t="s">
        <v>19</v>
      </c>
      <c r="F161" s="242" t="s">
        <v>284</v>
      </c>
      <c r="G161" s="240"/>
      <c r="H161" s="243">
        <v>141.58500000000001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9" t="s">
        <v>222</v>
      </c>
      <c r="AU161" s="249" t="s">
        <v>83</v>
      </c>
      <c r="AV161" s="14" t="s">
        <v>83</v>
      </c>
      <c r="AW161" s="14" t="s">
        <v>34</v>
      </c>
      <c r="AX161" s="14" t="s">
        <v>81</v>
      </c>
      <c r="AY161" s="249" t="s">
        <v>213</v>
      </c>
    </row>
    <row r="162" s="2" customFormat="1">
      <c r="A162" s="40"/>
      <c r="B162" s="41"/>
      <c r="C162" s="215" t="s">
        <v>285</v>
      </c>
      <c r="D162" s="215" t="s">
        <v>215</v>
      </c>
      <c r="E162" s="216" t="s">
        <v>286</v>
      </c>
      <c r="F162" s="217" t="s">
        <v>287</v>
      </c>
      <c r="G162" s="218" t="s">
        <v>288</v>
      </c>
      <c r="H162" s="219">
        <v>96.721999999999994</v>
      </c>
      <c r="I162" s="220"/>
      <c r="J162" s="221">
        <f>ROUND(I162*H162,2)</f>
        <v>0</v>
      </c>
      <c r="K162" s="217" t="s">
        <v>219</v>
      </c>
      <c r="L162" s="46"/>
      <c r="M162" s="222" t="s">
        <v>19</v>
      </c>
      <c r="N162" s="223" t="s">
        <v>45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220</v>
      </c>
      <c r="AT162" s="226" t="s">
        <v>215</v>
      </c>
      <c r="AU162" s="226" t="s">
        <v>83</v>
      </c>
      <c r="AY162" s="19" t="s">
        <v>213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81</v>
      </c>
      <c r="BK162" s="227">
        <f>ROUND(I162*H162,2)</f>
        <v>0</v>
      </c>
      <c r="BL162" s="19" t="s">
        <v>220</v>
      </c>
      <c r="BM162" s="226" t="s">
        <v>289</v>
      </c>
    </row>
    <row r="163" s="14" customFormat="1">
      <c r="A163" s="14"/>
      <c r="B163" s="239"/>
      <c r="C163" s="240"/>
      <c r="D163" s="230" t="s">
        <v>222</v>
      </c>
      <c r="E163" s="241" t="s">
        <v>19</v>
      </c>
      <c r="F163" s="242" t="s">
        <v>290</v>
      </c>
      <c r="G163" s="240"/>
      <c r="H163" s="243">
        <v>96.721999999999994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9" t="s">
        <v>222</v>
      </c>
      <c r="AU163" s="249" t="s">
        <v>83</v>
      </c>
      <c r="AV163" s="14" t="s">
        <v>83</v>
      </c>
      <c r="AW163" s="14" t="s">
        <v>34</v>
      </c>
      <c r="AX163" s="14" t="s">
        <v>81</v>
      </c>
      <c r="AY163" s="249" t="s">
        <v>213</v>
      </c>
    </row>
    <row r="164" s="2" customFormat="1">
      <c r="A164" s="40"/>
      <c r="B164" s="41"/>
      <c r="C164" s="215" t="s">
        <v>291</v>
      </c>
      <c r="D164" s="215" t="s">
        <v>215</v>
      </c>
      <c r="E164" s="216" t="s">
        <v>292</v>
      </c>
      <c r="F164" s="217" t="s">
        <v>293</v>
      </c>
      <c r="G164" s="218" t="s">
        <v>218</v>
      </c>
      <c r="H164" s="219">
        <v>56.895000000000003</v>
      </c>
      <c r="I164" s="220"/>
      <c r="J164" s="221">
        <f>ROUND(I164*H164,2)</f>
        <v>0</v>
      </c>
      <c r="K164" s="217" t="s">
        <v>219</v>
      </c>
      <c r="L164" s="46"/>
      <c r="M164" s="222" t="s">
        <v>19</v>
      </c>
      <c r="N164" s="223" t="s">
        <v>45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220</v>
      </c>
      <c r="AT164" s="226" t="s">
        <v>215</v>
      </c>
      <c r="AU164" s="226" t="s">
        <v>83</v>
      </c>
      <c r="AY164" s="19" t="s">
        <v>213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81</v>
      </c>
      <c r="BK164" s="227">
        <f>ROUND(I164*H164,2)</f>
        <v>0</v>
      </c>
      <c r="BL164" s="19" t="s">
        <v>220</v>
      </c>
      <c r="BM164" s="226" t="s">
        <v>294</v>
      </c>
    </row>
    <row r="165" s="2" customFormat="1">
      <c r="A165" s="40"/>
      <c r="B165" s="41"/>
      <c r="C165" s="215" t="s">
        <v>8</v>
      </c>
      <c r="D165" s="215" t="s">
        <v>215</v>
      </c>
      <c r="E165" s="216" t="s">
        <v>295</v>
      </c>
      <c r="F165" s="217" t="s">
        <v>296</v>
      </c>
      <c r="G165" s="218" t="s">
        <v>218</v>
      </c>
      <c r="H165" s="219">
        <v>152.44200000000001</v>
      </c>
      <c r="I165" s="220"/>
      <c r="J165" s="221">
        <f>ROUND(I165*H165,2)</f>
        <v>0</v>
      </c>
      <c r="K165" s="217" t="s">
        <v>219</v>
      </c>
      <c r="L165" s="46"/>
      <c r="M165" s="222" t="s">
        <v>19</v>
      </c>
      <c r="N165" s="223" t="s">
        <v>45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220</v>
      </c>
      <c r="AT165" s="226" t="s">
        <v>215</v>
      </c>
      <c r="AU165" s="226" t="s">
        <v>83</v>
      </c>
      <c r="AY165" s="19" t="s">
        <v>213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81</v>
      </c>
      <c r="BK165" s="227">
        <f>ROUND(I165*H165,2)</f>
        <v>0</v>
      </c>
      <c r="BL165" s="19" t="s">
        <v>220</v>
      </c>
      <c r="BM165" s="226" t="s">
        <v>297</v>
      </c>
    </row>
    <row r="166" s="13" customFormat="1">
      <c r="A166" s="13"/>
      <c r="B166" s="228"/>
      <c r="C166" s="229"/>
      <c r="D166" s="230" t="s">
        <v>222</v>
      </c>
      <c r="E166" s="231" t="s">
        <v>19</v>
      </c>
      <c r="F166" s="232" t="s">
        <v>271</v>
      </c>
      <c r="G166" s="229"/>
      <c r="H166" s="231" t="s">
        <v>19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8" t="s">
        <v>222</v>
      </c>
      <c r="AU166" s="238" t="s">
        <v>83</v>
      </c>
      <c r="AV166" s="13" t="s">
        <v>81</v>
      </c>
      <c r="AW166" s="13" t="s">
        <v>34</v>
      </c>
      <c r="AX166" s="13" t="s">
        <v>74</v>
      </c>
      <c r="AY166" s="238" t="s">
        <v>213</v>
      </c>
    </row>
    <row r="167" s="13" customFormat="1">
      <c r="A167" s="13"/>
      <c r="B167" s="228"/>
      <c r="C167" s="229"/>
      <c r="D167" s="230" t="s">
        <v>222</v>
      </c>
      <c r="E167" s="231" t="s">
        <v>19</v>
      </c>
      <c r="F167" s="232" t="s">
        <v>298</v>
      </c>
      <c r="G167" s="229"/>
      <c r="H167" s="231" t="s">
        <v>19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8" t="s">
        <v>222</v>
      </c>
      <c r="AU167" s="238" t="s">
        <v>83</v>
      </c>
      <c r="AV167" s="13" t="s">
        <v>81</v>
      </c>
      <c r="AW167" s="13" t="s">
        <v>34</v>
      </c>
      <c r="AX167" s="13" t="s">
        <v>74</v>
      </c>
      <c r="AY167" s="238" t="s">
        <v>213</v>
      </c>
    </row>
    <row r="168" s="14" customFormat="1">
      <c r="A168" s="14"/>
      <c r="B168" s="239"/>
      <c r="C168" s="240"/>
      <c r="D168" s="230" t="s">
        <v>222</v>
      </c>
      <c r="E168" s="241" t="s">
        <v>19</v>
      </c>
      <c r="F168" s="242" t="s">
        <v>252</v>
      </c>
      <c r="G168" s="240"/>
      <c r="H168" s="243">
        <v>10.856999999999999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9" t="s">
        <v>222</v>
      </c>
      <c r="AU168" s="249" t="s">
        <v>83</v>
      </c>
      <c r="AV168" s="14" t="s">
        <v>83</v>
      </c>
      <c r="AW168" s="14" t="s">
        <v>34</v>
      </c>
      <c r="AX168" s="14" t="s">
        <v>74</v>
      </c>
      <c r="AY168" s="249" t="s">
        <v>213</v>
      </c>
    </row>
    <row r="169" s="16" customFormat="1">
      <c r="A169" s="16"/>
      <c r="B169" s="261"/>
      <c r="C169" s="262"/>
      <c r="D169" s="230" t="s">
        <v>222</v>
      </c>
      <c r="E169" s="263" t="s">
        <v>19</v>
      </c>
      <c r="F169" s="264" t="s">
        <v>299</v>
      </c>
      <c r="G169" s="262"/>
      <c r="H169" s="265">
        <v>10.856999999999999</v>
      </c>
      <c r="I169" s="266"/>
      <c r="J169" s="262"/>
      <c r="K169" s="262"/>
      <c r="L169" s="267"/>
      <c r="M169" s="268"/>
      <c r="N169" s="269"/>
      <c r="O169" s="269"/>
      <c r="P169" s="269"/>
      <c r="Q169" s="269"/>
      <c r="R169" s="269"/>
      <c r="S169" s="269"/>
      <c r="T169" s="270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71" t="s">
        <v>222</v>
      </c>
      <c r="AU169" s="271" t="s">
        <v>83</v>
      </c>
      <c r="AV169" s="16" t="s">
        <v>106</v>
      </c>
      <c r="AW169" s="16" t="s">
        <v>34</v>
      </c>
      <c r="AX169" s="16" t="s">
        <v>74</v>
      </c>
      <c r="AY169" s="271" t="s">
        <v>213</v>
      </c>
    </row>
    <row r="170" s="13" customFormat="1">
      <c r="A170" s="13"/>
      <c r="B170" s="228"/>
      <c r="C170" s="229"/>
      <c r="D170" s="230" t="s">
        <v>222</v>
      </c>
      <c r="E170" s="231" t="s">
        <v>19</v>
      </c>
      <c r="F170" s="232" t="s">
        <v>300</v>
      </c>
      <c r="G170" s="229"/>
      <c r="H170" s="231" t="s">
        <v>19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8" t="s">
        <v>222</v>
      </c>
      <c r="AU170" s="238" t="s">
        <v>83</v>
      </c>
      <c r="AV170" s="13" t="s">
        <v>81</v>
      </c>
      <c r="AW170" s="13" t="s">
        <v>34</v>
      </c>
      <c r="AX170" s="13" t="s">
        <v>74</v>
      </c>
      <c r="AY170" s="238" t="s">
        <v>213</v>
      </c>
    </row>
    <row r="171" s="14" customFormat="1">
      <c r="A171" s="14"/>
      <c r="B171" s="239"/>
      <c r="C171" s="240"/>
      <c r="D171" s="230" t="s">
        <v>222</v>
      </c>
      <c r="E171" s="241" t="s">
        <v>19</v>
      </c>
      <c r="F171" s="242" t="s">
        <v>301</v>
      </c>
      <c r="G171" s="240"/>
      <c r="H171" s="243">
        <v>137.69999999999999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9" t="s">
        <v>222</v>
      </c>
      <c r="AU171" s="249" t="s">
        <v>83</v>
      </c>
      <c r="AV171" s="14" t="s">
        <v>83</v>
      </c>
      <c r="AW171" s="14" t="s">
        <v>34</v>
      </c>
      <c r="AX171" s="14" t="s">
        <v>74</v>
      </c>
      <c r="AY171" s="249" t="s">
        <v>213</v>
      </c>
    </row>
    <row r="172" s="13" customFormat="1">
      <c r="A172" s="13"/>
      <c r="B172" s="228"/>
      <c r="C172" s="229"/>
      <c r="D172" s="230" t="s">
        <v>222</v>
      </c>
      <c r="E172" s="231" t="s">
        <v>19</v>
      </c>
      <c r="F172" s="232" t="s">
        <v>302</v>
      </c>
      <c r="G172" s="229"/>
      <c r="H172" s="231" t="s">
        <v>19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8" t="s">
        <v>222</v>
      </c>
      <c r="AU172" s="238" t="s">
        <v>83</v>
      </c>
      <c r="AV172" s="13" t="s">
        <v>81</v>
      </c>
      <c r="AW172" s="13" t="s">
        <v>34</v>
      </c>
      <c r="AX172" s="13" t="s">
        <v>74</v>
      </c>
      <c r="AY172" s="238" t="s">
        <v>213</v>
      </c>
    </row>
    <row r="173" s="14" customFormat="1">
      <c r="A173" s="14"/>
      <c r="B173" s="239"/>
      <c r="C173" s="240"/>
      <c r="D173" s="230" t="s">
        <v>222</v>
      </c>
      <c r="E173" s="241" t="s">
        <v>19</v>
      </c>
      <c r="F173" s="242" t="s">
        <v>303</v>
      </c>
      <c r="G173" s="240"/>
      <c r="H173" s="243">
        <v>-1.764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9" t="s">
        <v>222</v>
      </c>
      <c r="AU173" s="249" t="s">
        <v>83</v>
      </c>
      <c r="AV173" s="14" t="s">
        <v>83</v>
      </c>
      <c r="AW173" s="14" t="s">
        <v>34</v>
      </c>
      <c r="AX173" s="14" t="s">
        <v>74</v>
      </c>
      <c r="AY173" s="249" t="s">
        <v>213</v>
      </c>
    </row>
    <row r="174" s="14" customFormat="1">
      <c r="A174" s="14"/>
      <c r="B174" s="239"/>
      <c r="C174" s="240"/>
      <c r="D174" s="230" t="s">
        <v>222</v>
      </c>
      <c r="E174" s="241" t="s">
        <v>19</v>
      </c>
      <c r="F174" s="242" t="s">
        <v>304</v>
      </c>
      <c r="G174" s="240"/>
      <c r="H174" s="243">
        <v>-18.815999999999999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9" t="s">
        <v>222</v>
      </c>
      <c r="AU174" s="249" t="s">
        <v>83</v>
      </c>
      <c r="AV174" s="14" t="s">
        <v>83</v>
      </c>
      <c r="AW174" s="14" t="s">
        <v>34</v>
      </c>
      <c r="AX174" s="14" t="s">
        <v>74</v>
      </c>
      <c r="AY174" s="249" t="s">
        <v>213</v>
      </c>
    </row>
    <row r="175" s="14" customFormat="1">
      <c r="A175" s="14"/>
      <c r="B175" s="239"/>
      <c r="C175" s="240"/>
      <c r="D175" s="230" t="s">
        <v>222</v>
      </c>
      <c r="E175" s="241" t="s">
        <v>19</v>
      </c>
      <c r="F175" s="242" t="s">
        <v>305</v>
      </c>
      <c r="G175" s="240"/>
      <c r="H175" s="243">
        <v>-9.4770000000000003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9" t="s">
        <v>222</v>
      </c>
      <c r="AU175" s="249" t="s">
        <v>83</v>
      </c>
      <c r="AV175" s="14" t="s">
        <v>83</v>
      </c>
      <c r="AW175" s="14" t="s">
        <v>34</v>
      </c>
      <c r="AX175" s="14" t="s">
        <v>74</v>
      </c>
      <c r="AY175" s="249" t="s">
        <v>213</v>
      </c>
    </row>
    <row r="176" s="16" customFormat="1">
      <c r="A176" s="16"/>
      <c r="B176" s="261"/>
      <c r="C176" s="262"/>
      <c r="D176" s="230" t="s">
        <v>222</v>
      </c>
      <c r="E176" s="263" t="s">
        <v>19</v>
      </c>
      <c r="F176" s="264" t="s">
        <v>299</v>
      </c>
      <c r="G176" s="262"/>
      <c r="H176" s="265">
        <v>107.643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71" t="s">
        <v>222</v>
      </c>
      <c r="AU176" s="271" t="s">
        <v>83</v>
      </c>
      <c r="AV176" s="16" t="s">
        <v>106</v>
      </c>
      <c r="AW176" s="16" t="s">
        <v>34</v>
      </c>
      <c r="AX176" s="16" t="s">
        <v>74</v>
      </c>
      <c r="AY176" s="271" t="s">
        <v>213</v>
      </c>
    </row>
    <row r="177" s="13" customFormat="1">
      <c r="A177" s="13"/>
      <c r="B177" s="228"/>
      <c r="C177" s="229"/>
      <c r="D177" s="230" t="s">
        <v>222</v>
      </c>
      <c r="E177" s="231" t="s">
        <v>19</v>
      </c>
      <c r="F177" s="232" t="s">
        <v>306</v>
      </c>
      <c r="G177" s="229"/>
      <c r="H177" s="231" t="s">
        <v>19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8" t="s">
        <v>222</v>
      </c>
      <c r="AU177" s="238" t="s">
        <v>83</v>
      </c>
      <c r="AV177" s="13" t="s">
        <v>81</v>
      </c>
      <c r="AW177" s="13" t="s">
        <v>34</v>
      </c>
      <c r="AX177" s="13" t="s">
        <v>74</v>
      </c>
      <c r="AY177" s="238" t="s">
        <v>213</v>
      </c>
    </row>
    <row r="178" s="14" customFormat="1">
      <c r="A178" s="14"/>
      <c r="B178" s="239"/>
      <c r="C178" s="240"/>
      <c r="D178" s="230" t="s">
        <v>222</v>
      </c>
      <c r="E178" s="241" t="s">
        <v>19</v>
      </c>
      <c r="F178" s="242" t="s">
        <v>307</v>
      </c>
      <c r="G178" s="240"/>
      <c r="H178" s="243">
        <v>36.299999999999997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9" t="s">
        <v>222</v>
      </c>
      <c r="AU178" s="249" t="s">
        <v>83</v>
      </c>
      <c r="AV178" s="14" t="s">
        <v>83</v>
      </c>
      <c r="AW178" s="14" t="s">
        <v>34</v>
      </c>
      <c r="AX178" s="14" t="s">
        <v>74</v>
      </c>
      <c r="AY178" s="249" t="s">
        <v>213</v>
      </c>
    </row>
    <row r="179" s="13" customFormat="1">
      <c r="A179" s="13"/>
      <c r="B179" s="228"/>
      <c r="C179" s="229"/>
      <c r="D179" s="230" t="s">
        <v>222</v>
      </c>
      <c r="E179" s="231" t="s">
        <v>19</v>
      </c>
      <c r="F179" s="232" t="s">
        <v>302</v>
      </c>
      <c r="G179" s="229"/>
      <c r="H179" s="231" t="s">
        <v>19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8" t="s">
        <v>222</v>
      </c>
      <c r="AU179" s="238" t="s">
        <v>83</v>
      </c>
      <c r="AV179" s="13" t="s">
        <v>81</v>
      </c>
      <c r="AW179" s="13" t="s">
        <v>34</v>
      </c>
      <c r="AX179" s="13" t="s">
        <v>74</v>
      </c>
      <c r="AY179" s="238" t="s">
        <v>213</v>
      </c>
    </row>
    <row r="180" s="14" customFormat="1">
      <c r="A180" s="14"/>
      <c r="B180" s="239"/>
      <c r="C180" s="240"/>
      <c r="D180" s="230" t="s">
        <v>222</v>
      </c>
      <c r="E180" s="241" t="s">
        <v>19</v>
      </c>
      <c r="F180" s="242" t="s">
        <v>308</v>
      </c>
      <c r="G180" s="240"/>
      <c r="H180" s="243">
        <v>-2.3580000000000001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9" t="s">
        <v>222</v>
      </c>
      <c r="AU180" s="249" t="s">
        <v>83</v>
      </c>
      <c r="AV180" s="14" t="s">
        <v>83</v>
      </c>
      <c r="AW180" s="14" t="s">
        <v>34</v>
      </c>
      <c r="AX180" s="14" t="s">
        <v>74</v>
      </c>
      <c r="AY180" s="249" t="s">
        <v>213</v>
      </c>
    </row>
    <row r="181" s="16" customFormat="1">
      <c r="A181" s="16"/>
      <c r="B181" s="261"/>
      <c r="C181" s="262"/>
      <c r="D181" s="230" t="s">
        <v>222</v>
      </c>
      <c r="E181" s="263" t="s">
        <v>19</v>
      </c>
      <c r="F181" s="264" t="s">
        <v>299</v>
      </c>
      <c r="G181" s="262"/>
      <c r="H181" s="265">
        <v>33.942</v>
      </c>
      <c r="I181" s="266"/>
      <c r="J181" s="262"/>
      <c r="K181" s="262"/>
      <c r="L181" s="267"/>
      <c r="M181" s="268"/>
      <c r="N181" s="269"/>
      <c r="O181" s="269"/>
      <c r="P181" s="269"/>
      <c r="Q181" s="269"/>
      <c r="R181" s="269"/>
      <c r="S181" s="269"/>
      <c r="T181" s="270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71" t="s">
        <v>222</v>
      </c>
      <c r="AU181" s="271" t="s">
        <v>83</v>
      </c>
      <c r="AV181" s="16" t="s">
        <v>106</v>
      </c>
      <c r="AW181" s="16" t="s">
        <v>34</v>
      </c>
      <c r="AX181" s="16" t="s">
        <v>74</v>
      </c>
      <c r="AY181" s="271" t="s">
        <v>213</v>
      </c>
    </row>
    <row r="182" s="15" customFormat="1">
      <c r="A182" s="15"/>
      <c r="B182" s="250"/>
      <c r="C182" s="251"/>
      <c r="D182" s="230" t="s">
        <v>222</v>
      </c>
      <c r="E182" s="252" t="s">
        <v>19</v>
      </c>
      <c r="F182" s="253" t="s">
        <v>228</v>
      </c>
      <c r="G182" s="251"/>
      <c r="H182" s="254">
        <v>152.44200000000001</v>
      </c>
      <c r="I182" s="255"/>
      <c r="J182" s="251"/>
      <c r="K182" s="251"/>
      <c r="L182" s="256"/>
      <c r="M182" s="257"/>
      <c r="N182" s="258"/>
      <c r="O182" s="258"/>
      <c r="P182" s="258"/>
      <c r="Q182" s="258"/>
      <c r="R182" s="258"/>
      <c r="S182" s="258"/>
      <c r="T182" s="259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0" t="s">
        <v>222</v>
      </c>
      <c r="AU182" s="260" t="s">
        <v>83</v>
      </c>
      <c r="AV182" s="15" t="s">
        <v>220</v>
      </c>
      <c r="AW182" s="15" t="s">
        <v>34</v>
      </c>
      <c r="AX182" s="15" t="s">
        <v>81</v>
      </c>
      <c r="AY182" s="260" t="s">
        <v>213</v>
      </c>
    </row>
    <row r="183" s="2" customFormat="1" ht="16.5" customHeight="1">
      <c r="A183" s="40"/>
      <c r="B183" s="41"/>
      <c r="C183" s="272" t="s">
        <v>309</v>
      </c>
      <c r="D183" s="272" t="s">
        <v>310</v>
      </c>
      <c r="E183" s="273" t="s">
        <v>311</v>
      </c>
      <c r="F183" s="274" t="s">
        <v>312</v>
      </c>
      <c r="G183" s="275" t="s">
        <v>288</v>
      </c>
      <c r="H183" s="276">
        <v>21.713999999999999</v>
      </c>
      <c r="I183" s="277"/>
      <c r="J183" s="278">
        <f>ROUND(I183*H183,2)</f>
        <v>0</v>
      </c>
      <c r="K183" s="274" t="s">
        <v>219</v>
      </c>
      <c r="L183" s="279"/>
      <c r="M183" s="280" t="s">
        <v>19</v>
      </c>
      <c r="N183" s="281" t="s">
        <v>45</v>
      </c>
      <c r="O183" s="86"/>
      <c r="P183" s="224">
        <f>O183*H183</f>
        <v>0</v>
      </c>
      <c r="Q183" s="224">
        <v>1</v>
      </c>
      <c r="R183" s="224">
        <f>Q183*H183</f>
        <v>21.713999999999999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257</v>
      </c>
      <c r="AT183" s="226" t="s">
        <v>310</v>
      </c>
      <c r="AU183" s="226" t="s">
        <v>83</v>
      </c>
      <c r="AY183" s="19" t="s">
        <v>213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81</v>
      </c>
      <c r="BK183" s="227">
        <f>ROUND(I183*H183,2)</f>
        <v>0</v>
      </c>
      <c r="BL183" s="19" t="s">
        <v>220</v>
      </c>
      <c r="BM183" s="226" t="s">
        <v>313</v>
      </c>
    </row>
    <row r="184" s="14" customFormat="1">
      <c r="A184" s="14"/>
      <c r="B184" s="239"/>
      <c r="C184" s="240"/>
      <c r="D184" s="230" t="s">
        <v>222</v>
      </c>
      <c r="E184" s="241" t="s">
        <v>19</v>
      </c>
      <c r="F184" s="242" t="s">
        <v>314</v>
      </c>
      <c r="G184" s="240"/>
      <c r="H184" s="243">
        <v>21.713999999999999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9" t="s">
        <v>222</v>
      </c>
      <c r="AU184" s="249" t="s">
        <v>83</v>
      </c>
      <c r="AV184" s="14" t="s">
        <v>83</v>
      </c>
      <c r="AW184" s="14" t="s">
        <v>34</v>
      </c>
      <c r="AX184" s="14" t="s">
        <v>81</v>
      </c>
      <c r="AY184" s="249" t="s">
        <v>213</v>
      </c>
    </row>
    <row r="185" s="2" customFormat="1">
      <c r="A185" s="40"/>
      <c r="B185" s="41"/>
      <c r="C185" s="215" t="s">
        <v>315</v>
      </c>
      <c r="D185" s="215" t="s">
        <v>215</v>
      </c>
      <c r="E185" s="216" t="s">
        <v>316</v>
      </c>
      <c r="F185" s="217" t="s">
        <v>317</v>
      </c>
      <c r="G185" s="218" t="s">
        <v>218</v>
      </c>
      <c r="H185" s="219">
        <v>18.815999999999999</v>
      </c>
      <c r="I185" s="220"/>
      <c r="J185" s="221">
        <f>ROUND(I185*H185,2)</f>
        <v>0</v>
      </c>
      <c r="K185" s="217" t="s">
        <v>219</v>
      </c>
      <c r="L185" s="46"/>
      <c r="M185" s="222" t="s">
        <v>19</v>
      </c>
      <c r="N185" s="223" t="s">
        <v>45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220</v>
      </c>
      <c r="AT185" s="226" t="s">
        <v>215</v>
      </c>
      <c r="AU185" s="226" t="s">
        <v>83</v>
      </c>
      <c r="AY185" s="19" t="s">
        <v>213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81</v>
      </c>
      <c r="BK185" s="227">
        <f>ROUND(I185*H185,2)</f>
        <v>0</v>
      </c>
      <c r="BL185" s="19" t="s">
        <v>220</v>
      </c>
      <c r="BM185" s="226" t="s">
        <v>318</v>
      </c>
    </row>
    <row r="186" s="13" customFormat="1">
      <c r="A186" s="13"/>
      <c r="B186" s="228"/>
      <c r="C186" s="229"/>
      <c r="D186" s="230" t="s">
        <v>222</v>
      </c>
      <c r="E186" s="231" t="s">
        <v>19</v>
      </c>
      <c r="F186" s="232" t="s">
        <v>271</v>
      </c>
      <c r="G186" s="229"/>
      <c r="H186" s="231" t="s">
        <v>19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8" t="s">
        <v>222</v>
      </c>
      <c r="AU186" s="238" t="s">
        <v>83</v>
      </c>
      <c r="AV186" s="13" t="s">
        <v>81</v>
      </c>
      <c r="AW186" s="13" t="s">
        <v>34</v>
      </c>
      <c r="AX186" s="13" t="s">
        <v>74</v>
      </c>
      <c r="AY186" s="238" t="s">
        <v>213</v>
      </c>
    </row>
    <row r="187" s="13" customFormat="1">
      <c r="A187" s="13"/>
      <c r="B187" s="228"/>
      <c r="C187" s="229"/>
      <c r="D187" s="230" t="s">
        <v>222</v>
      </c>
      <c r="E187" s="231" t="s">
        <v>19</v>
      </c>
      <c r="F187" s="232" t="s">
        <v>319</v>
      </c>
      <c r="G187" s="229"/>
      <c r="H187" s="231" t="s">
        <v>19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8" t="s">
        <v>222</v>
      </c>
      <c r="AU187" s="238" t="s">
        <v>83</v>
      </c>
      <c r="AV187" s="13" t="s">
        <v>81</v>
      </c>
      <c r="AW187" s="13" t="s">
        <v>34</v>
      </c>
      <c r="AX187" s="13" t="s">
        <v>74</v>
      </c>
      <c r="AY187" s="238" t="s">
        <v>213</v>
      </c>
    </row>
    <row r="188" s="14" customFormat="1">
      <c r="A188" s="14"/>
      <c r="B188" s="239"/>
      <c r="C188" s="240"/>
      <c r="D188" s="230" t="s">
        <v>222</v>
      </c>
      <c r="E188" s="241" t="s">
        <v>19</v>
      </c>
      <c r="F188" s="242" t="s">
        <v>320</v>
      </c>
      <c r="G188" s="240"/>
      <c r="H188" s="243">
        <v>18.815999999999999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9" t="s">
        <v>222</v>
      </c>
      <c r="AU188" s="249" t="s">
        <v>83</v>
      </c>
      <c r="AV188" s="14" t="s">
        <v>83</v>
      </c>
      <c r="AW188" s="14" t="s">
        <v>34</v>
      </c>
      <c r="AX188" s="14" t="s">
        <v>81</v>
      </c>
      <c r="AY188" s="249" t="s">
        <v>213</v>
      </c>
    </row>
    <row r="189" s="2" customFormat="1" ht="16.5" customHeight="1">
      <c r="A189" s="40"/>
      <c r="B189" s="41"/>
      <c r="C189" s="272" t="s">
        <v>321</v>
      </c>
      <c r="D189" s="272" t="s">
        <v>310</v>
      </c>
      <c r="E189" s="273" t="s">
        <v>311</v>
      </c>
      <c r="F189" s="274" t="s">
        <v>312</v>
      </c>
      <c r="G189" s="275" t="s">
        <v>288</v>
      </c>
      <c r="H189" s="276">
        <v>37.631999999999998</v>
      </c>
      <c r="I189" s="277"/>
      <c r="J189" s="278">
        <f>ROUND(I189*H189,2)</f>
        <v>0</v>
      </c>
      <c r="K189" s="274" t="s">
        <v>219</v>
      </c>
      <c r="L189" s="279"/>
      <c r="M189" s="280" t="s">
        <v>19</v>
      </c>
      <c r="N189" s="281" t="s">
        <v>45</v>
      </c>
      <c r="O189" s="86"/>
      <c r="P189" s="224">
        <f>O189*H189</f>
        <v>0</v>
      </c>
      <c r="Q189" s="224">
        <v>1</v>
      </c>
      <c r="R189" s="224">
        <f>Q189*H189</f>
        <v>37.631999999999998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257</v>
      </c>
      <c r="AT189" s="226" t="s">
        <v>310</v>
      </c>
      <c r="AU189" s="226" t="s">
        <v>83</v>
      </c>
      <c r="AY189" s="19" t="s">
        <v>213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81</v>
      </c>
      <c r="BK189" s="227">
        <f>ROUND(I189*H189,2)</f>
        <v>0</v>
      </c>
      <c r="BL189" s="19" t="s">
        <v>220</v>
      </c>
      <c r="BM189" s="226" t="s">
        <v>322</v>
      </c>
    </row>
    <row r="190" s="14" customFormat="1">
      <c r="A190" s="14"/>
      <c r="B190" s="239"/>
      <c r="C190" s="240"/>
      <c r="D190" s="230" t="s">
        <v>222</v>
      </c>
      <c r="E190" s="241" t="s">
        <v>19</v>
      </c>
      <c r="F190" s="242" t="s">
        <v>323</v>
      </c>
      <c r="G190" s="240"/>
      <c r="H190" s="243">
        <v>37.631999999999998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9" t="s">
        <v>222</v>
      </c>
      <c r="AU190" s="249" t="s">
        <v>83</v>
      </c>
      <c r="AV190" s="14" t="s">
        <v>83</v>
      </c>
      <c r="AW190" s="14" t="s">
        <v>34</v>
      </c>
      <c r="AX190" s="14" t="s">
        <v>81</v>
      </c>
      <c r="AY190" s="249" t="s">
        <v>213</v>
      </c>
    </row>
    <row r="191" s="2" customFormat="1">
      <c r="A191" s="40"/>
      <c r="B191" s="41"/>
      <c r="C191" s="215" t="s">
        <v>324</v>
      </c>
      <c r="D191" s="215" t="s">
        <v>215</v>
      </c>
      <c r="E191" s="216" t="s">
        <v>325</v>
      </c>
      <c r="F191" s="217" t="s">
        <v>326</v>
      </c>
      <c r="G191" s="218" t="s">
        <v>236</v>
      </c>
      <c r="H191" s="219">
        <v>7.5599999999999996</v>
      </c>
      <c r="I191" s="220"/>
      <c r="J191" s="221">
        <f>ROUND(I191*H191,2)</f>
        <v>0</v>
      </c>
      <c r="K191" s="217" t="s">
        <v>219</v>
      </c>
      <c r="L191" s="46"/>
      <c r="M191" s="222" t="s">
        <v>19</v>
      </c>
      <c r="N191" s="223" t="s">
        <v>45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220</v>
      </c>
      <c r="AT191" s="226" t="s">
        <v>215</v>
      </c>
      <c r="AU191" s="226" t="s">
        <v>83</v>
      </c>
      <c r="AY191" s="19" t="s">
        <v>213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81</v>
      </c>
      <c r="BK191" s="227">
        <f>ROUND(I191*H191,2)</f>
        <v>0</v>
      </c>
      <c r="BL191" s="19" t="s">
        <v>220</v>
      </c>
      <c r="BM191" s="226" t="s">
        <v>327</v>
      </c>
    </row>
    <row r="192" s="13" customFormat="1">
      <c r="A192" s="13"/>
      <c r="B192" s="228"/>
      <c r="C192" s="229"/>
      <c r="D192" s="230" t="s">
        <v>222</v>
      </c>
      <c r="E192" s="231" t="s">
        <v>19</v>
      </c>
      <c r="F192" s="232" t="s">
        <v>271</v>
      </c>
      <c r="G192" s="229"/>
      <c r="H192" s="231" t="s">
        <v>19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8" t="s">
        <v>222</v>
      </c>
      <c r="AU192" s="238" t="s">
        <v>83</v>
      </c>
      <c r="AV192" s="13" t="s">
        <v>81</v>
      </c>
      <c r="AW192" s="13" t="s">
        <v>34</v>
      </c>
      <c r="AX192" s="13" t="s">
        <v>74</v>
      </c>
      <c r="AY192" s="238" t="s">
        <v>213</v>
      </c>
    </row>
    <row r="193" s="13" customFormat="1">
      <c r="A193" s="13"/>
      <c r="B193" s="228"/>
      <c r="C193" s="229"/>
      <c r="D193" s="230" t="s">
        <v>222</v>
      </c>
      <c r="E193" s="231" t="s">
        <v>19</v>
      </c>
      <c r="F193" s="232" t="s">
        <v>232</v>
      </c>
      <c r="G193" s="229"/>
      <c r="H193" s="231" t="s">
        <v>19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8" t="s">
        <v>222</v>
      </c>
      <c r="AU193" s="238" t="s">
        <v>83</v>
      </c>
      <c r="AV193" s="13" t="s">
        <v>81</v>
      </c>
      <c r="AW193" s="13" t="s">
        <v>34</v>
      </c>
      <c r="AX193" s="13" t="s">
        <v>74</v>
      </c>
      <c r="AY193" s="238" t="s">
        <v>213</v>
      </c>
    </row>
    <row r="194" s="14" customFormat="1">
      <c r="A194" s="14"/>
      <c r="B194" s="239"/>
      <c r="C194" s="240"/>
      <c r="D194" s="230" t="s">
        <v>222</v>
      </c>
      <c r="E194" s="241" t="s">
        <v>19</v>
      </c>
      <c r="F194" s="242" t="s">
        <v>328</v>
      </c>
      <c r="G194" s="240"/>
      <c r="H194" s="243">
        <v>7.5599999999999996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9" t="s">
        <v>222</v>
      </c>
      <c r="AU194" s="249" t="s">
        <v>83</v>
      </c>
      <c r="AV194" s="14" t="s">
        <v>83</v>
      </c>
      <c r="AW194" s="14" t="s">
        <v>34</v>
      </c>
      <c r="AX194" s="14" t="s">
        <v>81</v>
      </c>
      <c r="AY194" s="249" t="s">
        <v>213</v>
      </c>
    </row>
    <row r="195" s="12" customFormat="1" ht="22.8" customHeight="1">
      <c r="A195" s="12"/>
      <c r="B195" s="199"/>
      <c r="C195" s="200"/>
      <c r="D195" s="201" t="s">
        <v>73</v>
      </c>
      <c r="E195" s="213" t="s">
        <v>83</v>
      </c>
      <c r="F195" s="213" t="s">
        <v>329</v>
      </c>
      <c r="G195" s="200"/>
      <c r="H195" s="200"/>
      <c r="I195" s="203"/>
      <c r="J195" s="214">
        <f>BK195</f>
        <v>0</v>
      </c>
      <c r="K195" s="200"/>
      <c r="L195" s="205"/>
      <c r="M195" s="206"/>
      <c r="N195" s="207"/>
      <c r="O195" s="207"/>
      <c r="P195" s="208">
        <f>SUM(P196:P268)</f>
        <v>0</v>
      </c>
      <c r="Q195" s="207"/>
      <c r="R195" s="208">
        <f>SUM(R196:R268)</f>
        <v>35.697378139999998</v>
      </c>
      <c r="S195" s="207"/>
      <c r="T195" s="209">
        <f>SUM(T196:T268)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0" t="s">
        <v>81</v>
      </c>
      <c r="AT195" s="211" t="s">
        <v>73</v>
      </c>
      <c r="AU195" s="211" t="s">
        <v>81</v>
      </c>
      <c r="AY195" s="210" t="s">
        <v>213</v>
      </c>
      <c r="BK195" s="212">
        <f>SUM(BK196:BK268)</f>
        <v>0</v>
      </c>
    </row>
    <row r="196" s="2" customFormat="1" ht="16.5" customHeight="1">
      <c r="A196" s="40"/>
      <c r="B196" s="41"/>
      <c r="C196" s="215" t="s">
        <v>330</v>
      </c>
      <c r="D196" s="215" t="s">
        <v>215</v>
      </c>
      <c r="E196" s="216" t="s">
        <v>331</v>
      </c>
      <c r="F196" s="217" t="s">
        <v>332</v>
      </c>
      <c r="G196" s="218" t="s">
        <v>218</v>
      </c>
      <c r="H196" s="219">
        <v>1.764</v>
      </c>
      <c r="I196" s="220"/>
      <c r="J196" s="221">
        <f>ROUND(I196*H196,2)</f>
        <v>0</v>
      </c>
      <c r="K196" s="217" t="s">
        <v>219</v>
      </c>
      <c r="L196" s="46"/>
      <c r="M196" s="222" t="s">
        <v>19</v>
      </c>
      <c r="N196" s="223" t="s">
        <v>45</v>
      </c>
      <c r="O196" s="86"/>
      <c r="P196" s="224">
        <f>O196*H196</f>
        <v>0</v>
      </c>
      <c r="Q196" s="224">
        <v>2.2563399999999998</v>
      </c>
      <c r="R196" s="224">
        <f>Q196*H196</f>
        <v>3.9801837599999996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220</v>
      </c>
      <c r="AT196" s="226" t="s">
        <v>215</v>
      </c>
      <c r="AU196" s="226" t="s">
        <v>83</v>
      </c>
      <c r="AY196" s="19" t="s">
        <v>213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81</v>
      </c>
      <c r="BK196" s="227">
        <f>ROUND(I196*H196,2)</f>
        <v>0</v>
      </c>
      <c r="BL196" s="19" t="s">
        <v>220</v>
      </c>
      <c r="BM196" s="226" t="s">
        <v>333</v>
      </c>
    </row>
    <row r="197" s="13" customFormat="1">
      <c r="A197" s="13"/>
      <c r="B197" s="228"/>
      <c r="C197" s="229"/>
      <c r="D197" s="230" t="s">
        <v>222</v>
      </c>
      <c r="E197" s="231" t="s">
        <v>19</v>
      </c>
      <c r="F197" s="232" t="s">
        <v>271</v>
      </c>
      <c r="G197" s="229"/>
      <c r="H197" s="231" t="s">
        <v>19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8" t="s">
        <v>222</v>
      </c>
      <c r="AU197" s="238" t="s">
        <v>83</v>
      </c>
      <c r="AV197" s="13" t="s">
        <v>81</v>
      </c>
      <c r="AW197" s="13" t="s">
        <v>34</v>
      </c>
      <c r="AX197" s="13" t="s">
        <v>74</v>
      </c>
      <c r="AY197" s="238" t="s">
        <v>213</v>
      </c>
    </row>
    <row r="198" s="13" customFormat="1">
      <c r="A198" s="13"/>
      <c r="B198" s="228"/>
      <c r="C198" s="229"/>
      <c r="D198" s="230" t="s">
        <v>222</v>
      </c>
      <c r="E198" s="231" t="s">
        <v>19</v>
      </c>
      <c r="F198" s="232" t="s">
        <v>334</v>
      </c>
      <c r="G198" s="229"/>
      <c r="H198" s="231" t="s">
        <v>19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8" t="s">
        <v>222</v>
      </c>
      <c r="AU198" s="238" t="s">
        <v>83</v>
      </c>
      <c r="AV198" s="13" t="s">
        <v>81</v>
      </c>
      <c r="AW198" s="13" t="s">
        <v>34</v>
      </c>
      <c r="AX198" s="13" t="s">
        <v>74</v>
      </c>
      <c r="AY198" s="238" t="s">
        <v>213</v>
      </c>
    </row>
    <row r="199" s="14" customFormat="1">
      <c r="A199" s="14"/>
      <c r="B199" s="239"/>
      <c r="C199" s="240"/>
      <c r="D199" s="230" t="s">
        <v>222</v>
      </c>
      <c r="E199" s="241" t="s">
        <v>19</v>
      </c>
      <c r="F199" s="242" t="s">
        <v>335</v>
      </c>
      <c r="G199" s="240"/>
      <c r="H199" s="243">
        <v>1.764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9" t="s">
        <v>222</v>
      </c>
      <c r="AU199" s="249" t="s">
        <v>83</v>
      </c>
      <c r="AV199" s="14" t="s">
        <v>83</v>
      </c>
      <c r="AW199" s="14" t="s">
        <v>34</v>
      </c>
      <c r="AX199" s="14" t="s">
        <v>81</v>
      </c>
      <c r="AY199" s="249" t="s">
        <v>213</v>
      </c>
    </row>
    <row r="200" s="2" customFormat="1" ht="16.5" customHeight="1">
      <c r="A200" s="40"/>
      <c r="B200" s="41"/>
      <c r="C200" s="215" t="s">
        <v>7</v>
      </c>
      <c r="D200" s="215" t="s">
        <v>215</v>
      </c>
      <c r="E200" s="216" t="s">
        <v>336</v>
      </c>
      <c r="F200" s="217" t="s">
        <v>337</v>
      </c>
      <c r="G200" s="218" t="s">
        <v>338</v>
      </c>
      <c r="H200" s="219">
        <v>58.799999999999997</v>
      </c>
      <c r="I200" s="220"/>
      <c r="J200" s="221">
        <f>ROUND(I200*H200,2)</f>
        <v>0</v>
      </c>
      <c r="K200" s="217" t="s">
        <v>219</v>
      </c>
      <c r="L200" s="46"/>
      <c r="M200" s="222" t="s">
        <v>19</v>
      </c>
      <c r="N200" s="223" t="s">
        <v>45</v>
      </c>
      <c r="O200" s="86"/>
      <c r="P200" s="224">
        <f>O200*H200</f>
        <v>0</v>
      </c>
      <c r="Q200" s="224">
        <v>0.00072999999999999996</v>
      </c>
      <c r="R200" s="224">
        <f>Q200*H200</f>
        <v>0.042923999999999997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220</v>
      </c>
      <c r="AT200" s="226" t="s">
        <v>215</v>
      </c>
      <c r="AU200" s="226" t="s">
        <v>83</v>
      </c>
      <c r="AY200" s="19" t="s">
        <v>213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81</v>
      </c>
      <c r="BK200" s="227">
        <f>ROUND(I200*H200,2)</f>
        <v>0</v>
      </c>
      <c r="BL200" s="19" t="s">
        <v>220</v>
      </c>
      <c r="BM200" s="226" t="s">
        <v>339</v>
      </c>
    </row>
    <row r="201" s="13" customFormat="1">
      <c r="A201" s="13"/>
      <c r="B201" s="228"/>
      <c r="C201" s="229"/>
      <c r="D201" s="230" t="s">
        <v>222</v>
      </c>
      <c r="E201" s="231" t="s">
        <v>19</v>
      </c>
      <c r="F201" s="232" t="s">
        <v>271</v>
      </c>
      <c r="G201" s="229"/>
      <c r="H201" s="231" t="s">
        <v>19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8" t="s">
        <v>222</v>
      </c>
      <c r="AU201" s="238" t="s">
        <v>83</v>
      </c>
      <c r="AV201" s="13" t="s">
        <v>81</v>
      </c>
      <c r="AW201" s="13" t="s">
        <v>34</v>
      </c>
      <c r="AX201" s="13" t="s">
        <v>74</v>
      </c>
      <c r="AY201" s="238" t="s">
        <v>213</v>
      </c>
    </row>
    <row r="202" s="13" customFormat="1">
      <c r="A202" s="13"/>
      <c r="B202" s="228"/>
      <c r="C202" s="229"/>
      <c r="D202" s="230" t="s">
        <v>222</v>
      </c>
      <c r="E202" s="231" t="s">
        <v>19</v>
      </c>
      <c r="F202" s="232" t="s">
        <v>340</v>
      </c>
      <c r="G202" s="229"/>
      <c r="H202" s="231" t="s">
        <v>19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8" t="s">
        <v>222</v>
      </c>
      <c r="AU202" s="238" t="s">
        <v>83</v>
      </c>
      <c r="AV202" s="13" t="s">
        <v>81</v>
      </c>
      <c r="AW202" s="13" t="s">
        <v>34</v>
      </c>
      <c r="AX202" s="13" t="s">
        <v>74</v>
      </c>
      <c r="AY202" s="238" t="s">
        <v>213</v>
      </c>
    </row>
    <row r="203" s="14" customFormat="1">
      <c r="A203" s="14"/>
      <c r="B203" s="239"/>
      <c r="C203" s="240"/>
      <c r="D203" s="230" t="s">
        <v>222</v>
      </c>
      <c r="E203" s="241" t="s">
        <v>19</v>
      </c>
      <c r="F203" s="242" t="s">
        <v>341</v>
      </c>
      <c r="G203" s="240"/>
      <c r="H203" s="243">
        <v>58.799999999999997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9" t="s">
        <v>222</v>
      </c>
      <c r="AU203" s="249" t="s">
        <v>83</v>
      </c>
      <c r="AV203" s="14" t="s">
        <v>83</v>
      </c>
      <c r="AW203" s="14" t="s">
        <v>34</v>
      </c>
      <c r="AX203" s="14" t="s">
        <v>81</v>
      </c>
      <c r="AY203" s="249" t="s">
        <v>213</v>
      </c>
    </row>
    <row r="204" s="2" customFormat="1">
      <c r="A204" s="40"/>
      <c r="B204" s="41"/>
      <c r="C204" s="215" t="s">
        <v>342</v>
      </c>
      <c r="D204" s="215" t="s">
        <v>215</v>
      </c>
      <c r="E204" s="216" t="s">
        <v>343</v>
      </c>
      <c r="F204" s="217" t="s">
        <v>344</v>
      </c>
      <c r="G204" s="218" t="s">
        <v>236</v>
      </c>
      <c r="H204" s="219">
        <v>147</v>
      </c>
      <c r="I204" s="220"/>
      <c r="J204" s="221">
        <f>ROUND(I204*H204,2)</f>
        <v>0</v>
      </c>
      <c r="K204" s="217" t="s">
        <v>219</v>
      </c>
      <c r="L204" s="46"/>
      <c r="M204" s="222" t="s">
        <v>19</v>
      </c>
      <c r="N204" s="223" t="s">
        <v>45</v>
      </c>
      <c r="O204" s="86"/>
      <c r="P204" s="224">
        <f>O204*H204</f>
        <v>0</v>
      </c>
      <c r="Q204" s="224">
        <v>0.00010000000000000001</v>
      </c>
      <c r="R204" s="224">
        <f>Q204*H204</f>
        <v>0.014700000000000001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220</v>
      </c>
      <c r="AT204" s="226" t="s">
        <v>215</v>
      </c>
      <c r="AU204" s="226" t="s">
        <v>83</v>
      </c>
      <c r="AY204" s="19" t="s">
        <v>213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81</v>
      </c>
      <c r="BK204" s="227">
        <f>ROUND(I204*H204,2)</f>
        <v>0</v>
      </c>
      <c r="BL204" s="19" t="s">
        <v>220</v>
      </c>
      <c r="BM204" s="226" t="s">
        <v>345</v>
      </c>
    </row>
    <row r="205" s="13" customFormat="1">
      <c r="A205" s="13"/>
      <c r="B205" s="228"/>
      <c r="C205" s="229"/>
      <c r="D205" s="230" t="s">
        <v>222</v>
      </c>
      <c r="E205" s="231" t="s">
        <v>19</v>
      </c>
      <c r="F205" s="232" t="s">
        <v>271</v>
      </c>
      <c r="G205" s="229"/>
      <c r="H205" s="231" t="s">
        <v>19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8" t="s">
        <v>222</v>
      </c>
      <c r="AU205" s="238" t="s">
        <v>83</v>
      </c>
      <c r="AV205" s="13" t="s">
        <v>81</v>
      </c>
      <c r="AW205" s="13" t="s">
        <v>34</v>
      </c>
      <c r="AX205" s="13" t="s">
        <v>74</v>
      </c>
      <c r="AY205" s="238" t="s">
        <v>213</v>
      </c>
    </row>
    <row r="206" s="14" customFormat="1">
      <c r="A206" s="14"/>
      <c r="B206" s="239"/>
      <c r="C206" s="240"/>
      <c r="D206" s="230" t="s">
        <v>222</v>
      </c>
      <c r="E206" s="241" t="s">
        <v>19</v>
      </c>
      <c r="F206" s="242" t="s">
        <v>346</v>
      </c>
      <c r="G206" s="240"/>
      <c r="H206" s="243">
        <v>147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9" t="s">
        <v>222</v>
      </c>
      <c r="AU206" s="249" t="s">
        <v>83</v>
      </c>
      <c r="AV206" s="14" t="s">
        <v>83</v>
      </c>
      <c r="AW206" s="14" t="s">
        <v>34</v>
      </c>
      <c r="AX206" s="14" t="s">
        <v>81</v>
      </c>
      <c r="AY206" s="249" t="s">
        <v>213</v>
      </c>
    </row>
    <row r="207" s="2" customFormat="1" ht="16.5" customHeight="1">
      <c r="A207" s="40"/>
      <c r="B207" s="41"/>
      <c r="C207" s="272" t="s">
        <v>347</v>
      </c>
      <c r="D207" s="272" t="s">
        <v>310</v>
      </c>
      <c r="E207" s="273" t="s">
        <v>348</v>
      </c>
      <c r="F207" s="274" t="s">
        <v>349</v>
      </c>
      <c r="G207" s="275" t="s">
        <v>236</v>
      </c>
      <c r="H207" s="276">
        <v>169.05000000000001</v>
      </c>
      <c r="I207" s="277"/>
      <c r="J207" s="278">
        <f>ROUND(I207*H207,2)</f>
        <v>0</v>
      </c>
      <c r="K207" s="274" t="s">
        <v>219</v>
      </c>
      <c r="L207" s="279"/>
      <c r="M207" s="280" t="s">
        <v>19</v>
      </c>
      <c r="N207" s="281" t="s">
        <v>45</v>
      </c>
      <c r="O207" s="86"/>
      <c r="P207" s="224">
        <f>O207*H207</f>
        <v>0</v>
      </c>
      <c r="Q207" s="224">
        <v>0.00050000000000000001</v>
      </c>
      <c r="R207" s="224">
        <f>Q207*H207</f>
        <v>0.084525000000000003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257</v>
      </c>
      <c r="AT207" s="226" t="s">
        <v>310</v>
      </c>
      <c r="AU207" s="226" t="s">
        <v>83</v>
      </c>
      <c r="AY207" s="19" t="s">
        <v>213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81</v>
      </c>
      <c r="BK207" s="227">
        <f>ROUND(I207*H207,2)</f>
        <v>0</v>
      </c>
      <c r="BL207" s="19" t="s">
        <v>220</v>
      </c>
      <c r="BM207" s="226" t="s">
        <v>350</v>
      </c>
    </row>
    <row r="208" s="14" customFormat="1">
      <c r="A208" s="14"/>
      <c r="B208" s="239"/>
      <c r="C208" s="240"/>
      <c r="D208" s="230" t="s">
        <v>222</v>
      </c>
      <c r="E208" s="241" t="s">
        <v>19</v>
      </c>
      <c r="F208" s="242" t="s">
        <v>351</v>
      </c>
      <c r="G208" s="240"/>
      <c r="H208" s="243">
        <v>169.05000000000001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9" t="s">
        <v>222</v>
      </c>
      <c r="AU208" s="249" t="s">
        <v>83</v>
      </c>
      <c r="AV208" s="14" t="s">
        <v>83</v>
      </c>
      <c r="AW208" s="14" t="s">
        <v>34</v>
      </c>
      <c r="AX208" s="14" t="s">
        <v>81</v>
      </c>
      <c r="AY208" s="249" t="s">
        <v>213</v>
      </c>
    </row>
    <row r="209" s="2" customFormat="1" ht="16.5" customHeight="1">
      <c r="A209" s="40"/>
      <c r="B209" s="41"/>
      <c r="C209" s="215" t="s">
        <v>352</v>
      </c>
      <c r="D209" s="215" t="s">
        <v>215</v>
      </c>
      <c r="E209" s="216" t="s">
        <v>353</v>
      </c>
      <c r="F209" s="217" t="s">
        <v>354</v>
      </c>
      <c r="G209" s="218" t="s">
        <v>218</v>
      </c>
      <c r="H209" s="219">
        <v>0.73599999999999999</v>
      </c>
      <c r="I209" s="220"/>
      <c r="J209" s="221">
        <f>ROUND(I209*H209,2)</f>
        <v>0</v>
      </c>
      <c r="K209" s="217" t="s">
        <v>219</v>
      </c>
      <c r="L209" s="46"/>
      <c r="M209" s="222" t="s">
        <v>19</v>
      </c>
      <c r="N209" s="223" t="s">
        <v>45</v>
      </c>
      <c r="O209" s="86"/>
      <c r="P209" s="224">
        <f>O209*H209</f>
        <v>0</v>
      </c>
      <c r="Q209" s="224">
        <v>2.2563399999999998</v>
      </c>
      <c r="R209" s="224">
        <f>Q209*H209</f>
        <v>1.6606662399999999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220</v>
      </c>
      <c r="AT209" s="226" t="s">
        <v>215</v>
      </c>
      <c r="AU209" s="226" t="s">
        <v>83</v>
      </c>
      <c r="AY209" s="19" t="s">
        <v>213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81</v>
      </c>
      <c r="BK209" s="227">
        <f>ROUND(I209*H209,2)</f>
        <v>0</v>
      </c>
      <c r="BL209" s="19" t="s">
        <v>220</v>
      </c>
      <c r="BM209" s="226" t="s">
        <v>355</v>
      </c>
    </row>
    <row r="210" s="13" customFormat="1">
      <c r="A210" s="13"/>
      <c r="B210" s="228"/>
      <c r="C210" s="229"/>
      <c r="D210" s="230" t="s">
        <v>222</v>
      </c>
      <c r="E210" s="231" t="s">
        <v>19</v>
      </c>
      <c r="F210" s="232" t="s">
        <v>271</v>
      </c>
      <c r="G210" s="229"/>
      <c r="H210" s="231" t="s">
        <v>19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8" t="s">
        <v>222</v>
      </c>
      <c r="AU210" s="238" t="s">
        <v>83</v>
      </c>
      <c r="AV210" s="13" t="s">
        <v>81</v>
      </c>
      <c r="AW210" s="13" t="s">
        <v>34</v>
      </c>
      <c r="AX210" s="13" t="s">
        <v>74</v>
      </c>
      <c r="AY210" s="238" t="s">
        <v>213</v>
      </c>
    </row>
    <row r="211" s="13" customFormat="1">
      <c r="A211" s="13"/>
      <c r="B211" s="228"/>
      <c r="C211" s="229"/>
      <c r="D211" s="230" t="s">
        <v>222</v>
      </c>
      <c r="E211" s="231" t="s">
        <v>19</v>
      </c>
      <c r="F211" s="232" t="s">
        <v>356</v>
      </c>
      <c r="G211" s="229"/>
      <c r="H211" s="231" t="s">
        <v>19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8" t="s">
        <v>222</v>
      </c>
      <c r="AU211" s="238" t="s">
        <v>83</v>
      </c>
      <c r="AV211" s="13" t="s">
        <v>81</v>
      </c>
      <c r="AW211" s="13" t="s">
        <v>34</v>
      </c>
      <c r="AX211" s="13" t="s">
        <v>74</v>
      </c>
      <c r="AY211" s="238" t="s">
        <v>213</v>
      </c>
    </row>
    <row r="212" s="14" customFormat="1">
      <c r="A212" s="14"/>
      <c r="B212" s="239"/>
      <c r="C212" s="240"/>
      <c r="D212" s="230" t="s">
        <v>222</v>
      </c>
      <c r="E212" s="241" t="s">
        <v>19</v>
      </c>
      <c r="F212" s="242" t="s">
        <v>357</v>
      </c>
      <c r="G212" s="240"/>
      <c r="H212" s="243">
        <v>0.54000000000000004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9" t="s">
        <v>222</v>
      </c>
      <c r="AU212" s="249" t="s">
        <v>83</v>
      </c>
      <c r="AV212" s="14" t="s">
        <v>83</v>
      </c>
      <c r="AW212" s="14" t="s">
        <v>34</v>
      </c>
      <c r="AX212" s="14" t="s">
        <v>74</v>
      </c>
      <c r="AY212" s="249" t="s">
        <v>213</v>
      </c>
    </row>
    <row r="213" s="14" customFormat="1">
      <c r="A213" s="14"/>
      <c r="B213" s="239"/>
      <c r="C213" s="240"/>
      <c r="D213" s="230" t="s">
        <v>222</v>
      </c>
      <c r="E213" s="241" t="s">
        <v>19</v>
      </c>
      <c r="F213" s="242" t="s">
        <v>358</v>
      </c>
      <c r="G213" s="240"/>
      <c r="H213" s="243">
        <v>0.19600000000000001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9" t="s">
        <v>222</v>
      </c>
      <c r="AU213" s="249" t="s">
        <v>83</v>
      </c>
      <c r="AV213" s="14" t="s">
        <v>83</v>
      </c>
      <c r="AW213" s="14" t="s">
        <v>34</v>
      </c>
      <c r="AX213" s="14" t="s">
        <v>74</v>
      </c>
      <c r="AY213" s="249" t="s">
        <v>213</v>
      </c>
    </row>
    <row r="214" s="15" customFormat="1">
      <c r="A214" s="15"/>
      <c r="B214" s="250"/>
      <c r="C214" s="251"/>
      <c r="D214" s="230" t="s">
        <v>222</v>
      </c>
      <c r="E214" s="252" t="s">
        <v>19</v>
      </c>
      <c r="F214" s="253" t="s">
        <v>228</v>
      </c>
      <c r="G214" s="251"/>
      <c r="H214" s="254">
        <v>0.73599999999999999</v>
      </c>
      <c r="I214" s="255"/>
      <c r="J214" s="251"/>
      <c r="K214" s="251"/>
      <c r="L214" s="256"/>
      <c r="M214" s="257"/>
      <c r="N214" s="258"/>
      <c r="O214" s="258"/>
      <c r="P214" s="258"/>
      <c r="Q214" s="258"/>
      <c r="R214" s="258"/>
      <c r="S214" s="258"/>
      <c r="T214" s="25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0" t="s">
        <v>222</v>
      </c>
      <c r="AU214" s="260" t="s">
        <v>83</v>
      </c>
      <c r="AV214" s="15" t="s">
        <v>220</v>
      </c>
      <c r="AW214" s="15" t="s">
        <v>34</v>
      </c>
      <c r="AX214" s="15" t="s">
        <v>81</v>
      </c>
      <c r="AY214" s="260" t="s">
        <v>213</v>
      </c>
    </row>
    <row r="215" s="2" customFormat="1" ht="16.5" customHeight="1">
      <c r="A215" s="40"/>
      <c r="B215" s="41"/>
      <c r="C215" s="215" t="s">
        <v>359</v>
      </c>
      <c r="D215" s="215" t="s">
        <v>215</v>
      </c>
      <c r="E215" s="216" t="s">
        <v>360</v>
      </c>
      <c r="F215" s="217" t="s">
        <v>361</v>
      </c>
      <c r="G215" s="218" t="s">
        <v>218</v>
      </c>
      <c r="H215" s="219">
        <v>1.0620000000000001</v>
      </c>
      <c r="I215" s="220"/>
      <c r="J215" s="221">
        <f>ROUND(I215*H215,2)</f>
        <v>0</v>
      </c>
      <c r="K215" s="217" t="s">
        <v>219</v>
      </c>
      <c r="L215" s="46"/>
      <c r="M215" s="222" t="s">
        <v>19</v>
      </c>
      <c r="N215" s="223" t="s">
        <v>45</v>
      </c>
      <c r="O215" s="86"/>
      <c r="P215" s="224">
        <f>O215*H215</f>
        <v>0</v>
      </c>
      <c r="Q215" s="224">
        <v>2.45329</v>
      </c>
      <c r="R215" s="224">
        <f>Q215*H215</f>
        <v>2.6053939800000001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220</v>
      </c>
      <c r="AT215" s="226" t="s">
        <v>215</v>
      </c>
      <c r="AU215" s="226" t="s">
        <v>83</v>
      </c>
      <c r="AY215" s="19" t="s">
        <v>213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81</v>
      </c>
      <c r="BK215" s="227">
        <f>ROUND(I215*H215,2)</f>
        <v>0</v>
      </c>
      <c r="BL215" s="19" t="s">
        <v>220</v>
      </c>
      <c r="BM215" s="226" t="s">
        <v>362</v>
      </c>
    </row>
    <row r="216" s="13" customFormat="1">
      <c r="A216" s="13"/>
      <c r="B216" s="228"/>
      <c r="C216" s="229"/>
      <c r="D216" s="230" t="s">
        <v>222</v>
      </c>
      <c r="E216" s="231" t="s">
        <v>19</v>
      </c>
      <c r="F216" s="232" t="s">
        <v>271</v>
      </c>
      <c r="G216" s="229"/>
      <c r="H216" s="231" t="s">
        <v>19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8" t="s">
        <v>222</v>
      </c>
      <c r="AU216" s="238" t="s">
        <v>83</v>
      </c>
      <c r="AV216" s="13" t="s">
        <v>81</v>
      </c>
      <c r="AW216" s="13" t="s">
        <v>34</v>
      </c>
      <c r="AX216" s="13" t="s">
        <v>74</v>
      </c>
      <c r="AY216" s="238" t="s">
        <v>213</v>
      </c>
    </row>
    <row r="217" s="14" customFormat="1">
      <c r="A217" s="14"/>
      <c r="B217" s="239"/>
      <c r="C217" s="240"/>
      <c r="D217" s="230" t="s">
        <v>222</v>
      </c>
      <c r="E217" s="241" t="s">
        <v>19</v>
      </c>
      <c r="F217" s="242" t="s">
        <v>363</v>
      </c>
      <c r="G217" s="240"/>
      <c r="H217" s="243">
        <v>1.0620000000000001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9" t="s">
        <v>222</v>
      </c>
      <c r="AU217" s="249" t="s">
        <v>83</v>
      </c>
      <c r="AV217" s="14" t="s">
        <v>83</v>
      </c>
      <c r="AW217" s="14" t="s">
        <v>34</v>
      </c>
      <c r="AX217" s="14" t="s">
        <v>81</v>
      </c>
      <c r="AY217" s="249" t="s">
        <v>213</v>
      </c>
    </row>
    <row r="218" s="2" customFormat="1" ht="21.75" customHeight="1">
      <c r="A218" s="40"/>
      <c r="B218" s="41"/>
      <c r="C218" s="215" t="s">
        <v>364</v>
      </c>
      <c r="D218" s="215" t="s">
        <v>215</v>
      </c>
      <c r="E218" s="216" t="s">
        <v>365</v>
      </c>
      <c r="F218" s="217" t="s">
        <v>366</v>
      </c>
      <c r="G218" s="218" t="s">
        <v>218</v>
      </c>
      <c r="H218" s="219">
        <v>1.5600000000000001</v>
      </c>
      <c r="I218" s="220"/>
      <c r="J218" s="221">
        <f>ROUND(I218*H218,2)</f>
        <v>0</v>
      </c>
      <c r="K218" s="217" t="s">
        <v>219</v>
      </c>
      <c r="L218" s="46"/>
      <c r="M218" s="222" t="s">
        <v>19</v>
      </c>
      <c r="N218" s="223" t="s">
        <v>45</v>
      </c>
      <c r="O218" s="86"/>
      <c r="P218" s="224">
        <f>O218*H218</f>
        <v>0</v>
      </c>
      <c r="Q218" s="224">
        <v>2.45329</v>
      </c>
      <c r="R218" s="224">
        <f>Q218*H218</f>
        <v>3.8271324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220</v>
      </c>
      <c r="AT218" s="226" t="s">
        <v>215</v>
      </c>
      <c r="AU218" s="226" t="s">
        <v>83</v>
      </c>
      <c r="AY218" s="19" t="s">
        <v>213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81</v>
      </c>
      <c r="BK218" s="227">
        <f>ROUND(I218*H218,2)</f>
        <v>0</v>
      </c>
      <c r="BL218" s="19" t="s">
        <v>220</v>
      </c>
      <c r="BM218" s="226" t="s">
        <v>367</v>
      </c>
    </row>
    <row r="219" s="13" customFormat="1">
      <c r="A219" s="13"/>
      <c r="B219" s="228"/>
      <c r="C219" s="229"/>
      <c r="D219" s="230" t="s">
        <v>222</v>
      </c>
      <c r="E219" s="231" t="s">
        <v>19</v>
      </c>
      <c r="F219" s="232" t="s">
        <v>271</v>
      </c>
      <c r="G219" s="229"/>
      <c r="H219" s="231" t="s">
        <v>19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8" t="s">
        <v>222</v>
      </c>
      <c r="AU219" s="238" t="s">
        <v>83</v>
      </c>
      <c r="AV219" s="13" t="s">
        <v>81</v>
      </c>
      <c r="AW219" s="13" t="s">
        <v>34</v>
      </c>
      <c r="AX219" s="13" t="s">
        <v>74</v>
      </c>
      <c r="AY219" s="238" t="s">
        <v>213</v>
      </c>
    </row>
    <row r="220" s="14" customFormat="1">
      <c r="A220" s="14"/>
      <c r="B220" s="239"/>
      <c r="C220" s="240"/>
      <c r="D220" s="230" t="s">
        <v>222</v>
      </c>
      <c r="E220" s="241" t="s">
        <v>19</v>
      </c>
      <c r="F220" s="242" t="s">
        <v>368</v>
      </c>
      <c r="G220" s="240"/>
      <c r="H220" s="243">
        <v>1.5600000000000001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9" t="s">
        <v>222</v>
      </c>
      <c r="AU220" s="249" t="s">
        <v>83</v>
      </c>
      <c r="AV220" s="14" t="s">
        <v>83</v>
      </c>
      <c r="AW220" s="14" t="s">
        <v>34</v>
      </c>
      <c r="AX220" s="14" t="s">
        <v>81</v>
      </c>
      <c r="AY220" s="249" t="s">
        <v>213</v>
      </c>
    </row>
    <row r="221" s="2" customFormat="1" ht="16.5" customHeight="1">
      <c r="A221" s="40"/>
      <c r="B221" s="41"/>
      <c r="C221" s="215" t="s">
        <v>369</v>
      </c>
      <c r="D221" s="215" t="s">
        <v>215</v>
      </c>
      <c r="E221" s="216" t="s">
        <v>370</v>
      </c>
      <c r="F221" s="217" t="s">
        <v>371</v>
      </c>
      <c r="G221" s="218" t="s">
        <v>236</v>
      </c>
      <c r="H221" s="219">
        <v>14.140000000000001</v>
      </c>
      <c r="I221" s="220"/>
      <c r="J221" s="221">
        <f>ROUND(I221*H221,2)</f>
        <v>0</v>
      </c>
      <c r="K221" s="217" t="s">
        <v>219</v>
      </c>
      <c r="L221" s="46"/>
      <c r="M221" s="222" t="s">
        <v>19</v>
      </c>
      <c r="N221" s="223" t="s">
        <v>45</v>
      </c>
      <c r="O221" s="86"/>
      <c r="P221" s="224">
        <f>O221*H221</f>
        <v>0</v>
      </c>
      <c r="Q221" s="224">
        <v>0.0026900000000000001</v>
      </c>
      <c r="R221" s="224">
        <f>Q221*H221</f>
        <v>0.038036600000000004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220</v>
      </c>
      <c r="AT221" s="226" t="s">
        <v>215</v>
      </c>
      <c r="AU221" s="226" t="s">
        <v>83</v>
      </c>
      <c r="AY221" s="19" t="s">
        <v>213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81</v>
      </c>
      <c r="BK221" s="227">
        <f>ROUND(I221*H221,2)</f>
        <v>0</v>
      </c>
      <c r="BL221" s="19" t="s">
        <v>220</v>
      </c>
      <c r="BM221" s="226" t="s">
        <v>372</v>
      </c>
    </row>
    <row r="222" s="13" customFormat="1">
      <c r="A222" s="13"/>
      <c r="B222" s="228"/>
      <c r="C222" s="229"/>
      <c r="D222" s="230" t="s">
        <v>222</v>
      </c>
      <c r="E222" s="231" t="s">
        <v>19</v>
      </c>
      <c r="F222" s="232" t="s">
        <v>271</v>
      </c>
      <c r="G222" s="229"/>
      <c r="H222" s="231" t="s">
        <v>19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8" t="s">
        <v>222</v>
      </c>
      <c r="AU222" s="238" t="s">
        <v>83</v>
      </c>
      <c r="AV222" s="13" t="s">
        <v>81</v>
      </c>
      <c r="AW222" s="13" t="s">
        <v>34</v>
      </c>
      <c r="AX222" s="13" t="s">
        <v>74</v>
      </c>
      <c r="AY222" s="238" t="s">
        <v>213</v>
      </c>
    </row>
    <row r="223" s="13" customFormat="1">
      <c r="A223" s="13"/>
      <c r="B223" s="228"/>
      <c r="C223" s="229"/>
      <c r="D223" s="230" t="s">
        <v>222</v>
      </c>
      <c r="E223" s="231" t="s">
        <v>19</v>
      </c>
      <c r="F223" s="232" t="s">
        <v>373</v>
      </c>
      <c r="G223" s="229"/>
      <c r="H223" s="231" t="s">
        <v>19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8" t="s">
        <v>222</v>
      </c>
      <c r="AU223" s="238" t="s">
        <v>83</v>
      </c>
      <c r="AV223" s="13" t="s">
        <v>81</v>
      </c>
      <c r="AW223" s="13" t="s">
        <v>34</v>
      </c>
      <c r="AX223" s="13" t="s">
        <v>74</v>
      </c>
      <c r="AY223" s="238" t="s">
        <v>213</v>
      </c>
    </row>
    <row r="224" s="14" customFormat="1">
      <c r="A224" s="14"/>
      <c r="B224" s="239"/>
      <c r="C224" s="240"/>
      <c r="D224" s="230" t="s">
        <v>222</v>
      </c>
      <c r="E224" s="241" t="s">
        <v>19</v>
      </c>
      <c r="F224" s="242" t="s">
        <v>374</v>
      </c>
      <c r="G224" s="240"/>
      <c r="H224" s="243">
        <v>4.3799999999999999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9" t="s">
        <v>222</v>
      </c>
      <c r="AU224" s="249" t="s">
        <v>83</v>
      </c>
      <c r="AV224" s="14" t="s">
        <v>83</v>
      </c>
      <c r="AW224" s="14" t="s">
        <v>34</v>
      </c>
      <c r="AX224" s="14" t="s">
        <v>74</v>
      </c>
      <c r="AY224" s="249" t="s">
        <v>213</v>
      </c>
    </row>
    <row r="225" s="13" customFormat="1">
      <c r="A225" s="13"/>
      <c r="B225" s="228"/>
      <c r="C225" s="229"/>
      <c r="D225" s="230" t="s">
        <v>222</v>
      </c>
      <c r="E225" s="231" t="s">
        <v>19</v>
      </c>
      <c r="F225" s="232" t="s">
        <v>356</v>
      </c>
      <c r="G225" s="229"/>
      <c r="H225" s="231" t="s">
        <v>19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8" t="s">
        <v>222</v>
      </c>
      <c r="AU225" s="238" t="s">
        <v>83</v>
      </c>
      <c r="AV225" s="13" t="s">
        <v>81</v>
      </c>
      <c r="AW225" s="13" t="s">
        <v>34</v>
      </c>
      <c r="AX225" s="13" t="s">
        <v>74</v>
      </c>
      <c r="AY225" s="238" t="s">
        <v>213</v>
      </c>
    </row>
    <row r="226" s="14" customFormat="1">
      <c r="A226" s="14"/>
      <c r="B226" s="239"/>
      <c r="C226" s="240"/>
      <c r="D226" s="230" t="s">
        <v>222</v>
      </c>
      <c r="E226" s="241" t="s">
        <v>19</v>
      </c>
      <c r="F226" s="242" t="s">
        <v>375</v>
      </c>
      <c r="G226" s="240"/>
      <c r="H226" s="243">
        <v>1.24</v>
      </c>
      <c r="I226" s="244"/>
      <c r="J226" s="240"/>
      <c r="K226" s="240"/>
      <c r="L226" s="245"/>
      <c r="M226" s="246"/>
      <c r="N226" s="247"/>
      <c r="O226" s="247"/>
      <c r="P226" s="247"/>
      <c r="Q226" s="247"/>
      <c r="R226" s="247"/>
      <c r="S226" s="247"/>
      <c r="T226" s="24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9" t="s">
        <v>222</v>
      </c>
      <c r="AU226" s="249" t="s">
        <v>83</v>
      </c>
      <c r="AV226" s="14" t="s">
        <v>83</v>
      </c>
      <c r="AW226" s="14" t="s">
        <v>34</v>
      </c>
      <c r="AX226" s="14" t="s">
        <v>74</v>
      </c>
      <c r="AY226" s="249" t="s">
        <v>213</v>
      </c>
    </row>
    <row r="227" s="13" customFormat="1">
      <c r="A227" s="13"/>
      <c r="B227" s="228"/>
      <c r="C227" s="229"/>
      <c r="D227" s="230" t="s">
        <v>222</v>
      </c>
      <c r="E227" s="231" t="s">
        <v>19</v>
      </c>
      <c r="F227" s="232" t="s">
        <v>373</v>
      </c>
      <c r="G227" s="229"/>
      <c r="H227" s="231" t="s">
        <v>19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8" t="s">
        <v>222</v>
      </c>
      <c r="AU227" s="238" t="s">
        <v>83</v>
      </c>
      <c r="AV227" s="13" t="s">
        <v>81</v>
      </c>
      <c r="AW227" s="13" t="s">
        <v>34</v>
      </c>
      <c r="AX227" s="13" t="s">
        <v>74</v>
      </c>
      <c r="AY227" s="238" t="s">
        <v>213</v>
      </c>
    </row>
    <row r="228" s="14" customFormat="1">
      <c r="A228" s="14"/>
      <c r="B228" s="239"/>
      <c r="C228" s="240"/>
      <c r="D228" s="230" t="s">
        <v>222</v>
      </c>
      <c r="E228" s="241" t="s">
        <v>19</v>
      </c>
      <c r="F228" s="242" t="s">
        <v>376</v>
      </c>
      <c r="G228" s="240"/>
      <c r="H228" s="243">
        <v>8.5199999999999996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9" t="s">
        <v>222</v>
      </c>
      <c r="AU228" s="249" t="s">
        <v>83</v>
      </c>
      <c r="AV228" s="14" t="s">
        <v>83</v>
      </c>
      <c r="AW228" s="14" t="s">
        <v>34</v>
      </c>
      <c r="AX228" s="14" t="s">
        <v>74</v>
      </c>
      <c r="AY228" s="249" t="s">
        <v>213</v>
      </c>
    </row>
    <row r="229" s="15" customFormat="1">
      <c r="A229" s="15"/>
      <c r="B229" s="250"/>
      <c r="C229" s="251"/>
      <c r="D229" s="230" t="s">
        <v>222</v>
      </c>
      <c r="E229" s="252" t="s">
        <v>19</v>
      </c>
      <c r="F229" s="253" t="s">
        <v>228</v>
      </c>
      <c r="G229" s="251"/>
      <c r="H229" s="254">
        <v>14.140000000000001</v>
      </c>
      <c r="I229" s="255"/>
      <c r="J229" s="251"/>
      <c r="K229" s="251"/>
      <c r="L229" s="256"/>
      <c r="M229" s="257"/>
      <c r="N229" s="258"/>
      <c r="O229" s="258"/>
      <c r="P229" s="258"/>
      <c r="Q229" s="258"/>
      <c r="R229" s="258"/>
      <c r="S229" s="258"/>
      <c r="T229" s="259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0" t="s">
        <v>222</v>
      </c>
      <c r="AU229" s="260" t="s">
        <v>83</v>
      </c>
      <c r="AV229" s="15" t="s">
        <v>220</v>
      </c>
      <c r="AW229" s="15" t="s">
        <v>34</v>
      </c>
      <c r="AX229" s="15" t="s">
        <v>81</v>
      </c>
      <c r="AY229" s="260" t="s">
        <v>213</v>
      </c>
    </row>
    <row r="230" s="2" customFormat="1" ht="16.5" customHeight="1">
      <c r="A230" s="40"/>
      <c r="B230" s="41"/>
      <c r="C230" s="215" t="s">
        <v>377</v>
      </c>
      <c r="D230" s="215" t="s">
        <v>215</v>
      </c>
      <c r="E230" s="216" t="s">
        <v>378</v>
      </c>
      <c r="F230" s="217" t="s">
        <v>379</v>
      </c>
      <c r="G230" s="218" t="s">
        <v>236</v>
      </c>
      <c r="H230" s="219">
        <v>14.140000000000001</v>
      </c>
      <c r="I230" s="220"/>
      <c r="J230" s="221">
        <f>ROUND(I230*H230,2)</f>
        <v>0</v>
      </c>
      <c r="K230" s="217" t="s">
        <v>219</v>
      </c>
      <c r="L230" s="46"/>
      <c r="M230" s="222" t="s">
        <v>19</v>
      </c>
      <c r="N230" s="223" t="s">
        <v>45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220</v>
      </c>
      <c r="AT230" s="226" t="s">
        <v>215</v>
      </c>
      <c r="AU230" s="226" t="s">
        <v>83</v>
      </c>
      <c r="AY230" s="19" t="s">
        <v>213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81</v>
      </c>
      <c r="BK230" s="227">
        <f>ROUND(I230*H230,2)</f>
        <v>0</v>
      </c>
      <c r="BL230" s="19" t="s">
        <v>220</v>
      </c>
      <c r="BM230" s="226" t="s">
        <v>380</v>
      </c>
    </row>
    <row r="231" s="2" customFormat="1" ht="16.5" customHeight="1">
      <c r="A231" s="40"/>
      <c r="B231" s="41"/>
      <c r="C231" s="215" t="s">
        <v>381</v>
      </c>
      <c r="D231" s="215" t="s">
        <v>215</v>
      </c>
      <c r="E231" s="216" t="s">
        <v>382</v>
      </c>
      <c r="F231" s="217" t="s">
        <v>383</v>
      </c>
      <c r="G231" s="218" t="s">
        <v>218</v>
      </c>
      <c r="H231" s="219">
        <v>2.448</v>
      </c>
      <c r="I231" s="220"/>
      <c r="J231" s="221">
        <f>ROUND(I231*H231,2)</f>
        <v>0</v>
      </c>
      <c r="K231" s="217" t="s">
        <v>219</v>
      </c>
      <c r="L231" s="46"/>
      <c r="M231" s="222" t="s">
        <v>19</v>
      </c>
      <c r="N231" s="223" t="s">
        <v>45</v>
      </c>
      <c r="O231" s="86"/>
      <c r="P231" s="224">
        <f>O231*H231</f>
        <v>0</v>
      </c>
      <c r="Q231" s="224">
        <v>2.45329</v>
      </c>
      <c r="R231" s="224">
        <f>Q231*H231</f>
        <v>6.0056539199999994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220</v>
      </c>
      <c r="AT231" s="226" t="s">
        <v>215</v>
      </c>
      <c r="AU231" s="226" t="s">
        <v>83</v>
      </c>
      <c r="AY231" s="19" t="s">
        <v>213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81</v>
      </c>
      <c r="BK231" s="227">
        <f>ROUND(I231*H231,2)</f>
        <v>0</v>
      </c>
      <c r="BL231" s="19" t="s">
        <v>220</v>
      </c>
      <c r="BM231" s="226" t="s">
        <v>384</v>
      </c>
    </row>
    <row r="232" s="13" customFormat="1">
      <c r="A232" s="13"/>
      <c r="B232" s="228"/>
      <c r="C232" s="229"/>
      <c r="D232" s="230" t="s">
        <v>222</v>
      </c>
      <c r="E232" s="231" t="s">
        <v>19</v>
      </c>
      <c r="F232" s="232" t="s">
        <v>271</v>
      </c>
      <c r="G232" s="229"/>
      <c r="H232" s="231" t="s">
        <v>19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8" t="s">
        <v>222</v>
      </c>
      <c r="AU232" s="238" t="s">
        <v>83</v>
      </c>
      <c r="AV232" s="13" t="s">
        <v>81</v>
      </c>
      <c r="AW232" s="13" t="s">
        <v>34</v>
      </c>
      <c r="AX232" s="13" t="s">
        <v>74</v>
      </c>
      <c r="AY232" s="238" t="s">
        <v>213</v>
      </c>
    </row>
    <row r="233" s="14" customFormat="1">
      <c r="A233" s="14"/>
      <c r="B233" s="239"/>
      <c r="C233" s="240"/>
      <c r="D233" s="230" t="s">
        <v>222</v>
      </c>
      <c r="E233" s="241" t="s">
        <v>19</v>
      </c>
      <c r="F233" s="242" t="s">
        <v>385</v>
      </c>
      <c r="G233" s="240"/>
      <c r="H233" s="243">
        <v>1.1519999999999999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9" t="s">
        <v>222</v>
      </c>
      <c r="AU233" s="249" t="s">
        <v>83</v>
      </c>
      <c r="AV233" s="14" t="s">
        <v>83</v>
      </c>
      <c r="AW233" s="14" t="s">
        <v>34</v>
      </c>
      <c r="AX233" s="14" t="s">
        <v>74</v>
      </c>
      <c r="AY233" s="249" t="s">
        <v>213</v>
      </c>
    </row>
    <row r="234" s="14" customFormat="1">
      <c r="A234" s="14"/>
      <c r="B234" s="239"/>
      <c r="C234" s="240"/>
      <c r="D234" s="230" t="s">
        <v>222</v>
      </c>
      <c r="E234" s="241" t="s">
        <v>19</v>
      </c>
      <c r="F234" s="242" t="s">
        <v>386</v>
      </c>
      <c r="G234" s="240"/>
      <c r="H234" s="243">
        <v>1.296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9" t="s">
        <v>222</v>
      </c>
      <c r="AU234" s="249" t="s">
        <v>83</v>
      </c>
      <c r="AV234" s="14" t="s">
        <v>83</v>
      </c>
      <c r="AW234" s="14" t="s">
        <v>34</v>
      </c>
      <c r="AX234" s="14" t="s">
        <v>74</v>
      </c>
      <c r="AY234" s="249" t="s">
        <v>213</v>
      </c>
    </row>
    <row r="235" s="15" customFormat="1">
      <c r="A235" s="15"/>
      <c r="B235" s="250"/>
      <c r="C235" s="251"/>
      <c r="D235" s="230" t="s">
        <v>222</v>
      </c>
      <c r="E235" s="252" t="s">
        <v>19</v>
      </c>
      <c r="F235" s="253" t="s">
        <v>228</v>
      </c>
      <c r="G235" s="251"/>
      <c r="H235" s="254">
        <v>2.448</v>
      </c>
      <c r="I235" s="255"/>
      <c r="J235" s="251"/>
      <c r="K235" s="251"/>
      <c r="L235" s="256"/>
      <c r="M235" s="257"/>
      <c r="N235" s="258"/>
      <c r="O235" s="258"/>
      <c r="P235" s="258"/>
      <c r="Q235" s="258"/>
      <c r="R235" s="258"/>
      <c r="S235" s="258"/>
      <c r="T235" s="259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0" t="s">
        <v>222</v>
      </c>
      <c r="AU235" s="260" t="s">
        <v>83</v>
      </c>
      <c r="AV235" s="15" t="s">
        <v>220</v>
      </c>
      <c r="AW235" s="15" t="s">
        <v>34</v>
      </c>
      <c r="AX235" s="15" t="s">
        <v>81</v>
      </c>
      <c r="AY235" s="260" t="s">
        <v>213</v>
      </c>
    </row>
    <row r="236" s="2" customFormat="1" ht="16.5" customHeight="1">
      <c r="A236" s="40"/>
      <c r="B236" s="41"/>
      <c r="C236" s="215" t="s">
        <v>387</v>
      </c>
      <c r="D236" s="215" t="s">
        <v>215</v>
      </c>
      <c r="E236" s="216" t="s">
        <v>388</v>
      </c>
      <c r="F236" s="217" t="s">
        <v>389</v>
      </c>
      <c r="G236" s="218" t="s">
        <v>236</v>
      </c>
      <c r="H236" s="219">
        <v>23.039999999999999</v>
      </c>
      <c r="I236" s="220"/>
      <c r="J236" s="221">
        <f>ROUND(I236*H236,2)</f>
        <v>0</v>
      </c>
      <c r="K236" s="217" t="s">
        <v>219</v>
      </c>
      <c r="L236" s="46"/>
      <c r="M236" s="222" t="s">
        <v>19</v>
      </c>
      <c r="N236" s="223" t="s">
        <v>45</v>
      </c>
      <c r="O236" s="86"/>
      <c r="P236" s="224">
        <f>O236*H236</f>
        <v>0</v>
      </c>
      <c r="Q236" s="224">
        <v>0.00264</v>
      </c>
      <c r="R236" s="224">
        <f>Q236*H236</f>
        <v>0.0608256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220</v>
      </c>
      <c r="AT236" s="226" t="s">
        <v>215</v>
      </c>
      <c r="AU236" s="226" t="s">
        <v>83</v>
      </c>
      <c r="AY236" s="19" t="s">
        <v>213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81</v>
      </c>
      <c r="BK236" s="227">
        <f>ROUND(I236*H236,2)</f>
        <v>0</v>
      </c>
      <c r="BL236" s="19" t="s">
        <v>220</v>
      </c>
      <c r="BM236" s="226" t="s">
        <v>390</v>
      </c>
    </row>
    <row r="237" s="13" customFormat="1">
      <c r="A237" s="13"/>
      <c r="B237" s="228"/>
      <c r="C237" s="229"/>
      <c r="D237" s="230" t="s">
        <v>222</v>
      </c>
      <c r="E237" s="231" t="s">
        <v>19</v>
      </c>
      <c r="F237" s="232" t="s">
        <v>271</v>
      </c>
      <c r="G237" s="229"/>
      <c r="H237" s="231" t="s">
        <v>19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8" t="s">
        <v>222</v>
      </c>
      <c r="AU237" s="238" t="s">
        <v>83</v>
      </c>
      <c r="AV237" s="13" t="s">
        <v>81</v>
      </c>
      <c r="AW237" s="13" t="s">
        <v>34</v>
      </c>
      <c r="AX237" s="13" t="s">
        <v>74</v>
      </c>
      <c r="AY237" s="238" t="s">
        <v>213</v>
      </c>
    </row>
    <row r="238" s="14" customFormat="1">
      <c r="A238" s="14"/>
      <c r="B238" s="239"/>
      <c r="C238" s="240"/>
      <c r="D238" s="230" t="s">
        <v>222</v>
      </c>
      <c r="E238" s="241" t="s">
        <v>19</v>
      </c>
      <c r="F238" s="242" t="s">
        <v>391</v>
      </c>
      <c r="G238" s="240"/>
      <c r="H238" s="243">
        <v>5.7599999999999998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9" t="s">
        <v>222</v>
      </c>
      <c r="AU238" s="249" t="s">
        <v>83</v>
      </c>
      <c r="AV238" s="14" t="s">
        <v>83</v>
      </c>
      <c r="AW238" s="14" t="s">
        <v>34</v>
      </c>
      <c r="AX238" s="14" t="s">
        <v>74</v>
      </c>
      <c r="AY238" s="249" t="s">
        <v>213</v>
      </c>
    </row>
    <row r="239" s="14" customFormat="1">
      <c r="A239" s="14"/>
      <c r="B239" s="239"/>
      <c r="C239" s="240"/>
      <c r="D239" s="230" t="s">
        <v>222</v>
      </c>
      <c r="E239" s="241" t="s">
        <v>19</v>
      </c>
      <c r="F239" s="242" t="s">
        <v>392</v>
      </c>
      <c r="G239" s="240"/>
      <c r="H239" s="243">
        <v>17.280000000000001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9" t="s">
        <v>222</v>
      </c>
      <c r="AU239" s="249" t="s">
        <v>83</v>
      </c>
      <c r="AV239" s="14" t="s">
        <v>83</v>
      </c>
      <c r="AW239" s="14" t="s">
        <v>34</v>
      </c>
      <c r="AX239" s="14" t="s">
        <v>74</v>
      </c>
      <c r="AY239" s="249" t="s">
        <v>213</v>
      </c>
    </row>
    <row r="240" s="15" customFormat="1">
      <c r="A240" s="15"/>
      <c r="B240" s="250"/>
      <c r="C240" s="251"/>
      <c r="D240" s="230" t="s">
        <v>222</v>
      </c>
      <c r="E240" s="252" t="s">
        <v>19</v>
      </c>
      <c r="F240" s="253" t="s">
        <v>228</v>
      </c>
      <c r="G240" s="251"/>
      <c r="H240" s="254">
        <v>23.039999999999999</v>
      </c>
      <c r="I240" s="255"/>
      <c r="J240" s="251"/>
      <c r="K240" s="251"/>
      <c r="L240" s="256"/>
      <c r="M240" s="257"/>
      <c r="N240" s="258"/>
      <c r="O240" s="258"/>
      <c r="P240" s="258"/>
      <c r="Q240" s="258"/>
      <c r="R240" s="258"/>
      <c r="S240" s="258"/>
      <c r="T240" s="259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0" t="s">
        <v>222</v>
      </c>
      <c r="AU240" s="260" t="s">
        <v>83</v>
      </c>
      <c r="AV240" s="15" t="s">
        <v>220</v>
      </c>
      <c r="AW240" s="15" t="s">
        <v>34</v>
      </c>
      <c r="AX240" s="15" t="s">
        <v>81</v>
      </c>
      <c r="AY240" s="260" t="s">
        <v>213</v>
      </c>
    </row>
    <row r="241" s="2" customFormat="1" ht="16.5" customHeight="1">
      <c r="A241" s="40"/>
      <c r="B241" s="41"/>
      <c r="C241" s="215" t="s">
        <v>393</v>
      </c>
      <c r="D241" s="215" t="s">
        <v>215</v>
      </c>
      <c r="E241" s="216" t="s">
        <v>394</v>
      </c>
      <c r="F241" s="217" t="s">
        <v>395</v>
      </c>
      <c r="G241" s="218" t="s">
        <v>236</v>
      </c>
      <c r="H241" s="219">
        <v>23.039999999999999</v>
      </c>
      <c r="I241" s="220"/>
      <c r="J241" s="221">
        <f>ROUND(I241*H241,2)</f>
        <v>0</v>
      </c>
      <c r="K241" s="217" t="s">
        <v>219</v>
      </c>
      <c r="L241" s="46"/>
      <c r="M241" s="222" t="s">
        <v>19</v>
      </c>
      <c r="N241" s="223" t="s">
        <v>45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220</v>
      </c>
      <c r="AT241" s="226" t="s">
        <v>215</v>
      </c>
      <c r="AU241" s="226" t="s">
        <v>83</v>
      </c>
      <c r="AY241" s="19" t="s">
        <v>213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81</v>
      </c>
      <c r="BK241" s="227">
        <f>ROUND(I241*H241,2)</f>
        <v>0</v>
      </c>
      <c r="BL241" s="19" t="s">
        <v>220</v>
      </c>
      <c r="BM241" s="226" t="s">
        <v>396</v>
      </c>
    </row>
    <row r="242" s="2" customFormat="1">
      <c r="A242" s="40"/>
      <c r="B242" s="41"/>
      <c r="C242" s="215" t="s">
        <v>397</v>
      </c>
      <c r="D242" s="215" t="s">
        <v>215</v>
      </c>
      <c r="E242" s="216" t="s">
        <v>398</v>
      </c>
      <c r="F242" s="217" t="s">
        <v>399</v>
      </c>
      <c r="G242" s="218" t="s">
        <v>218</v>
      </c>
      <c r="H242" s="219">
        <v>6.8310000000000004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45</v>
      </c>
      <c r="O242" s="86"/>
      <c r="P242" s="224">
        <f>O242*H242</f>
        <v>0</v>
      </c>
      <c r="Q242" s="224">
        <v>2.45329</v>
      </c>
      <c r="R242" s="224">
        <f>Q242*H242</f>
        <v>16.758423990000001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220</v>
      </c>
      <c r="AT242" s="226" t="s">
        <v>215</v>
      </c>
      <c r="AU242" s="226" t="s">
        <v>83</v>
      </c>
      <c r="AY242" s="19" t="s">
        <v>213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81</v>
      </c>
      <c r="BK242" s="227">
        <f>ROUND(I242*H242,2)</f>
        <v>0</v>
      </c>
      <c r="BL242" s="19" t="s">
        <v>220</v>
      </c>
      <c r="BM242" s="226" t="s">
        <v>400</v>
      </c>
    </row>
    <row r="243" s="13" customFormat="1">
      <c r="A243" s="13"/>
      <c r="B243" s="228"/>
      <c r="C243" s="229"/>
      <c r="D243" s="230" t="s">
        <v>222</v>
      </c>
      <c r="E243" s="231" t="s">
        <v>19</v>
      </c>
      <c r="F243" s="232" t="s">
        <v>271</v>
      </c>
      <c r="G243" s="229"/>
      <c r="H243" s="231" t="s">
        <v>19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8" t="s">
        <v>222</v>
      </c>
      <c r="AU243" s="238" t="s">
        <v>83</v>
      </c>
      <c r="AV243" s="13" t="s">
        <v>81</v>
      </c>
      <c r="AW243" s="13" t="s">
        <v>34</v>
      </c>
      <c r="AX243" s="13" t="s">
        <v>74</v>
      </c>
      <c r="AY243" s="238" t="s">
        <v>213</v>
      </c>
    </row>
    <row r="244" s="14" customFormat="1">
      <c r="A244" s="14"/>
      <c r="B244" s="239"/>
      <c r="C244" s="240"/>
      <c r="D244" s="230" t="s">
        <v>222</v>
      </c>
      <c r="E244" s="241" t="s">
        <v>19</v>
      </c>
      <c r="F244" s="242" t="s">
        <v>401</v>
      </c>
      <c r="G244" s="240"/>
      <c r="H244" s="243">
        <v>6.8310000000000004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9" t="s">
        <v>222</v>
      </c>
      <c r="AU244" s="249" t="s">
        <v>83</v>
      </c>
      <c r="AV244" s="14" t="s">
        <v>83</v>
      </c>
      <c r="AW244" s="14" t="s">
        <v>34</v>
      </c>
      <c r="AX244" s="14" t="s">
        <v>81</v>
      </c>
      <c r="AY244" s="249" t="s">
        <v>213</v>
      </c>
    </row>
    <row r="245" s="2" customFormat="1" ht="16.5" customHeight="1">
      <c r="A245" s="40"/>
      <c r="B245" s="41"/>
      <c r="C245" s="215" t="s">
        <v>402</v>
      </c>
      <c r="D245" s="215" t="s">
        <v>215</v>
      </c>
      <c r="E245" s="216" t="s">
        <v>403</v>
      </c>
      <c r="F245" s="217" t="s">
        <v>404</v>
      </c>
      <c r="G245" s="218" t="s">
        <v>236</v>
      </c>
      <c r="H245" s="219">
        <v>28.940000000000001</v>
      </c>
      <c r="I245" s="220"/>
      <c r="J245" s="221">
        <f>ROUND(I245*H245,2)</f>
        <v>0</v>
      </c>
      <c r="K245" s="217" t="s">
        <v>219</v>
      </c>
      <c r="L245" s="46"/>
      <c r="M245" s="222" t="s">
        <v>19</v>
      </c>
      <c r="N245" s="223" t="s">
        <v>45</v>
      </c>
      <c r="O245" s="86"/>
      <c r="P245" s="224">
        <f>O245*H245</f>
        <v>0</v>
      </c>
      <c r="Q245" s="224">
        <v>0.0027499999999999998</v>
      </c>
      <c r="R245" s="224">
        <f>Q245*H245</f>
        <v>0.079585000000000003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220</v>
      </c>
      <c r="AT245" s="226" t="s">
        <v>215</v>
      </c>
      <c r="AU245" s="226" t="s">
        <v>83</v>
      </c>
      <c r="AY245" s="19" t="s">
        <v>213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81</v>
      </c>
      <c r="BK245" s="227">
        <f>ROUND(I245*H245,2)</f>
        <v>0</v>
      </c>
      <c r="BL245" s="19" t="s">
        <v>220</v>
      </c>
      <c r="BM245" s="226" t="s">
        <v>405</v>
      </c>
    </row>
    <row r="246" s="13" customFormat="1">
      <c r="A246" s="13"/>
      <c r="B246" s="228"/>
      <c r="C246" s="229"/>
      <c r="D246" s="230" t="s">
        <v>222</v>
      </c>
      <c r="E246" s="231" t="s">
        <v>19</v>
      </c>
      <c r="F246" s="232" t="s">
        <v>271</v>
      </c>
      <c r="G246" s="229"/>
      <c r="H246" s="231" t="s">
        <v>19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8" t="s">
        <v>222</v>
      </c>
      <c r="AU246" s="238" t="s">
        <v>83</v>
      </c>
      <c r="AV246" s="13" t="s">
        <v>81</v>
      </c>
      <c r="AW246" s="13" t="s">
        <v>34</v>
      </c>
      <c r="AX246" s="13" t="s">
        <v>74</v>
      </c>
      <c r="AY246" s="238" t="s">
        <v>213</v>
      </c>
    </row>
    <row r="247" s="13" customFormat="1">
      <c r="A247" s="13"/>
      <c r="B247" s="228"/>
      <c r="C247" s="229"/>
      <c r="D247" s="230" t="s">
        <v>222</v>
      </c>
      <c r="E247" s="231" t="s">
        <v>19</v>
      </c>
      <c r="F247" s="232" t="s">
        <v>232</v>
      </c>
      <c r="G247" s="229"/>
      <c r="H247" s="231" t="s">
        <v>19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8" t="s">
        <v>222</v>
      </c>
      <c r="AU247" s="238" t="s">
        <v>83</v>
      </c>
      <c r="AV247" s="13" t="s">
        <v>81</v>
      </c>
      <c r="AW247" s="13" t="s">
        <v>34</v>
      </c>
      <c r="AX247" s="13" t="s">
        <v>74</v>
      </c>
      <c r="AY247" s="238" t="s">
        <v>213</v>
      </c>
    </row>
    <row r="248" s="14" customFormat="1">
      <c r="A248" s="14"/>
      <c r="B248" s="239"/>
      <c r="C248" s="240"/>
      <c r="D248" s="230" t="s">
        <v>222</v>
      </c>
      <c r="E248" s="241" t="s">
        <v>19</v>
      </c>
      <c r="F248" s="242" t="s">
        <v>406</v>
      </c>
      <c r="G248" s="240"/>
      <c r="H248" s="243">
        <v>17.5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9" t="s">
        <v>222</v>
      </c>
      <c r="AU248" s="249" t="s">
        <v>83</v>
      </c>
      <c r="AV248" s="14" t="s">
        <v>83</v>
      </c>
      <c r="AW248" s="14" t="s">
        <v>34</v>
      </c>
      <c r="AX248" s="14" t="s">
        <v>74</v>
      </c>
      <c r="AY248" s="249" t="s">
        <v>213</v>
      </c>
    </row>
    <row r="249" s="14" customFormat="1">
      <c r="A249" s="14"/>
      <c r="B249" s="239"/>
      <c r="C249" s="240"/>
      <c r="D249" s="230" t="s">
        <v>222</v>
      </c>
      <c r="E249" s="241" t="s">
        <v>19</v>
      </c>
      <c r="F249" s="242" t="s">
        <v>407</v>
      </c>
      <c r="G249" s="240"/>
      <c r="H249" s="243">
        <v>11.44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9" t="s">
        <v>222</v>
      </c>
      <c r="AU249" s="249" t="s">
        <v>83</v>
      </c>
      <c r="AV249" s="14" t="s">
        <v>83</v>
      </c>
      <c r="AW249" s="14" t="s">
        <v>34</v>
      </c>
      <c r="AX249" s="14" t="s">
        <v>74</v>
      </c>
      <c r="AY249" s="249" t="s">
        <v>213</v>
      </c>
    </row>
    <row r="250" s="15" customFormat="1">
      <c r="A250" s="15"/>
      <c r="B250" s="250"/>
      <c r="C250" s="251"/>
      <c r="D250" s="230" t="s">
        <v>222</v>
      </c>
      <c r="E250" s="252" t="s">
        <v>19</v>
      </c>
      <c r="F250" s="253" t="s">
        <v>228</v>
      </c>
      <c r="G250" s="251"/>
      <c r="H250" s="254">
        <v>28.940000000000001</v>
      </c>
      <c r="I250" s="255"/>
      <c r="J250" s="251"/>
      <c r="K250" s="251"/>
      <c r="L250" s="256"/>
      <c r="M250" s="257"/>
      <c r="N250" s="258"/>
      <c r="O250" s="258"/>
      <c r="P250" s="258"/>
      <c r="Q250" s="258"/>
      <c r="R250" s="258"/>
      <c r="S250" s="258"/>
      <c r="T250" s="259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0" t="s">
        <v>222</v>
      </c>
      <c r="AU250" s="260" t="s">
        <v>83</v>
      </c>
      <c r="AV250" s="15" t="s">
        <v>220</v>
      </c>
      <c r="AW250" s="15" t="s">
        <v>34</v>
      </c>
      <c r="AX250" s="15" t="s">
        <v>81</v>
      </c>
      <c r="AY250" s="260" t="s">
        <v>213</v>
      </c>
    </row>
    <row r="251" s="2" customFormat="1" ht="16.5" customHeight="1">
      <c r="A251" s="40"/>
      <c r="B251" s="41"/>
      <c r="C251" s="215" t="s">
        <v>408</v>
      </c>
      <c r="D251" s="215" t="s">
        <v>215</v>
      </c>
      <c r="E251" s="216" t="s">
        <v>409</v>
      </c>
      <c r="F251" s="217" t="s">
        <v>410</v>
      </c>
      <c r="G251" s="218" t="s">
        <v>236</v>
      </c>
      <c r="H251" s="219">
        <v>28.940000000000001</v>
      </c>
      <c r="I251" s="220"/>
      <c r="J251" s="221">
        <f>ROUND(I251*H251,2)</f>
        <v>0</v>
      </c>
      <c r="K251" s="217" t="s">
        <v>219</v>
      </c>
      <c r="L251" s="46"/>
      <c r="M251" s="222" t="s">
        <v>19</v>
      </c>
      <c r="N251" s="223" t="s">
        <v>45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220</v>
      </c>
      <c r="AT251" s="226" t="s">
        <v>215</v>
      </c>
      <c r="AU251" s="226" t="s">
        <v>83</v>
      </c>
      <c r="AY251" s="19" t="s">
        <v>213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81</v>
      </c>
      <c r="BK251" s="227">
        <f>ROUND(I251*H251,2)</f>
        <v>0</v>
      </c>
      <c r="BL251" s="19" t="s">
        <v>220</v>
      </c>
      <c r="BM251" s="226" t="s">
        <v>411</v>
      </c>
    </row>
    <row r="252" s="2" customFormat="1" ht="16.5" customHeight="1">
      <c r="A252" s="40"/>
      <c r="B252" s="41"/>
      <c r="C252" s="215" t="s">
        <v>412</v>
      </c>
      <c r="D252" s="215" t="s">
        <v>215</v>
      </c>
      <c r="E252" s="216" t="s">
        <v>413</v>
      </c>
      <c r="F252" s="217" t="s">
        <v>414</v>
      </c>
      <c r="G252" s="218" t="s">
        <v>236</v>
      </c>
      <c r="H252" s="219">
        <v>3.52</v>
      </c>
      <c r="I252" s="220"/>
      <c r="J252" s="221">
        <f>ROUND(I252*H252,2)</f>
        <v>0</v>
      </c>
      <c r="K252" s="217" t="s">
        <v>219</v>
      </c>
      <c r="L252" s="46"/>
      <c r="M252" s="222" t="s">
        <v>19</v>
      </c>
      <c r="N252" s="223" t="s">
        <v>45</v>
      </c>
      <c r="O252" s="86"/>
      <c r="P252" s="224">
        <f>O252*H252</f>
        <v>0</v>
      </c>
      <c r="Q252" s="224">
        <v>0.00346</v>
      </c>
      <c r="R252" s="224">
        <f>Q252*H252</f>
        <v>0.012179199999999999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220</v>
      </c>
      <c r="AT252" s="226" t="s">
        <v>215</v>
      </c>
      <c r="AU252" s="226" t="s">
        <v>83</v>
      </c>
      <c r="AY252" s="19" t="s">
        <v>213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81</v>
      </c>
      <c r="BK252" s="227">
        <f>ROUND(I252*H252,2)</f>
        <v>0</v>
      </c>
      <c r="BL252" s="19" t="s">
        <v>220</v>
      </c>
      <c r="BM252" s="226" t="s">
        <v>415</v>
      </c>
    </row>
    <row r="253" s="13" customFormat="1">
      <c r="A253" s="13"/>
      <c r="B253" s="228"/>
      <c r="C253" s="229"/>
      <c r="D253" s="230" t="s">
        <v>222</v>
      </c>
      <c r="E253" s="231" t="s">
        <v>19</v>
      </c>
      <c r="F253" s="232" t="s">
        <v>271</v>
      </c>
      <c r="G253" s="229"/>
      <c r="H253" s="231" t="s">
        <v>19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8" t="s">
        <v>222</v>
      </c>
      <c r="AU253" s="238" t="s">
        <v>83</v>
      </c>
      <c r="AV253" s="13" t="s">
        <v>81</v>
      </c>
      <c r="AW253" s="13" t="s">
        <v>34</v>
      </c>
      <c r="AX253" s="13" t="s">
        <v>74</v>
      </c>
      <c r="AY253" s="238" t="s">
        <v>213</v>
      </c>
    </row>
    <row r="254" s="13" customFormat="1">
      <c r="A254" s="13"/>
      <c r="B254" s="228"/>
      <c r="C254" s="229"/>
      <c r="D254" s="230" t="s">
        <v>222</v>
      </c>
      <c r="E254" s="231" t="s">
        <v>19</v>
      </c>
      <c r="F254" s="232" t="s">
        <v>232</v>
      </c>
      <c r="G254" s="229"/>
      <c r="H254" s="231" t="s">
        <v>19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8" t="s">
        <v>222</v>
      </c>
      <c r="AU254" s="238" t="s">
        <v>83</v>
      </c>
      <c r="AV254" s="13" t="s">
        <v>81</v>
      </c>
      <c r="AW254" s="13" t="s">
        <v>34</v>
      </c>
      <c r="AX254" s="13" t="s">
        <v>74</v>
      </c>
      <c r="AY254" s="238" t="s">
        <v>213</v>
      </c>
    </row>
    <row r="255" s="14" customFormat="1">
      <c r="A255" s="14"/>
      <c r="B255" s="239"/>
      <c r="C255" s="240"/>
      <c r="D255" s="230" t="s">
        <v>222</v>
      </c>
      <c r="E255" s="241" t="s">
        <v>19</v>
      </c>
      <c r="F255" s="242" t="s">
        <v>416</v>
      </c>
      <c r="G255" s="240"/>
      <c r="H255" s="243">
        <v>3.52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9" t="s">
        <v>222</v>
      </c>
      <c r="AU255" s="249" t="s">
        <v>83</v>
      </c>
      <c r="AV255" s="14" t="s">
        <v>83</v>
      </c>
      <c r="AW255" s="14" t="s">
        <v>34</v>
      </c>
      <c r="AX255" s="14" t="s">
        <v>81</v>
      </c>
      <c r="AY255" s="249" t="s">
        <v>213</v>
      </c>
    </row>
    <row r="256" s="2" customFormat="1" ht="16.5" customHeight="1">
      <c r="A256" s="40"/>
      <c r="B256" s="41"/>
      <c r="C256" s="215" t="s">
        <v>417</v>
      </c>
      <c r="D256" s="215" t="s">
        <v>215</v>
      </c>
      <c r="E256" s="216" t="s">
        <v>418</v>
      </c>
      <c r="F256" s="217" t="s">
        <v>419</v>
      </c>
      <c r="G256" s="218" t="s">
        <v>236</v>
      </c>
      <c r="H256" s="219">
        <v>3.52</v>
      </c>
      <c r="I256" s="220"/>
      <c r="J256" s="221">
        <f>ROUND(I256*H256,2)</f>
        <v>0</v>
      </c>
      <c r="K256" s="217" t="s">
        <v>219</v>
      </c>
      <c r="L256" s="46"/>
      <c r="M256" s="222" t="s">
        <v>19</v>
      </c>
      <c r="N256" s="223" t="s">
        <v>45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220</v>
      </c>
      <c r="AT256" s="226" t="s">
        <v>215</v>
      </c>
      <c r="AU256" s="226" t="s">
        <v>83</v>
      </c>
      <c r="AY256" s="19" t="s">
        <v>213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81</v>
      </c>
      <c r="BK256" s="227">
        <f>ROUND(I256*H256,2)</f>
        <v>0</v>
      </c>
      <c r="BL256" s="19" t="s">
        <v>220</v>
      </c>
      <c r="BM256" s="226" t="s">
        <v>420</v>
      </c>
    </row>
    <row r="257" s="2" customFormat="1" ht="16.5" customHeight="1">
      <c r="A257" s="40"/>
      <c r="B257" s="41"/>
      <c r="C257" s="215" t="s">
        <v>421</v>
      </c>
      <c r="D257" s="215" t="s">
        <v>215</v>
      </c>
      <c r="E257" s="216" t="s">
        <v>422</v>
      </c>
      <c r="F257" s="217" t="s">
        <v>423</v>
      </c>
      <c r="G257" s="218" t="s">
        <v>236</v>
      </c>
      <c r="H257" s="219">
        <v>14.49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45</v>
      </c>
      <c r="O257" s="86"/>
      <c r="P257" s="224">
        <f>O257*H257</f>
        <v>0</v>
      </c>
      <c r="Q257" s="224">
        <v>0.0025000000000000001</v>
      </c>
      <c r="R257" s="224">
        <f>Q257*H257</f>
        <v>0.036225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220</v>
      </c>
      <c r="AT257" s="226" t="s">
        <v>215</v>
      </c>
      <c r="AU257" s="226" t="s">
        <v>83</v>
      </c>
      <c r="AY257" s="19" t="s">
        <v>213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81</v>
      </c>
      <c r="BK257" s="227">
        <f>ROUND(I257*H257,2)</f>
        <v>0</v>
      </c>
      <c r="BL257" s="19" t="s">
        <v>220</v>
      </c>
      <c r="BM257" s="226" t="s">
        <v>424</v>
      </c>
    </row>
    <row r="258" s="13" customFormat="1">
      <c r="A258" s="13"/>
      <c r="B258" s="228"/>
      <c r="C258" s="229"/>
      <c r="D258" s="230" t="s">
        <v>222</v>
      </c>
      <c r="E258" s="231" t="s">
        <v>19</v>
      </c>
      <c r="F258" s="232" t="s">
        <v>271</v>
      </c>
      <c r="G258" s="229"/>
      <c r="H258" s="231" t="s">
        <v>19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8" t="s">
        <v>222</v>
      </c>
      <c r="AU258" s="238" t="s">
        <v>83</v>
      </c>
      <c r="AV258" s="13" t="s">
        <v>81</v>
      </c>
      <c r="AW258" s="13" t="s">
        <v>34</v>
      </c>
      <c r="AX258" s="13" t="s">
        <v>74</v>
      </c>
      <c r="AY258" s="238" t="s">
        <v>213</v>
      </c>
    </row>
    <row r="259" s="13" customFormat="1">
      <c r="A259" s="13"/>
      <c r="B259" s="228"/>
      <c r="C259" s="229"/>
      <c r="D259" s="230" t="s">
        <v>222</v>
      </c>
      <c r="E259" s="231" t="s">
        <v>19</v>
      </c>
      <c r="F259" s="232" t="s">
        <v>232</v>
      </c>
      <c r="G259" s="229"/>
      <c r="H259" s="231" t="s">
        <v>19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8" t="s">
        <v>222</v>
      </c>
      <c r="AU259" s="238" t="s">
        <v>83</v>
      </c>
      <c r="AV259" s="13" t="s">
        <v>81</v>
      </c>
      <c r="AW259" s="13" t="s">
        <v>34</v>
      </c>
      <c r="AX259" s="13" t="s">
        <v>74</v>
      </c>
      <c r="AY259" s="238" t="s">
        <v>213</v>
      </c>
    </row>
    <row r="260" s="14" customFormat="1">
      <c r="A260" s="14"/>
      <c r="B260" s="239"/>
      <c r="C260" s="240"/>
      <c r="D260" s="230" t="s">
        <v>222</v>
      </c>
      <c r="E260" s="241" t="s">
        <v>19</v>
      </c>
      <c r="F260" s="242" t="s">
        <v>425</v>
      </c>
      <c r="G260" s="240"/>
      <c r="H260" s="243">
        <v>7.1399999999999997</v>
      </c>
      <c r="I260" s="244"/>
      <c r="J260" s="240"/>
      <c r="K260" s="240"/>
      <c r="L260" s="245"/>
      <c r="M260" s="246"/>
      <c r="N260" s="247"/>
      <c r="O260" s="247"/>
      <c r="P260" s="247"/>
      <c r="Q260" s="247"/>
      <c r="R260" s="247"/>
      <c r="S260" s="247"/>
      <c r="T260" s="24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9" t="s">
        <v>222</v>
      </c>
      <c r="AU260" s="249" t="s">
        <v>83</v>
      </c>
      <c r="AV260" s="14" t="s">
        <v>83</v>
      </c>
      <c r="AW260" s="14" t="s">
        <v>34</v>
      </c>
      <c r="AX260" s="14" t="s">
        <v>74</v>
      </c>
      <c r="AY260" s="249" t="s">
        <v>213</v>
      </c>
    </row>
    <row r="261" s="14" customFormat="1">
      <c r="A261" s="14"/>
      <c r="B261" s="239"/>
      <c r="C261" s="240"/>
      <c r="D261" s="230" t="s">
        <v>222</v>
      </c>
      <c r="E261" s="241" t="s">
        <v>19</v>
      </c>
      <c r="F261" s="242" t="s">
        <v>426</v>
      </c>
      <c r="G261" s="240"/>
      <c r="H261" s="243">
        <v>7.3499999999999996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9" t="s">
        <v>222</v>
      </c>
      <c r="AU261" s="249" t="s">
        <v>83</v>
      </c>
      <c r="AV261" s="14" t="s">
        <v>83</v>
      </c>
      <c r="AW261" s="14" t="s">
        <v>34</v>
      </c>
      <c r="AX261" s="14" t="s">
        <v>74</v>
      </c>
      <c r="AY261" s="249" t="s">
        <v>213</v>
      </c>
    </row>
    <row r="262" s="15" customFormat="1">
      <c r="A262" s="15"/>
      <c r="B262" s="250"/>
      <c r="C262" s="251"/>
      <c r="D262" s="230" t="s">
        <v>222</v>
      </c>
      <c r="E262" s="252" t="s">
        <v>19</v>
      </c>
      <c r="F262" s="253" t="s">
        <v>228</v>
      </c>
      <c r="G262" s="251"/>
      <c r="H262" s="254">
        <v>14.49</v>
      </c>
      <c r="I262" s="255"/>
      <c r="J262" s="251"/>
      <c r="K262" s="251"/>
      <c r="L262" s="256"/>
      <c r="M262" s="257"/>
      <c r="N262" s="258"/>
      <c r="O262" s="258"/>
      <c r="P262" s="258"/>
      <c r="Q262" s="258"/>
      <c r="R262" s="258"/>
      <c r="S262" s="258"/>
      <c r="T262" s="259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0" t="s">
        <v>222</v>
      </c>
      <c r="AU262" s="260" t="s">
        <v>83</v>
      </c>
      <c r="AV262" s="15" t="s">
        <v>220</v>
      </c>
      <c r="AW262" s="15" t="s">
        <v>34</v>
      </c>
      <c r="AX262" s="15" t="s">
        <v>81</v>
      </c>
      <c r="AY262" s="260" t="s">
        <v>213</v>
      </c>
    </row>
    <row r="263" s="2" customFormat="1" ht="33" customHeight="1">
      <c r="A263" s="40"/>
      <c r="B263" s="41"/>
      <c r="C263" s="215" t="s">
        <v>427</v>
      </c>
      <c r="D263" s="215" t="s">
        <v>215</v>
      </c>
      <c r="E263" s="216" t="s">
        <v>428</v>
      </c>
      <c r="F263" s="217" t="s">
        <v>429</v>
      </c>
      <c r="G263" s="218" t="s">
        <v>288</v>
      </c>
      <c r="H263" s="219">
        <v>0.33800000000000002</v>
      </c>
      <c r="I263" s="220"/>
      <c r="J263" s="221">
        <f>ROUND(I263*H263,2)</f>
        <v>0</v>
      </c>
      <c r="K263" s="217" t="s">
        <v>219</v>
      </c>
      <c r="L263" s="46"/>
      <c r="M263" s="222" t="s">
        <v>19</v>
      </c>
      <c r="N263" s="223" t="s">
        <v>45</v>
      </c>
      <c r="O263" s="86"/>
      <c r="P263" s="224">
        <f>O263*H263</f>
        <v>0</v>
      </c>
      <c r="Q263" s="224">
        <v>1.0593999999999999</v>
      </c>
      <c r="R263" s="224">
        <f>Q263*H263</f>
        <v>0.35807719999999998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220</v>
      </c>
      <c r="AT263" s="226" t="s">
        <v>215</v>
      </c>
      <c r="AU263" s="226" t="s">
        <v>83</v>
      </c>
      <c r="AY263" s="19" t="s">
        <v>213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81</v>
      </c>
      <c r="BK263" s="227">
        <f>ROUND(I263*H263,2)</f>
        <v>0</v>
      </c>
      <c r="BL263" s="19" t="s">
        <v>220</v>
      </c>
      <c r="BM263" s="226" t="s">
        <v>430</v>
      </c>
    </row>
    <row r="264" s="13" customFormat="1">
      <c r="A264" s="13"/>
      <c r="B264" s="228"/>
      <c r="C264" s="229"/>
      <c r="D264" s="230" t="s">
        <v>222</v>
      </c>
      <c r="E264" s="231" t="s">
        <v>19</v>
      </c>
      <c r="F264" s="232" t="s">
        <v>271</v>
      </c>
      <c r="G264" s="229"/>
      <c r="H264" s="231" t="s">
        <v>19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8" t="s">
        <v>222</v>
      </c>
      <c r="AU264" s="238" t="s">
        <v>83</v>
      </c>
      <c r="AV264" s="13" t="s">
        <v>81</v>
      </c>
      <c r="AW264" s="13" t="s">
        <v>34</v>
      </c>
      <c r="AX264" s="13" t="s">
        <v>74</v>
      </c>
      <c r="AY264" s="238" t="s">
        <v>213</v>
      </c>
    </row>
    <row r="265" s="14" customFormat="1">
      <c r="A265" s="14"/>
      <c r="B265" s="239"/>
      <c r="C265" s="240"/>
      <c r="D265" s="230" t="s">
        <v>222</v>
      </c>
      <c r="E265" s="241" t="s">
        <v>19</v>
      </c>
      <c r="F265" s="242" t="s">
        <v>431</v>
      </c>
      <c r="G265" s="240"/>
      <c r="H265" s="243">
        <v>0.33800000000000002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9" t="s">
        <v>222</v>
      </c>
      <c r="AU265" s="249" t="s">
        <v>83</v>
      </c>
      <c r="AV265" s="14" t="s">
        <v>83</v>
      </c>
      <c r="AW265" s="14" t="s">
        <v>34</v>
      </c>
      <c r="AX265" s="14" t="s">
        <v>81</v>
      </c>
      <c r="AY265" s="249" t="s">
        <v>213</v>
      </c>
    </row>
    <row r="266" s="2" customFormat="1">
      <c r="A266" s="40"/>
      <c r="B266" s="41"/>
      <c r="C266" s="215" t="s">
        <v>432</v>
      </c>
      <c r="D266" s="215" t="s">
        <v>215</v>
      </c>
      <c r="E266" s="216" t="s">
        <v>433</v>
      </c>
      <c r="F266" s="217" t="s">
        <v>434</v>
      </c>
      <c r="G266" s="218" t="s">
        <v>288</v>
      </c>
      <c r="H266" s="219">
        <v>0.125</v>
      </c>
      <c r="I266" s="220"/>
      <c r="J266" s="221">
        <f>ROUND(I266*H266,2)</f>
        <v>0</v>
      </c>
      <c r="K266" s="217" t="s">
        <v>219</v>
      </c>
      <c r="L266" s="46"/>
      <c r="M266" s="222" t="s">
        <v>19</v>
      </c>
      <c r="N266" s="223" t="s">
        <v>45</v>
      </c>
      <c r="O266" s="86"/>
      <c r="P266" s="224">
        <f>O266*H266</f>
        <v>0</v>
      </c>
      <c r="Q266" s="224">
        <v>1.06277</v>
      </c>
      <c r="R266" s="224">
        <f>Q266*H266</f>
        <v>0.13284625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220</v>
      </c>
      <c r="AT266" s="226" t="s">
        <v>215</v>
      </c>
      <c r="AU266" s="226" t="s">
        <v>83</v>
      </c>
      <c r="AY266" s="19" t="s">
        <v>213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81</v>
      </c>
      <c r="BK266" s="227">
        <f>ROUND(I266*H266,2)</f>
        <v>0</v>
      </c>
      <c r="BL266" s="19" t="s">
        <v>220</v>
      </c>
      <c r="BM266" s="226" t="s">
        <v>435</v>
      </c>
    </row>
    <row r="267" s="13" customFormat="1">
      <c r="A267" s="13"/>
      <c r="B267" s="228"/>
      <c r="C267" s="229"/>
      <c r="D267" s="230" t="s">
        <v>222</v>
      </c>
      <c r="E267" s="231" t="s">
        <v>19</v>
      </c>
      <c r="F267" s="232" t="s">
        <v>271</v>
      </c>
      <c r="G267" s="229"/>
      <c r="H267" s="231" t="s">
        <v>19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8" t="s">
        <v>222</v>
      </c>
      <c r="AU267" s="238" t="s">
        <v>83</v>
      </c>
      <c r="AV267" s="13" t="s">
        <v>81</v>
      </c>
      <c r="AW267" s="13" t="s">
        <v>34</v>
      </c>
      <c r="AX267" s="13" t="s">
        <v>74</v>
      </c>
      <c r="AY267" s="238" t="s">
        <v>213</v>
      </c>
    </row>
    <row r="268" s="14" customFormat="1">
      <c r="A268" s="14"/>
      <c r="B268" s="239"/>
      <c r="C268" s="240"/>
      <c r="D268" s="230" t="s">
        <v>222</v>
      </c>
      <c r="E268" s="241" t="s">
        <v>19</v>
      </c>
      <c r="F268" s="242" t="s">
        <v>436</v>
      </c>
      <c r="G268" s="240"/>
      <c r="H268" s="243">
        <v>0.125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9" t="s">
        <v>222</v>
      </c>
      <c r="AU268" s="249" t="s">
        <v>83</v>
      </c>
      <c r="AV268" s="14" t="s">
        <v>83</v>
      </c>
      <c r="AW268" s="14" t="s">
        <v>34</v>
      </c>
      <c r="AX268" s="14" t="s">
        <v>81</v>
      </c>
      <c r="AY268" s="249" t="s">
        <v>213</v>
      </c>
    </row>
    <row r="269" s="12" customFormat="1" ht="22.8" customHeight="1">
      <c r="A269" s="12"/>
      <c r="B269" s="199"/>
      <c r="C269" s="200"/>
      <c r="D269" s="201" t="s">
        <v>73</v>
      </c>
      <c r="E269" s="213" t="s">
        <v>106</v>
      </c>
      <c r="F269" s="213" t="s">
        <v>437</v>
      </c>
      <c r="G269" s="200"/>
      <c r="H269" s="200"/>
      <c r="I269" s="203"/>
      <c r="J269" s="214">
        <f>BK269</f>
        <v>0</v>
      </c>
      <c r="K269" s="200"/>
      <c r="L269" s="205"/>
      <c r="M269" s="206"/>
      <c r="N269" s="207"/>
      <c r="O269" s="207"/>
      <c r="P269" s="208">
        <f>SUM(P270:P471)</f>
        <v>0</v>
      </c>
      <c r="Q269" s="207"/>
      <c r="R269" s="208">
        <f>SUM(R270:R471)</f>
        <v>494.00024842400006</v>
      </c>
      <c r="S269" s="207"/>
      <c r="T269" s="209">
        <f>SUM(T270:T471)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0" t="s">
        <v>81</v>
      </c>
      <c r="AT269" s="211" t="s">
        <v>73</v>
      </c>
      <c r="AU269" s="211" t="s">
        <v>81</v>
      </c>
      <c r="AY269" s="210" t="s">
        <v>213</v>
      </c>
      <c r="BK269" s="212">
        <f>SUM(BK270:BK471)</f>
        <v>0</v>
      </c>
    </row>
    <row r="270" s="2" customFormat="1">
      <c r="A270" s="40"/>
      <c r="B270" s="41"/>
      <c r="C270" s="215" t="s">
        <v>438</v>
      </c>
      <c r="D270" s="215" t="s">
        <v>215</v>
      </c>
      <c r="E270" s="216" t="s">
        <v>439</v>
      </c>
      <c r="F270" s="217" t="s">
        <v>440</v>
      </c>
      <c r="G270" s="218" t="s">
        <v>218</v>
      </c>
      <c r="H270" s="219">
        <v>1.879</v>
      </c>
      <c r="I270" s="220"/>
      <c r="J270" s="221">
        <f>ROUND(I270*H270,2)</f>
        <v>0</v>
      </c>
      <c r="K270" s="217" t="s">
        <v>219</v>
      </c>
      <c r="L270" s="46"/>
      <c r="M270" s="222" t="s">
        <v>19</v>
      </c>
      <c r="N270" s="223" t="s">
        <v>45</v>
      </c>
      <c r="O270" s="86"/>
      <c r="P270" s="224">
        <f>O270*H270</f>
        <v>0</v>
      </c>
      <c r="Q270" s="224">
        <v>1.8775</v>
      </c>
      <c r="R270" s="224">
        <f>Q270*H270</f>
        <v>3.5278225000000001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220</v>
      </c>
      <c r="AT270" s="226" t="s">
        <v>215</v>
      </c>
      <c r="AU270" s="226" t="s">
        <v>83</v>
      </c>
      <c r="AY270" s="19" t="s">
        <v>213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81</v>
      </c>
      <c r="BK270" s="227">
        <f>ROUND(I270*H270,2)</f>
        <v>0</v>
      </c>
      <c r="BL270" s="19" t="s">
        <v>220</v>
      </c>
      <c r="BM270" s="226" t="s">
        <v>441</v>
      </c>
    </row>
    <row r="271" s="13" customFormat="1">
      <c r="A271" s="13"/>
      <c r="B271" s="228"/>
      <c r="C271" s="229"/>
      <c r="D271" s="230" t="s">
        <v>222</v>
      </c>
      <c r="E271" s="231" t="s">
        <v>19</v>
      </c>
      <c r="F271" s="232" t="s">
        <v>271</v>
      </c>
      <c r="G271" s="229"/>
      <c r="H271" s="231" t="s">
        <v>19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8" t="s">
        <v>222</v>
      </c>
      <c r="AU271" s="238" t="s">
        <v>83</v>
      </c>
      <c r="AV271" s="13" t="s">
        <v>81</v>
      </c>
      <c r="AW271" s="13" t="s">
        <v>34</v>
      </c>
      <c r="AX271" s="13" t="s">
        <v>74</v>
      </c>
      <c r="AY271" s="238" t="s">
        <v>213</v>
      </c>
    </row>
    <row r="272" s="14" customFormat="1">
      <c r="A272" s="14"/>
      <c r="B272" s="239"/>
      <c r="C272" s="240"/>
      <c r="D272" s="230" t="s">
        <v>222</v>
      </c>
      <c r="E272" s="241" t="s">
        <v>19</v>
      </c>
      <c r="F272" s="242" t="s">
        <v>442</v>
      </c>
      <c r="G272" s="240"/>
      <c r="H272" s="243">
        <v>0.34200000000000003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9" t="s">
        <v>222</v>
      </c>
      <c r="AU272" s="249" t="s">
        <v>83</v>
      </c>
      <c r="AV272" s="14" t="s">
        <v>83</v>
      </c>
      <c r="AW272" s="14" t="s">
        <v>34</v>
      </c>
      <c r="AX272" s="14" t="s">
        <v>74</v>
      </c>
      <c r="AY272" s="249" t="s">
        <v>213</v>
      </c>
    </row>
    <row r="273" s="14" customFormat="1">
      <c r="A273" s="14"/>
      <c r="B273" s="239"/>
      <c r="C273" s="240"/>
      <c r="D273" s="230" t="s">
        <v>222</v>
      </c>
      <c r="E273" s="241" t="s">
        <v>19</v>
      </c>
      <c r="F273" s="242" t="s">
        <v>443</v>
      </c>
      <c r="G273" s="240"/>
      <c r="H273" s="243">
        <v>0.51200000000000001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9" t="s">
        <v>222</v>
      </c>
      <c r="AU273" s="249" t="s">
        <v>83</v>
      </c>
      <c r="AV273" s="14" t="s">
        <v>83</v>
      </c>
      <c r="AW273" s="14" t="s">
        <v>34</v>
      </c>
      <c r="AX273" s="14" t="s">
        <v>74</v>
      </c>
      <c r="AY273" s="249" t="s">
        <v>213</v>
      </c>
    </row>
    <row r="274" s="16" customFormat="1">
      <c r="A274" s="16"/>
      <c r="B274" s="261"/>
      <c r="C274" s="262"/>
      <c r="D274" s="230" t="s">
        <v>222</v>
      </c>
      <c r="E274" s="263" t="s">
        <v>19</v>
      </c>
      <c r="F274" s="264" t="s">
        <v>299</v>
      </c>
      <c r="G274" s="262"/>
      <c r="H274" s="265">
        <v>0.85399999999999998</v>
      </c>
      <c r="I274" s="266"/>
      <c r="J274" s="262"/>
      <c r="K274" s="262"/>
      <c r="L274" s="267"/>
      <c r="M274" s="268"/>
      <c r="N274" s="269"/>
      <c r="O274" s="269"/>
      <c r="P274" s="269"/>
      <c r="Q274" s="269"/>
      <c r="R274" s="269"/>
      <c r="S274" s="269"/>
      <c r="T274" s="270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71" t="s">
        <v>222</v>
      </c>
      <c r="AU274" s="271" t="s">
        <v>83</v>
      </c>
      <c r="AV274" s="16" t="s">
        <v>106</v>
      </c>
      <c r="AW274" s="16" t="s">
        <v>34</v>
      </c>
      <c r="AX274" s="16" t="s">
        <v>74</v>
      </c>
      <c r="AY274" s="271" t="s">
        <v>213</v>
      </c>
    </row>
    <row r="275" s="14" customFormat="1">
      <c r="A275" s="14"/>
      <c r="B275" s="239"/>
      <c r="C275" s="240"/>
      <c r="D275" s="230" t="s">
        <v>222</v>
      </c>
      <c r="E275" s="241" t="s">
        <v>19</v>
      </c>
      <c r="F275" s="242" t="s">
        <v>444</v>
      </c>
      <c r="G275" s="240"/>
      <c r="H275" s="243">
        <v>1.0249999999999999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9" t="s">
        <v>222</v>
      </c>
      <c r="AU275" s="249" t="s">
        <v>83</v>
      </c>
      <c r="AV275" s="14" t="s">
        <v>83</v>
      </c>
      <c r="AW275" s="14" t="s">
        <v>34</v>
      </c>
      <c r="AX275" s="14" t="s">
        <v>74</v>
      </c>
      <c r="AY275" s="249" t="s">
        <v>213</v>
      </c>
    </row>
    <row r="276" s="15" customFormat="1">
      <c r="A276" s="15"/>
      <c r="B276" s="250"/>
      <c r="C276" s="251"/>
      <c r="D276" s="230" t="s">
        <v>222</v>
      </c>
      <c r="E276" s="252" t="s">
        <v>19</v>
      </c>
      <c r="F276" s="253" t="s">
        <v>228</v>
      </c>
      <c r="G276" s="251"/>
      <c r="H276" s="254">
        <v>1.879</v>
      </c>
      <c r="I276" s="255"/>
      <c r="J276" s="251"/>
      <c r="K276" s="251"/>
      <c r="L276" s="256"/>
      <c r="M276" s="257"/>
      <c r="N276" s="258"/>
      <c r="O276" s="258"/>
      <c r="P276" s="258"/>
      <c r="Q276" s="258"/>
      <c r="R276" s="258"/>
      <c r="S276" s="258"/>
      <c r="T276" s="259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0" t="s">
        <v>222</v>
      </c>
      <c r="AU276" s="260" t="s">
        <v>83</v>
      </c>
      <c r="AV276" s="15" t="s">
        <v>220</v>
      </c>
      <c r="AW276" s="15" t="s">
        <v>34</v>
      </c>
      <c r="AX276" s="15" t="s">
        <v>81</v>
      </c>
      <c r="AY276" s="260" t="s">
        <v>213</v>
      </c>
    </row>
    <row r="277" s="2" customFormat="1">
      <c r="A277" s="40"/>
      <c r="B277" s="41"/>
      <c r="C277" s="215" t="s">
        <v>445</v>
      </c>
      <c r="D277" s="215" t="s">
        <v>215</v>
      </c>
      <c r="E277" s="216" t="s">
        <v>446</v>
      </c>
      <c r="F277" s="217" t="s">
        <v>447</v>
      </c>
      <c r="G277" s="218" t="s">
        <v>218</v>
      </c>
      <c r="H277" s="219">
        <v>121.196</v>
      </c>
      <c r="I277" s="220"/>
      <c r="J277" s="221">
        <f>ROUND(I277*H277,2)</f>
        <v>0</v>
      </c>
      <c r="K277" s="217" t="s">
        <v>219</v>
      </c>
      <c r="L277" s="46"/>
      <c r="M277" s="222" t="s">
        <v>19</v>
      </c>
      <c r="N277" s="223" t="s">
        <v>45</v>
      </c>
      <c r="O277" s="86"/>
      <c r="P277" s="224">
        <f>O277*H277</f>
        <v>0</v>
      </c>
      <c r="Q277" s="224">
        <v>1.8775</v>
      </c>
      <c r="R277" s="224">
        <f>Q277*H277</f>
        <v>227.54549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220</v>
      </c>
      <c r="AT277" s="226" t="s">
        <v>215</v>
      </c>
      <c r="AU277" s="226" t="s">
        <v>83</v>
      </c>
      <c r="AY277" s="19" t="s">
        <v>213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81</v>
      </c>
      <c r="BK277" s="227">
        <f>ROUND(I277*H277,2)</f>
        <v>0</v>
      </c>
      <c r="BL277" s="19" t="s">
        <v>220</v>
      </c>
      <c r="BM277" s="226" t="s">
        <v>448</v>
      </c>
    </row>
    <row r="278" s="14" customFormat="1">
      <c r="A278" s="14"/>
      <c r="B278" s="239"/>
      <c r="C278" s="240"/>
      <c r="D278" s="230" t="s">
        <v>222</v>
      </c>
      <c r="E278" s="241" t="s">
        <v>19</v>
      </c>
      <c r="F278" s="242" t="s">
        <v>449</v>
      </c>
      <c r="G278" s="240"/>
      <c r="H278" s="243">
        <v>4.2000000000000002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9" t="s">
        <v>222</v>
      </c>
      <c r="AU278" s="249" t="s">
        <v>83</v>
      </c>
      <c r="AV278" s="14" t="s">
        <v>83</v>
      </c>
      <c r="AW278" s="14" t="s">
        <v>34</v>
      </c>
      <c r="AX278" s="14" t="s">
        <v>74</v>
      </c>
      <c r="AY278" s="249" t="s">
        <v>213</v>
      </c>
    </row>
    <row r="279" s="14" customFormat="1">
      <c r="A279" s="14"/>
      <c r="B279" s="239"/>
      <c r="C279" s="240"/>
      <c r="D279" s="230" t="s">
        <v>222</v>
      </c>
      <c r="E279" s="241" t="s">
        <v>19</v>
      </c>
      <c r="F279" s="242" t="s">
        <v>450</v>
      </c>
      <c r="G279" s="240"/>
      <c r="H279" s="243">
        <v>7.4269999999999996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9" t="s">
        <v>222</v>
      </c>
      <c r="AU279" s="249" t="s">
        <v>83</v>
      </c>
      <c r="AV279" s="14" t="s">
        <v>83</v>
      </c>
      <c r="AW279" s="14" t="s">
        <v>34</v>
      </c>
      <c r="AX279" s="14" t="s">
        <v>74</v>
      </c>
      <c r="AY279" s="249" t="s">
        <v>213</v>
      </c>
    </row>
    <row r="280" s="14" customFormat="1">
      <c r="A280" s="14"/>
      <c r="B280" s="239"/>
      <c r="C280" s="240"/>
      <c r="D280" s="230" t="s">
        <v>222</v>
      </c>
      <c r="E280" s="241" t="s">
        <v>19</v>
      </c>
      <c r="F280" s="242" t="s">
        <v>451</v>
      </c>
      <c r="G280" s="240"/>
      <c r="H280" s="243">
        <v>10.593999999999999</v>
      </c>
      <c r="I280" s="244"/>
      <c r="J280" s="240"/>
      <c r="K280" s="240"/>
      <c r="L280" s="245"/>
      <c r="M280" s="246"/>
      <c r="N280" s="247"/>
      <c r="O280" s="247"/>
      <c r="P280" s="247"/>
      <c r="Q280" s="247"/>
      <c r="R280" s="247"/>
      <c r="S280" s="247"/>
      <c r="T280" s="24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9" t="s">
        <v>222</v>
      </c>
      <c r="AU280" s="249" t="s">
        <v>83</v>
      </c>
      <c r="AV280" s="14" t="s">
        <v>83</v>
      </c>
      <c r="AW280" s="14" t="s">
        <v>34</v>
      </c>
      <c r="AX280" s="14" t="s">
        <v>74</v>
      </c>
      <c r="AY280" s="249" t="s">
        <v>213</v>
      </c>
    </row>
    <row r="281" s="16" customFormat="1">
      <c r="A281" s="16"/>
      <c r="B281" s="261"/>
      <c r="C281" s="262"/>
      <c r="D281" s="230" t="s">
        <v>222</v>
      </c>
      <c r="E281" s="263" t="s">
        <v>19</v>
      </c>
      <c r="F281" s="264" t="s">
        <v>299</v>
      </c>
      <c r="G281" s="262"/>
      <c r="H281" s="265">
        <v>22.221</v>
      </c>
      <c r="I281" s="266"/>
      <c r="J281" s="262"/>
      <c r="K281" s="262"/>
      <c r="L281" s="267"/>
      <c r="M281" s="268"/>
      <c r="N281" s="269"/>
      <c r="O281" s="269"/>
      <c r="P281" s="269"/>
      <c r="Q281" s="269"/>
      <c r="R281" s="269"/>
      <c r="S281" s="269"/>
      <c r="T281" s="270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71" t="s">
        <v>222</v>
      </c>
      <c r="AU281" s="271" t="s">
        <v>83</v>
      </c>
      <c r="AV281" s="16" t="s">
        <v>106</v>
      </c>
      <c r="AW281" s="16" t="s">
        <v>34</v>
      </c>
      <c r="AX281" s="16" t="s">
        <v>74</v>
      </c>
      <c r="AY281" s="271" t="s">
        <v>213</v>
      </c>
    </row>
    <row r="282" s="14" customFormat="1">
      <c r="A282" s="14"/>
      <c r="B282" s="239"/>
      <c r="C282" s="240"/>
      <c r="D282" s="230" t="s">
        <v>222</v>
      </c>
      <c r="E282" s="241" t="s">
        <v>19</v>
      </c>
      <c r="F282" s="242" t="s">
        <v>452</v>
      </c>
      <c r="G282" s="240"/>
      <c r="H282" s="243">
        <v>18.934000000000001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9" t="s">
        <v>222</v>
      </c>
      <c r="AU282" s="249" t="s">
        <v>83</v>
      </c>
      <c r="AV282" s="14" t="s">
        <v>83</v>
      </c>
      <c r="AW282" s="14" t="s">
        <v>34</v>
      </c>
      <c r="AX282" s="14" t="s">
        <v>74</v>
      </c>
      <c r="AY282" s="249" t="s">
        <v>213</v>
      </c>
    </row>
    <row r="283" s="14" customFormat="1">
      <c r="A283" s="14"/>
      <c r="B283" s="239"/>
      <c r="C283" s="240"/>
      <c r="D283" s="230" t="s">
        <v>222</v>
      </c>
      <c r="E283" s="241" t="s">
        <v>19</v>
      </c>
      <c r="F283" s="242" t="s">
        <v>453</v>
      </c>
      <c r="G283" s="240"/>
      <c r="H283" s="243">
        <v>12.161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9" t="s">
        <v>222</v>
      </c>
      <c r="AU283" s="249" t="s">
        <v>83</v>
      </c>
      <c r="AV283" s="14" t="s">
        <v>83</v>
      </c>
      <c r="AW283" s="14" t="s">
        <v>34</v>
      </c>
      <c r="AX283" s="14" t="s">
        <v>74</v>
      </c>
      <c r="AY283" s="249" t="s">
        <v>213</v>
      </c>
    </row>
    <row r="284" s="16" customFormat="1">
      <c r="A284" s="16"/>
      <c r="B284" s="261"/>
      <c r="C284" s="262"/>
      <c r="D284" s="230" t="s">
        <v>222</v>
      </c>
      <c r="E284" s="263" t="s">
        <v>19</v>
      </c>
      <c r="F284" s="264" t="s">
        <v>299</v>
      </c>
      <c r="G284" s="262"/>
      <c r="H284" s="265">
        <v>31.094999999999999</v>
      </c>
      <c r="I284" s="266"/>
      <c r="J284" s="262"/>
      <c r="K284" s="262"/>
      <c r="L284" s="267"/>
      <c r="M284" s="268"/>
      <c r="N284" s="269"/>
      <c r="O284" s="269"/>
      <c r="P284" s="269"/>
      <c r="Q284" s="269"/>
      <c r="R284" s="269"/>
      <c r="S284" s="269"/>
      <c r="T284" s="270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71" t="s">
        <v>222</v>
      </c>
      <c r="AU284" s="271" t="s">
        <v>83</v>
      </c>
      <c r="AV284" s="16" t="s">
        <v>106</v>
      </c>
      <c r="AW284" s="16" t="s">
        <v>34</v>
      </c>
      <c r="AX284" s="16" t="s">
        <v>74</v>
      </c>
      <c r="AY284" s="271" t="s">
        <v>213</v>
      </c>
    </row>
    <row r="285" s="14" customFormat="1">
      <c r="A285" s="14"/>
      <c r="B285" s="239"/>
      <c r="C285" s="240"/>
      <c r="D285" s="230" t="s">
        <v>222</v>
      </c>
      <c r="E285" s="241" t="s">
        <v>19</v>
      </c>
      <c r="F285" s="242" t="s">
        <v>454</v>
      </c>
      <c r="G285" s="240"/>
      <c r="H285" s="243">
        <v>9.1500000000000004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9" t="s">
        <v>222</v>
      </c>
      <c r="AU285" s="249" t="s">
        <v>83</v>
      </c>
      <c r="AV285" s="14" t="s">
        <v>83</v>
      </c>
      <c r="AW285" s="14" t="s">
        <v>34</v>
      </c>
      <c r="AX285" s="14" t="s">
        <v>74</v>
      </c>
      <c r="AY285" s="249" t="s">
        <v>213</v>
      </c>
    </row>
    <row r="286" s="13" customFormat="1">
      <c r="A286" s="13"/>
      <c r="B286" s="228"/>
      <c r="C286" s="229"/>
      <c r="D286" s="230" t="s">
        <v>222</v>
      </c>
      <c r="E286" s="231" t="s">
        <v>19</v>
      </c>
      <c r="F286" s="232" t="s">
        <v>271</v>
      </c>
      <c r="G286" s="229"/>
      <c r="H286" s="231" t="s">
        <v>19</v>
      </c>
      <c r="I286" s="233"/>
      <c r="J286" s="229"/>
      <c r="K286" s="229"/>
      <c r="L286" s="234"/>
      <c r="M286" s="235"/>
      <c r="N286" s="236"/>
      <c r="O286" s="236"/>
      <c r="P286" s="236"/>
      <c r="Q286" s="236"/>
      <c r="R286" s="236"/>
      <c r="S286" s="236"/>
      <c r="T286" s="23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8" t="s">
        <v>222</v>
      </c>
      <c r="AU286" s="238" t="s">
        <v>83</v>
      </c>
      <c r="AV286" s="13" t="s">
        <v>81</v>
      </c>
      <c r="AW286" s="13" t="s">
        <v>34</v>
      </c>
      <c r="AX286" s="13" t="s">
        <v>74</v>
      </c>
      <c r="AY286" s="238" t="s">
        <v>213</v>
      </c>
    </row>
    <row r="287" s="14" customFormat="1">
      <c r="A287" s="14"/>
      <c r="B287" s="239"/>
      <c r="C287" s="240"/>
      <c r="D287" s="230" t="s">
        <v>222</v>
      </c>
      <c r="E287" s="241" t="s">
        <v>19</v>
      </c>
      <c r="F287" s="242" t="s">
        <v>455</v>
      </c>
      <c r="G287" s="240"/>
      <c r="H287" s="243">
        <v>14.212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9" t="s">
        <v>222</v>
      </c>
      <c r="AU287" s="249" t="s">
        <v>83</v>
      </c>
      <c r="AV287" s="14" t="s">
        <v>83</v>
      </c>
      <c r="AW287" s="14" t="s">
        <v>34</v>
      </c>
      <c r="AX287" s="14" t="s">
        <v>74</v>
      </c>
      <c r="AY287" s="249" t="s">
        <v>213</v>
      </c>
    </row>
    <row r="288" s="16" customFormat="1">
      <c r="A288" s="16"/>
      <c r="B288" s="261"/>
      <c r="C288" s="262"/>
      <c r="D288" s="230" t="s">
        <v>222</v>
      </c>
      <c r="E288" s="263" t="s">
        <v>19</v>
      </c>
      <c r="F288" s="264" t="s">
        <v>299</v>
      </c>
      <c r="G288" s="262"/>
      <c r="H288" s="265">
        <v>23.361999999999998</v>
      </c>
      <c r="I288" s="266"/>
      <c r="J288" s="262"/>
      <c r="K288" s="262"/>
      <c r="L288" s="267"/>
      <c r="M288" s="268"/>
      <c r="N288" s="269"/>
      <c r="O288" s="269"/>
      <c r="P288" s="269"/>
      <c r="Q288" s="269"/>
      <c r="R288" s="269"/>
      <c r="S288" s="269"/>
      <c r="T288" s="270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1" t="s">
        <v>222</v>
      </c>
      <c r="AU288" s="271" t="s">
        <v>83</v>
      </c>
      <c r="AV288" s="16" t="s">
        <v>106</v>
      </c>
      <c r="AW288" s="16" t="s">
        <v>34</v>
      </c>
      <c r="AX288" s="16" t="s">
        <v>74</v>
      </c>
      <c r="AY288" s="271" t="s">
        <v>213</v>
      </c>
    </row>
    <row r="289" s="14" customFormat="1">
      <c r="A289" s="14"/>
      <c r="B289" s="239"/>
      <c r="C289" s="240"/>
      <c r="D289" s="230" t="s">
        <v>222</v>
      </c>
      <c r="E289" s="241" t="s">
        <v>19</v>
      </c>
      <c r="F289" s="242" t="s">
        <v>456</v>
      </c>
      <c r="G289" s="240"/>
      <c r="H289" s="243">
        <v>0.28899999999999998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9" t="s">
        <v>222</v>
      </c>
      <c r="AU289" s="249" t="s">
        <v>83</v>
      </c>
      <c r="AV289" s="14" t="s">
        <v>83</v>
      </c>
      <c r="AW289" s="14" t="s">
        <v>34</v>
      </c>
      <c r="AX289" s="14" t="s">
        <v>74</v>
      </c>
      <c r="AY289" s="249" t="s">
        <v>213</v>
      </c>
    </row>
    <row r="290" s="16" customFormat="1">
      <c r="A290" s="16"/>
      <c r="B290" s="261"/>
      <c r="C290" s="262"/>
      <c r="D290" s="230" t="s">
        <v>222</v>
      </c>
      <c r="E290" s="263" t="s">
        <v>19</v>
      </c>
      <c r="F290" s="264" t="s">
        <v>299</v>
      </c>
      <c r="G290" s="262"/>
      <c r="H290" s="265">
        <v>0.28899999999999998</v>
      </c>
      <c r="I290" s="266"/>
      <c r="J290" s="262"/>
      <c r="K290" s="262"/>
      <c r="L290" s="267"/>
      <c r="M290" s="268"/>
      <c r="N290" s="269"/>
      <c r="O290" s="269"/>
      <c r="P290" s="269"/>
      <c r="Q290" s="269"/>
      <c r="R290" s="269"/>
      <c r="S290" s="269"/>
      <c r="T290" s="270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71" t="s">
        <v>222</v>
      </c>
      <c r="AU290" s="271" t="s">
        <v>83</v>
      </c>
      <c r="AV290" s="16" t="s">
        <v>106</v>
      </c>
      <c r="AW290" s="16" t="s">
        <v>34</v>
      </c>
      <c r="AX290" s="16" t="s">
        <v>74</v>
      </c>
      <c r="AY290" s="271" t="s">
        <v>213</v>
      </c>
    </row>
    <row r="291" s="13" customFormat="1">
      <c r="A291" s="13"/>
      <c r="B291" s="228"/>
      <c r="C291" s="229"/>
      <c r="D291" s="230" t="s">
        <v>222</v>
      </c>
      <c r="E291" s="231" t="s">
        <v>19</v>
      </c>
      <c r="F291" s="232" t="s">
        <v>457</v>
      </c>
      <c r="G291" s="229"/>
      <c r="H291" s="231" t="s">
        <v>19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8" t="s">
        <v>222</v>
      </c>
      <c r="AU291" s="238" t="s">
        <v>83</v>
      </c>
      <c r="AV291" s="13" t="s">
        <v>81</v>
      </c>
      <c r="AW291" s="13" t="s">
        <v>34</v>
      </c>
      <c r="AX291" s="13" t="s">
        <v>74</v>
      </c>
      <c r="AY291" s="238" t="s">
        <v>213</v>
      </c>
    </row>
    <row r="292" s="14" customFormat="1">
      <c r="A292" s="14"/>
      <c r="B292" s="239"/>
      <c r="C292" s="240"/>
      <c r="D292" s="230" t="s">
        <v>222</v>
      </c>
      <c r="E292" s="241" t="s">
        <v>19</v>
      </c>
      <c r="F292" s="242" t="s">
        <v>458</v>
      </c>
      <c r="G292" s="240"/>
      <c r="H292" s="243">
        <v>16.853999999999999</v>
      </c>
      <c r="I292" s="244"/>
      <c r="J292" s="240"/>
      <c r="K292" s="240"/>
      <c r="L292" s="245"/>
      <c r="M292" s="246"/>
      <c r="N292" s="247"/>
      <c r="O292" s="247"/>
      <c r="P292" s="247"/>
      <c r="Q292" s="247"/>
      <c r="R292" s="247"/>
      <c r="S292" s="247"/>
      <c r="T292" s="24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9" t="s">
        <v>222</v>
      </c>
      <c r="AU292" s="249" t="s">
        <v>83</v>
      </c>
      <c r="AV292" s="14" t="s">
        <v>83</v>
      </c>
      <c r="AW292" s="14" t="s">
        <v>34</v>
      </c>
      <c r="AX292" s="14" t="s">
        <v>74</v>
      </c>
      <c r="AY292" s="249" t="s">
        <v>213</v>
      </c>
    </row>
    <row r="293" s="14" customFormat="1">
      <c r="A293" s="14"/>
      <c r="B293" s="239"/>
      <c r="C293" s="240"/>
      <c r="D293" s="230" t="s">
        <v>222</v>
      </c>
      <c r="E293" s="241" t="s">
        <v>19</v>
      </c>
      <c r="F293" s="242" t="s">
        <v>459</v>
      </c>
      <c r="G293" s="240"/>
      <c r="H293" s="243">
        <v>18.140000000000001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9" t="s">
        <v>222</v>
      </c>
      <c r="AU293" s="249" t="s">
        <v>83</v>
      </c>
      <c r="AV293" s="14" t="s">
        <v>83</v>
      </c>
      <c r="AW293" s="14" t="s">
        <v>34</v>
      </c>
      <c r="AX293" s="14" t="s">
        <v>74</v>
      </c>
      <c r="AY293" s="249" t="s">
        <v>213</v>
      </c>
    </row>
    <row r="294" s="14" customFormat="1">
      <c r="A294" s="14"/>
      <c r="B294" s="239"/>
      <c r="C294" s="240"/>
      <c r="D294" s="230" t="s">
        <v>222</v>
      </c>
      <c r="E294" s="241" t="s">
        <v>19</v>
      </c>
      <c r="F294" s="242" t="s">
        <v>460</v>
      </c>
      <c r="G294" s="240"/>
      <c r="H294" s="243">
        <v>9.2349999999999994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9" t="s">
        <v>222</v>
      </c>
      <c r="AU294" s="249" t="s">
        <v>83</v>
      </c>
      <c r="AV294" s="14" t="s">
        <v>83</v>
      </c>
      <c r="AW294" s="14" t="s">
        <v>34</v>
      </c>
      <c r="AX294" s="14" t="s">
        <v>74</v>
      </c>
      <c r="AY294" s="249" t="s">
        <v>213</v>
      </c>
    </row>
    <row r="295" s="16" customFormat="1">
      <c r="A295" s="16"/>
      <c r="B295" s="261"/>
      <c r="C295" s="262"/>
      <c r="D295" s="230" t="s">
        <v>222</v>
      </c>
      <c r="E295" s="263" t="s">
        <v>19</v>
      </c>
      <c r="F295" s="264" t="s">
        <v>299</v>
      </c>
      <c r="G295" s="262"/>
      <c r="H295" s="265">
        <v>44.228999999999999</v>
      </c>
      <c r="I295" s="266"/>
      <c r="J295" s="262"/>
      <c r="K295" s="262"/>
      <c r="L295" s="267"/>
      <c r="M295" s="268"/>
      <c r="N295" s="269"/>
      <c r="O295" s="269"/>
      <c r="P295" s="269"/>
      <c r="Q295" s="269"/>
      <c r="R295" s="269"/>
      <c r="S295" s="269"/>
      <c r="T295" s="270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71" t="s">
        <v>222</v>
      </c>
      <c r="AU295" s="271" t="s">
        <v>83</v>
      </c>
      <c r="AV295" s="16" t="s">
        <v>106</v>
      </c>
      <c r="AW295" s="16" t="s">
        <v>34</v>
      </c>
      <c r="AX295" s="16" t="s">
        <v>74</v>
      </c>
      <c r="AY295" s="271" t="s">
        <v>213</v>
      </c>
    </row>
    <row r="296" s="15" customFormat="1">
      <c r="A296" s="15"/>
      <c r="B296" s="250"/>
      <c r="C296" s="251"/>
      <c r="D296" s="230" t="s">
        <v>222</v>
      </c>
      <c r="E296" s="252" t="s">
        <v>19</v>
      </c>
      <c r="F296" s="253" t="s">
        <v>228</v>
      </c>
      <c r="G296" s="251"/>
      <c r="H296" s="254">
        <v>121.196</v>
      </c>
      <c r="I296" s="255"/>
      <c r="J296" s="251"/>
      <c r="K296" s="251"/>
      <c r="L296" s="256"/>
      <c r="M296" s="257"/>
      <c r="N296" s="258"/>
      <c r="O296" s="258"/>
      <c r="P296" s="258"/>
      <c r="Q296" s="258"/>
      <c r="R296" s="258"/>
      <c r="S296" s="258"/>
      <c r="T296" s="259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0" t="s">
        <v>222</v>
      </c>
      <c r="AU296" s="260" t="s">
        <v>83</v>
      </c>
      <c r="AV296" s="15" t="s">
        <v>220</v>
      </c>
      <c r="AW296" s="15" t="s">
        <v>34</v>
      </c>
      <c r="AX296" s="15" t="s">
        <v>81</v>
      </c>
      <c r="AY296" s="260" t="s">
        <v>213</v>
      </c>
    </row>
    <row r="297" s="2" customFormat="1" ht="21.75" customHeight="1">
      <c r="A297" s="40"/>
      <c r="B297" s="41"/>
      <c r="C297" s="215" t="s">
        <v>461</v>
      </c>
      <c r="D297" s="215" t="s">
        <v>215</v>
      </c>
      <c r="E297" s="216" t="s">
        <v>462</v>
      </c>
      <c r="F297" s="217" t="s">
        <v>463</v>
      </c>
      <c r="G297" s="218" t="s">
        <v>218</v>
      </c>
      <c r="H297" s="219">
        <v>32.311999999999998</v>
      </c>
      <c r="I297" s="220"/>
      <c r="J297" s="221">
        <f>ROUND(I297*H297,2)</f>
        <v>0</v>
      </c>
      <c r="K297" s="217" t="s">
        <v>219</v>
      </c>
      <c r="L297" s="46"/>
      <c r="M297" s="222" t="s">
        <v>19</v>
      </c>
      <c r="N297" s="223" t="s">
        <v>45</v>
      </c>
      <c r="O297" s="86"/>
      <c r="P297" s="224">
        <f>O297*H297</f>
        <v>0</v>
      </c>
      <c r="Q297" s="224">
        <v>1.6285000000000001</v>
      </c>
      <c r="R297" s="224">
        <f>Q297*H297</f>
        <v>52.620092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220</v>
      </c>
      <c r="AT297" s="226" t="s">
        <v>215</v>
      </c>
      <c r="AU297" s="226" t="s">
        <v>83</v>
      </c>
      <c r="AY297" s="19" t="s">
        <v>213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81</v>
      </c>
      <c r="BK297" s="227">
        <f>ROUND(I297*H297,2)</f>
        <v>0</v>
      </c>
      <c r="BL297" s="19" t="s">
        <v>220</v>
      </c>
      <c r="BM297" s="226" t="s">
        <v>464</v>
      </c>
    </row>
    <row r="298" s="13" customFormat="1">
      <c r="A298" s="13"/>
      <c r="B298" s="228"/>
      <c r="C298" s="229"/>
      <c r="D298" s="230" t="s">
        <v>222</v>
      </c>
      <c r="E298" s="231" t="s">
        <v>19</v>
      </c>
      <c r="F298" s="232" t="s">
        <v>271</v>
      </c>
      <c r="G298" s="229"/>
      <c r="H298" s="231" t="s">
        <v>19</v>
      </c>
      <c r="I298" s="233"/>
      <c r="J298" s="229"/>
      <c r="K298" s="229"/>
      <c r="L298" s="234"/>
      <c r="M298" s="235"/>
      <c r="N298" s="236"/>
      <c r="O298" s="236"/>
      <c r="P298" s="236"/>
      <c r="Q298" s="236"/>
      <c r="R298" s="236"/>
      <c r="S298" s="236"/>
      <c r="T298" s="23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8" t="s">
        <v>222</v>
      </c>
      <c r="AU298" s="238" t="s">
        <v>83</v>
      </c>
      <c r="AV298" s="13" t="s">
        <v>81</v>
      </c>
      <c r="AW298" s="13" t="s">
        <v>34</v>
      </c>
      <c r="AX298" s="13" t="s">
        <v>74</v>
      </c>
      <c r="AY298" s="238" t="s">
        <v>213</v>
      </c>
    </row>
    <row r="299" s="13" customFormat="1">
      <c r="A299" s="13"/>
      <c r="B299" s="228"/>
      <c r="C299" s="229"/>
      <c r="D299" s="230" t="s">
        <v>222</v>
      </c>
      <c r="E299" s="231" t="s">
        <v>19</v>
      </c>
      <c r="F299" s="232" t="s">
        <v>465</v>
      </c>
      <c r="G299" s="229"/>
      <c r="H299" s="231" t="s">
        <v>19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8" t="s">
        <v>222</v>
      </c>
      <c r="AU299" s="238" t="s">
        <v>83</v>
      </c>
      <c r="AV299" s="13" t="s">
        <v>81</v>
      </c>
      <c r="AW299" s="13" t="s">
        <v>34</v>
      </c>
      <c r="AX299" s="13" t="s">
        <v>74</v>
      </c>
      <c r="AY299" s="238" t="s">
        <v>213</v>
      </c>
    </row>
    <row r="300" s="14" customFormat="1">
      <c r="A300" s="14"/>
      <c r="B300" s="239"/>
      <c r="C300" s="240"/>
      <c r="D300" s="230" t="s">
        <v>222</v>
      </c>
      <c r="E300" s="241" t="s">
        <v>19</v>
      </c>
      <c r="F300" s="242" t="s">
        <v>466</v>
      </c>
      <c r="G300" s="240"/>
      <c r="H300" s="243">
        <v>0.77200000000000002</v>
      </c>
      <c r="I300" s="244"/>
      <c r="J300" s="240"/>
      <c r="K300" s="240"/>
      <c r="L300" s="245"/>
      <c r="M300" s="246"/>
      <c r="N300" s="247"/>
      <c r="O300" s="247"/>
      <c r="P300" s="247"/>
      <c r="Q300" s="247"/>
      <c r="R300" s="247"/>
      <c r="S300" s="247"/>
      <c r="T300" s="24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9" t="s">
        <v>222</v>
      </c>
      <c r="AU300" s="249" t="s">
        <v>83</v>
      </c>
      <c r="AV300" s="14" t="s">
        <v>83</v>
      </c>
      <c r="AW300" s="14" t="s">
        <v>34</v>
      </c>
      <c r="AX300" s="14" t="s">
        <v>74</v>
      </c>
      <c r="AY300" s="249" t="s">
        <v>213</v>
      </c>
    </row>
    <row r="301" s="14" customFormat="1">
      <c r="A301" s="14"/>
      <c r="B301" s="239"/>
      <c r="C301" s="240"/>
      <c r="D301" s="230" t="s">
        <v>222</v>
      </c>
      <c r="E301" s="241" t="s">
        <v>19</v>
      </c>
      <c r="F301" s="242" t="s">
        <v>467</v>
      </c>
      <c r="G301" s="240"/>
      <c r="H301" s="243">
        <v>31.539999999999999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9" t="s">
        <v>222</v>
      </c>
      <c r="AU301" s="249" t="s">
        <v>83</v>
      </c>
      <c r="AV301" s="14" t="s">
        <v>83</v>
      </c>
      <c r="AW301" s="14" t="s">
        <v>34</v>
      </c>
      <c r="AX301" s="14" t="s">
        <v>74</v>
      </c>
      <c r="AY301" s="249" t="s">
        <v>213</v>
      </c>
    </row>
    <row r="302" s="15" customFormat="1">
      <c r="A302" s="15"/>
      <c r="B302" s="250"/>
      <c r="C302" s="251"/>
      <c r="D302" s="230" t="s">
        <v>222</v>
      </c>
      <c r="E302" s="252" t="s">
        <v>19</v>
      </c>
      <c r="F302" s="253" t="s">
        <v>228</v>
      </c>
      <c r="G302" s="251"/>
      <c r="H302" s="254">
        <v>32.311999999999998</v>
      </c>
      <c r="I302" s="255"/>
      <c r="J302" s="251"/>
      <c r="K302" s="251"/>
      <c r="L302" s="256"/>
      <c r="M302" s="257"/>
      <c r="N302" s="258"/>
      <c r="O302" s="258"/>
      <c r="P302" s="258"/>
      <c r="Q302" s="258"/>
      <c r="R302" s="258"/>
      <c r="S302" s="258"/>
      <c r="T302" s="259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0" t="s">
        <v>222</v>
      </c>
      <c r="AU302" s="260" t="s">
        <v>83</v>
      </c>
      <c r="AV302" s="15" t="s">
        <v>220</v>
      </c>
      <c r="AW302" s="15" t="s">
        <v>34</v>
      </c>
      <c r="AX302" s="15" t="s">
        <v>81</v>
      </c>
      <c r="AY302" s="260" t="s">
        <v>213</v>
      </c>
    </row>
    <row r="303" s="2" customFormat="1">
      <c r="A303" s="40"/>
      <c r="B303" s="41"/>
      <c r="C303" s="215" t="s">
        <v>468</v>
      </c>
      <c r="D303" s="215" t="s">
        <v>215</v>
      </c>
      <c r="E303" s="216" t="s">
        <v>469</v>
      </c>
      <c r="F303" s="217" t="s">
        <v>470</v>
      </c>
      <c r="G303" s="218" t="s">
        <v>236</v>
      </c>
      <c r="H303" s="219">
        <v>18.866</v>
      </c>
      <c r="I303" s="220"/>
      <c r="J303" s="221">
        <f>ROUND(I303*H303,2)</f>
        <v>0</v>
      </c>
      <c r="K303" s="217" t="s">
        <v>219</v>
      </c>
      <c r="L303" s="46"/>
      <c r="M303" s="222" t="s">
        <v>19</v>
      </c>
      <c r="N303" s="223" t="s">
        <v>45</v>
      </c>
      <c r="O303" s="86"/>
      <c r="P303" s="224">
        <f>O303*H303</f>
        <v>0</v>
      </c>
      <c r="Q303" s="224">
        <v>0.14854000000000001</v>
      </c>
      <c r="R303" s="224">
        <f>Q303*H303</f>
        <v>2.80235564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220</v>
      </c>
      <c r="AT303" s="226" t="s">
        <v>215</v>
      </c>
      <c r="AU303" s="226" t="s">
        <v>83</v>
      </c>
      <c r="AY303" s="19" t="s">
        <v>213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81</v>
      </c>
      <c r="BK303" s="227">
        <f>ROUND(I303*H303,2)</f>
        <v>0</v>
      </c>
      <c r="BL303" s="19" t="s">
        <v>220</v>
      </c>
      <c r="BM303" s="226" t="s">
        <v>471</v>
      </c>
    </row>
    <row r="304" s="13" customFormat="1">
      <c r="A304" s="13"/>
      <c r="B304" s="228"/>
      <c r="C304" s="229"/>
      <c r="D304" s="230" t="s">
        <v>222</v>
      </c>
      <c r="E304" s="231" t="s">
        <v>19</v>
      </c>
      <c r="F304" s="232" t="s">
        <v>271</v>
      </c>
      <c r="G304" s="229"/>
      <c r="H304" s="231" t="s">
        <v>19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8" t="s">
        <v>222</v>
      </c>
      <c r="AU304" s="238" t="s">
        <v>83</v>
      </c>
      <c r="AV304" s="13" t="s">
        <v>81</v>
      </c>
      <c r="AW304" s="13" t="s">
        <v>34</v>
      </c>
      <c r="AX304" s="13" t="s">
        <v>74</v>
      </c>
      <c r="AY304" s="238" t="s">
        <v>213</v>
      </c>
    </row>
    <row r="305" s="14" customFormat="1">
      <c r="A305" s="14"/>
      <c r="B305" s="239"/>
      <c r="C305" s="240"/>
      <c r="D305" s="230" t="s">
        <v>222</v>
      </c>
      <c r="E305" s="241" t="s">
        <v>19</v>
      </c>
      <c r="F305" s="242" t="s">
        <v>472</v>
      </c>
      <c r="G305" s="240"/>
      <c r="H305" s="243">
        <v>18.866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9" t="s">
        <v>222</v>
      </c>
      <c r="AU305" s="249" t="s">
        <v>83</v>
      </c>
      <c r="AV305" s="14" t="s">
        <v>83</v>
      </c>
      <c r="AW305" s="14" t="s">
        <v>34</v>
      </c>
      <c r="AX305" s="14" t="s">
        <v>81</v>
      </c>
      <c r="AY305" s="249" t="s">
        <v>213</v>
      </c>
    </row>
    <row r="306" s="2" customFormat="1" ht="33" customHeight="1">
      <c r="A306" s="40"/>
      <c r="B306" s="41"/>
      <c r="C306" s="215" t="s">
        <v>473</v>
      </c>
      <c r="D306" s="215" t="s">
        <v>215</v>
      </c>
      <c r="E306" s="216" t="s">
        <v>474</v>
      </c>
      <c r="F306" s="217" t="s">
        <v>475</v>
      </c>
      <c r="G306" s="218" t="s">
        <v>236</v>
      </c>
      <c r="H306" s="219">
        <v>24.684999999999999</v>
      </c>
      <c r="I306" s="220"/>
      <c r="J306" s="221">
        <f>ROUND(I306*H306,2)</f>
        <v>0</v>
      </c>
      <c r="K306" s="217" t="s">
        <v>219</v>
      </c>
      <c r="L306" s="46"/>
      <c r="M306" s="222" t="s">
        <v>19</v>
      </c>
      <c r="N306" s="223" t="s">
        <v>45</v>
      </c>
      <c r="O306" s="86"/>
      <c r="P306" s="224">
        <f>O306*H306</f>
        <v>0</v>
      </c>
      <c r="Q306" s="224">
        <v>0.24478</v>
      </c>
      <c r="R306" s="224">
        <f>Q306*H306</f>
        <v>6.0423942999999998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220</v>
      </c>
      <c r="AT306" s="226" t="s">
        <v>215</v>
      </c>
      <c r="AU306" s="226" t="s">
        <v>83</v>
      </c>
      <c r="AY306" s="19" t="s">
        <v>213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81</v>
      </c>
      <c r="BK306" s="227">
        <f>ROUND(I306*H306,2)</f>
        <v>0</v>
      </c>
      <c r="BL306" s="19" t="s">
        <v>220</v>
      </c>
      <c r="BM306" s="226" t="s">
        <v>476</v>
      </c>
    </row>
    <row r="307" s="13" customFormat="1">
      <c r="A307" s="13"/>
      <c r="B307" s="228"/>
      <c r="C307" s="229"/>
      <c r="D307" s="230" t="s">
        <v>222</v>
      </c>
      <c r="E307" s="231" t="s">
        <v>19</v>
      </c>
      <c r="F307" s="232" t="s">
        <v>271</v>
      </c>
      <c r="G307" s="229"/>
      <c r="H307" s="231" t="s">
        <v>19</v>
      </c>
      <c r="I307" s="233"/>
      <c r="J307" s="229"/>
      <c r="K307" s="229"/>
      <c r="L307" s="234"/>
      <c r="M307" s="235"/>
      <c r="N307" s="236"/>
      <c r="O307" s="236"/>
      <c r="P307" s="236"/>
      <c r="Q307" s="236"/>
      <c r="R307" s="236"/>
      <c r="S307" s="236"/>
      <c r="T307" s="23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8" t="s">
        <v>222</v>
      </c>
      <c r="AU307" s="238" t="s">
        <v>83</v>
      </c>
      <c r="AV307" s="13" t="s">
        <v>81</v>
      </c>
      <c r="AW307" s="13" t="s">
        <v>34</v>
      </c>
      <c r="AX307" s="13" t="s">
        <v>74</v>
      </c>
      <c r="AY307" s="238" t="s">
        <v>213</v>
      </c>
    </row>
    <row r="308" s="14" customFormat="1">
      <c r="A308" s="14"/>
      <c r="B308" s="239"/>
      <c r="C308" s="240"/>
      <c r="D308" s="230" t="s">
        <v>222</v>
      </c>
      <c r="E308" s="241" t="s">
        <v>19</v>
      </c>
      <c r="F308" s="242" t="s">
        <v>477</v>
      </c>
      <c r="G308" s="240"/>
      <c r="H308" s="243">
        <v>12.185000000000001</v>
      </c>
      <c r="I308" s="244"/>
      <c r="J308" s="240"/>
      <c r="K308" s="240"/>
      <c r="L308" s="245"/>
      <c r="M308" s="246"/>
      <c r="N308" s="247"/>
      <c r="O308" s="247"/>
      <c r="P308" s="247"/>
      <c r="Q308" s="247"/>
      <c r="R308" s="247"/>
      <c r="S308" s="247"/>
      <c r="T308" s="24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9" t="s">
        <v>222</v>
      </c>
      <c r="AU308" s="249" t="s">
        <v>83</v>
      </c>
      <c r="AV308" s="14" t="s">
        <v>83</v>
      </c>
      <c r="AW308" s="14" t="s">
        <v>34</v>
      </c>
      <c r="AX308" s="14" t="s">
        <v>74</v>
      </c>
      <c r="AY308" s="249" t="s">
        <v>213</v>
      </c>
    </row>
    <row r="309" s="14" customFormat="1">
      <c r="A309" s="14"/>
      <c r="B309" s="239"/>
      <c r="C309" s="240"/>
      <c r="D309" s="230" t="s">
        <v>222</v>
      </c>
      <c r="E309" s="241" t="s">
        <v>19</v>
      </c>
      <c r="F309" s="242" t="s">
        <v>478</v>
      </c>
      <c r="G309" s="240"/>
      <c r="H309" s="243">
        <v>12.5</v>
      </c>
      <c r="I309" s="244"/>
      <c r="J309" s="240"/>
      <c r="K309" s="240"/>
      <c r="L309" s="245"/>
      <c r="M309" s="246"/>
      <c r="N309" s="247"/>
      <c r="O309" s="247"/>
      <c r="P309" s="247"/>
      <c r="Q309" s="247"/>
      <c r="R309" s="247"/>
      <c r="S309" s="247"/>
      <c r="T309" s="24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9" t="s">
        <v>222</v>
      </c>
      <c r="AU309" s="249" t="s">
        <v>83</v>
      </c>
      <c r="AV309" s="14" t="s">
        <v>83</v>
      </c>
      <c r="AW309" s="14" t="s">
        <v>34</v>
      </c>
      <c r="AX309" s="14" t="s">
        <v>74</v>
      </c>
      <c r="AY309" s="249" t="s">
        <v>213</v>
      </c>
    </row>
    <row r="310" s="15" customFormat="1">
      <c r="A310" s="15"/>
      <c r="B310" s="250"/>
      <c r="C310" s="251"/>
      <c r="D310" s="230" t="s">
        <v>222</v>
      </c>
      <c r="E310" s="252" t="s">
        <v>19</v>
      </c>
      <c r="F310" s="253" t="s">
        <v>228</v>
      </c>
      <c r="G310" s="251"/>
      <c r="H310" s="254">
        <v>24.684999999999999</v>
      </c>
      <c r="I310" s="255"/>
      <c r="J310" s="251"/>
      <c r="K310" s="251"/>
      <c r="L310" s="256"/>
      <c r="M310" s="257"/>
      <c r="N310" s="258"/>
      <c r="O310" s="258"/>
      <c r="P310" s="258"/>
      <c r="Q310" s="258"/>
      <c r="R310" s="258"/>
      <c r="S310" s="258"/>
      <c r="T310" s="259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0" t="s">
        <v>222</v>
      </c>
      <c r="AU310" s="260" t="s">
        <v>83</v>
      </c>
      <c r="AV310" s="15" t="s">
        <v>220</v>
      </c>
      <c r="AW310" s="15" t="s">
        <v>34</v>
      </c>
      <c r="AX310" s="15" t="s">
        <v>81</v>
      </c>
      <c r="AY310" s="260" t="s">
        <v>213</v>
      </c>
    </row>
    <row r="311" s="2" customFormat="1" ht="16.5" customHeight="1">
      <c r="A311" s="40"/>
      <c r="B311" s="41"/>
      <c r="C311" s="215" t="s">
        <v>479</v>
      </c>
      <c r="D311" s="215" t="s">
        <v>215</v>
      </c>
      <c r="E311" s="216" t="s">
        <v>480</v>
      </c>
      <c r="F311" s="217" t="s">
        <v>481</v>
      </c>
      <c r="G311" s="218" t="s">
        <v>218</v>
      </c>
      <c r="H311" s="219">
        <v>5.2539999999999996</v>
      </c>
      <c r="I311" s="220"/>
      <c r="J311" s="221">
        <f>ROUND(I311*H311,2)</f>
        <v>0</v>
      </c>
      <c r="K311" s="217" t="s">
        <v>219</v>
      </c>
      <c r="L311" s="46"/>
      <c r="M311" s="222" t="s">
        <v>19</v>
      </c>
      <c r="N311" s="223" t="s">
        <v>45</v>
      </c>
      <c r="O311" s="86"/>
      <c r="P311" s="224">
        <f>O311*H311</f>
        <v>0</v>
      </c>
      <c r="Q311" s="224">
        <v>2.2563399999999998</v>
      </c>
      <c r="R311" s="224">
        <f>Q311*H311</f>
        <v>11.854810359999998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220</v>
      </c>
      <c r="AT311" s="226" t="s">
        <v>215</v>
      </c>
      <c r="AU311" s="226" t="s">
        <v>83</v>
      </c>
      <c r="AY311" s="19" t="s">
        <v>213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81</v>
      </c>
      <c r="BK311" s="227">
        <f>ROUND(I311*H311,2)</f>
        <v>0</v>
      </c>
      <c r="BL311" s="19" t="s">
        <v>220</v>
      </c>
      <c r="BM311" s="226" t="s">
        <v>482</v>
      </c>
    </row>
    <row r="312" s="13" customFormat="1">
      <c r="A312" s="13"/>
      <c r="B312" s="228"/>
      <c r="C312" s="229"/>
      <c r="D312" s="230" t="s">
        <v>222</v>
      </c>
      <c r="E312" s="231" t="s">
        <v>19</v>
      </c>
      <c r="F312" s="232" t="s">
        <v>271</v>
      </c>
      <c r="G312" s="229"/>
      <c r="H312" s="231" t="s">
        <v>19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8" t="s">
        <v>222</v>
      </c>
      <c r="AU312" s="238" t="s">
        <v>83</v>
      </c>
      <c r="AV312" s="13" t="s">
        <v>81</v>
      </c>
      <c r="AW312" s="13" t="s">
        <v>34</v>
      </c>
      <c r="AX312" s="13" t="s">
        <v>74</v>
      </c>
      <c r="AY312" s="238" t="s">
        <v>213</v>
      </c>
    </row>
    <row r="313" s="14" customFormat="1">
      <c r="A313" s="14"/>
      <c r="B313" s="239"/>
      <c r="C313" s="240"/>
      <c r="D313" s="230" t="s">
        <v>222</v>
      </c>
      <c r="E313" s="241" t="s">
        <v>19</v>
      </c>
      <c r="F313" s="242" t="s">
        <v>483</v>
      </c>
      <c r="G313" s="240"/>
      <c r="H313" s="243">
        <v>5.2539999999999996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9" t="s">
        <v>222</v>
      </c>
      <c r="AU313" s="249" t="s">
        <v>83</v>
      </c>
      <c r="AV313" s="14" t="s">
        <v>83</v>
      </c>
      <c r="AW313" s="14" t="s">
        <v>34</v>
      </c>
      <c r="AX313" s="14" t="s">
        <v>81</v>
      </c>
      <c r="AY313" s="249" t="s">
        <v>213</v>
      </c>
    </row>
    <row r="314" s="2" customFormat="1" ht="16.5" customHeight="1">
      <c r="A314" s="40"/>
      <c r="B314" s="41"/>
      <c r="C314" s="215" t="s">
        <v>484</v>
      </c>
      <c r="D314" s="215" t="s">
        <v>215</v>
      </c>
      <c r="E314" s="216" t="s">
        <v>485</v>
      </c>
      <c r="F314" s="217" t="s">
        <v>486</v>
      </c>
      <c r="G314" s="218" t="s">
        <v>487</v>
      </c>
      <c r="H314" s="219">
        <v>1</v>
      </c>
      <c r="I314" s="220"/>
      <c r="J314" s="221">
        <f>ROUND(I314*H314,2)</f>
        <v>0</v>
      </c>
      <c r="K314" s="217" t="s">
        <v>19</v>
      </c>
      <c r="L314" s="46"/>
      <c r="M314" s="222" t="s">
        <v>19</v>
      </c>
      <c r="N314" s="223" t="s">
        <v>45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220</v>
      </c>
      <c r="AT314" s="226" t="s">
        <v>215</v>
      </c>
      <c r="AU314" s="226" t="s">
        <v>83</v>
      </c>
      <c r="AY314" s="19" t="s">
        <v>213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81</v>
      </c>
      <c r="BK314" s="227">
        <f>ROUND(I314*H314,2)</f>
        <v>0</v>
      </c>
      <c r="BL314" s="19" t="s">
        <v>220</v>
      </c>
      <c r="BM314" s="226" t="s">
        <v>488</v>
      </c>
    </row>
    <row r="315" s="13" customFormat="1">
      <c r="A315" s="13"/>
      <c r="B315" s="228"/>
      <c r="C315" s="229"/>
      <c r="D315" s="230" t="s">
        <v>222</v>
      </c>
      <c r="E315" s="231" t="s">
        <v>19</v>
      </c>
      <c r="F315" s="232" t="s">
        <v>271</v>
      </c>
      <c r="G315" s="229"/>
      <c r="H315" s="231" t="s">
        <v>19</v>
      </c>
      <c r="I315" s="233"/>
      <c r="J315" s="229"/>
      <c r="K315" s="229"/>
      <c r="L315" s="234"/>
      <c r="M315" s="235"/>
      <c r="N315" s="236"/>
      <c r="O315" s="236"/>
      <c r="P315" s="236"/>
      <c r="Q315" s="236"/>
      <c r="R315" s="236"/>
      <c r="S315" s="236"/>
      <c r="T315" s="23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8" t="s">
        <v>222</v>
      </c>
      <c r="AU315" s="238" t="s">
        <v>83</v>
      </c>
      <c r="AV315" s="13" t="s">
        <v>81</v>
      </c>
      <c r="AW315" s="13" t="s">
        <v>34</v>
      </c>
      <c r="AX315" s="13" t="s">
        <v>74</v>
      </c>
      <c r="AY315" s="238" t="s">
        <v>213</v>
      </c>
    </row>
    <row r="316" s="13" customFormat="1">
      <c r="A316" s="13"/>
      <c r="B316" s="228"/>
      <c r="C316" s="229"/>
      <c r="D316" s="230" t="s">
        <v>222</v>
      </c>
      <c r="E316" s="231" t="s">
        <v>19</v>
      </c>
      <c r="F316" s="232" t="s">
        <v>489</v>
      </c>
      <c r="G316" s="229"/>
      <c r="H316" s="231" t="s">
        <v>19</v>
      </c>
      <c r="I316" s="233"/>
      <c r="J316" s="229"/>
      <c r="K316" s="229"/>
      <c r="L316" s="234"/>
      <c r="M316" s="235"/>
      <c r="N316" s="236"/>
      <c r="O316" s="236"/>
      <c r="P316" s="236"/>
      <c r="Q316" s="236"/>
      <c r="R316" s="236"/>
      <c r="S316" s="236"/>
      <c r="T316" s="23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8" t="s">
        <v>222</v>
      </c>
      <c r="AU316" s="238" t="s">
        <v>83</v>
      </c>
      <c r="AV316" s="13" t="s">
        <v>81</v>
      </c>
      <c r="AW316" s="13" t="s">
        <v>34</v>
      </c>
      <c r="AX316" s="13" t="s">
        <v>74</v>
      </c>
      <c r="AY316" s="238" t="s">
        <v>213</v>
      </c>
    </row>
    <row r="317" s="13" customFormat="1">
      <c r="A317" s="13"/>
      <c r="B317" s="228"/>
      <c r="C317" s="229"/>
      <c r="D317" s="230" t="s">
        <v>222</v>
      </c>
      <c r="E317" s="231" t="s">
        <v>19</v>
      </c>
      <c r="F317" s="232" t="s">
        <v>490</v>
      </c>
      <c r="G317" s="229"/>
      <c r="H317" s="231" t="s">
        <v>19</v>
      </c>
      <c r="I317" s="233"/>
      <c r="J317" s="229"/>
      <c r="K317" s="229"/>
      <c r="L317" s="234"/>
      <c r="M317" s="235"/>
      <c r="N317" s="236"/>
      <c r="O317" s="236"/>
      <c r="P317" s="236"/>
      <c r="Q317" s="236"/>
      <c r="R317" s="236"/>
      <c r="S317" s="236"/>
      <c r="T317" s="23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8" t="s">
        <v>222</v>
      </c>
      <c r="AU317" s="238" t="s">
        <v>83</v>
      </c>
      <c r="AV317" s="13" t="s">
        <v>81</v>
      </c>
      <c r="AW317" s="13" t="s">
        <v>34</v>
      </c>
      <c r="AX317" s="13" t="s">
        <v>74</v>
      </c>
      <c r="AY317" s="238" t="s">
        <v>213</v>
      </c>
    </row>
    <row r="318" s="13" customFormat="1">
      <c r="A318" s="13"/>
      <c r="B318" s="228"/>
      <c r="C318" s="229"/>
      <c r="D318" s="230" t="s">
        <v>222</v>
      </c>
      <c r="E318" s="231" t="s">
        <v>19</v>
      </c>
      <c r="F318" s="232" t="s">
        <v>491</v>
      </c>
      <c r="G318" s="229"/>
      <c r="H318" s="231" t="s">
        <v>19</v>
      </c>
      <c r="I318" s="233"/>
      <c r="J318" s="229"/>
      <c r="K318" s="229"/>
      <c r="L318" s="234"/>
      <c r="M318" s="235"/>
      <c r="N318" s="236"/>
      <c r="O318" s="236"/>
      <c r="P318" s="236"/>
      <c r="Q318" s="236"/>
      <c r="R318" s="236"/>
      <c r="S318" s="236"/>
      <c r="T318" s="23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8" t="s">
        <v>222</v>
      </c>
      <c r="AU318" s="238" t="s">
        <v>83</v>
      </c>
      <c r="AV318" s="13" t="s">
        <v>81</v>
      </c>
      <c r="AW318" s="13" t="s">
        <v>34</v>
      </c>
      <c r="AX318" s="13" t="s">
        <v>74</v>
      </c>
      <c r="AY318" s="238" t="s">
        <v>213</v>
      </c>
    </row>
    <row r="319" s="13" customFormat="1">
      <c r="A319" s="13"/>
      <c r="B319" s="228"/>
      <c r="C319" s="229"/>
      <c r="D319" s="230" t="s">
        <v>222</v>
      </c>
      <c r="E319" s="231" t="s">
        <v>19</v>
      </c>
      <c r="F319" s="232" t="s">
        <v>492</v>
      </c>
      <c r="G319" s="229"/>
      <c r="H319" s="231" t="s">
        <v>19</v>
      </c>
      <c r="I319" s="233"/>
      <c r="J319" s="229"/>
      <c r="K319" s="229"/>
      <c r="L319" s="234"/>
      <c r="M319" s="235"/>
      <c r="N319" s="236"/>
      <c r="O319" s="236"/>
      <c r="P319" s="236"/>
      <c r="Q319" s="236"/>
      <c r="R319" s="236"/>
      <c r="S319" s="236"/>
      <c r="T319" s="23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8" t="s">
        <v>222</v>
      </c>
      <c r="AU319" s="238" t="s">
        <v>83</v>
      </c>
      <c r="AV319" s="13" t="s">
        <v>81</v>
      </c>
      <c r="AW319" s="13" t="s">
        <v>34</v>
      </c>
      <c r="AX319" s="13" t="s">
        <v>74</v>
      </c>
      <c r="AY319" s="238" t="s">
        <v>213</v>
      </c>
    </row>
    <row r="320" s="14" customFormat="1">
      <c r="A320" s="14"/>
      <c r="B320" s="239"/>
      <c r="C320" s="240"/>
      <c r="D320" s="230" t="s">
        <v>222</v>
      </c>
      <c r="E320" s="241" t="s">
        <v>19</v>
      </c>
      <c r="F320" s="242" t="s">
        <v>81</v>
      </c>
      <c r="G320" s="240"/>
      <c r="H320" s="243">
        <v>1</v>
      </c>
      <c r="I320" s="244"/>
      <c r="J320" s="240"/>
      <c r="K320" s="240"/>
      <c r="L320" s="245"/>
      <c r="M320" s="246"/>
      <c r="N320" s="247"/>
      <c r="O320" s="247"/>
      <c r="P320" s="247"/>
      <c r="Q320" s="247"/>
      <c r="R320" s="247"/>
      <c r="S320" s="247"/>
      <c r="T320" s="24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9" t="s">
        <v>222</v>
      </c>
      <c r="AU320" s="249" t="s">
        <v>83</v>
      </c>
      <c r="AV320" s="14" t="s">
        <v>83</v>
      </c>
      <c r="AW320" s="14" t="s">
        <v>34</v>
      </c>
      <c r="AX320" s="14" t="s">
        <v>81</v>
      </c>
      <c r="AY320" s="249" t="s">
        <v>213</v>
      </c>
    </row>
    <row r="321" s="2" customFormat="1">
      <c r="A321" s="40"/>
      <c r="B321" s="41"/>
      <c r="C321" s="215" t="s">
        <v>493</v>
      </c>
      <c r="D321" s="215" t="s">
        <v>215</v>
      </c>
      <c r="E321" s="216" t="s">
        <v>494</v>
      </c>
      <c r="F321" s="217" t="s">
        <v>495</v>
      </c>
      <c r="G321" s="218" t="s">
        <v>218</v>
      </c>
      <c r="H321" s="219">
        <v>2.5830000000000002</v>
      </c>
      <c r="I321" s="220"/>
      <c r="J321" s="221">
        <f>ROUND(I321*H321,2)</f>
        <v>0</v>
      </c>
      <c r="K321" s="217" t="s">
        <v>219</v>
      </c>
      <c r="L321" s="46"/>
      <c r="M321" s="222" t="s">
        <v>19</v>
      </c>
      <c r="N321" s="223" t="s">
        <v>45</v>
      </c>
      <c r="O321" s="86"/>
      <c r="P321" s="224">
        <f>O321*H321</f>
        <v>0</v>
      </c>
      <c r="Q321" s="224">
        <v>1.8702000000000001</v>
      </c>
      <c r="R321" s="224">
        <f>Q321*H321</f>
        <v>4.8307266000000002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220</v>
      </c>
      <c r="AT321" s="226" t="s">
        <v>215</v>
      </c>
      <c r="AU321" s="226" t="s">
        <v>83</v>
      </c>
      <c r="AY321" s="19" t="s">
        <v>213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81</v>
      </c>
      <c r="BK321" s="227">
        <f>ROUND(I321*H321,2)</f>
        <v>0</v>
      </c>
      <c r="BL321" s="19" t="s">
        <v>220</v>
      </c>
      <c r="BM321" s="226" t="s">
        <v>496</v>
      </c>
    </row>
    <row r="322" s="13" customFormat="1">
      <c r="A322" s="13"/>
      <c r="B322" s="228"/>
      <c r="C322" s="229"/>
      <c r="D322" s="230" t="s">
        <v>222</v>
      </c>
      <c r="E322" s="231" t="s">
        <v>19</v>
      </c>
      <c r="F322" s="232" t="s">
        <v>271</v>
      </c>
      <c r="G322" s="229"/>
      <c r="H322" s="231" t="s">
        <v>19</v>
      </c>
      <c r="I322" s="233"/>
      <c r="J322" s="229"/>
      <c r="K322" s="229"/>
      <c r="L322" s="234"/>
      <c r="M322" s="235"/>
      <c r="N322" s="236"/>
      <c r="O322" s="236"/>
      <c r="P322" s="236"/>
      <c r="Q322" s="236"/>
      <c r="R322" s="236"/>
      <c r="S322" s="236"/>
      <c r="T322" s="23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8" t="s">
        <v>222</v>
      </c>
      <c r="AU322" s="238" t="s">
        <v>83</v>
      </c>
      <c r="AV322" s="13" t="s">
        <v>81</v>
      </c>
      <c r="AW322" s="13" t="s">
        <v>34</v>
      </c>
      <c r="AX322" s="13" t="s">
        <v>74</v>
      </c>
      <c r="AY322" s="238" t="s">
        <v>213</v>
      </c>
    </row>
    <row r="323" s="14" customFormat="1">
      <c r="A323" s="14"/>
      <c r="B323" s="239"/>
      <c r="C323" s="240"/>
      <c r="D323" s="230" t="s">
        <v>222</v>
      </c>
      <c r="E323" s="241" t="s">
        <v>19</v>
      </c>
      <c r="F323" s="242" t="s">
        <v>497</v>
      </c>
      <c r="G323" s="240"/>
      <c r="H323" s="243">
        <v>2.5830000000000002</v>
      </c>
      <c r="I323" s="244"/>
      <c r="J323" s="240"/>
      <c r="K323" s="240"/>
      <c r="L323" s="245"/>
      <c r="M323" s="246"/>
      <c r="N323" s="247"/>
      <c r="O323" s="247"/>
      <c r="P323" s="247"/>
      <c r="Q323" s="247"/>
      <c r="R323" s="247"/>
      <c r="S323" s="247"/>
      <c r="T323" s="24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9" t="s">
        <v>222</v>
      </c>
      <c r="AU323" s="249" t="s">
        <v>83</v>
      </c>
      <c r="AV323" s="14" t="s">
        <v>83</v>
      </c>
      <c r="AW323" s="14" t="s">
        <v>34</v>
      </c>
      <c r="AX323" s="14" t="s">
        <v>81</v>
      </c>
      <c r="AY323" s="249" t="s">
        <v>213</v>
      </c>
    </row>
    <row r="324" s="2" customFormat="1" ht="16.5" customHeight="1">
      <c r="A324" s="40"/>
      <c r="B324" s="41"/>
      <c r="C324" s="215" t="s">
        <v>498</v>
      </c>
      <c r="D324" s="215" t="s">
        <v>215</v>
      </c>
      <c r="E324" s="216" t="s">
        <v>499</v>
      </c>
      <c r="F324" s="217" t="s">
        <v>500</v>
      </c>
      <c r="G324" s="218" t="s">
        <v>501</v>
      </c>
      <c r="H324" s="219">
        <v>125</v>
      </c>
      <c r="I324" s="220"/>
      <c r="J324" s="221">
        <f>ROUND(I324*H324,2)</f>
        <v>0</v>
      </c>
      <c r="K324" s="217" t="s">
        <v>219</v>
      </c>
      <c r="L324" s="46"/>
      <c r="M324" s="222" t="s">
        <v>19</v>
      </c>
      <c r="N324" s="223" t="s">
        <v>45</v>
      </c>
      <c r="O324" s="86"/>
      <c r="P324" s="224">
        <f>O324*H324</f>
        <v>0</v>
      </c>
      <c r="Q324" s="224">
        <v>0.0068799999999999998</v>
      </c>
      <c r="R324" s="224">
        <f>Q324*H324</f>
        <v>0.85999999999999999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220</v>
      </c>
      <c r="AT324" s="226" t="s">
        <v>215</v>
      </c>
      <c r="AU324" s="226" t="s">
        <v>83</v>
      </c>
      <c r="AY324" s="19" t="s">
        <v>213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81</v>
      </c>
      <c r="BK324" s="227">
        <f>ROUND(I324*H324,2)</f>
        <v>0</v>
      </c>
      <c r="BL324" s="19" t="s">
        <v>220</v>
      </c>
      <c r="BM324" s="226" t="s">
        <v>502</v>
      </c>
    </row>
    <row r="325" s="13" customFormat="1">
      <c r="A325" s="13"/>
      <c r="B325" s="228"/>
      <c r="C325" s="229"/>
      <c r="D325" s="230" t="s">
        <v>222</v>
      </c>
      <c r="E325" s="231" t="s">
        <v>19</v>
      </c>
      <c r="F325" s="232" t="s">
        <v>271</v>
      </c>
      <c r="G325" s="229"/>
      <c r="H325" s="231" t="s">
        <v>19</v>
      </c>
      <c r="I325" s="233"/>
      <c r="J325" s="229"/>
      <c r="K325" s="229"/>
      <c r="L325" s="234"/>
      <c r="M325" s="235"/>
      <c r="N325" s="236"/>
      <c r="O325" s="236"/>
      <c r="P325" s="236"/>
      <c r="Q325" s="236"/>
      <c r="R325" s="236"/>
      <c r="S325" s="236"/>
      <c r="T325" s="23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8" t="s">
        <v>222</v>
      </c>
      <c r="AU325" s="238" t="s">
        <v>83</v>
      </c>
      <c r="AV325" s="13" t="s">
        <v>81</v>
      </c>
      <c r="AW325" s="13" t="s">
        <v>34</v>
      </c>
      <c r="AX325" s="13" t="s">
        <v>74</v>
      </c>
      <c r="AY325" s="238" t="s">
        <v>213</v>
      </c>
    </row>
    <row r="326" s="14" customFormat="1">
      <c r="A326" s="14"/>
      <c r="B326" s="239"/>
      <c r="C326" s="240"/>
      <c r="D326" s="230" t="s">
        <v>222</v>
      </c>
      <c r="E326" s="241" t="s">
        <v>19</v>
      </c>
      <c r="F326" s="242" t="s">
        <v>503</v>
      </c>
      <c r="G326" s="240"/>
      <c r="H326" s="243">
        <v>22</v>
      </c>
      <c r="I326" s="244"/>
      <c r="J326" s="240"/>
      <c r="K326" s="240"/>
      <c r="L326" s="245"/>
      <c r="M326" s="246"/>
      <c r="N326" s="247"/>
      <c r="O326" s="247"/>
      <c r="P326" s="247"/>
      <c r="Q326" s="247"/>
      <c r="R326" s="247"/>
      <c r="S326" s="247"/>
      <c r="T326" s="24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9" t="s">
        <v>222</v>
      </c>
      <c r="AU326" s="249" t="s">
        <v>83</v>
      </c>
      <c r="AV326" s="14" t="s">
        <v>83</v>
      </c>
      <c r="AW326" s="14" t="s">
        <v>34</v>
      </c>
      <c r="AX326" s="14" t="s">
        <v>74</v>
      </c>
      <c r="AY326" s="249" t="s">
        <v>213</v>
      </c>
    </row>
    <row r="327" s="14" customFormat="1">
      <c r="A327" s="14"/>
      <c r="B327" s="239"/>
      <c r="C327" s="240"/>
      <c r="D327" s="230" t="s">
        <v>222</v>
      </c>
      <c r="E327" s="241" t="s">
        <v>19</v>
      </c>
      <c r="F327" s="242" t="s">
        <v>504</v>
      </c>
      <c r="G327" s="240"/>
      <c r="H327" s="243">
        <v>8</v>
      </c>
      <c r="I327" s="244"/>
      <c r="J327" s="240"/>
      <c r="K327" s="240"/>
      <c r="L327" s="245"/>
      <c r="M327" s="246"/>
      <c r="N327" s="247"/>
      <c r="O327" s="247"/>
      <c r="P327" s="247"/>
      <c r="Q327" s="247"/>
      <c r="R327" s="247"/>
      <c r="S327" s="247"/>
      <c r="T327" s="24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9" t="s">
        <v>222</v>
      </c>
      <c r="AU327" s="249" t="s">
        <v>83</v>
      </c>
      <c r="AV327" s="14" t="s">
        <v>83</v>
      </c>
      <c r="AW327" s="14" t="s">
        <v>34</v>
      </c>
      <c r="AX327" s="14" t="s">
        <v>74</v>
      </c>
      <c r="AY327" s="249" t="s">
        <v>213</v>
      </c>
    </row>
    <row r="328" s="14" customFormat="1">
      <c r="A328" s="14"/>
      <c r="B328" s="239"/>
      <c r="C328" s="240"/>
      <c r="D328" s="230" t="s">
        <v>222</v>
      </c>
      <c r="E328" s="241" t="s">
        <v>19</v>
      </c>
      <c r="F328" s="242" t="s">
        <v>505</v>
      </c>
      <c r="G328" s="240"/>
      <c r="H328" s="243">
        <v>6</v>
      </c>
      <c r="I328" s="244"/>
      <c r="J328" s="240"/>
      <c r="K328" s="240"/>
      <c r="L328" s="245"/>
      <c r="M328" s="246"/>
      <c r="N328" s="247"/>
      <c r="O328" s="247"/>
      <c r="P328" s="247"/>
      <c r="Q328" s="247"/>
      <c r="R328" s="247"/>
      <c r="S328" s="247"/>
      <c r="T328" s="24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9" t="s">
        <v>222</v>
      </c>
      <c r="AU328" s="249" t="s">
        <v>83</v>
      </c>
      <c r="AV328" s="14" t="s">
        <v>83</v>
      </c>
      <c r="AW328" s="14" t="s">
        <v>34</v>
      </c>
      <c r="AX328" s="14" t="s">
        <v>74</v>
      </c>
      <c r="AY328" s="249" t="s">
        <v>213</v>
      </c>
    </row>
    <row r="329" s="16" customFormat="1">
      <c r="A329" s="16"/>
      <c r="B329" s="261"/>
      <c r="C329" s="262"/>
      <c r="D329" s="230" t="s">
        <v>222</v>
      </c>
      <c r="E329" s="263" t="s">
        <v>19</v>
      </c>
      <c r="F329" s="264" t="s">
        <v>299</v>
      </c>
      <c r="G329" s="262"/>
      <c r="H329" s="265">
        <v>36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71" t="s">
        <v>222</v>
      </c>
      <c r="AU329" s="271" t="s">
        <v>83</v>
      </c>
      <c r="AV329" s="16" t="s">
        <v>106</v>
      </c>
      <c r="AW329" s="16" t="s">
        <v>34</v>
      </c>
      <c r="AX329" s="16" t="s">
        <v>74</v>
      </c>
      <c r="AY329" s="271" t="s">
        <v>213</v>
      </c>
    </row>
    <row r="330" s="14" customFormat="1">
      <c r="A330" s="14"/>
      <c r="B330" s="239"/>
      <c r="C330" s="240"/>
      <c r="D330" s="230" t="s">
        <v>222</v>
      </c>
      <c r="E330" s="241" t="s">
        <v>19</v>
      </c>
      <c r="F330" s="242" t="s">
        <v>506</v>
      </c>
      <c r="G330" s="240"/>
      <c r="H330" s="243">
        <v>8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9" t="s">
        <v>222</v>
      </c>
      <c r="AU330" s="249" t="s">
        <v>83</v>
      </c>
      <c r="AV330" s="14" t="s">
        <v>83</v>
      </c>
      <c r="AW330" s="14" t="s">
        <v>34</v>
      </c>
      <c r="AX330" s="14" t="s">
        <v>74</v>
      </c>
      <c r="AY330" s="249" t="s">
        <v>213</v>
      </c>
    </row>
    <row r="331" s="14" customFormat="1">
      <c r="A331" s="14"/>
      <c r="B331" s="239"/>
      <c r="C331" s="240"/>
      <c r="D331" s="230" t="s">
        <v>222</v>
      </c>
      <c r="E331" s="241" t="s">
        <v>19</v>
      </c>
      <c r="F331" s="242" t="s">
        <v>507</v>
      </c>
      <c r="G331" s="240"/>
      <c r="H331" s="243">
        <v>29</v>
      </c>
      <c r="I331" s="244"/>
      <c r="J331" s="240"/>
      <c r="K331" s="240"/>
      <c r="L331" s="245"/>
      <c r="M331" s="246"/>
      <c r="N331" s="247"/>
      <c r="O331" s="247"/>
      <c r="P331" s="247"/>
      <c r="Q331" s="247"/>
      <c r="R331" s="247"/>
      <c r="S331" s="247"/>
      <c r="T331" s="24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9" t="s">
        <v>222</v>
      </c>
      <c r="AU331" s="249" t="s">
        <v>83</v>
      </c>
      <c r="AV331" s="14" t="s">
        <v>83</v>
      </c>
      <c r="AW331" s="14" t="s">
        <v>34</v>
      </c>
      <c r="AX331" s="14" t="s">
        <v>74</v>
      </c>
      <c r="AY331" s="249" t="s">
        <v>213</v>
      </c>
    </row>
    <row r="332" s="14" customFormat="1">
      <c r="A332" s="14"/>
      <c r="B332" s="239"/>
      <c r="C332" s="240"/>
      <c r="D332" s="230" t="s">
        <v>222</v>
      </c>
      <c r="E332" s="241" t="s">
        <v>19</v>
      </c>
      <c r="F332" s="242" t="s">
        <v>508</v>
      </c>
      <c r="G332" s="240"/>
      <c r="H332" s="243">
        <v>43</v>
      </c>
      <c r="I332" s="244"/>
      <c r="J332" s="240"/>
      <c r="K332" s="240"/>
      <c r="L332" s="245"/>
      <c r="M332" s="246"/>
      <c r="N332" s="247"/>
      <c r="O332" s="247"/>
      <c r="P332" s="247"/>
      <c r="Q332" s="247"/>
      <c r="R332" s="247"/>
      <c r="S332" s="247"/>
      <c r="T332" s="24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9" t="s">
        <v>222</v>
      </c>
      <c r="AU332" s="249" t="s">
        <v>83</v>
      </c>
      <c r="AV332" s="14" t="s">
        <v>83</v>
      </c>
      <c r="AW332" s="14" t="s">
        <v>34</v>
      </c>
      <c r="AX332" s="14" t="s">
        <v>74</v>
      </c>
      <c r="AY332" s="249" t="s">
        <v>213</v>
      </c>
    </row>
    <row r="333" s="14" customFormat="1">
      <c r="A333" s="14"/>
      <c r="B333" s="239"/>
      <c r="C333" s="240"/>
      <c r="D333" s="230" t="s">
        <v>222</v>
      </c>
      <c r="E333" s="241" t="s">
        <v>19</v>
      </c>
      <c r="F333" s="242" t="s">
        <v>509</v>
      </c>
      <c r="G333" s="240"/>
      <c r="H333" s="243">
        <v>9</v>
      </c>
      <c r="I333" s="244"/>
      <c r="J333" s="240"/>
      <c r="K333" s="240"/>
      <c r="L333" s="245"/>
      <c r="M333" s="246"/>
      <c r="N333" s="247"/>
      <c r="O333" s="247"/>
      <c r="P333" s="247"/>
      <c r="Q333" s="247"/>
      <c r="R333" s="247"/>
      <c r="S333" s="247"/>
      <c r="T333" s="24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9" t="s">
        <v>222</v>
      </c>
      <c r="AU333" s="249" t="s">
        <v>83</v>
      </c>
      <c r="AV333" s="14" t="s">
        <v>83</v>
      </c>
      <c r="AW333" s="14" t="s">
        <v>34</v>
      </c>
      <c r="AX333" s="14" t="s">
        <v>74</v>
      </c>
      <c r="AY333" s="249" t="s">
        <v>213</v>
      </c>
    </row>
    <row r="334" s="16" customFormat="1">
      <c r="A334" s="16"/>
      <c r="B334" s="261"/>
      <c r="C334" s="262"/>
      <c r="D334" s="230" t="s">
        <v>222</v>
      </c>
      <c r="E334" s="263" t="s">
        <v>19</v>
      </c>
      <c r="F334" s="264" t="s">
        <v>299</v>
      </c>
      <c r="G334" s="262"/>
      <c r="H334" s="265">
        <v>89</v>
      </c>
      <c r="I334" s="266"/>
      <c r="J334" s="262"/>
      <c r="K334" s="262"/>
      <c r="L334" s="267"/>
      <c r="M334" s="268"/>
      <c r="N334" s="269"/>
      <c r="O334" s="269"/>
      <c r="P334" s="269"/>
      <c r="Q334" s="269"/>
      <c r="R334" s="269"/>
      <c r="S334" s="269"/>
      <c r="T334" s="270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71" t="s">
        <v>222</v>
      </c>
      <c r="AU334" s="271" t="s">
        <v>83</v>
      </c>
      <c r="AV334" s="16" t="s">
        <v>106</v>
      </c>
      <c r="AW334" s="16" t="s">
        <v>34</v>
      </c>
      <c r="AX334" s="16" t="s">
        <v>74</v>
      </c>
      <c r="AY334" s="271" t="s">
        <v>213</v>
      </c>
    </row>
    <row r="335" s="15" customFormat="1">
      <c r="A335" s="15"/>
      <c r="B335" s="250"/>
      <c r="C335" s="251"/>
      <c r="D335" s="230" t="s">
        <v>222</v>
      </c>
      <c r="E335" s="252" t="s">
        <v>19</v>
      </c>
      <c r="F335" s="253" t="s">
        <v>228</v>
      </c>
      <c r="G335" s="251"/>
      <c r="H335" s="254">
        <v>125</v>
      </c>
      <c r="I335" s="255"/>
      <c r="J335" s="251"/>
      <c r="K335" s="251"/>
      <c r="L335" s="256"/>
      <c r="M335" s="257"/>
      <c r="N335" s="258"/>
      <c r="O335" s="258"/>
      <c r="P335" s="258"/>
      <c r="Q335" s="258"/>
      <c r="R335" s="258"/>
      <c r="S335" s="258"/>
      <c r="T335" s="259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0" t="s">
        <v>222</v>
      </c>
      <c r="AU335" s="260" t="s">
        <v>83</v>
      </c>
      <c r="AV335" s="15" t="s">
        <v>220</v>
      </c>
      <c r="AW335" s="15" t="s">
        <v>34</v>
      </c>
      <c r="AX335" s="15" t="s">
        <v>81</v>
      </c>
      <c r="AY335" s="260" t="s">
        <v>213</v>
      </c>
    </row>
    <row r="336" s="2" customFormat="1" ht="16.5" customHeight="1">
      <c r="A336" s="40"/>
      <c r="B336" s="41"/>
      <c r="C336" s="272" t="s">
        <v>510</v>
      </c>
      <c r="D336" s="272" t="s">
        <v>310</v>
      </c>
      <c r="E336" s="273" t="s">
        <v>511</v>
      </c>
      <c r="F336" s="274" t="s">
        <v>512</v>
      </c>
      <c r="G336" s="275" t="s">
        <v>501</v>
      </c>
      <c r="H336" s="276">
        <v>36</v>
      </c>
      <c r="I336" s="277"/>
      <c r="J336" s="278">
        <f>ROUND(I336*H336,2)</f>
        <v>0</v>
      </c>
      <c r="K336" s="274" t="s">
        <v>219</v>
      </c>
      <c r="L336" s="279"/>
      <c r="M336" s="280" t="s">
        <v>19</v>
      </c>
      <c r="N336" s="281" t="s">
        <v>45</v>
      </c>
      <c r="O336" s="86"/>
      <c r="P336" s="224">
        <f>O336*H336</f>
        <v>0</v>
      </c>
      <c r="Q336" s="224">
        <v>0.056000000000000001</v>
      </c>
      <c r="R336" s="224">
        <f>Q336*H336</f>
        <v>2.016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257</v>
      </c>
      <c r="AT336" s="226" t="s">
        <v>310</v>
      </c>
      <c r="AU336" s="226" t="s">
        <v>83</v>
      </c>
      <c r="AY336" s="19" t="s">
        <v>213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81</v>
      </c>
      <c r="BK336" s="227">
        <f>ROUND(I336*H336,2)</f>
        <v>0</v>
      </c>
      <c r="BL336" s="19" t="s">
        <v>220</v>
      </c>
      <c r="BM336" s="226" t="s">
        <v>513</v>
      </c>
    </row>
    <row r="337" s="2" customFormat="1" ht="16.5" customHeight="1">
      <c r="A337" s="40"/>
      <c r="B337" s="41"/>
      <c r="C337" s="272" t="s">
        <v>514</v>
      </c>
      <c r="D337" s="272" t="s">
        <v>310</v>
      </c>
      <c r="E337" s="273" t="s">
        <v>515</v>
      </c>
      <c r="F337" s="274" t="s">
        <v>516</v>
      </c>
      <c r="G337" s="275" t="s">
        <v>501</v>
      </c>
      <c r="H337" s="276">
        <v>89</v>
      </c>
      <c r="I337" s="277"/>
      <c r="J337" s="278">
        <f>ROUND(I337*H337,2)</f>
        <v>0</v>
      </c>
      <c r="K337" s="274" t="s">
        <v>219</v>
      </c>
      <c r="L337" s="279"/>
      <c r="M337" s="280" t="s">
        <v>19</v>
      </c>
      <c r="N337" s="281" t="s">
        <v>45</v>
      </c>
      <c r="O337" s="86"/>
      <c r="P337" s="224">
        <f>O337*H337</f>
        <v>0</v>
      </c>
      <c r="Q337" s="224">
        <v>0.070000000000000007</v>
      </c>
      <c r="R337" s="224">
        <f>Q337*H337</f>
        <v>6.2300000000000004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257</v>
      </c>
      <c r="AT337" s="226" t="s">
        <v>310</v>
      </c>
      <c r="AU337" s="226" t="s">
        <v>83</v>
      </c>
      <c r="AY337" s="19" t="s">
        <v>213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81</v>
      </c>
      <c r="BK337" s="227">
        <f>ROUND(I337*H337,2)</f>
        <v>0</v>
      </c>
      <c r="BL337" s="19" t="s">
        <v>220</v>
      </c>
      <c r="BM337" s="226" t="s">
        <v>517</v>
      </c>
    </row>
    <row r="338" s="2" customFormat="1" ht="16.5" customHeight="1">
      <c r="A338" s="40"/>
      <c r="B338" s="41"/>
      <c r="C338" s="215" t="s">
        <v>518</v>
      </c>
      <c r="D338" s="215" t="s">
        <v>215</v>
      </c>
      <c r="E338" s="216" t="s">
        <v>519</v>
      </c>
      <c r="F338" s="217" t="s">
        <v>520</v>
      </c>
      <c r="G338" s="218" t="s">
        <v>501</v>
      </c>
      <c r="H338" s="219">
        <v>41</v>
      </c>
      <c r="I338" s="220"/>
      <c r="J338" s="221">
        <f>ROUND(I338*H338,2)</f>
        <v>0</v>
      </c>
      <c r="K338" s="217" t="s">
        <v>219</v>
      </c>
      <c r="L338" s="46"/>
      <c r="M338" s="222" t="s">
        <v>19</v>
      </c>
      <c r="N338" s="223" t="s">
        <v>45</v>
      </c>
      <c r="O338" s="86"/>
      <c r="P338" s="224">
        <f>O338*H338</f>
        <v>0</v>
      </c>
      <c r="Q338" s="224">
        <v>0.0091800000000000007</v>
      </c>
      <c r="R338" s="224">
        <f>Q338*H338</f>
        <v>0.37638000000000005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220</v>
      </c>
      <c r="AT338" s="226" t="s">
        <v>215</v>
      </c>
      <c r="AU338" s="226" t="s">
        <v>83</v>
      </c>
      <c r="AY338" s="19" t="s">
        <v>213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81</v>
      </c>
      <c r="BK338" s="227">
        <f>ROUND(I338*H338,2)</f>
        <v>0</v>
      </c>
      <c r="BL338" s="19" t="s">
        <v>220</v>
      </c>
      <c r="BM338" s="226" t="s">
        <v>521</v>
      </c>
    </row>
    <row r="339" s="13" customFormat="1">
      <c r="A339" s="13"/>
      <c r="B339" s="228"/>
      <c r="C339" s="229"/>
      <c r="D339" s="230" t="s">
        <v>222</v>
      </c>
      <c r="E339" s="231" t="s">
        <v>19</v>
      </c>
      <c r="F339" s="232" t="s">
        <v>271</v>
      </c>
      <c r="G339" s="229"/>
      <c r="H339" s="231" t="s">
        <v>19</v>
      </c>
      <c r="I339" s="233"/>
      <c r="J339" s="229"/>
      <c r="K339" s="229"/>
      <c r="L339" s="234"/>
      <c r="M339" s="235"/>
      <c r="N339" s="236"/>
      <c r="O339" s="236"/>
      <c r="P339" s="236"/>
      <c r="Q339" s="236"/>
      <c r="R339" s="236"/>
      <c r="S339" s="236"/>
      <c r="T339" s="23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8" t="s">
        <v>222</v>
      </c>
      <c r="AU339" s="238" t="s">
        <v>83</v>
      </c>
      <c r="AV339" s="13" t="s">
        <v>81</v>
      </c>
      <c r="AW339" s="13" t="s">
        <v>34</v>
      </c>
      <c r="AX339" s="13" t="s">
        <v>74</v>
      </c>
      <c r="AY339" s="238" t="s">
        <v>213</v>
      </c>
    </row>
    <row r="340" s="14" customFormat="1">
      <c r="A340" s="14"/>
      <c r="B340" s="239"/>
      <c r="C340" s="240"/>
      <c r="D340" s="230" t="s">
        <v>222</v>
      </c>
      <c r="E340" s="241" t="s">
        <v>19</v>
      </c>
      <c r="F340" s="242" t="s">
        <v>522</v>
      </c>
      <c r="G340" s="240"/>
      <c r="H340" s="243">
        <v>4</v>
      </c>
      <c r="I340" s="244"/>
      <c r="J340" s="240"/>
      <c r="K340" s="240"/>
      <c r="L340" s="245"/>
      <c r="M340" s="246"/>
      <c r="N340" s="247"/>
      <c r="O340" s="247"/>
      <c r="P340" s="247"/>
      <c r="Q340" s="247"/>
      <c r="R340" s="247"/>
      <c r="S340" s="247"/>
      <c r="T340" s="24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9" t="s">
        <v>222</v>
      </c>
      <c r="AU340" s="249" t="s">
        <v>83</v>
      </c>
      <c r="AV340" s="14" t="s">
        <v>83</v>
      </c>
      <c r="AW340" s="14" t="s">
        <v>34</v>
      </c>
      <c r="AX340" s="14" t="s">
        <v>74</v>
      </c>
      <c r="AY340" s="249" t="s">
        <v>213</v>
      </c>
    </row>
    <row r="341" s="14" customFormat="1">
      <c r="A341" s="14"/>
      <c r="B341" s="239"/>
      <c r="C341" s="240"/>
      <c r="D341" s="230" t="s">
        <v>222</v>
      </c>
      <c r="E341" s="241" t="s">
        <v>19</v>
      </c>
      <c r="F341" s="242" t="s">
        <v>523</v>
      </c>
      <c r="G341" s="240"/>
      <c r="H341" s="243">
        <v>24</v>
      </c>
      <c r="I341" s="244"/>
      <c r="J341" s="240"/>
      <c r="K341" s="240"/>
      <c r="L341" s="245"/>
      <c r="M341" s="246"/>
      <c r="N341" s="247"/>
      <c r="O341" s="247"/>
      <c r="P341" s="247"/>
      <c r="Q341" s="247"/>
      <c r="R341" s="247"/>
      <c r="S341" s="247"/>
      <c r="T341" s="24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9" t="s">
        <v>222</v>
      </c>
      <c r="AU341" s="249" t="s">
        <v>83</v>
      </c>
      <c r="AV341" s="14" t="s">
        <v>83</v>
      </c>
      <c r="AW341" s="14" t="s">
        <v>34</v>
      </c>
      <c r="AX341" s="14" t="s">
        <v>74</v>
      </c>
      <c r="AY341" s="249" t="s">
        <v>213</v>
      </c>
    </row>
    <row r="342" s="14" customFormat="1">
      <c r="A342" s="14"/>
      <c r="B342" s="239"/>
      <c r="C342" s="240"/>
      <c r="D342" s="230" t="s">
        <v>222</v>
      </c>
      <c r="E342" s="241" t="s">
        <v>19</v>
      </c>
      <c r="F342" s="242" t="s">
        <v>524</v>
      </c>
      <c r="G342" s="240"/>
      <c r="H342" s="243">
        <v>13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9" t="s">
        <v>222</v>
      </c>
      <c r="AU342" s="249" t="s">
        <v>83</v>
      </c>
      <c r="AV342" s="14" t="s">
        <v>83</v>
      </c>
      <c r="AW342" s="14" t="s">
        <v>34</v>
      </c>
      <c r="AX342" s="14" t="s">
        <v>74</v>
      </c>
      <c r="AY342" s="249" t="s">
        <v>213</v>
      </c>
    </row>
    <row r="343" s="15" customFormat="1">
      <c r="A343" s="15"/>
      <c r="B343" s="250"/>
      <c r="C343" s="251"/>
      <c r="D343" s="230" t="s">
        <v>222</v>
      </c>
      <c r="E343" s="252" t="s">
        <v>19</v>
      </c>
      <c r="F343" s="253" t="s">
        <v>228</v>
      </c>
      <c r="G343" s="251"/>
      <c r="H343" s="254">
        <v>41</v>
      </c>
      <c r="I343" s="255"/>
      <c r="J343" s="251"/>
      <c r="K343" s="251"/>
      <c r="L343" s="256"/>
      <c r="M343" s="257"/>
      <c r="N343" s="258"/>
      <c r="O343" s="258"/>
      <c r="P343" s="258"/>
      <c r="Q343" s="258"/>
      <c r="R343" s="258"/>
      <c r="S343" s="258"/>
      <c r="T343" s="259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0" t="s">
        <v>222</v>
      </c>
      <c r="AU343" s="260" t="s">
        <v>83</v>
      </c>
      <c r="AV343" s="15" t="s">
        <v>220</v>
      </c>
      <c r="AW343" s="15" t="s">
        <v>34</v>
      </c>
      <c r="AX343" s="15" t="s">
        <v>81</v>
      </c>
      <c r="AY343" s="260" t="s">
        <v>213</v>
      </c>
    </row>
    <row r="344" s="2" customFormat="1" ht="16.5" customHeight="1">
      <c r="A344" s="40"/>
      <c r="B344" s="41"/>
      <c r="C344" s="272" t="s">
        <v>525</v>
      </c>
      <c r="D344" s="272" t="s">
        <v>310</v>
      </c>
      <c r="E344" s="273" t="s">
        <v>526</v>
      </c>
      <c r="F344" s="274" t="s">
        <v>527</v>
      </c>
      <c r="G344" s="275" t="s">
        <v>501</v>
      </c>
      <c r="H344" s="276">
        <v>41</v>
      </c>
      <c r="I344" s="277"/>
      <c r="J344" s="278">
        <f>ROUND(I344*H344,2)</f>
        <v>0</v>
      </c>
      <c r="K344" s="274" t="s">
        <v>19</v>
      </c>
      <c r="L344" s="279"/>
      <c r="M344" s="280" t="s">
        <v>19</v>
      </c>
      <c r="N344" s="281" t="s">
        <v>45</v>
      </c>
      <c r="O344" s="86"/>
      <c r="P344" s="224">
        <f>O344*H344</f>
        <v>0</v>
      </c>
      <c r="Q344" s="224">
        <v>0.112</v>
      </c>
      <c r="R344" s="224">
        <f>Q344*H344</f>
        <v>4.5920000000000005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257</v>
      </c>
      <c r="AT344" s="226" t="s">
        <v>310</v>
      </c>
      <c r="AU344" s="226" t="s">
        <v>83</v>
      </c>
      <c r="AY344" s="19" t="s">
        <v>213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81</v>
      </c>
      <c r="BK344" s="227">
        <f>ROUND(I344*H344,2)</f>
        <v>0</v>
      </c>
      <c r="BL344" s="19" t="s">
        <v>220</v>
      </c>
      <c r="BM344" s="226" t="s">
        <v>528</v>
      </c>
    </row>
    <row r="345" s="2" customFormat="1">
      <c r="A345" s="40"/>
      <c r="B345" s="41"/>
      <c r="C345" s="215" t="s">
        <v>529</v>
      </c>
      <c r="D345" s="215" t="s">
        <v>215</v>
      </c>
      <c r="E345" s="216" t="s">
        <v>530</v>
      </c>
      <c r="F345" s="217" t="s">
        <v>531</v>
      </c>
      <c r="G345" s="218" t="s">
        <v>501</v>
      </c>
      <c r="H345" s="219">
        <v>65</v>
      </c>
      <c r="I345" s="220"/>
      <c r="J345" s="221">
        <f>ROUND(I345*H345,2)</f>
        <v>0</v>
      </c>
      <c r="K345" s="217" t="s">
        <v>219</v>
      </c>
      <c r="L345" s="46"/>
      <c r="M345" s="222" t="s">
        <v>19</v>
      </c>
      <c r="N345" s="223" t="s">
        <v>45</v>
      </c>
      <c r="O345" s="86"/>
      <c r="P345" s="224">
        <f>O345*H345</f>
        <v>0</v>
      </c>
      <c r="Q345" s="224">
        <v>0.026280000000000001</v>
      </c>
      <c r="R345" s="224">
        <f>Q345*H345</f>
        <v>1.7082000000000002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220</v>
      </c>
      <c r="AT345" s="226" t="s">
        <v>215</v>
      </c>
      <c r="AU345" s="226" t="s">
        <v>83</v>
      </c>
      <c r="AY345" s="19" t="s">
        <v>213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81</v>
      </c>
      <c r="BK345" s="227">
        <f>ROUND(I345*H345,2)</f>
        <v>0</v>
      </c>
      <c r="BL345" s="19" t="s">
        <v>220</v>
      </c>
      <c r="BM345" s="226" t="s">
        <v>532</v>
      </c>
    </row>
    <row r="346" s="13" customFormat="1">
      <c r="A346" s="13"/>
      <c r="B346" s="228"/>
      <c r="C346" s="229"/>
      <c r="D346" s="230" t="s">
        <v>222</v>
      </c>
      <c r="E346" s="231" t="s">
        <v>19</v>
      </c>
      <c r="F346" s="232" t="s">
        <v>271</v>
      </c>
      <c r="G346" s="229"/>
      <c r="H346" s="231" t="s">
        <v>19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8" t="s">
        <v>222</v>
      </c>
      <c r="AU346" s="238" t="s">
        <v>83</v>
      </c>
      <c r="AV346" s="13" t="s">
        <v>81</v>
      </c>
      <c r="AW346" s="13" t="s">
        <v>34</v>
      </c>
      <c r="AX346" s="13" t="s">
        <v>74</v>
      </c>
      <c r="AY346" s="238" t="s">
        <v>213</v>
      </c>
    </row>
    <row r="347" s="14" customFormat="1">
      <c r="A347" s="14"/>
      <c r="B347" s="239"/>
      <c r="C347" s="240"/>
      <c r="D347" s="230" t="s">
        <v>222</v>
      </c>
      <c r="E347" s="241" t="s">
        <v>19</v>
      </c>
      <c r="F347" s="242" t="s">
        <v>533</v>
      </c>
      <c r="G347" s="240"/>
      <c r="H347" s="243">
        <v>2</v>
      </c>
      <c r="I347" s="244"/>
      <c r="J347" s="240"/>
      <c r="K347" s="240"/>
      <c r="L347" s="245"/>
      <c r="M347" s="246"/>
      <c r="N347" s="247"/>
      <c r="O347" s="247"/>
      <c r="P347" s="247"/>
      <c r="Q347" s="247"/>
      <c r="R347" s="247"/>
      <c r="S347" s="247"/>
      <c r="T347" s="24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9" t="s">
        <v>222</v>
      </c>
      <c r="AU347" s="249" t="s">
        <v>83</v>
      </c>
      <c r="AV347" s="14" t="s">
        <v>83</v>
      </c>
      <c r="AW347" s="14" t="s">
        <v>34</v>
      </c>
      <c r="AX347" s="14" t="s">
        <v>74</v>
      </c>
      <c r="AY347" s="249" t="s">
        <v>213</v>
      </c>
    </row>
    <row r="348" s="14" customFormat="1">
      <c r="A348" s="14"/>
      <c r="B348" s="239"/>
      <c r="C348" s="240"/>
      <c r="D348" s="230" t="s">
        <v>222</v>
      </c>
      <c r="E348" s="241" t="s">
        <v>19</v>
      </c>
      <c r="F348" s="242" t="s">
        <v>534</v>
      </c>
      <c r="G348" s="240"/>
      <c r="H348" s="243">
        <v>2</v>
      </c>
      <c r="I348" s="244"/>
      <c r="J348" s="240"/>
      <c r="K348" s="240"/>
      <c r="L348" s="245"/>
      <c r="M348" s="246"/>
      <c r="N348" s="247"/>
      <c r="O348" s="247"/>
      <c r="P348" s="247"/>
      <c r="Q348" s="247"/>
      <c r="R348" s="247"/>
      <c r="S348" s="247"/>
      <c r="T348" s="248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9" t="s">
        <v>222</v>
      </c>
      <c r="AU348" s="249" t="s">
        <v>83</v>
      </c>
      <c r="AV348" s="14" t="s">
        <v>83</v>
      </c>
      <c r="AW348" s="14" t="s">
        <v>34</v>
      </c>
      <c r="AX348" s="14" t="s">
        <v>74</v>
      </c>
      <c r="AY348" s="249" t="s">
        <v>213</v>
      </c>
    </row>
    <row r="349" s="14" customFormat="1">
      <c r="A349" s="14"/>
      <c r="B349" s="239"/>
      <c r="C349" s="240"/>
      <c r="D349" s="230" t="s">
        <v>222</v>
      </c>
      <c r="E349" s="241" t="s">
        <v>19</v>
      </c>
      <c r="F349" s="242" t="s">
        <v>535</v>
      </c>
      <c r="G349" s="240"/>
      <c r="H349" s="243">
        <v>61</v>
      </c>
      <c r="I349" s="244"/>
      <c r="J349" s="240"/>
      <c r="K349" s="240"/>
      <c r="L349" s="245"/>
      <c r="M349" s="246"/>
      <c r="N349" s="247"/>
      <c r="O349" s="247"/>
      <c r="P349" s="247"/>
      <c r="Q349" s="247"/>
      <c r="R349" s="247"/>
      <c r="S349" s="247"/>
      <c r="T349" s="24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9" t="s">
        <v>222</v>
      </c>
      <c r="AU349" s="249" t="s">
        <v>83</v>
      </c>
      <c r="AV349" s="14" t="s">
        <v>83</v>
      </c>
      <c r="AW349" s="14" t="s">
        <v>34</v>
      </c>
      <c r="AX349" s="14" t="s">
        <v>74</v>
      </c>
      <c r="AY349" s="249" t="s">
        <v>213</v>
      </c>
    </row>
    <row r="350" s="15" customFormat="1">
      <c r="A350" s="15"/>
      <c r="B350" s="250"/>
      <c r="C350" s="251"/>
      <c r="D350" s="230" t="s">
        <v>222</v>
      </c>
      <c r="E350" s="252" t="s">
        <v>19</v>
      </c>
      <c r="F350" s="253" t="s">
        <v>228</v>
      </c>
      <c r="G350" s="251"/>
      <c r="H350" s="254">
        <v>65</v>
      </c>
      <c r="I350" s="255"/>
      <c r="J350" s="251"/>
      <c r="K350" s="251"/>
      <c r="L350" s="256"/>
      <c r="M350" s="257"/>
      <c r="N350" s="258"/>
      <c r="O350" s="258"/>
      <c r="P350" s="258"/>
      <c r="Q350" s="258"/>
      <c r="R350" s="258"/>
      <c r="S350" s="258"/>
      <c r="T350" s="259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0" t="s">
        <v>222</v>
      </c>
      <c r="AU350" s="260" t="s">
        <v>83</v>
      </c>
      <c r="AV350" s="15" t="s">
        <v>220</v>
      </c>
      <c r="AW350" s="15" t="s">
        <v>34</v>
      </c>
      <c r="AX350" s="15" t="s">
        <v>81</v>
      </c>
      <c r="AY350" s="260" t="s">
        <v>213</v>
      </c>
    </row>
    <row r="351" s="2" customFormat="1">
      <c r="A351" s="40"/>
      <c r="B351" s="41"/>
      <c r="C351" s="215" t="s">
        <v>536</v>
      </c>
      <c r="D351" s="215" t="s">
        <v>215</v>
      </c>
      <c r="E351" s="216" t="s">
        <v>537</v>
      </c>
      <c r="F351" s="217" t="s">
        <v>538</v>
      </c>
      <c r="G351" s="218" t="s">
        <v>501</v>
      </c>
      <c r="H351" s="219">
        <v>2</v>
      </c>
      <c r="I351" s="220"/>
      <c r="J351" s="221">
        <f>ROUND(I351*H351,2)</f>
        <v>0</v>
      </c>
      <c r="K351" s="217" t="s">
        <v>219</v>
      </c>
      <c r="L351" s="46"/>
      <c r="M351" s="222" t="s">
        <v>19</v>
      </c>
      <c r="N351" s="223" t="s">
        <v>45</v>
      </c>
      <c r="O351" s="86"/>
      <c r="P351" s="224">
        <f>O351*H351</f>
        <v>0</v>
      </c>
      <c r="Q351" s="224">
        <v>0.039629999999999999</v>
      </c>
      <c r="R351" s="224">
        <f>Q351*H351</f>
        <v>0.079259999999999997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220</v>
      </c>
      <c r="AT351" s="226" t="s">
        <v>215</v>
      </c>
      <c r="AU351" s="226" t="s">
        <v>83</v>
      </c>
      <c r="AY351" s="19" t="s">
        <v>213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81</v>
      </c>
      <c r="BK351" s="227">
        <f>ROUND(I351*H351,2)</f>
        <v>0</v>
      </c>
      <c r="BL351" s="19" t="s">
        <v>220</v>
      </c>
      <c r="BM351" s="226" t="s">
        <v>539</v>
      </c>
    </row>
    <row r="352" s="13" customFormat="1">
      <c r="A352" s="13"/>
      <c r="B352" s="228"/>
      <c r="C352" s="229"/>
      <c r="D352" s="230" t="s">
        <v>222</v>
      </c>
      <c r="E352" s="231" t="s">
        <v>19</v>
      </c>
      <c r="F352" s="232" t="s">
        <v>271</v>
      </c>
      <c r="G352" s="229"/>
      <c r="H352" s="231" t="s">
        <v>19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8" t="s">
        <v>222</v>
      </c>
      <c r="AU352" s="238" t="s">
        <v>83</v>
      </c>
      <c r="AV352" s="13" t="s">
        <v>81</v>
      </c>
      <c r="AW352" s="13" t="s">
        <v>34</v>
      </c>
      <c r="AX352" s="13" t="s">
        <v>74</v>
      </c>
      <c r="AY352" s="238" t="s">
        <v>213</v>
      </c>
    </row>
    <row r="353" s="14" customFormat="1">
      <c r="A353" s="14"/>
      <c r="B353" s="239"/>
      <c r="C353" s="240"/>
      <c r="D353" s="230" t="s">
        <v>222</v>
      </c>
      <c r="E353" s="241" t="s">
        <v>19</v>
      </c>
      <c r="F353" s="242" t="s">
        <v>540</v>
      </c>
      <c r="G353" s="240"/>
      <c r="H353" s="243">
        <v>2</v>
      </c>
      <c r="I353" s="244"/>
      <c r="J353" s="240"/>
      <c r="K353" s="240"/>
      <c r="L353" s="245"/>
      <c r="M353" s="246"/>
      <c r="N353" s="247"/>
      <c r="O353" s="247"/>
      <c r="P353" s="247"/>
      <c r="Q353" s="247"/>
      <c r="R353" s="247"/>
      <c r="S353" s="247"/>
      <c r="T353" s="24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9" t="s">
        <v>222</v>
      </c>
      <c r="AU353" s="249" t="s">
        <v>83</v>
      </c>
      <c r="AV353" s="14" t="s">
        <v>83</v>
      </c>
      <c r="AW353" s="14" t="s">
        <v>34</v>
      </c>
      <c r="AX353" s="14" t="s">
        <v>81</v>
      </c>
      <c r="AY353" s="249" t="s">
        <v>213</v>
      </c>
    </row>
    <row r="354" s="2" customFormat="1" ht="16.5" customHeight="1">
      <c r="A354" s="40"/>
      <c r="B354" s="41"/>
      <c r="C354" s="215" t="s">
        <v>541</v>
      </c>
      <c r="D354" s="215" t="s">
        <v>215</v>
      </c>
      <c r="E354" s="216" t="s">
        <v>542</v>
      </c>
      <c r="F354" s="217" t="s">
        <v>543</v>
      </c>
      <c r="G354" s="218" t="s">
        <v>501</v>
      </c>
      <c r="H354" s="219">
        <v>18</v>
      </c>
      <c r="I354" s="220"/>
      <c r="J354" s="221">
        <f>ROUND(I354*H354,2)</f>
        <v>0</v>
      </c>
      <c r="K354" s="217" t="s">
        <v>219</v>
      </c>
      <c r="L354" s="46"/>
      <c r="M354" s="222" t="s">
        <v>19</v>
      </c>
      <c r="N354" s="223" t="s">
        <v>45</v>
      </c>
      <c r="O354" s="86"/>
      <c r="P354" s="224">
        <f>O354*H354</f>
        <v>0</v>
      </c>
      <c r="Q354" s="224">
        <v>0.016709999999999999</v>
      </c>
      <c r="R354" s="224">
        <f>Q354*H354</f>
        <v>0.30077999999999999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220</v>
      </c>
      <c r="AT354" s="226" t="s">
        <v>215</v>
      </c>
      <c r="AU354" s="226" t="s">
        <v>83</v>
      </c>
      <c r="AY354" s="19" t="s">
        <v>213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81</v>
      </c>
      <c r="BK354" s="227">
        <f>ROUND(I354*H354,2)</f>
        <v>0</v>
      </c>
      <c r="BL354" s="19" t="s">
        <v>220</v>
      </c>
      <c r="BM354" s="226" t="s">
        <v>544</v>
      </c>
    </row>
    <row r="355" s="13" customFormat="1">
      <c r="A355" s="13"/>
      <c r="B355" s="228"/>
      <c r="C355" s="229"/>
      <c r="D355" s="230" t="s">
        <v>222</v>
      </c>
      <c r="E355" s="231" t="s">
        <v>19</v>
      </c>
      <c r="F355" s="232" t="s">
        <v>271</v>
      </c>
      <c r="G355" s="229"/>
      <c r="H355" s="231" t="s">
        <v>19</v>
      </c>
      <c r="I355" s="233"/>
      <c r="J355" s="229"/>
      <c r="K355" s="229"/>
      <c r="L355" s="234"/>
      <c r="M355" s="235"/>
      <c r="N355" s="236"/>
      <c r="O355" s="236"/>
      <c r="P355" s="236"/>
      <c r="Q355" s="236"/>
      <c r="R355" s="236"/>
      <c r="S355" s="236"/>
      <c r="T355" s="23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8" t="s">
        <v>222</v>
      </c>
      <c r="AU355" s="238" t="s">
        <v>83</v>
      </c>
      <c r="AV355" s="13" t="s">
        <v>81</v>
      </c>
      <c r="AW355" s="13" t="s">
        <v>34</v>
      </c>
      <c r="AX355" s="13" t="s">
        <v>74</v>
      </c>
      <c r="AY355" s="238" t="s">
        <v>213</v>
      </c>
    </row>
    <row r="356" s="14" customFormat="1">
      <c r="A356" s="14"/>
      <c r="B356" s="239"/>
      <c r="C356" s="240"/>
      <c r="D356" s="230" t="s">
        <v>222</v>
      </c>
      <c r="E356" s="241" t="s">
        <v>19</v>
      </c>
      <c r="F356" s="242" t="s">
        <v>545</v>
      </c>
      <c r="G356" s="240"/>
      <c r="H356" s="243">
        <v>6</v>
      </c>
      <c r="I356" s="244"/>
      <c r="J356" s="240"/>
      <c r="K356" s="240"/>
      <c r="L356" s="245"/>
      <c r="M356" s="246"/>
      <c r="N356" s="247"/>
      <c r="O356" s="247"/>
      <c r="P356" s="247"/>
      <c r="Q356" s="247"/>
      <c r="R356" s="247"/>
      <c r="S356" s="247"/>
      <c r="T356" s="24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9" t="s">
        <v>222</v>
      </c>
      <c r="AU356" s="249" t="s">
        <v>83</v>
      </c>
      <c r="AV356" s="14" t="s">
        <v>83</v>
      </c>
      <c r="AW356" s="14" t="s">
        <v>34</v>
      </c>
      <c r="AX356" s="14" t="s">
        <v>74</v>
      </c>
      <c r="AY356" s="249" t="s">
        <v>213</v>
      </c>
    </row>
    <row r="357" s="14" customFormat="1">
      <c r="A357" s="14"/>
      <c r="B357" s="239"/>
      <c r="C357" s="240"/>
      <c r="D357" s="230" t="s">
        <v>222</v>
      </c>
      <c r="E357" s="241" t="s">
        <v>19</v>
      </c>
      <c r="F357" s="242" t="s">
        <v>546</v>
      </c>
      <c r="G357" s="240"/>
      <c r="H357" s="243">
        <v>12</v>
      </c>
      <c r="I357" s="244"/>
      <c r="J357" s="240"/>
      <c r="K357" s="240"/>
      <c r="L357" s="245"/>
      <c r="M357" s="246"/>
      <c r="N357" s="247"/>
      <c r="O357" s="247"/>
      <c r="P357" s="247"/>
      <c r="Q357" s="247"/>
      <c r="R357" s="247"/>
      <c r="S357" s="247"/>
      <c r="T357" s="24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9" t="s">
        <v>222</v>
      </c>
      <c r="AU357" s="249" t="s">
        <v>83</v>
      </c>
      <c r="AV357" s="14" t="s">
        <v>83</v>
      </c>
      <c r="AW357" s="14" t="s">
        <v>34</v>
      </c>
      <c r="AX357" s="14" t="s">
        <v>74</v>
      </c>
      <c r="AY357" s="249" t="s">
        <v>213</v>
      </c>
    </row>
    <row r="358" s="15" customFormat="1">
      <c r="A358" s="15"/>
      <c r="B358" s="250"/>
      <c r="C358" s="251"/>
      <c r="D358" s="230" t="s">
        <v>222</v>
      </c>
      <c r="E358" s="252" t="s">
        <v>19</v>
      </c>
      <c r="F358" s="253" t="s">
        <v>228</v>
      </c>
      <c r="G358" s="251"/>
      <c r="H358" s="254">
        <v>18</v>
      </c>
      <c r="I358" s="255"/>
      <c r="J358" s="251"/>
      <c r="K358" s="251"/>
      <c r="L358" s="256"/>
      <c r="M358" s="257"/>
      <c r="N358" s="258"/>
      <c r="O358" s="258"/>
      <c r="P358" s="258"/>
      <c r="Q358" s="258"/>
      <c r="R358" s="258"/>
      <c r="S358" s="258"/>
      <c r="T358" s="259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0" t="s">
        <v>222</v>
      </c>
      <c r="AU358" s="260" t="s">
        <v>83</v>
      </c>
      <c r="AV358" s="15" t="s">
        <v>220</v>
      </c>
      <c r="AW358" s="15" t="s">
        <v>34</v>
      </c>
      <c r="AX358" s="15" t="s">
        <v>81</v>
      </c>
      <c r="AY358" s="260" t="s">
        <v>213</v>
      </c>
    </row>
    <row r="359" s="2" customFormat="1" ht="16.5" customHeight="1">
      <c r="A359" s="40"/>
      <c r="B359" s="41"/>
      <c r="C359" s="215" t="s">
        <v>547</v>
      </c>
      <c r="D359" s="215" t="s">
        <v>215</v>
      </c>
      <c r="E359" s="216" t="s">
        <v>548</v>
      </c>
      <c r="F359" s="217" t="s">
        <v>549</v>
      </c>
      <c r="G359" s="218" t="s">
        <v>501</v>
      </c>
      <c r="H359" s="219">
        <v>15</v>
      </c>
      <c r="I359" s="220"/>
      <c r="J359" s="221">
        <f>ROUND(I359*H359,2)</f>
        <v>0</v>
      </c>
      <c r="K359" s="217" t="s">
        <v>219</v>
      </c>
      <c r="L359" s="46"/>
      <c r="M359" s="222" t="s">
        <v>19</v>
      </c>
      <c r="N359" s="223" t="s">
        <v>45</v>
      </c>
      <c r="O359" s="86"/>
      <c r="P359" s="224">
        <f>O359*H359</f>
        <v>0</v>
      </c>
      <c r="Q359" s="224">
        <v>0.026069999999999999</v>
      </c>
      <c r="R359" s="224">
        <f>Q359*H359</f>
        <v>0.39105000000000001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220</v>
      </c>
      <c r="AT359" s="226" t="s">
        <v>215</v>
      </c>
      <c r="AU359" s="226" t="s">
        <v>83</v>
      </c>
      <c r="AY359" s="19" t="s">
        <v>213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81</v>
      </c>
      <c r="BK359" s="227">
        <f>ROUND(I359*H359,2)</f>
        <v>0</v>
      </c>
      <c r="BL359" s="19" t="s">
        <v>220</v>
      </c>
      <c r="BM359" s="226" t="s">
        <v>550</v>
      </c>
    </row>
    <row r="360" s="13" customFormat="1">
      <c r="A360" s="13"/>
      <c r="B360" s="228"/>
      <c r="C360" s="229"/>
      <c r="D360" s="230" t="s">
        <v>222</v>
      </c>
      <c r="E360" s="231" t="s">
        <v>19</v>
      </c>
      <c r="F360" s="232" t="s">
        <v>271</v>
      </c>
      <c r="G360" s="229"/>
      <c r="H360" s="231" t="s">
        <v>19</v>
      </c>
      <c r="I360" s="233"/>
      <c r="J360" s="229"/>
      <c r="K360" s="229"/>
      <c r="L360" s="234"/>
      <c r="M360" s="235"/>
      <c r="N360" s="236"/>
      <c r="O360" s="236"/>
      <c r="P360" s="236"/>
      <c r="Q360" s="236"/>
      <c r="R360" s="236"/>
      <c r="S360" s="236"/>
      <c r="T360" s="23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8" t="s">
        <v>222</v>
      </c>
      <c r="AU360" s="238" t="s">
        <v>83</v>
      </c>
      <c r="AV360" s="13" t="s">
        <v>81</v>
      </c>
      <c r="AW360" s="13" t="s">
        <v>34</v>
      </c>
      <c r="AX360" s="13" t="s">
        <v>74</v>
      </c>
      <c r="AY360" s="238" t="s">
        <v>213</v>
      </c>
    </row>
    <row r="361" s="14" customFormat="1">
      <c r="A361" s="14"/>
      <c r="B361" s="239"/>
      <c r="C361" s="240"/>
      <c r="D361" s="230" t="s">
        <v>222</v>
      </c>
      <c r="E361" s="241" t="s">
        <v>19</v>
      </c>
      <c r="F361" s="242" t="s">
        <v>551</v>
      </c>
      <c r="G361" s="240"/>
      <c r="H361" s="243">
        <v>4</v>
      </c>
      <c r="I361" s="244"/>
      <c r="J361" s="240"/>
      <c r="K361" s="240"/>
      <c r="L361" s="245"/>
      <c r="M361" s="246"/>
      <c r="N361" s="247"/>
      <c r="O361" s="247"/>
      <c r="P361" s="247"/>
      <c r="Q361" s="247"/>
      <c r="R361" s="247"/>
      <c r="S361" s="247"/>
      <c r="T361" s="24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9" t="s">
        <v>222</v>
      </c>
      <c r="AU361" s="249" t="s">
        <v>83</v>
      </c>
      <c r="AV361" s="14" t="s">
        <v>83</v>
      </c>
      <c r="AW361" s="14" t="s">
        <v>34</v>
      </c>
      <c r="AX361" s="14" t="s">
        <v>74</v>
      </c>
      <c r="AY361" s="249" t="s">
        <v>213</v>
      </c>
    </row>
    <row r="362" s="14" customFormat="1">
      <c r="A362" s="14"/>
      <c r="B362" s="239"/>
      <c r="C362" s="240"/>
      <c r="D362" s="230" t="s">
        <v>222</v>
      </c>
      <c r="E362" s="241" t="s">
        <v>19</v>
      </c>
      <c r="F362" s="242" t="s">
        <v>552</v>
      </c>
      <c r="G362" s="240"/>
      <c r="H362" s="243">
        <v>11</v>
      </c>
      <c r="I362" s="244"/>
      <c r="J362" s="240"/>
      <c r="K362" s="240"/>
      <c r="L362" s="245"/>
      <c r="M362" s="246"/>
      <c r="N362" s="247"/>
      <c r="O362" s="247"/>
      <c r="P362" s="247"/>
      <c r="Q362" s="247"/>
      <c r="R362" s="247"/>
      <c r="S362" s="247"/>
      <c r="T362" s="24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9" t="s">
        <v>222</v>
      </c>
      <c r="AU362" s="249" t="s">
        <v>83</v>
      </c>
      <c r="AV362" s="14" t="s">
        <v>83</v>
      </c>
      <c r="AW362" s="14" t="s">
        <v>34</v>
      </c>
      <c r="AX362" s="14" t="s">
        <v>74</v>
      </c>
      <c r="AY362" s="249" t="s">
        <v>213</v>
      </c>
    </row>
    <row r="363" s="15" customFormat="1">
      <c r="A363" s="15"/>
      <c r="B363" s="250"/>
      <c r="C363" s="251"/>
      <c r="D363" s="230" t="s">
        <v>222</v>
      </c>
      <c r="E363" s="252" t="s">
        <v>19</v>
      </c>
      <c r="F363" s="253" t="s">
        <v>228</v>
      </c>
      <c r="G363" s="251"/>
      <c r="H363" s="254">
        <v>15</v>
      </c>
      <c r="I363" s="255"/>
      <c r="J363" s="251"/>
      <c r="K363" s="251"/>
      <c r="L363" s="256"/>
      <c r="M363" s="257"/>
      <c r="N363" s="258"/>
      <c r="O363" s="258"/>
      <c r="P363" s="258"/>
      <c r="Q363" s="258"/>
      <c r="R363" s="258"/>
      <c r="S363" s="258"/>
      <c r="T363" s="259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0" t="s">
        <v>222</v>
      </c>
      <c r="AU363" s="260" t="s">
        <v>83</v>
      </c>
      <c r="AV363" s="15" t="s">
        <v>220</v>
      </c>
      <c r="AW363" s="15" t="s">
        <v>34</v>
      </c>
      <c r="AX363" s="15" t="s">
        <v>81</v>
      </c>
      <c r="AY363" s="260" t="s">
        <v>213</v>
      </c>
    </row>
    <row r="364" s="2" customFormat="1" ht="21.75" customHeight="1">
      <c r="A364" s="40"/>
      <c r="B364" s="41"/>
      <c r="C364" s="215" t="s">
        <v>553</v>
      </c>
      <c r="D364" s="215" t="s">
        <v>215</v>
      </c>
      <c r="E364" s="216" t="s">
        <v>554</v>
      </c>
      <c r="F364" s="217" t="s">
        <v>555</v>
      </c>
      <c r="G364" s="218" t="s">
        <v>501</v>
      </c>
      <c r="H364" s="219">
        <v>10</v>
      </c>
      <c r="I364" s="220"/>
      <c r="J364" s="221">
        <f>ROUND(I364*H364,2)</f>
        <v>0</v>
      </c>
      <c r="K364" s="217" t="s">
        <v>219</v>
      </c>
      <c r="L364" s="46"/>
      <c r="M364" s="222" t="s">
        <v>19</v>
      </c>
      <c r="N364" s="223" t="s">
        <v>45</v>
      </c>
      <c r="O364" s="86"/>
      <c r="P364" s="224">
        <f>O364*H364</f>
        <v>0</v>
      </c>
      <c r="Q364" s="224">
        <v>0.063549999999999995</v>
      </c>
      <c r="R364" s="224">
        <f>Q364*H364</f>
        <v>0.63549999999999995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220</v>
      </c>
      <c r="AT364" s="226" t="s">
        <v>215</v>
      </c>
      <c r="AU364" s="226" t="s">
        <v>83</v>
      </c>
      <c r="AY364" s="19" t="s">
        <v>213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81</v>
      </c>
      <c r="BK364" s="227">
        <f>ROUND(I364*H364,2)</f>
        <v>0</v>
      </c>
      <c r="BL364" s="19" t="s">
        <v>220</v>
      </c>
      <c r="BM364" s="226" t="s">
        <v>556</v>
      </c>
    </row>
    <row r="365" s="13" customFormat="1">
      <c r="A365" s="13"/>
      <c r="B365" s="228"/>
      <c r="C365" s="229"/>
      <c r="D365" s="230" t="s">
        <v>222</v>
      </c>
      <c r="E365" s="231" t="s">
        <v>19</v>
      </c>
      <c r="F365" s="232" t="s">
        <v>271</v>
      </c>
      <c r="G365" s="229"/>
      <c r="H365" s="231" t="s">
        <v>19</v>
      </c>
      <c r="I365" s="233"/>
      <c r="J365" s="229"/>
      <c r="K365" s="229"/>
      <c r="L365" s="234"/>
      <c r="M365" s="235"/>
      <c r="N365" s="236"/>
      <c r="O365" s="236"/>
      <c r="P365" s="236"/>
      <c r="Q365" s="236"/>
      <c r="R365" s="236"/>
      <c r="S365" s="236"/>
      <c r="T365" s="23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8" t="s">
        <v>222</v>
      </c>
      <c r="AU365" s="238" t="s">
        <v>83</v>
      </c>
      <c r="AV365" s="13" t="s">
        <v>81</v>
      </c>
      <c r="AW365" s="13" t="s">
        <v>34</v>
      </c>
      <c r="AX365" s="13" t="s">
        <v>74</v>
      </c>
      <c r="AY365" s="238" t="s">
        <v>213</v>
      </c>
    </row>
    <row r="366" s="14" customFormat="1">
      <c r="A366" s="14"/>
      <c r="B366" s="239"/>
      <c r="C366" s="240"/>
      <c r="D366" s="230" t="s">
        <v>222</v>
      </c>
      <c r="E366" s="241" t="s">
        <v>19</v>
      </c>
      <c r="F366" s="242" t="s">
        <v>557</v>
      </c>
      <c r="G366" s="240"/>
      <c r="H366" s="243">
        <v>10</v>
      </c>
      <c r="I366" s="244"/>
      <c r="J366" s="240"/>
      <c r="K366" s="240"/>
      <c r="L366" s="245"/>
      <c r="M366" s="246"/>
      <c r="N366" s="247"/>
      <c r="O366" s="247"/>
      <c r="P366" s="247"/>
      <c r="Q366" s="247"/>
      <c r="R366" s="247"/>
      <c r="S366" s="247"/>
      <c r="T366" s="248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9" t="s">
        <v>222</v>
      </c>
      <c r="AU366" s="249" t="s">
        <v>83</v>
      </c>
      <c r="AV366" s="14" t="s">
        <v>83</v>
      </c>
      <c r="AW366" s="14" t="s">
        <v>34</v>
      </c>
      <c r="AX366" s="14" t="s">
        <v>81</v>
      </c>
      <c r="AY366" s="249" t="s">
        <v>213</v>
      </c>
    </row>
    <row r="367" s="2" customFormat="1" ht="16.5" customHeight="1">
      <c r="A367" s="40"/>
      <c r="B367" s="41"/>
      <c r="C367" s="215" t="s">
        <v>558</v>
      </c>
      <c r="D367" s="215" t="s">
        <v>215</v>
      </c>
      <c r="E367" s="216" t="s">
        <v>559</v>
      </c>
      <c r="F367" s="217" t="s">
        <v>560</v>
      </c>
      <c r="G367" s="218" t="s">
        <v>218</v>
      </c>
      <c r="H367" s="219">
        <v>3.96</v>
      </c>
      <c r="I367" s="220"/>
      <c r="J367" s="221">
        <f>ROUND(I367*H367,2)</f>
        <v>0</v>
      </c>
      <c r="K367" s="217" t="s">
        <v>219</v>
      </c>
      <c r="L367" s="46"/>
      <c r="M367" s="222" t="s">
        <v>19</v>
      </c>
      <c r="N367" s="223" t="s">
        <v>45</v>
      </c>
      <c r="O367" s="86"/>
      <c r="P367" s="224">
        <f>O367*H367</f>
        <v>0</v>
      </c>
      <c r="Q367" s="224">
        <v>1.9085000000000001</v>
      </c>
      <c r="R367" s="224">
        <f>Q367*H367</f>
        <v>7.5576600000000003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220</v>
      </c>
      <c r="AT367" s="226" t="s">
        <v>215</v>
      </c>
      <c r="AU367" s="226" t="s">
        <v>83</v>
      </c>
      <c r="AY367" s="19" t="s">
        <v>213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81</v>
      </c>
      <c r="BK367" s="227">
        <f>ROUND(I367*H367,2)</f>
        <v>0</v>
      </c>
      <c r="BL367" s="19" t="s">
        <v>220</v>
      </c>
      <c r="BM367" s="226" t="s">
        <v>561</v>
      </c>
    </row>
    <row r="368" s="13" customFormat="1">
      <c r="A368" s="13"/>
      <c r="B368" s="228"/>
      <c r="C368" s="229"/>
      <c r="D368" s="230" t="s">
        <v>222</v>
      </c>
      <c r="E368" s="231" t="s">
        <v>19</v>
      </c>
      <c r="F368" s="232" t="s">
        <v>271</v>
      </c>
      <c r="G368" s="229"/>
      <c r="H368" s="231" t="s">
        <v>19</v>
      </c>
      <c r="I368" s="233"/>
      <c r="J368" s="229"/>
      <c r="K368" s="229"/>
      <c r="L368" s="234"/>
      <c r="M368" s="235"/>
      <c r="N368" s="236"/>
      <c r="O368" s="236"/>
      <c r="P368" s="236"/>
      <c r="Q368" s="236"/>
      <c r="R368" s="236"/>
      <c r="S368" s="236"/>
      <c r="T368" s="23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8" t="s">
        <v>222</v>
      </c>
      <c r="AU368" s="238" t="s">
        <v>83</v>
      </c>
      <c r="AV368" s="13" t="s">
        <v>81</v>
      </c>
      <c r="AW368" s="13" t="s">
        <v>34</v>
      </c>
      <c r="AX368" s="13" t="s">
        <v>74</v>
      </c>
      <c r="AY368" s="238" t="s">
        <v>213</v>
      </c>
    </row>
    <row r="369" s="14" customFormat="1">
      <c r="A369" s="14"/>
      <c r="B369" s="239"/>
      <c r="C369" s="240"/>
      <c r="D369" s="230" t="s">
        <v>222</v>
      </c>
      <c r="E369" s="241" t="s">
        <v>19</v>
      </c>
      <c r="F369" s="242" t="s">
        <v>562</v>
      </c>
      <c r="G369" s="240"/>
      <c r="H369" s="243">
        <v>0.54000000000000004</v>
      </c>
      <c r="I369" s="244"/>
      <c r="J369" s="240"/>
      <c r="K369" s="240"/>
      <c r="L369" s="245"/>
      <c r="M369" s="246"/>
      <c r="N369" s="247"/>
      <c r="O369" s="247"/>
      <c r="P369" s="247"/>
      <c r="Q369" s="247"/>
      <c r="R369" s="247"/>
      <c r="S369" s="247"/>
      <c r="T369" s="24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9" t="s">
        <v>222</v>
      </c>
      <c r="AU369" s="249" t="s">
        <v>83</v>
      </c>
      <c r="AV369" s="14" t="s">
        <v>83</v>
      </c>
      <c r="AW369" s="14" t="s">
        <v>34</v>
      </c>
      <c r="AX369" s="14" t="s">
        <v>74</v>
      </c>
      <c r="AY369" s="249" t="s">
        <v>213</v>
      </c>
    </row>
    <row r="370" s="14" customFormat="1">
      <c r="A370" s="14"/>
      <c r="B370" s="239"/>
      <c r="C370" s="240"/>
      <c r="D370" s="230" t="s">
        <v>222</v>
      </c>
      <c r="E370" s="241" t="s">
        <v>19</v>
      </c>
      <c r="F370" s="242" t="s">
        <v>563</v>
      </c>
      <c r="G370" s="240"/>
      <c r="H370" s="243">
        <v>1.71</v>
      </c>
      <c r="I370" s="244"/>
      <c r="J370" s="240"/>
      <c r="K370" s="240"/>
      <c r="L370" s="245"/>
      <c r="M370" s="246"/>
      <c r="N370" s="247"/>
      <c r="O370" s="247"/>
      <c r="P370" s="247"/>
      <c r="Q370" s="247"/>
      <c r="R370" s="247"/>
      <c r="S370" s="247"/>
      <c r="T370" s="24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9" t="s">
        <v>222</v>
      </c>
      <c r="AU370" s="249" t="s">
        <v>83</v>
      </c>
      <c r="AV370" s="14" t="s">
        <v>83</v>
      </c>
      <c r="AW370" s="14" t="s">
        <v>34</v>
      </c>
      <c r="AX370" s="14" t="s">
        <v>74</v>
      </c>
      <c r="AY370" s="249" t="s">
        <v>213</v>
      </c>
    </row>
    <row r="371" s="14" customFormat="1">
      <c r="A371" s="14"/>
      <c r="B371" s="239"/>
      <c r="C371" s="240"/>
      <c r="D371" s="230" t="s">
        <v>222</v>
      </c>
      <c r="E371" s="241" t="s">
        <v>19</v>
      </c>
      <c r="F371" s="242" t="s">
        <v>564</v>
      </c>
      <c r="G371" s="240"/>
      <c r="H371" s="243">
        <v>0.40500000000000003</v>
      </c>
      <c r="I371" s="244"/>
      <c r="J371" s="240"/>
      <c r="K371" s="240"/>
      <c r="L371" s="245"/>
      <c r="M371" s="246"/>
      <c r="N371" s="247"/>
      <c r="O371" s="247"/>
      <c r="P371" s="247"/>
      <c r="Q371" s="247"/>
      <c r="R371" s="247"/>
      <c r="S371" s="247"/>
      <c r="T371" s="24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9" t="s">
        <v>222</v>
      </c>
      <c r="AU371" s="249" t="s">
        <v>83</v>
      </c>
      <c r="AV371" s="14" t="s">
        <v>83</v>
      </c>
      <c r="AW371" s="14" t="s">
        <v>34</v>
      </c>
      <c r="AX371" s="14" t="s">
        <v>74</v>
      </c>
      <c r="AY371" s="249" t="s">
        <v>213</v>
      </c>
    </row>
    <row r="372" s="14" customFormat="1">
      <c r="A372" s="14"/>
      <c r="B372" s="239"/>
      <c r="C372" s="240"/>
      <c r="D372" s="230" t="s">
        <v>222</v>
      </c>
      <c r="E372" s="241" t="s">
        <v>19</v>
      </c>
      <c r="F372" s="242" t="s">
        <v>565</v>
      </c>
      <c r="G372" s="240"/>
      <c r="H372" s="243">
        <v>1.3049999999999999</v>
      </c>
      <c r="I372" s="244"/>
      <c r="J372" s="240"/>
      <c r="K372" s="240"/>
      <c r="L372" s="245"/>
      <c r="M372" s="246"/>
      <c r="N372" s="247"/>
      <c r="O372" s="247"/>
      <c r="P372" s="247"/>
      <c r="Q372" s="247"/>
      <c r="R372" s="247"/>
      <c r="S372" s="247"/>
      <c r="T372" s="24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9" t="s">
        <v>222</v>
      </c>
      <c r="AU372" s="249" t="s">
        <v>83</v>
      </c>
      <c r="AV372" s="14" t="s">
        <v>83</v>
      </c>
      <c r="AW372" s="14" t="s">
        <v>34</v>
      </c>
      <c r="AX372" s="14" t="s">
        <v>74</v>
      </c>
      <c r="AY372" s="249" t="s">
        <v>213</v>
      </c>
    </row>
    <row r="373" s="15" customFormat="1">
      <c r="A373" s="15"/>
      <c r="B373" s="250"/>
      <c r="C373" s="251"/>
      <c r="D373" s="230" t="s">
        <v>222</v>
      </c>
      <c r="E373" s="252" t="s">
        <v>19</v>
      </c>
      <c r="F373" s="253" t="s">
        <v>228</v>
      </c>
      <c r="G373" s="251"/>
      <c r="H373" s="254">
        <v>3.96</v>
      </c>
      <c r="I373" s="255"/>
      <c r="J373" s="251"/>
      <c r="K373" s="251"/>
      <c r="L373" s="256"/>
      <c r="M373" s="257"/>
      <c r="N373" s="258"/>
      <c r="O373" s="258"/>
      <c r="P373" s="258"/>
      <c r="Q373" s="258"/>
      <c r="R373" s="258"/>
      <c r="S373" s="258"/>
      <c r="T373" s="259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0" t="s">
        <v>222</v>
      </c>
      <c r="AU373" s="260" t="s">
        <v>83</v>
      </c>
      <c r="AV373" s="15" t="s">
        <v>220</v>
      </c>
      <c r="AW373" s="15" t="s">
        <v>34</v>
      </c>
      <c r="AX373" s="15" t="s">
        <v>81</v>
      </c>
      <c r="AY373" s="260" t="s">
        <v>213</v>
      </c>
    </row>
    <row r="374" s="2" customFormat="1" ht="16.5" customHeight="1">
      <c r="A374" s="40"/>
      <c r="B374" s="41"/>
      <c r="C374" s="215" t="s">
        <v>566</v>
      </c>
      <c r="D374" s="215" t="s">
        <v>215</v>
      </c>
      <c r="E374" s="216" t="s">
        <v>567</v>
      </c>
      <c r="F374" s="217" t="s">
        <v>568</v>
      </c>
      <c r="G374" s="218" t="s">
        <v>288</v>
      </c>
      <c r="H374" s="219">
        <v>0.40799999999999997</v>
      </c>
      <c r="I374" s="220"/>
      <c r="J374" s="221">
        <f>ROUND(I374*H374,2)</f>
        <v>0</v>
      </c>
      <c r="K374" s="217" t="s">
        <v>219</v>
      </c>
      <c r="L374" s="46"/>
      <c r="M374" s="222" t="s">
        <v>19</v>
      </c>
      <c r="N374" s="223" t="s">
        <v>45</v>
      </c>
      <c r="O374" s="86"/>
      <c r="P374" s="224">
        <f>O374*H374</f>
        <v>0</v>
      </c>
      <c r="Q374" s="224">
        <v>1.0900000000000001</v>
      </c>
      <c r="R374" s="224">
        <f>Q374*H374</f>
        <v>0.44472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220</v>
      </c>
      <c r="AT374" s="226" t="s">
        <v>215</v>
      </c>
      <c r="AU374" s="226" t="s">
        <v>83</v>
      </c>
      <c r="AY374" s="19" t="s">
        <v>213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81</v>
      </c>
      <c r="BK374" s="227">
        <f>ROUND(I374*H374,2)</f>
        <v>0</v>
      </c>
      <c r="BL374" s="19" t="s">
        <v>220</v>
      </c>
      <c r="BM374" s="226" t="s">
        <v>569</v>
      </c>
    </row>
    <row r="375" s="13" customFormat="1">
      <c r="A375" s="13"/>
      <c r="B375" s="228"/>
      <c r="C375" s="229"/>
      <c r="D375" s="230" t="s">
        <v>222</v>
      </c>
      <c r="E375" s="231" t="s">
        <v>19</v>
      </c>
      <c r="F375" s="232" t="s">
        <v>271</v>
      </c>
      <c r="G375" s="229"/>
      <c r="H375" s="231" t="s">
        <v>19</v>
      </c>
      <c r="I375" s="233"/>
      <c r="J375" s="229"/>
      <c r="K375" s="229"/>
      <c r="L375" s="234"/>
      <c r="M375" s="235"/>
      <c r="N375" s="236"/>
      <c r="O375" s="236"/>
      <c r="P375" s="236"/>
      <c r="Q375" s="236"/>
      <c r="R375" s="236"/>
      <c r="S375" s="236"/>
      <c r="T375" s="23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8" t="s">
        <v>222</v>
      </c>
      <c r="AU375" s="238" t="s">
        <v>83</v>
      </c>
      <c r="AV375" s="13" t="s">
        <v>81</v>
      </c>
      <c r="AW375" s="13" t="s">
        <v>34</v>
      </c>
      <c r="AX375" s="13" t="s">
        <v>74</v>
      </c>
      <c r="AY375" s="238" t="s">
        <v>213</v>
      </c>
    </row>
    <row r="376" s="14" customFormat="1">
      <c r="A376" s="14"/>
      <c r="B376" s="239"/>
      <c r="C376" s="240"/>
      <c r="D376" s="230" t="s">
        <v>222</v>
      </c>
      <c r="E376" s="241" t="s">
        <v>19</v>
      </c>
      <c r="F376" s="242" t="s">
        <v>570</v>
      </c>
      <c r="G376" s="240"/>
      <c r="H376" s="243">
        <v>0.0089999999999999993</v>
      </c>
      <c r="I376" s="244"/>
      <c r="J376" s="240"/>
      <c r="K376" s="240"/>
      <c r="L376" s="245"/>
      <c r="M376" s="246"/>
      <c r="N376" s="247"/>
      <c r="O376" s="247"/>
      <c r="P376" s="247"/>
      <c r="Q376" s="247"/>
      <c r="R376" s="247"/>
      <c r="S376" s="247"/>
      <c r="T376" s="24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9" t="s">
        <v>222</v>
      </c>
      <c r="AU376" s="249" t="s">
        <v>83</v>
      </c>
      <c r="AV376" s="14" t="s">
        <v>83</v>
      </c>
      <c r="AW376" s="14" t="s">
        <v>34</v>
      </c>
      <c r="AX376" s="14" t="s">
        <v>74</v>
      </c>
      <c r="AY376" s="249" t="s">
        <v>213</v>
      </c>
    </row>
    <row r="377" s="14" customFormat="1">
      <c r="A377" s="14"/>
      <c r="B377" s="239"/>
      <c r="C377" s="240"/>
      <c r="D377" s="230" t="s">
        <v>222</v>
      </c>
      <c r="E377" s="241" t="s">
        <v>19</v>
      </c>
      <c r="F377" s="242" t="s">
        <v>571</v>
      </c>
      <c r="G377" s="240"/>
      <c r="H377" s="243">
        <v>0.307</v>
      </c>
      <c r="I377" s="244"/>
      <c r="J377" s="240"/>
      <c r="K377" s="240"/>
      <c r="L377" s="245"/>
      <c r="M377" s="246"/>
      <c r="N377" s="247"/>
      <c r="O377" s="247"/>
      <c r="P377" s="247"/>
      <c r="Q377" s="247"/>
      <c r="R377" s="247"/>
      <c r="S377" s="247"/>
      <c r="T377" s="24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9" t="s">
        <v>222</v>
      </c>
      <c r="AU377" s="249" t="s">
        <v>83</v>
      </c>
      <c r="AV377" s="14" t="s">
        <v>83</v>
      </c>
      <c r="AW377" s="14" t="s">
        <v>34</v>
      </c>
      <c r="AX377" s="14" t="s">
        <v>74</v>
      </c>
      <c r="AY377" s="249" t="s">
        <v>213</v>
      </c>
    </row>
    <row r="378" s="16" customFormat="1">
      <c r="A378" s="16"/>
      <c r="B378" s="261"/>
      <c r="C378" s="262"/>
      <c r="D378" s="230" t="s">
        <v>222</v>
      </c>
      <c r="E378" s="263" t="s">
        <v>19</v>
      </c>
      <c r="F378" s="264" t="s">
        <v>299</v>
      </c>
      <c r="G378" s="262"/>
      <c r="H378" s="265">
        <v>0.316</v>
      </c>
      <c r="I378" s="266"/>
      <c r="J378" s="262"/>
      <c r="K378" s="262"/>
      <c r="L378" s="267"/>
      <c r="M378" s="268"/>
      <c r="N378" s="269"/>
      <c r="O378" s="269"/>
      <c r="P378" s="269"/>
      <c r="Q378" s="269"/>
      <c r="R378" s="269"/>
      <c r="S378" s="269"/>
      <c r="T378" s="270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71" t="s">
        <v>222</v>
      </c>
      <c r="AU378" s="271" t="s">
        <v>83</v>
      </c>
      <c r="AV378" s="16" t="s">
        <v>106</v>
      </c>
      <c r="AW378" s="16" t="s">
        <v>34</v>
      </c>
      <c r="AX378" s="16" t="s">
        <v>74</v>
      </c>
      <c r="AY378" s="271" t="s">
        <v>213</v>
      </c>
    </row>
    <row r="379" s="14" customFormat="1">
      <c r="A379" s="14"/>
      <c r="B379" s="239"/>
      <c r="C379" s="240"/>
      <c r="D379" s="230" t="s">
        <v>222</v>
      </c>
      <c r="E379" s="241" t="s">
        <v>19</v>
      </c>
      <c r="F379" s="242" t="s">
        <v>572</v>
      </c>
      <c r="G379" s="240"/>
      <c r="H379" s="243">
        <v>0.091999999999999998</v>
      </c>
      <c r="I379" s="244"/>
      <c r="J379" s="240"/>
      <c r="K379" s="240"/>
      <c r="L379" s="245"/>
      <c r="M379" s="246"/>
      <c r="N379" s="247"/>
      <c r="O379" s="247"/>
      <c r="P379" s="247"/>
      <c r="Q379" s="247"/>
      <c r="R379" s="247"/>
      <c r="S379" s="247"/>
      <c r="T379" s="24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9" t="s">
        <v>222</v>
      </c>
      <c r="AU379" s="249" t="s">
        <v>83</v>
      </c>
      <c r="AV379" s="14" t="s">
        <v>83</v>
      </c>
      <c r="AW379" s="14" t="s">
        <v>34</v>
      </c>
      <c r="AX379" s="14" t="s">
        <v>74</v>
      </c>
      <c r="AY379" s="249" t="s">
        <v>213</v>
      </c>
    </row>
    <row r="380" s="15" customFormat="1">
      <c r="A380" s="15"/>
      <c r="B380" s="250"/>
      <c r="C380" s="251"/>
      <c r="D380" s="230" t="s">
        <v>222</v>
      </c>
      <c r="E380" s="252" t="s">
        <v>19</v>
      </c>
      <c r="F380" s="253" t="s">
        <v>228</v>
      </c>
      <c r="G380" s="251"/>
      <c r="H380" s="254">
        <v>0.40799999999999997</v>
      </c>
      <c r="I380" s="255"/>
      <c r="J380" s="251"/>
      <c r="K380" s="251"/>
      <c r="L380" s="256"/>
      <c r="M380" s="257"/>
      <c r="N380" s="258"/>
      <c r="O380" s="258"/>
      <c r="P380" s="258"/>
      <c r="Q380" s="258"/>
      <c r="R380" s="258"/>
      <c r="S380" s="258"/>
      <c r="T380" s="259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0" t="s">
        <v>222</v>
      </c>
      <c r="AU380" s="260" t="s">
        <v>83</v>
      </c>
      <c r="AV380" s="15" t="s">
        <v>220</v>
      </c>
      <c r="AW380" s="15" t="s">
        <v>34</v>
      </c>
      <c r="AX380" s="15" t="s">
        <v>81</v>
      </c>
      <c r="AY380" s="260" t="s">
        <v>213</v>
      </c>
    </row>
    <row r="381" s="2" customFormat="1" ht="16.5" customHeight="1">
      <c r="A381" s="40"/>
      <c r="B381" s="41"/>
      <c r="C381" s="215" t="s">
        <v>573</v>
      </c>
      <c r="D381" s="215" t="s">
        <v>215</v>
      </c>
      <c r="E381" s="216" t="s">
        <v>574</v>
      </c>
      <c r="F381" s="217" t="s">
        <v>575</v>
      </c>
      <c r="G381" s="218" t="s">
        <v>288</v>
      </c>
      <c r="H381" s="219">
        <v>2.9569999999999999</v>
      </c>
      <c r="I381" s="220"/>
      <c r="J381" s="221">
        <f>ROUND(I381*H381,2)</f>
        <v>0</v>
      </c>
      <c r="K381" s="217" t="s">
        <v>219</v>
      </c>
      <c r="L381" s="46"/>
      <c r="M381" s="222" t="s">
        <v>19</v>
      </c>
      <c r="N381" s="223" t="s">
        <v>45</v>
      </c>
      <c r="O381" s="86"/>
      <c r="P381" s="224">
        <f>O381*H381</f>
        <v>0</v>
      </c>
      <c r="Q381" s="224">
        <v>1.0900000000000001</v>
      </c>
      <c r="R381" s="224">
        <f>Q381*H381</f>
        <v>3.2231300000000003</v>
      </c>
      <c r="S381" s="224">
        <v>0</v>
      </c>
      <c r="T381" s="225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6" t="s">
        <v>220</v>
      </c>
      <c r="AT381" s="226" t="s">
        <v>215</v>
      </c>
      <c r="AU381" s="226" t="s">
        <v>83</v>
      </c>
      <c r="AY381" s="19" t="s">
        <v>213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81</v>
      </c>
      <c r="BK381" s="227">
        <f>ROUND(I381*H381,2)</f>
        <v>0</v>
      </c>
      <c r="BL381" s="19" t="s">
        <v>220</v>
      </c>
      <c r="BM381" s="226" t="s">
        <v>576</v>
      </c>
    </row>
    <row r="382" s="13" customFormat="1">
      <c r="A382" s="13"/>
      <c r="B382" s="228"/>
      <c r="C382" s="229"/>
      <c r="D382" s="230" t="s">
        <v>222</v>
      </c>
      <c r="E382" s="231" t="s">
        <v>19</v>
      </c>
      <c r="F382" s="232" t="s">
        <v>271</v>
      </c>
      <c r="G382" s="229"/>
      <c r="H382" s="231" t="s">
        <v>19</v>
      </c>
      <c r="I382" s="233"/>
      <c r="J382" s="229"/>
      <c r="K382" s="229"/>
      <c r="L382" s="234"/>
      <c r="M382" s="235"/>
      <c r="N382" s="236"/>
      <c r="O382" s="236"/>
      <c r="P382" s="236"/>
      <c r="Q382" s="236"/>
      <c r="R382" s="236"/>
      <c r="S382" s="236"/>
      <c r="T382" s="23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8" t="s">
        <v>222</v>
      </c>
      <c r="AU382" s="238" t="s">
        <v>83</v>
      </c>
      <c r="AV382" s="13" t="s">
        <v>81</v>
      </c>
      <c r="AW382" s="13" t="s">
        <v>34</v>
      </c>
      <c r="AX382" s="13" t="s">
        <v>74</v>
      </c>
      <c r="AY382" s="238" t="s">
        <v>213</v>
      </c>
    </row>
    <row r="383" s="14" customFormat="1">
      <c r="A383" s="14"/>
      <c r="B383" s="239"/>
      <c r="C383" s="240"/>
      <c r="D383" s="230" t="s">
        <v>222</v>
      </c>
      <c r="E383" s="241" t="s">
        <v>19</v>
      </c>
      <c r="F383" s="242" t="s">
        <v>577</v>
      </c>
      <c r="G383" s="240"/>
      <c r="H383" s="243">
        <v>0.34999999999999998</v>
      </c>
      <c r="I383" s="244"/>
      <c r="J383" s="240"/>
      <c r="K383" s="240"/>
      <c r="L383" s="245"/>
      <c r="M383" s="246"/>
      <c r="N383" s="247"/>
      <c r="O383" s="247"/>
      <c r="P383" s="247"/>
      <c r="Q383" s="247"/>
      <c r="R383" s="247"/>
      <c r="S383" s="247"/>
      <c r="T383" s="24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9" t="s">
        <v>222</v>
      </c>
      <c r="AU383" s="249" t="s">
        <v>83</v>
      </c>
      <c r="AV383" s="14" t="s">
        <v>83</v>
      </c>
      <c r="AW383" s="14" t="s">
        <v>34</v>
      </c>
      <c r="AX383" s="14" t="s">
        <v>74</v>
      </c>
      <c r="AY383" s="249" t="s">
        <v>213</v>
      </c>
    </row>
    <row r="384" s="14" customFormat="1">
      <c r="A384" s="14"/>
      <c r="B384" s="239"/>
      <c r="C384" s="240"/>
      <c r="D384" s="230" t="s">
        <v>222</v>
      </c>
      <c r="E384" s="241" t="s">
        <v>19</v>
      </c>
      <c r="F384" s="242" t="s">
        <v>578</v>
      </c>
      <c r="G384" s="240"/>
      <c r="H384" s="243">
        <v>0.42999999999999999</v>
      </c>
      <c r="I384" s="244"/>
      <c r="J384" s="240"/>
      <c r="K384" s="240"/>
      <c r="L384" s="245"/>
      <c r="M384" s="246"/>
      <c r="N384" s="247"/>
      <c r="O384" s="247"/>
      <c r="P384" s="247"/>
      <c r="Q384" s="247"/>
      <c r="R384" s="247"/>
      <c r="S384" s="247"/>
      <c r="T384" s="24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9" t="s">
        <v>222</v>
      </c>
      <c r="AU384" s="249" t="s">
        <v>83</v>
      </c>
      <c r="AV384" s="14" t="s">
        <v>83</v>
      </c>
      <c r="AW384" s="14" t="s">
        <v>34</v>
      </c>
      <c r="AX384" s="14" t="s">
        <v>74</v>
      </c>
      <c r="AY384" s="249" t="s">
        <v>213</v>
      </c>
    </row>
    <row r="385" s="16" customFormat="1">
      <c r="A385" s="16"/>
      <c r="B385" s="261"/>
      <c r="C385" s="262"/>
      <c r="D385" s="230" t="s">
        <v>222</v>
      </c>
      <c r="E385" s="263" t="s">
        <v>19</v>
      </c>
      <c r="F385" s="264" t="s">
        <v>299</v>
      </c>
      <c r="G385" s="262"/>
      <c r="H385" s="265">
        <v>0.78000000000000003</v>
      </c>
      <c r="I385" s="266"/>
      <c r="J385" s="262"/>
      <c r="K385" s="262"/>
      <c r="L385" s="267"/>
      <c r="M385" s="268"/>
      <c r="N385" s="269"/>
      <c r="O385" s="269"/>
      <c r="P385" s="269"/>
      <c r="Q385" s="269"/>
      <c r="R385" s="269"/>
      <c r="S385" s="269"/>
      <c r="T385" s="270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71" t="s">
        <v>222</v>
      </c>
      <c r="AU385" s="271" t="s">
        <v>83</v>
      </c>
      <c r="AV385" s="16" t="s">
        <v>106</v>
      </c>
      <c r="AW385" s="16" t="s">
        <v>34</v>
      </c>
      <c r="AX385" s="16" t="s">
        <v>74</v>
      </c>
      <c r="AY385" s="271" t="s">
        <v>213</v>
      </c>
    </row>
    <row r="386" s="14" customFormat="1">
      <c r="A386" s="14"/>
      <c r="B386" s="239"/>
      <c r="C386" s="240"/>
      <c r="D386" s="230" t="s">
        <v>222</v>
      </c>
      <c r="E386" s="241" t="s">
        <v>19</v>
      </c>
      <c r="F386" s="242" t="s">
        <v>579</v>
      </c>
      <c r="G386" s="240"/>
      <c r="H386" s="243">
        <v>2.177</v>
      </c>
      <c r="I386" s="244"/>
      <c r="J386" s="240"/>
      <c r="K386" s="240"/>
      <c r="L386" s="245"/>
      <c r="M386" s="246"/>
      <c r="N386" s="247"/>
      <c r="O386" s="247"/>
      <c r="P386" s="247"/>
      <c r="Q386" s="247"/>
      <c r="R386" s="247"/>
      <c r="S386" s="247"/>
      <c r="T386" s="24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9" t="s">
        <v>222</v>
      </c>
      <c r="AU386" s="249" t="s">
        <v>83</v>
      </c>
      <c r="AV386" s="14" t="s">
        <v>83</v>
      </c>
      <c r="AW386" s="14" t="s">
        <v>34</v>
      </c>
      <c r="AX386" s="14" t="s">
        <v>74</v>
      </c>
      <c r="AY386" s="249" t="s">
        <v>213</v>
      </c>
    </row>
    <row r="387" s="16" customFormat="1">
      <c r="A387" s="16"/>
      <c r="B387" s="261"/>
      <c r="C387" s="262"/>
      <c r="D387" s="230" t="s">
        <v>222</v>
      </c>
      <c r="E387" s="263" t="s">
        <v>19</v>
      </c>
      <c r="F387" s="264" t="s">
        <v>299</v>
      </c>
      <c r="G387" s="262"/>
      <c r="H387" s="265">
        <v>2.177</v>
      </c>
      <c r="I387" s="266"/>
      <c r="J387" s="262"/>
      <c r="K387" s="262"/>
      <c r="L387" s="267"/>
      <c r="M387" s="268"/>
      <c r="N387" s="269"/>
      <c r="O387" s="269"/>
      <c r="P387" s="269"/>
      <c r="Q387" s="269"/>
      <c r="R387" s="269"/>
      <c r="S387" s="269"/>
      <c r="T387" s="270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71" t="s">
        <v>222</v>
      </c>
      <c r="AU387" s="271" t="s">
        <v>83</v>
      </c>
      <c r="AV387" s="16" t="s">
        <v>106</v>
      </c>
      <c r="AW387" s="16" t="s">
        <v>34</v>
      </c>
      <c r="AX387" s="16" t="s">
        <v>74</v>
      </c>
      <c r="AY387" s="271" t="s">
        <v>213</v>
      </c>
    </row>
    <row r="388" s="15" customFormat="1">
      <c r="A388" s="15"/>
      <c r="B388" s="250"/>
      <c r="C388" s="251"/>
      <c r="D388" s="230" t="s">
        <v>222</v>
      </c>
      <c r="E388" s="252" t="s">
        <v>19</v>
      </c>
      <c r="F388" s="253" t="s">
        <v>228</v>
      </c>
      <c r="G388" s="251"/>
      <c r="H388" s="254">
        <v>2.9569999999999999</v>
      </c>
      <c r="I388" s="255"/>
      <c r="J388" s="251"/>
      <c r="K388" s="251"/>
      <c r="L388" s="256"/>
      <c r="M388" s="257"/>
      <c r="N388" s="258"/>
      <c r="O388" s="258"/>
      <c r="P388" s="258"/>
      <c r="Q388" s="258"/>
      <c r="R388" s="258"/>
      <c r="S388" s="258"/>
      <c r="T388" s="259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0" t="s">
        <v>222</v>
      </c>
      <c r="AU388" s="260" t="s">
        <v>83</v>
      </c>
      <c r="AV388" s="15" t="s">
        <v>220</v>
      </c>
      <c r="AW388" s="15" t="s">
        <v>34</v>
      </c>
      <c r="AX388" s="15" t="s">
        <v>81</v>
      </c>
      <c r="AY388" s="260" t="s">
        <v>213</v>
      </c>
    </row>
    <row r="389" s="2" customFormat="1" ht="16.5" customHeight="1">
      <c r="A389" s="40"/>
      <c r="B389" s="41"/>
      <c r="C389" s="215" t="s">
        <v>580</v>
      </c>
      <c r="D389" s="215" t="s">
        <v>215</v>
      </c>
      <c r="E389" s="216" t="s">
        <v>581</v>
      </c>
      <c r="F389" s="217" t="s">
        <v>582</v>
      </c>
      <c r="G389" s="218" t="s">
        <v>236</v>
      </c>
      <c r="H389" s="219">
        <v>0.79800000000000004</v>
      </c>
      <c r="I389" s="220"/>
      <c r="J389" s="221">
        <f>ROUND(I389*H389,2)</f>
        <v>0</v>
      </c>
      <c r="K389" s="217" t="s">
        <v>219</v>
      </c>
      <c r="L389" s="46"/>
      <c r="M389" s="222" t="s">
        <v>19</v>
      </c>
      <c r="N389" s="223" t="s">
        <v>45</v>
      </c>
      <c r="O389" s="86"/>
      <c r="P389" s="224">
        <f>O389*H389</f>
        <v>0</v>
      </c>
      <c r="Q389" s="224">
        <v>0.00158</v>
      </c>
      <c r="R389" s="224">
        <f>Q389*H389</f>
        <v>0.0012608400000000001</v>
      </c>
      <c r="S389" s="224">
        <v>0</v>
      </c>
      <c r="T389" s="22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6" t="s">
        <v>220</v>
      </c>
      <c r="AT389" s="226" t="s">
        <v>215</v>
      </c>
      <c r="AU389" s="226" t="s">
        <v>83</v>
      </c>
      <c r="AY389" s="19" t="s">
        <v>213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9" t="s">
        <v>81</v>
      </c>
      <c r="BK389" s="227">
        <f>ROUND(I389*H389,2)</f>
        <v>0</v>
      </c>
      <c r="BL389" s="19" t="s">
        <v>220</v>
      </c>
      <c r="BM389" s="226" t="s">
        <v>583</v>
      </c>
    </row>
    <row r="390" s="13" customFormat="1">
      <c r="A390" s="13"/>
      <c r="B390" s="228"/>
      <c r="C390" s="229"/>
      <c r="D390" s="230" t="s">
        <v>222</v>
      </c>
      <c r="E390" s="231" t="s">
        <v>19</v>
      </c>
      <c r="F390" s="232" t="s">
        <v>271</v>
      </c>
      <c r="G390" s="229"/>
      <c r="H390" s="231" t="s">
        <v>19</v>
      </c>
      <c r="I390" s="233"/>
      <c r="J390" s="229"/>
      <c r="K390" s="229"/>
      <c r="L390" s="234"/>
      <c r="M390" s="235"/>
      <c r="N390" s="236"/>
      <c r="O390" s="236"/>
      <c r="P390" s="236"/>
      <c r="Q390" s="236"/>
      <c r="R390" s="236"/>
      <c r="S390" s="236"/>
      <c r="T390" s="23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8" t="s">
        <v>222</v>
      </c>
      <c r="AU390" s="238" t="s">
        <v>83</v>
      </c>
      <c r="AV390" s="13" t="s">
        <v>81</v>
      </c>
      <c r="AW390" s="13" t="s">
        <v>34</v>
      </c>
      <c r="AX390" s="13" t="s">
        <v>74</v>
      </c>
      <c r="AY390" s="238" t="s">
        <v>213</v>
      </c>
    </row>
    <row r="391" s="14" customFormat="1">
      <c r="A391" s="14"/>
      <c r="B391" s="239"/>
      <c r="C391" s="240"/>
      <c r="D391" s="230" t="s">
        <v>222</v>
      </c>
      <c r="E391" s="241" t="s">
        <v>19</v>
      </c>
      <c r="F391" s="242" t="s">
        <v>584</v>
      </c>
      <c r="G391" s="240"/>
      <c r="H391" s="243">
        <v>0.79800000000000004</v>
      </c>
      <c r="I391" s="244"/>
      <c r="J391" s="240"/>
      <c r="K391" s="240"/>
      <c r="L391" s="245"/>
      <c r="M391" s="246"/>
      <c r="N391" s="247"/>
      <c r="O391" s="247"/>
      <c r="P391" s="247"/>
      <c r="Q391" s="247"/>
      <c r="R391" s="247"/>
      <c r="S391" s="247"/>
      <c r="T391" s="24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9" t="s">
        <v>222</v>
      </c>
      <c r="AU391" s="249" t="s">
        <v>83</v>
      </c>
      <c r="AV391" s="14" t="s">
        <v>83</v>
      </c>
      <c r="AW391" s="14" t="s">
        <v>34</v>
      </c>
      <c r="AX391" s="14" t="s">
        <v>81</v>
      </c>
      <c r="AY391" s="249" t="s">
        <v>213</v>
      </c>
    </row>
    <row r="392" s="2" customFormat="1" ht="16.5" customHeight="1">
      <c r="A392" s="40"/>
      <c r="B392" s="41"/>
      <c r="C392" s="215" t="s">
        <v>585</v>
      </c>
      <c r="D392" s="215" t="s">
        <v>215</v>
      </c>
      <c r="E392" s="216" t="s">
        <v>586</v>
      </c>
      <c r="F392" s="217" t="s">
        <v>587</v>
      </c>
      <c r="G392" s="218" t="s">
        <v>236</v>
      </c>
      <c r="H392" s="219">
        <v>1.7989999999999999</v>
      </c>
      <c r="I392" s="220"/>
      <c r="J392" s="221">
        <f>ROUND(I392*H392,2)</f>
        <v>0</v>
      </c>
      <c r="K392" s="217" t="s">
        <v>19</v>
      </c>
      <c r="L392" s="46"/>
      <c r="M392" s="222" t="s">
        <v>19</v>
      </c>
      <c r="N392" s="223" t="s">
        <v>45</v>
      </c>
      <c r="O392" s="86"/>
      <c r="P392" s="224">
        <f>O392*H392</f>
        <v>0</v>
      </c>
      <c r="Q392" s="224">
        <v>0.001575</v>
      </c>
      <c r="R392" s="224">
        <f>Q392*H392</f>
        <v>0.0028334250000000001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220</v>
      </c>
      <c r="AT392" s="226" t="s">
        <v>215</v>
      </c>
      <c r="AU392" s="226" t="s">
        <v>83</v>
      </c>
      <c r="AY392" s="19" t="s">
        <v>213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81</v>
      </c>
      <c r="BK392" s="227">
        <f>ROUND(I392*H392,2)</f>
        <v>0</v>
      </c>
      <c r="BL392" s="19" t="s">
        <v>220</v>
      </c>
      <c r="BM392" s="226" t="s">
        <v>588</v>
      </c>
    </row>
    <row r="393" s="13" customFormat="1">
      <c r="A393" s="13"/>
      <c r="B393" s="228"/>
      <c r="C393" s="229"/>
      <c r="D393" s="230" t="s">
        <v>222</v>
      </c>
      <c r="E393" s="231" t="s">
        <v>19</v>
      </c>
      <c r="F393" s="232" t="s">
        <v>271</v>
      </c>
      <c r="G393" s="229"/>
      <c r="H393" s="231" t="s">
        <v>19</v>
      </c>
      <c r="I393" s="233"/>
      <c r="J393" s="229"/>
      <c r="K393" s="229"/>
      <c r="L393" s="234"/>
      <c r="M393" s="235"/>
      <c r="N393" s="236"/>
      <c r="O393" s="236"/>
      <c r="P393" s="236"/>
      <c r="Q393" s="236"/>
      <c r="R393" s="236"/>
      <c r="S393" s="236"/>
      <c r="T393" s="23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8" t="s">
        <v>222</v>
      </c>
      <c r="AU393" s="238" t="s">
        <v>83</v>
      </c>
      <c r="AV393" s="13" t="s">
        <v>81</v>
      </c>
      <c r="AW393" s="13" t="s">
        <v>34</v>
      </c>
      <c r="AX393" s="13" t="s">
        <v>74</v>
      </c>
      <c r="AY393" s="238" t="s">
        <v>213</v>
      </c>
    </row>
    <row r="394" s="14" customFormat="1">
      <c r="A394" s="14"/>
      <c r="B394" s="239"/>
      <c r="C394" s="240"/>
      <c r="D394" s="230" t="s">
        <v>222</v>
      </c>
      <c r="E394" s="241" t="s">
        <v>19</v>
      </c>
      <c r="F394" s="242" t="s">
        <v>589</v>
      </c>
      <c r="G394" s="240"/>
      <c r="H394" s="243">
        <v>0.084000000000000005</v>
      </c>
      <c r="I394" s="244"/>
      <c r="J394" s="240"/>
      <c r="K394" s="240"/>
      <c r="L394" s="245"/>
      <c r="M394" s="246"/>
      <c r="N394" s="247"/>
      <c r="O394" s="247"/>
      <c r="P394" s="247"/>
      <c r="Q394" s="247"/>
      <c r="R394" s="247"/>
      <c r="S394" s="247"/>
      <c r="T394" s="24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9" t="s">
        <v>222</v>
      </c>
      <c r="AU394" s="249" t="s">
        <v>83</v>
      </c>
      <c r="AV394" s="14" t="s">
        <v>83</v>
      </c>
      <c r="AW394" s="14" t="s">
        <v>34</v>
      </c>
      <c r="AX394" s="14" t="s">
        <v>74</v>
      </c>
      <c r="AY394" s="249" t="s">
        <v>213</v>
      </c>
    </row>
    <row r="395" s="14" customFormat="1">
      <c r="A395" s="14"/>
      <c r="B395" s="239"/>
      <c r="C395" s="240"/>
      <c r="D395" s="230" t="s">
        <v>222</v>
      </c>
      <c r="E395" s="241" t="s">
        <v>19</v>
      </c>
      <c r="F395" s="242" t="s">
        <v>590</v>
      </c>
      <c r="G395" s="240"/>
      <c r="H395" s="243">
        <v>0.83999999999999997</v>
      </c>
      <c r="I395" s="244"/>
      <c r="J395" s="240"/>
      <c r="K395" s="240"/>
      <c r="L395" s="245"/>
      <c r="M395" s="246"/>
      <c r="N395" s="247"/>
      <c r="O395" s="247"/>
      <c r="P395" s="247"/>
      <c r="Q395" s="247"/>
      <c r="R395" s="247"/>
      <c r="S395" s="247"/>
      <c r="T395" s="24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9" t="s">
        <v>222</v>
      </c>
      <c r="AU395" s="249" t="s">
        <v>83</v>
      </c>
      <c r="AV395" s="14" t="s">
        <v>83</v>
      </c>
      <c r="AW395" s="14" t="s">
        <v>34</v>
      </c>
      <c r="AX395" s="14" t="s">
        <v>74</v>
      </c>
      <c r="AY395" s="249" t="s">
        <v>213</v>
      </c>
    </row>
    <row r="396" s="14" customFormat="1">
      <c r="A396" s="14"/>
      <c r="B396" s="239"/>
      <c r="C396" s="240"/>
      <c r="D396" s="230" t="s">
        <v>222</v>
      </c>
      <c r="E396" s="241" t="s">
        <v>19</v>
      </c>
      <c r="F396" s="242" t="s">
        <v>591</v>
      </c>
      <c r="G396" s="240"/>
      <c r="H396" s="243">
        <v>0.875</v>
      </c>
      <c r="I396" s="244"/>
      <c r="J396" s="240"/>
      <c r="K396" s="240"/>
      <c r="L396" s="245"/>
      <c r="M396" s="246"/>
      <c r="N396" s="247"/>
      <c r="O396" s="247"/>
      <c r="P396" s="247"/>
      <c r="Q396" s="247"/>
      <c r="R396" s="247"/>
      <c r="S396" s="247"/>
      <c r="T396" s="24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9" t="s">
        <v>222</v>
      </c>
      <c r="AU396" s="249" t="s">
        <v>83</v>
      </c>
      <c r="AV396" s="14" t="s">
        <v>83</v>
      </c>
      <c r="AW396" s="14" t="s">
        <v>34</v>
      </c>
      <c r="AX396" s="14" t="s">
        <v>74</v>
      </c>
      <c r="AY396" s="249" t="s">
        <v>213</v>
      </c>
    </row>
    <row r="397" s="15" customFormat="1">
      <c r="A397" s="15"/>
      <c r="B397" s="250"/>
      <c r="C397" s="251"/>
      <c r="D397" s="230" t="s">
        <v>222</v>
      </c>
      <c r="E397" s="252" t="s">
        <v>19</v>
      </c>
      <c r="F397" s="253" t="s">
        <v>228</v>
      </c>
      <c r="G397" s="251"/>
      <c r="H397" s="254">
        <v>1.7989999999999999</v>
      </c>
      <c r="I397" s="255"/>
      <c r="J397" s="251"/>
      <c r="K397" s="251"/>
      <c r="L397" s="256"/>
      <c r="M397" s="257"/>
      <c r="N397" s="258"/>
      <c r="O397" s="258"/>
      <c r="P397" s="258"/>
      <c r="Q397" s="258"/>
      <c r="R397" s="258"/>
      <c r="S397" s="258"/>
      <c r="T397" s="259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0" t="s">
        <v>222</v>
      </c>
      <c r="AU397" s="260" t="s">
        <v>83</v>
      </c>
      <c r="AV397" s="15" t="s">
        <v>220</v>
      </c>
      <c r="AW397" s="15" t="s">
        <v>34</v>
      </c>
      <c r="AX397" s="15" t="s">
        <v>81</v>
      </c>
      <c r="AY397" s="260" t="s">
        <v>213</v>
      </c>
    </row>
    <row r="398" s="2" customFormat="1">
      <c r="A398" s="40"/>
      <c r="B398" s="41"/>
      <c r="C398" s="215" t="s">
        <v>592</v>
      </c>
      <c r="D398" s="215" t="s">
        <v>215</v>
      </c>
      <c r="E398" s="216" t="s">
        <v>593</v>
      </c>
      <c r="F398" s="217" t="s">
        <v>594</v>
      </c>
      <c r="G398" s="218" t="s">
        <v>236</v>
      </c>
      <c r="H398" s="219">
        <v>40.914999999999999</v>
      </c>
      <c r="I398" s="220"/>
      <c r="J398" s="221">
        <f>ROUND(I398*H398,2)</f>
        <v>0</v>
      </c>
      <c r="K398" s="217" t="s">
        <v>219</v>
      </c>
      <c r="L398" s="46"/>
      <c r="M398" s="222" t="s">
        <v>19</v>
      </c>
      <c r="N398" s="223" t="s">
        <v>45</v>
      </c>
      <c r="O398" s="86"/>
      <c r="P398" s="224">
        <f>O398*H398</f>
        <v>0</v>
      </c>
      <c r="Q398" s="224">
        <v>0.23458000000000001</v>
      </c>
      <c r="R398" s="224">
        <f>Q398*H398</f>
        <v>9.5978407000000008</v>
      </c>
      <c r="S398" s="224">
        <v>0</v>
      </c>
      <c r="T398" s="22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6" t="s">
        <v>220</v>
      </c>
      <c r="AT398" s="226" t="s">
        <v>215</v>
      </c>
      <c r="AU398" s="226" t="s">
        <v>83</v>
      </c>
      <c r="AY398" s="19" t="s">
        <v>213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9" t="s">
        <v>81</v>
      </c>
      <c r="BK398" s="227">
        <f>ROUND(I398*H398,2)</f>
        <v>0</v>
      </c>
      <c r="BL398" s="19" t="s">
        <v>220</v>
      </c>
      <c r="BM398" s="226" t="s">
        <v>595</v>
      </c>
    </row>
    <row r="399" s="13" customFormat="1">
      <c r="A399" s="13"/>
      <c r="B399" s="228"/>
      <c r="C399" s="229"/>
      <c r="D399" s="230" t="s">
        <v>222</v>
      </c>
      <c r="E399" s="231" t="s">
        <v>19</v>
      </c>
      <c r="F399" s="232" t="s">
        <v>271</v>
      </c>
      <c r="G399" s="229"/>
      <c r="H399" s="231" t="s">
        <v>19</v>
      </c>
      <c r="I399" s="233"/>
      <c r="J399" s="229"/>
      <c r="K399" s="229"/>
      <c r="L399" s="234"/>
      <c r="M399" s="235"/>
      <c r="N399" s="236"/>
      <c r="O399" s="236"/>
      <c r="P399" s="236"/>
      <c r="Q399" s="236"/>
      <c r="R399" s="236"/>
      <c r="S399" s="236"/>
      <c r="T399" s="23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8" t="s">
        <v>222</v>
      </c>
      <c r="AU399" s="238" t="s">
        <v>83</v>
      </c>
      <c r="AV399" s="13" t="s">
        <v>81</v>
      </c>
      <c r="AW399" s="13" t="s">
        <v>34</v>
      </c>
      <c r="AX399" s="13" t="s">
        <v>74</v>
      </c>
      <c r="AY399" s="238" t="s">
        <v>213</v>
      </c>
    </row>
    <row r="400" s="13" customFormat="1">
      <c r="A400" s="13"/>
      <c r="B400" s="228"/>
      <c r="C400" s="229"/>
      <c r="D400" s="230" t="s">
        <v>222</v>
      </c>
      <c r="E400" s="231" t="s">
        <v>19</v>
      </c>
      <c r="F400" s="232" t="s">
        <v>596</v>
      </c>
      <c r="G400" s="229"/>
      <c r="H400" s="231" t="s">
        <v>19</v>
      </c>
      <c r="I400" s="233"/>
      <c r="J400" s="229"/>
      <c r="K400" s="229"/>
      <c r="L400" s="234"/>
      <c r="M400" s="235"/>
      <c r="N400" s="236"/>
      <c r="O400" s="236"/>
      <c r="P400" s="236"/>
      <c r="Q400" s="236"/>
      <c r="R400" s="236"/>
      <c r="S400" s="236"/>
      <c r="T400" s="23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8" t="s">
        <v>222</v>
      </c>
      <c r="AU400" s="238" t="s">
        <v>83</v>
      </c>
      <c r="AV400" s="13" t="s">
        <v>81</v>
      </c>
      <c r="AW400" s="13" t="s">
        <v>34</v>
      </c>
      <c r="AX400" s="13" t="s">
        <v>74</v>
      </c>
      <c r="AY400" s="238" t="s">
        <v>213</v>
      </c>
    </row>
    <row r="401" s="14" customFormat="1">
      <c r="A401" s="14"/>
      <c r="B401" s="239"/>
      <c r="C401" s="240"/>
      <c r="D401" s="230" t="s">
        <v>222</v>
      </c>
      <c r="E401" s="241" t="s">
        <v>19</v>
      </c>
      <c r="F401" s="242" t="s">
        <v>597</v>
      </c>
      <c r="G401" s="240"/>
      <c r="H401" s="243">
        <v>40.914999999999999</v>
      </c>
      <c r="I401" s="244"/>
      <c r="J401" s="240"/>
      <c r="K401" s="240"/>
      <c r="L401" s="245"/>
      <c r="M401" s="246"/>
      <c r="N401" s="247"/>
      <c r="O401" s="247"/>
      <c r="P401" s="247"/>
      <c r="Q401" s="247"/>
      <c r="R401" s="247"/>
      <c r="S401" s="247"/>
      <c r="T401" s="24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9" t="s">
        <v>222</v>
      </c>
      <c r="AU401" s="249" t="s">
        <v>83</v>
      </c>
      <c r="AV401" s="14" t="s">
        <v>83</v>
      </c>
      <c r="AW401" s="14" t="s">
        <v>34</v>
      </c>
      <c r="AX401" s="14" t="s">
        <v>81</v>
      </c>
      <c r="AY401" s="249" t="s">
        <v>213</v>
      </c>
    </row>
    <row r="402" s="2" customFormat="1">
      <c r="A402" s="40"/>
      <c r="B402" s="41"/>
      <c r="C402" s="215" t="s">
        <v>598</v>
      </c>
      <c r="D402" s="215" t="s">
        <v>215</v>
      </c>
      <c r="E402" s="216" t="s">
        <v>599</v>
      </c>
      <c r="F402" s="217" t="s">
        <v>600</v>
      </c>
      <c r="G402" s="218" t="s">
        <v>236</v>
      </c>
      <c r="H402" s="219">
        <v>29.327000000000002</v>
      </c>
      <c r="I402" s="220"/>
      <c r="J402" s="221">
        <f>ROUND(I402*H402,2)</f>
        <v>0</v>
      </c>
      <c r="K402" s="217" t="s">
        <v>219</v>
      </c>
      <c r="L402" s="46"/>
      <c r="M402" s="222" t="s">
        <v>19</v>
      </c>
      <c r="N402" s="223" t="s">
        <v>45</v>
      </c>
      <c r="O402" s="86"/>
      <c r="P402" s="224">
        <f>O402*H402</f>
        <v>0</v>
      </c>
      <c r="Q402" s="224">
        <v>0.23458000000000001</v>
      </c>
      <c r="R402" s="224">
        <f>Q402*H402</f>
        <v>6.8795276600000008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220</v>
      </c>
      <c r="AT402" s="226" t="s">
        <v>215</v>
      </c>
      <c r="AU402" s="226" t="s">
        <v>83</v>
      </c>
      <c r="AY402" s="19" t="s">
        <v>213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81</v>
      </c>
      <c r="BK402" s="227">
        <f>ROUND(I402*H402,2)</f>
        <v>0</v>
      </c>
      <c r="BL402" s="19" t="s">
        <v>220</v>
      </c>
      <c r="BM402" s="226" t="s">
        <v>601</v>
      </c>
    </row>
    <row r="403" s="13" customFormat="1">
      <c r="A403" s="13"/>
      <c r="B403" s="228"/>
      <c r="C403" s="229"/>
      <c r="D403" s="230" t="s">
        <v>222</v>
      </c>
      <c r="E403" s="231" t="s">
        <v>19</v>
      </c>
      <c r="F403" s="232" t="s">
        <v>271</v>
      </c>
      <c r="G403" s="229"/>
      <c r="H403" s="231" t="s">
        <v>19</v>
      </c>
      <c r="I403" s="233"/>
      <c r="J403" s="229"/>
      <c r="K403" s="229"/>
      <c r="L403" s="234"/>
      <c r="M403" s="235"/>
      <c r="N403" s="236"/>
      <c r="O403" s="236"/>
      <c r="P403" s="236"/>
      <c r="Q403" s="236"/>
      <c r="R403" s="236"/>
      <c r="S403" s="236"/>
      <c r="T403" s="23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8" t="s">
        <v>222</v>
      </c>
      <c r="AU403" s="238" t="s">
        <v>83</v>
      </c>
      <c r="AV403" s="13" t="s">
        <v>81</v>
      </c>
      <c r="AW403" s="13" t="s">
        <v>34</v>
      </c>
      <c r="AX403" s="13" t="s">
        <v>74</v>
      </c>
      <c r="AY403" s="238" t="s">
        <v>213</v>
      </c>
    </row>
    <row r="404" s="14" customFormat="1">
      <c r="A404" s="14"/>
      <c r="B404" s="239"/>
      <c r="C404" s="240"/>
      <c r="D404" s="230" t="s">
        <v>222</v>
      </c>
      <c r="E404" s="241" t="s">
        <v>19</v>
      </c>
      <c r="F404" s="242" t="s">
        <v>602</v>
      </c>
      <c r="G404" s="240"/>
      <c r="H404" s="243">
        <v>29.327000000000002</v>
      </c>
      <c r="I404" s="244"/>
      <c r="J404" s="240"/>
      <c r="K404" s="240"/>
      <c r="L404" s="245"/>
      <c r="M404" s="246"/>
      <c r="N404" s="247"/>
      <c r="O404" s="247"/>
      <c r="P404" s="247"/>
      <c r="Q404" s="247"/>
      <c r="R404" s="247"/>
      <c r="S404" s="247"/>
      <c r="T404" s="24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9" t="s">
        <v>222</v>
      </c>
      <c r="AU404" s="249" t="s">
        <v>83</v>
      </c>
      <c r="AV404" s="14" t="s">
        <v>83</v>
      </c>
      <c r="AW404" s="14" t="s">
        <v>34</v>
      </c>
      <c r="AX404" s="14" t="s">
        <v>81</v>
      </c>
      <c r="AY404" s="249" t="s">
        <v>213</v>
      </c>
    </row>
    <row r="405" s="2" customFormat="1">
      <c r="A405" s="40"/>
      <c r="B405" s="41"/>
      <c r="C405" s="215" t="s">
        <v>603</v>
      </c>
      <c r="D405" s="215" t="s">
        <v>215</v>
      </c>
      <c r="E405" s="216" t="s">
        <v>604</v>
      </c>
      <c r="F405" s="217" t="s">
        <v>605</v>
      </c>
      <c r="G405" s="218" t="s">
        <v>236</v>
      </c>
      <c r="H405" s="219">
        <v>43.500999999999998</v>
      </c>
      <c r="I405" s="220"/>
      <c r="J405" s="221">
        <f>ROUND(I405*H405,2)</f>
        <v>0</v>
      </c>
      <c r="K405" s="217" t="s">
        <v>219</v>
      </c>
      <c r="L405" s="46"/>
      <c r="M405" s="222" t="s">
        <v>19</v>
      </c>
      <c r="N405" s="223" t="s">
        <v>45</v>
      </c>
      <c r="O405" s="86"/>
      <c r="P405" s="224">
        <f>O405*H405</f>
        <v>0</v>
      </c>
      <c r="Q405" s="224">
        <v>0.058970000000000002</v>
      </c>
      <c r="R405" s="224">
        <f>Q405*H405</f>
        <v>2.5652539700000001</v>
      </c>
      <c r="S405" s="224">
        <v>0</v>
      </c>
      <c r="T405" s="225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6" t="s">
        <v>220</v>
      </c>
      <c r="AT405" s="226" t="s">
        <v>215</v>
      </c>
      <c r="AU405" s="226" t="s">
        <v>83</v>
      </c>
      <c r="AY405" s="19" t="s">
        <v>213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9" t="s">
        <v>81</v>
      </c>
      <c r="BK405" s="227">
        <f>ROUND(I405*H405,2)</f>
        <v>0</v>
      </c>
      <c r="BL405" s="19" t="s">
        <v>220</v>
      </c>
      <c r="BM405" s="226" t="s">
        <v>606</v>
      </c>
    </row>
    <row r="406" s="13" customFormat="1">
      <c r="A406" s="13"/>
      <c r="B406" s="228"/>
      <c r="C406" s="229"/>
      <c r="D406" s="230" t="s">
        <v>222</v>
      </c>
      <c r="E406" s="231" t="s">
        <v>19</v>
      </c>
      <c r="F406" s="232" t="s">
        <v>271</v>
      </c>
      <c r="G406" s="229"/>
      <c r="H406" s="231" t="s">
        <v>19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8" t="s">
        <v>222</v>
      </c>
      <c r="AU406" s="238" t="s">
        <v>83</v>
      </c>
      <c r="AV406" s="13" t="s">
        <v>81</v>
      </c>
      <c r="AW406" s="13" t="s">
        <v>34</v>
      </c>
      <c r="AX406" s="13" t="s">
        <v>74</v>
      </c>
      <c r="AY406" s="238" t="s">
        <v>213</v>
      </c>
    </row>
    <row r="407" s="14" customFormat="1">
      <c r="A407" s="14"/>
      <c r="B407" s="239"/>
      <c r="C407" s="240"/>
      <c r="D407" s="230" t="s">
        <v>222</v>
      </c>
      <c r="E407" s="241" t="s">
        <v>19</v>
      </c>
      <c r="F407" s="242" t="s">
        <v>607</v>
      </c>
      <c r="G407" s="240"/>
      <c r="H407" s="243">
        <v>16.088000000000001</v>
      </c>
      <c r="I407" s="244"/>
      <c r="J407" s="240"/>
      <c r="K407" s="240"/>
      <c r="L407" s="245"/>
      <c r="M407" s="246"/>
      <c r="N407" s="247"/>
      <c r="O407" s="247"/>
      <c r="P407" s="247"/>
      <c r="Q407" s="247"/>
      <c r="R407" s="247"/>
      <c r="S407" s="247"/>
      <c r="T407" s="24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9" t="s">
        <v>222</v>
      </c>
      <c r="AU407" s="249" t="s">
        <v>83</v>
      </c>
      <c r="AV407" s="14" t="s">
        <v>83</v>
      </c>
      <c r="AW407" s="14" t="s">
        <v>34</v>
      </c>
      <c r="AX407" s="14" t="s">
        <v>74</v>
      </c>
      <c r="AY407" s="249" t="s">
        <v>213</v>
      </c>
    </row>
    <row r="408" s="14" customFormat="1">
      <c r="A408" s="14"/>
      <c r="B408" s="239"/>
      <c r="C408" s="240"/>
      <c r="D408" s="230" t="s">
        <v>222</v>
      </c>
      <c r="E408" s="241" t="s">
        <v>19</v>
      </c>
      <c r="F408" s="242" t="s">
        <v>608</v>
      </c>
      <c r="G408" s="240"/>
      <c r="H408" s="243">
        <v>18.254000000000001</v>
      </c>
      <c r="I408" s="244"/>
      <c r="J408" s="240"/>
      <c r="K408" s="240"/>
      <c r="L408" s="245"/>
      <c r="M408" s="246"/>
      <c r="N408" s="247"/>
      <c r="O408" s="247"/>
      <c r="P408" s="247"/>
      <c r="Q408" s="247"/>
      <c r="R408" s="247"/>
      <c r="S408" s="247"/>
      <c r="T408" s="24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9" t="s">
        <v>222</v>
      </c>
      <c r="AU408" s="249" t="s">
        <v>83</v>
      </c>
      <c r="AV408" s="14" t="s">
        <v>83</v>
      </c>
      <c r="AW408" s="14" t="s">
        <v>34</v>
      </c>
      <c r="AX408" s="14" t="s">
        <v>74</v>
      </c>
      <c r="AY408" s="249" t="s">
        <v>213</v>
      </c>
    </row>
    <row r="409" s="14" customFormat="1">
      <c r="A409" s="14"/>
      <c r="B409" s="239"/>
      <c r="C409" s="240"/>
      <c r="D409" s="230" t="s">
        <v>222</v>
      </c>
      <c r="E409" s="241" t="s">
        <v>19</v>
      </c>
      <c r="F409" s="242" t="s">
        <v>609</v>
      </c>
      <c r="G409" s="240"/>
      <c r="H409" s="243">
        <v>9.1590000000000007</v>
      </c>
      <c r="I409" s="244"/>
      <c r="J409" s="240"/>
      <c r="K409" s="240"/>
      <c r="L409" s="245"/>
      <c r="M409" s="246"/>
      <c r="N409" s="247"/>
      <c r="O409" s="247"/>
      <c r="P409" s="247"/>
      <c r="Q409" s="247"/>
      <c r="R409" s="247"/>
      <c r="S409" s="247"/>
      <c r="T409" s="24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9" t="s">
        <v>222</v>
      </c>
      <c r="AU409" s="249" t="s">
        <v>83</v>
      </c>
      <c r="AV409" s="14" t="s">
        <v>83</v>
      </c>
      <c r="AW409" s="14" t="s">
        <v>34</v>
      </c>
      <c r="AX409" s="14" t="s">
        <v>74</v>
      </c>
      <c r="AY409" s="249" t="s">
        <v>213</v>
      </c>
    </row>
    <row r="410" s="15" customFormat="1">
      <c r="A410" s="15"/>
      <c r="B410" s="250"/>
      <c r="C410" s="251"/>
      <c r="D410" s="230" t="s">
        <v>222</v>
      </c>
      <c r="E410" s="252" t="s">
        <v>19</v>
      </c>
      <c r="F410" s="253" t="s">
        <v>228</v>
      </c>
      <c r="G410" s="251"/>
      <c r="H410" s="254">
        <v>43.500999999999998</v>
      </c>
      <c r="I410" s="255"/>
      <c r="J410" s="251"/>
      <c r="K410" s="251"/>
      <c r="L410" s="256"/>
      <c r="M410" s="257"/>
      <c r="N410" s="258"/>
      <c r="O410" s="258"/>
      <c r="P410" s="258"/>
      <c r="Q410" s="258"/>
      <c r="R410" s="258"/>
      <c r="S410" s="258"/>
      <c r="T410" s="259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0" t="s">
        <v>222</v>
      </c>
      <c r="AU410" s="260" t="s">
        <v>83</v>
      </c>
      <c r="AV410" s="15" t="s">
        <v>220</v>
      </c>
      <c r="AW410" s="15" t="s">
        <v>34</v>
      </c>
      <c r="AX410" s="15" t="s">
        <v>81</v>
      </c>
      <c r="AY410" s="260" t="s">
        <v>213</v>
      </c>
    </row>
    <row r="411" s="2" customFormat="1">
      <c r="A411" s="40"/>
      <c r="B411" s="41"/>
      <c r="C411" s="215" t="s">
        <v>610</v>
      </c>
      <c r="D411" s="215" t="s">
        <v>215</v>
      </c>
      <c r="E411" s="216" t="s">
        <v>611</v>
      </c>
      <c r="F411" s="217" t="s">
        <v>612</v>
      </c>
      <c r="G411" s="218" t="s">
        <v>236</v>
      </c>
      <c r="H411" s="219">
        <v>71.180999999999997</v>
      </c>
      <c r="I411" s="220"/>
      <c r="J411" s="221">
        <f>ROUND(I411*H411,2)</f>
        <v>0</v>
      </c>
      <c r="K411" s="217" t="s">
        <v>219</v>
      </c>
      <c r="L411" s="46"/>
      <c r="M411" s="222" t="s">
        <v>19</v>
      </c>
      <c r="N411" s="223" t="s">
        <v>45</v>
      </c>
      <c r="O411" s="86"/>
      <c r="P411" s="224">
        <f>O411*H411</f>
        <v>0</v>
      </c>
      <c r="Q411" s="224">
        <v>0.07571</v>
      </c>
      <c r="R411" s="224">
        <f>Q411*H411</f>
        <v>5.3891135099999996</v>
      </c>
      <c r="S411" s="224">
        <v>0</v>
      </c>
      <c r="T411" s="22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6" t="s">
        <v>220</v>
      </c>
      <c r="AT411" s="226" t="s">
        <v>215</v>
      </c>
      <c r="AU411" s="226" t="s">
        <v>83</v>
      </c>
      <c r="AY411" s="19" t="s">
        <v>213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9" t="s">
        <v>81</v>
      </c>
      <c r="BK411" s="227">
        <f>ROUND(I411*H411,2)</f>
        <v>0</v>
      </c>
      <c r="BL411" s="19" t="s">
        <v>220</v>
      </c>
      <c r="BM411" s="226" t="s">
        <v>613</v>
      </c>
    </row>
    <row r="412" s="13" customFormat="1">
      <c r="A412" s="13"/>
      <c r="B412" s="228"/>
      <c r="C412" s="229"/>
      <c r="D412" s="230" t="s">
        <v>222</v>
      </c>
      <c r="E412" s="231" t="s">
        <v>19</v>
      </c>
      <c r="F412" s="232" t="s">
        <v>271</v>
      </c>
      <c r="G412" s="229"/>
      <c r="H412" s="231" t="s">
        <v>19</v>
      </c>
      <c r="I412" s="233"/>
      <c r="J412" s="229"/>
      <c r="K412" s="229"/>
      <c r="L412" s="234"/>
      <c r="M412" s="235"/>
      <c r="N412" s="236"/>
      <c r="O412" s="236"/>
      <c r="P412" s="236"/>
      <c r="Q412" s="236"/>
      <c r="R412" s="236"/>
      <c r="S412" s="236"/>
      <c r="T412" s="23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8" t="s">
        <v>222</v>
      </c>
      <c r="AU412" s="238" t="s">
        <v>83</v>
      </c>
      <c r="AV412" s="13" t="s">
        <v>81</v>
      </c>
      <c r="AW412" s="13" t="s">
        <v>34</v>
      </c>
      <c r="AX412" s="13" t="s">
        <v>74</v>
      </c>
      <c r="AY412" s="238" t="s">
        <v>213</v>
      </c>
    </row>
    <row r="413" s="14" customFormat="1">
      <c r="A413" s="14"/>
      <c r="B413" s="239"/>
      <c r="C413" s="240"/>
      <c r="D413" s="230" t="s">
        <v>222</v>
      </c>
      <c r="E413" s="241" t="s">
        <v>19</v>
      </c>
      <c r="F413" s="242" t="s">
        <v>614</v>
      </c>
      <c r="G413" s="240"/>
      <c r="H413" s="243">
        <v>17.094000000000001</v>
      </c>
      <c r="I413" s="244"/>
      <c r="J413" s="240"/>
      <c r="K413" s="240"/>
      <c r="L413" s="245"/>
      <c r="M413" s="246"/>
      <c r="N413" s="247"/>
      <c r="O413" s="247"/>
      <c r="P413" s="247"/>
      <c r="Q413" s="247"/>
      <c r="R413" s="247"/>
      <c r="S413" s="247"/>
      <c r="T413" s="24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9" t="s">
        <v>222</v>
      </c>
      <c r="AU413" s="249" t="s">
        <v>83</v>
      </c>
      <c r="AV413" s="14" t="s">
        <v>83</v>
      </c>
      <c r="AW413" s="14" t="s">
        <v>34</v>
      </c>
      <c r="AX413" s="14" t="s">
        <v>74</v>
      </c>
      <c r="AY413" s="249" t="s">
        <v>213</v>
      </c>
    </row>
    <row r="414" s="14" customFormat="1">
      <c r="A414" s="14"/>
      <c r="B414" s="239"/>
      <c r="C414" s="240"/>
      <c r="D414" s="230" t="s">
        <v>222</v>
      </c>
      <c r="E414" s="241" t="s">
        <v>19</v>
      </c>
      <c r="F414" s="242" t="s">
        <v>615</v>
      </c>
      <c r="G414" s="240"/>
      <c r="H414" s="243">
        <v>36.119999999999997</v>
      </c>
      <c r="I414" s="244"/>
      <c r="J414" s="240"/>
      <c r="K414" s="240"/>
      <c r="L414" s="245"/>
      <c r="M414" s="246"/>
      <c r="N414" s="247"/>
      <c r="O414" s="247"/>
      <c r="P414" s="247"/>
      <c r="Q414" s="247"/>
      <c r="R414" s="247"/>
      <c r="S414" s="247"/>
      <c r="T414" s="24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9" t="s">
        <v>222</v>
      </c>
      <c r="AU414" s="249" t="s">
        <v>83</v>
      </c>
      <c r="AV414" s="14" t="s">
        <v>83</v>
      </c>
      <c r="AW414" s="14" t="s">
        <v>34</v>
      </c>
      <c r="AX414" s="14" t="s">
        <v>74</v>
      </c>
      <c r="AY414" s="249" t="s">
        <v>213</v>
      </c>
    </row>
    <row r="415" s="14" customFormat="1">
      <c r="A415" s="14"/>
      <c r="B415" s="239"/>
      <c r="C415" s="240"/>
      <c r="D415" s="230" t="s">
        <v>222</v>
      </c>
      <c r="E415" s="241" t="s">
        <v>19</v>
      </c>
      <c r="F415" s="242" t="s">
        <v>616</v>
      </c>
      <c r="G415" s="240"/>
      <c r="H415" s="243">
        <v>17.966999999999999</v>
      </c>
      <c r="I415" s="244"/>
      <c r="J415" s="240"/>
      <c r="K415" s="240"/>
      <c r="L415" s="245"/>
      <c r="M415" s="246"/>
      <c r="N415" s="247"/>
      <c r="O415" s="247"/>
      <c r="P415" s="247"/>
      <c r="Q415" s="247"/>
      <c r="R415" s="247"/>
      <c r="S415" s="247"/>
      <c r="T415" s="24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9" t="s">
        <v>222</v>
      </c>
      <c r="AU415" s="249" t="s">
        <v>83</v>
      </c>
      <c r="AV415" s="14" t="s">
        <v>83</v>
      </c>
      <c r="AW415" s="14" t="s">
        <v>34</v>
      </c>
      <c r="AX415" s="14" t="s">
        <v>74</v>
      </c>
      <c r="AY415" s="249" t="s">
        <v>213</v>
      </c>
    </row>
    <row r="416" s="15" customFormat="1">
      <c r="A416" s="15"/>
      <c r="B416" s="250"/>
      <c r="C416" s="251"/>
      <c r="D416" s="230" t="s">
        <v>222</v>
      </c>
      <c r="E416" s="252" t="s">
        <v>19</v>
      </c>
      <c r="F416" s="253" t="s">
        <v>228</v>
      </c>
      <c r="G416" s="251"/>
      <c r="H416" s="254">
        <v>71.180999999999997</v>
      </c>
      <c r="I416" s="255"/>
      <c r="J416" s="251"/>
      <c r="K416" s="251"/>
      <c r="L416" s="256"/>
      <c r="M416" s="257"/>
      <c r="N416" s="258"/>
      <c r="O416" s="258"/>
      <c r="P416" s="258"/>
      <c r="Q416" s="258"/>
      <c r="R416" s="258"/>
      <c r="S416" s="258"/>
      <c r="T416" s="259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0" t="s">
        <v>222</v>
      </c>
      <c r="AU416" s="260" t="s">
        <v>83</v>
      </c>
      <c r="AV416" s="15" t="s">
        <v>220</v>
      </c>
      <c r="AW416" s="15" t="s">
        <v>34</v>
      </c>
      <c r="AX416" s="15" t="s">
        <v>81</v>
      </c>
      <c r="AY416" s="260" t="s">
        <v>213</v>
      </c>
    </row>
    <row r="417" s="2" customFormat="1" ht="21.75" customHeight="1">
      <c r="A417" s="40"/>
      <c r="B417" s="41"/>
      <c r="C417" s="215" t="s">
        <v>617</v>
      </c>
      <c r="D417" s="215" t="s">
        <v>215</v>
      </c>
      <c r="E417" s="216" t="s">
        <v>618</v>
      </c>
      <c r="F417" s="217" t="s">
        <v>619</v>
      </c>
      <c r="G417" s="218" t="s">
        <v>236</v>
      </c>
      <c r="H417" s="219">
        <v>204.624</v>
      </c>
      <c r="I417" s="220"/>
      <c r="J417" s="221">
        <f>ROUND(I417*H417,2)</f>
        <v>0</v>
      </c>
      <c r="K417" s="217" t="s">
        <v>19</v>
      </c>
      <c r="L417" s="46"/>
      <c r="M417" s="222" t="s">
        <v>19</v>
      </c>
      <c r="N417" s="223" t="s">
        <v>45</v>
      </c>
      <c r="O417" s="86"/>
      <c r="P417" s="224">
        <f>O417*H417</f>
        <v>0</v>
      </c>
      <c r="Q417" s="224">
        <v>0.14901100000000001</v>
      </c>
      <c r="R417" s="224">
        <f>Q417*H417</f>
        <v>30.491226864000001</v>
      </c>
      <c r="S417" s="224">
        <v>0</v>
      </c>
      <c r="T417" s="225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6" t="s">
        <v>220</v>
      </c>
      <c r="AT417" s="226" t="s">
        <v>215</v>
      </c>
      <c r="AU417" s="226" t="s">
        <v>83</v>
      </c>
      <c r="AY417" s="19" t="s">
        <v>213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19" t="s">
        <v>81</v>
      </c>
      <c r="BK417" s="227">
        <f>ROUND(I417*H417,2)</f>
        <v>0</v>
      </c>
      <c r="BL417" s="19" t="s">
        <v>220</v>
      </c>
      <c r="BM417" s="226" t="s">
        <v>620</v>
      </c>
    </row>
    <row r="418" s="13" customFormat="1">
      <c r="A418" s="13"/>
      <c r="B418" s="228"/>
      <c r="C418" s="229"/>
      <c r="D418" s="230" t="s">
        <v>222</v>
      </c>
      <c r="E418" s="231" t="s">
        <v>19</v>
      </c>
      <c r="F418" s="232" t="s">
        <v>271</v>
      </c>
      <c r="G418" s="229"/>
      <c r="H418" s="231" t="s">
        <v>19</v>
      </c>
      <c r="I418" s="233"/>
      <c r="J418" s="229"/>
      <c r="K418" s="229"/>
      <c r="L418" s="234"/>
      <c r="M418" s="235"/>
      <c r="N418" s="236"/>
      <c r="O418" s="236"/>
      <c r="P418" s="236"/>
      <c r="Q418" s="236"/>
      <c r="R418" s="236"/>
      <c r="S418" s="236"/>
      <c r="T418" s="23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8" t="s">
        <v>222</v>
      </c>
      <c r="AU418" s="238" t="s">
        <v>83</v>
      </c>
      <c r="AV418" s="13" t="s">
        <v>81</v>
      </c>
      <c r="AW418" s="13" t="s">
        <v>34</v>
      </c>
      <c r="AX418" s="13" t="s">
        <v>74</v>
      </c>
      <c r="AY418" s="238" t="s">
        <v>213</v>
      </c>
    </row>
    <row r="419" s="14" customFormat="1">
      <c r="A419" s="14"/>
      <c r="B419" s="239"/>
      <c r="C419" s="240"/>
      <c r="D419" s="230" t="s">
        <v>222</v>
      </c>
      <c r="E419" s="241" t="s">
        <v>19</v>
      </c>
      <c r="F419" s="242" t="s">
        <v>621</v>
      </c>
      <c r="G419" s="240"/>
      <c r="H419" s="243">
        <v>71.262</v>
      </c>
      <c r="I419" s="244"/>
      <c r="J419" s="240"/>
      <c r="K419" s="240"/>
      <c r="L419" s="245"/>
      <c r="M419" s="246"/>
      <c r="N419" s="247"/>
      <c r="O419" s="247"/>
      <c r="P419" s="247"/>
      <c r="Q419" s="247"/>
      <c r="R419" s="247"/>
      <c r="S419" s="247"/>
      <c r="T419" s="24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9" t="s">
        <v>222</v>
      </c>
      <c r="AU419" s="249" t="s">
        <v>83</v>
      </c>
      <c r="AV419" s="14" t="s">
        <v>83</v>
      </c>
      <c r="AW419" s="14" t="s">
        <v>34</v>
      </c>
      <c r="AX419" s="14" t="s">
        <v>74</v>
      </c>
      <c r="AY419" s="249" t="s">
        <v>213</v>
      </c>
    </row>
    <row r="420" s="16" customFormat="1">
      <c r="A420" s="16"/>
      <c r="B420" s="261"/>
      <c r="C420" s="262"/>
      <c r="D420" s="230" t="s">
        <v>222</v>
      </c>
      <c r="E420" s="263" t="s">
        <v>19</v>
      </c>
      <c r="F420" s="264" t="s">
        <v>299</v>
      </c>
      <c r="G420" s="262"/>
      <c r="H420" s="265">
        <v>71.262</v>
      </c>
      <c r="I420" s="266"/>
      <c r="J420" s="262"/>
      <c r="K420" s="262"/>
      <c r="L420" s="267"/>
      <c r="M420" s="268"/>
      <c r="N420" s="269"/>
      <c r="O420" s="269"/>
      <c r="P420" s="269"/>
      <c r="Q420" s="269"/>
      <c r="R420" s="269"/>
      <c r="S420" s="269"/>
      <c r="T420" s="270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T420" s="271" t="s">
        <v>222</v>
      </c>
      <c r="AU420" s="271" t="s">
        <v>83</v>
      </c>
      <c r="AV420" s="16" t="s">
        <v>106</v>
      </c>
      <c r="AW420" s="16" t="s">
        <v>34</v>
      </c>
      <c r="AX420" s="16" t="s">
        <v>74</v>
      </c>
      <c r="AY420" s="271" t="s">
        <v>213</v>
      </c>
    </row>
    <row r="421" s="14" customFormat="1">
      <c r="A421" s="14"/>
      <c r="B421" s="239"/>
      <c r="C421" s="240"/>
      <c r="D421" s="230" t="s">
        <v>222</v>
      </c>
      <c r="E421" s="241" t="s">
        <v>19</v>
      </c>
      <c r="F421" s="242" t="s">
        <v>622</v>
      </c>
      <c r="G421" s="240"/>
      <c r="H421" s="243">
        <v>133.362</v>
      </c>
      <c r="I421" s="244"/>
      <c r="J421" s="240"/>
      <c r="K421" s="240"/>
      <c r="L421" s="245"/>
      <c r="M421" s="246"/>
      <c r="N421" s="247"/>
      <c r="O421" s="247"/>
      <c r="P421" s="247"/>
      <c r="Q421" s="247"/>
      <c r="R421" s="247"/>
      <c r="S421" s="247"/>
      <c r="T421" s="24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9" t="s">
        <v>222</v>
      </c>
      <c r="AU421" s="249" t="s">
        <v>83</v>
      </c>
      <c r="AV421" s="14" t="s">
        <v>83</v>
      </c>
      <c r="AW421" s="14" t="s">
        <v>34</v>
      </c>
      <c r="AX421" s="14" t="s">
        <v>74</v>
      </c>
      <c r="AY421" s="249" t="s">
        <v>213</v>
      </c>
    </row>
    <row r="422" s="16" customFormat="1">
      <c r="A422" s="16"/>
      <c r="B422" s="261"/>
      <c r="C422" s="262"/>
      <c r="D422" s="230" t="s">
        <v>222</v>
      </c>
      <c r="E422" s="263" t="s">
        <v>19</v>
      </c>
      <c r="F422" s="264" t="s">
        <v>299</v>
      </c>
      <c r="G422" s="262"/>
      <c r="H422" s="265">
        <v>133.362</v>
      </c>
      <c r="I422" s="266"/>
      <c r="J422" s="262"/>
      <c r="K422" s="262"/>
      <c r="L422" s="267"/>
      <c r="M422" s="268"/>
      <c r="N422" s="269"/>
      <c r="O422" s="269"/>
      <c r="P422" s="269"/>
      <c r="Q422" s="269"/>
      <c r="R422" s="269"/>
      <c r="S422" s="269"/>
      <c r="T422" s="270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T422" s="271" t="s">
        <v>222</v>
      </c>
      <c r="AU422" s="271" t="s">
        <v>83</v>
      </c>
      <c r="AV422" s="16" t="s">
        <v>106</v>
      </c>
      <c r="AW422" s="16" t="s">
        <v>34</v>
      </c>
      <c r="AX422" s="16" t="s">
        <v>74</v>
      </c>
      <c r="AY422" s="271" t="s">
        <v>213</v>
      </c>
    </row>
    <row r="423" s="15" customFormat="1">
      <c r="A423" s="15"/>
      <c r="B423" s="250"/>
      <c r="C423" s="251"/>
      <c r="D423" s="230" t="s">
        <v>222</v>
      </c>
      <c r="E423" s="252" t="s">
        <v>19</v>
      </c>
      <c r="F423" s="253" t="s">
        <v>228</v>
      </c>
      <c r="G423" s="251"/>
      <c r="H423" s="254">
        <v>204.624</v>
      </c>
      <c r="I423" s="255"/>
      <c r="J423" s="251"/>
      <c r="K423" s="251"/>
      <c r="L423" s="256"/>
      <c r="M423" s="257"/>
      <c r="N423" s="258"/>
      <c r="O423" s="258"/>
      <c r="P423" s="258"/>
      <c r="Q423" s="258"/>
      <c r="R423" s="258"/>
      <c r="S423" s="258"/>
      <c r="T423" s="259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0" t="s">
        <v>222</v>
      </c>
      <c r="AU423" s="260" t="s">
        <v>83</v>
      </c>
      <c r="AV423" s="15" t="s">
        <v>220</v>
      </c>
      <c r="AW423" s="15" t="s">
        <v>34</v>
      </c>
      <c r="AX423" s="15" t="s">
        <v>81</v>
      </c>
      <c r="AY423" s="260" t="s">
        <v>213</v>
      </c>
    </row>
    <row r="424" s="2" customFormat="1" ht="21.75" customHeight="1">
      <c r="A424" s="40"/>
      <c r="B424" s="41"/>
      <c r="C424" s="215" t="s">
        <v>623</v>
      </c>
      <c r="D424" s="215" t="s">
        <v>215</v>
      </c>
      <c r="E424" s="216" t="s">
        <v>624</v>
      </c>
      <c r="F424" s="217" t="s">
        <v>625</v>
      </c>
      <c r="G424" s="218" t="s">
        <v>236</v>
      </c>
      <c r="H424" s="219">
        <v>509.06900000000002</v>
      </c>
      <c r="I424" s="220"/>
      <c r="J424" s="221">
        <f>ROUND(I424*H424,2)</f>
        <v>0</v>
      </c>
      <c r="K424" s="217" t="s">
        <v>19</v>
      </c>
      <c r="L424" s="46"/>
      <c r="M424" s="222" t="s">
        <v>19</v>
      </c>
      <c r="N424" s="223" t="s">
        <v>45</v>
      </c>
      <c r="O424" s="86"/>
      <c r="P424" s="224">
        <f>O424*H424</f>
        <v>0</v>
      </c>
      <c r="Q424" s="224">
        <v>0.15879499999999999</v>
      </c>
      <c r="R424" s="224">
        <f>Q424*H424</f>
        <v>80.837611854999992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220</v>
      </c>
      <c r="AT424" s="226" t="s">
        <v>215</v>
      </c>
      <c r="AU424" s="226" t="s">
        <v>83</v>
      </c>
      <c r="AY424" s="19" t="s">
        <v>213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81</v>
      </c>
      <c r="BK424" s="227">
        <f>ROUND(I424*H424,2)</f>
        <v>0</v>
      </c>
      <c r="BL424" s="19" t="s">
        <v>220</v>
      </c>
      <c r="BM424" s="226" t="s">
        <v>626</v>
      </c>
    </row>
    <row r="425" s="13" customFormat="1">
      <c r="A425" s="13"/>
      <c r="B425" s="228"/>
      <c r="C425" s="229"/>
      <c r="D425" s="230" t="s">
        <v>222</v>
      </c>
      <c r="E425" s="231" t="s">
        <v>19</v>
      </c>
      <c r="F425" s="232" t="s">
        <v>271</v>
      </c>
      <c r="G425" s="229"/>
      <c r="H425" s="231" t="s">
        <v>19</v>
      </c>
      <c r="I425" s="233"/>
      <c r="J425" s="229"/>
      <c r="K425" s="229"/>
      <c r="L425" s="234"/>
      <c r="M425" s="235"/>
      <c r="N425" s="236"/>
      <c r="O425" s="236"/>
      <c r="P425" s="236"/>
      <c r="Q425" s="236"/>
      <c r="R425" s="236"/>
      <c r="S425" s="236"/>
      <c r="T425" s="23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8" t="s">
        <v>222</v>
      </c>
      <c r="AU425" s="238" t="s">
        <v>83</v>
      </c>
      <c r="AV425" s="13" t="s">
        <v>81</v>
      </c>
      <c r="AW425" s="13" t="s">
        <v>34</v>
      </c>
      <c r="AX425" s="13" t="s">
        <v>74</v>
      </c>
      <c r="AY425" s="238" t="s">
        <v>213</v>
      </c>
    </row>
    <row r="426" s="14" customFormat="1">
      <c r="A426" s="14"/>
      <c r="B426" s="239"/>
      <c r="C426" s="240"/>
      <c r="D426" s="230" t="s">
        <v>222</v>
      </c>
      <c r="E426" s="241" t="s">
        <v>19</v>
      </c>
      <c r="F426" s="242" t="s">
        <v>627</v>
      </c>
      <c r="G426" s="240"/>
      <c r="H426" s="243">
        <v>148.34100000000001</v>
      </c>
      <c r="I426" s="244"/>
      <c r="J426" s="240"/>
      <c r="K426" s="240"/>
      <c r="L426" s="245"/>
      <c r="M426" s="246"/>
      <c r="N426" s="247"/>
      <c r="O426" s="247"/>
      <c r="P426" s="247"/>
      <c r="Q426" s="247"/>
      <c r="R426" s="247"/>
      <c r="S426" s="247"/>
      <c r="T426" s="248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9" t="s">
        <v>222</v>
      </c>
      <c r="AU426" s="249" t="s">
        <v>83</v>
      </c>
      <c r="AV426" s="14" t="s">
        <v>83</v>
      </c>
      <c r="AW426" s="14" t="s">
        <v>34</v>
      </c>
      <c r="AX426" s="14" t="s">
        <v>74</v>
      </c>
      <c r="AY426" s="249" t="s">
        <v>213</v>
      </c>
    </row>
    <row r="427" s="16" customFormat="1">
      <c r="A427" s="16"/>
      <c r="B427" s="261"/>
      <c r="C427" s="262"/>
      <c r="D427" s="230" t="s">
        <v>222</v>
      </c>
      <c r="E427" s="263" t="s">
        <v>19</v>
      </c>
      <c r="F427" s="264" t="s">
        <v>299</v>
      </c>
      <c r="G427" s="262"/>
      <c r="H427" s="265">
        <v>148.34100000000001</v>
      </c>
      <c r="I427" s="266"/>
      <c r="J427" s="262"/>
      <c r="K427" s="262"/>
      <c r="L427" s="267"/>
      <c r="M427" s="268"/>
      <c r="N427" s="269"/>
      <c r="O427" s="269"/>
      <c r="P427" s="269"/>
      <c r="Q427" s="269"/>
      <c r="R427" s="269"/>
      <c r="S427" s="269"/>
      <c r="T427" s="270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71" t="s">
        <v>222</v>
      </c>
      <c r="AU427" s="271" t="s">
        <v>83</v>
      </c>
      <c r="AV427" s="16" t="s">
        <v>106</v>
      </c>
      <c r="AW427" s="16" t="s">
        <v>34</v>
      </c>
      <c r="AX427" s="16" t="s">
        <v>74</v>
      </c>
      <c r="AY427" s="271" t="s">
        <v>213</v>
      </c>
    </row>
    <row r="428" s="14" customFormat="1">
      <c r="A428" s="14"/>
      <c r="B428" s="239"/>
      <c r="C428" s="240"/>
      <c r="D428" s="230" t="s">
        <v>222</v>
      </c>
      <c r="E428" s="241" t="s">
        <v>19</v>
      </c>
      <c r="F428" s="242" t="s">
        <v>628</v>
      </c>
      <c r="G428" s="240"/>
      <c r="H428" s="243">
        <v>326.98599999999999</v>
      </c>
      <c r="I428" s="244"/>
      <c r="J428" s="240"/>
      <c r="K428" s="240"/>
      <c r="L428" s="245"/>
      <c r="M428" s="246"/>
      <c r="N428" s="247"/>
      <c r="O428" s="247"/>
      <c r="P428" s="247"/>
      <c r="Q428" s="247"/>
      <c r="R428" s="247"/>
      <c r="S428" s="247"/>
      <c r="T428" s="24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9" t="s">
        <v>222</v>
      </c>
      <c r="AU428" s="249" t="s">
        <v>83</v>
      </c>
      <c r="AV428" s="14" t="s">
        <v>83</v>
      </c>
      <c r="AW428" s="14" t="s">
        <v>34</v>
      </c>
      <c r="AX428" s="14" t="s">
        <v>74</v>
      </c>
      <c r="AY428" s="249" t="s">
        <v>213</v>
      </c>
    </row>
    <row r="429" s="14" customFormat="1">
      <c r="A429" s="14"/>
      <c r="B429" s="239"/>
      <c r="C429" s="240"/>
      <c r="D429" s="230" t="s">
        <v>222</v>
      </c>
      <c r="E429" s="241" t="s">
        <v>19</v>
      </c>
      <c r="F429" s="242" t="s">
        <v>629</v>
      </c>
      <c r="G429" s="240"/>
      <c r="H429" s="243">
        <v>33.741999999999997</v>
      </c>
      <c r="I429" s="244"/>
      <c r="J429" s="240"/>
      <c r="K429" s="240"/>
      <c r="L429" s="245"/>
      <c r="M429" s="246"/>
      <c r="N429" s="247"/>
      <c r="O429" s="247"/>
      <c r="P429" s="247"/>
      <c r="Q429" s="247"/>
      <c r="R429" s="247"/>
      <c r="S429" s="247"/>
      <c r="T429" s="248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9" t="s">
        <v>222</v>
      </c>
      <c r="AU429" s="249" t="s">
        <v>83</v>
      </c>
      <c r="AV429" s="14" t="s">
        <v>83</v>
      </c>
      <c r="AW429" s="14" t="s">
        <v>34</v>
      </c>
      <c r="AX429" s="14" t="s">
        <v>74</v>
      </c>
      <c r="AY429" s="249" t="s">
        <v>213</v>
      </c>
    </row>
    <row r="430" s="16" customFormat="1">
      <c r="A430" s="16"/>
      <c r="B430" s="261"/>
      <c r="C430" s="262"/>
      <c r="D430" s="230" t="s">
        <v>222</v>
      </c>
      <c r="E430" s="263" t="s">
        <v>19</v>
      </c>
      <c r="F430" s="264" t="s">
        <v>299</v>
      </c>
      <c r="G430" s="262"/>
      <c r="H430" s="265">
        <v>360.72800000000001</v>
      </c>
      <c r="I430" s="266"/>
      <c r="J430" s="262"/>
      <c r="K430" s="262"/>
      <c r="L430" s="267"/>
      <c r="M430" s="268"/>
      <c r="N430" s="269"/>
      <c r="O430" s="269"/>
      <c r="P430" s="269"/>
      <c r="Q430" s="269"/>
      <c r="R430" s="269"/>
      <c r="S430" s="269"/>
      <c r="T430" s="270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71" t="s">
        <v>222</v>
      </c>
      <c r="AU430" s="271" t="s">
        <v>83</v>
      </c>
      <c r="AV430" s="16" t="s">
        <v>106</v>
      </c>
      <c r="AW430" s="16" t="s">
        <v>34</v>
      </c>
      <c r="AX430" s="16" t="s">
        <v>74</v>
      </c>
      <c r="AY430" s="271" t="s">
        <v>213</v>
      </c>
    </row>
    <row r="431" s="15" customFormat="1">
      <c r="A431" s="15"/>
      <c r="B431" s="250"/>
      <c r="C431" s="251"/>
      <c r="D431" s="230" t="s">
        <v>222</v>
      </c>
      <c r="E431" s="252" t="s">
        <v>19</v>
      </c>
      <c r="F431" s="253" t="s">
        <v>228</v>
      </c>
      <c r="G431" s="251"/>
      <c r="H431" s="254">
        <v>509.06900000000002</v>
      </c>
      <c r="I431" s="255"/>
      <c r="J431" s="251"/>
      <c r="K431" s="251"/>
      <c r="L431" s="256"/>
      <c r="M431" s="257"/>
      <c r="N431" s="258"/>
      <c r="O431" s="258"/>
      <c r="P431" s="258"/>
      <c r="Q431" s="258"/>
      <c r="R431" s="258"/>
      <c r="S431" s="258"/>
      <c r="T431" s="259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0" t="s">
        <v>222</v>
      </c>
      <c r="AU431" s="260" t="s">
        <v>83</v>
      </c>
      <c r="AV431" s="15" t="s">
        <v>220</v>
      </c>
      <c r="AW431" s="15" t="s">
        <v>34</v>
      </c>
      <c r="AX431" s="15" t="s">
        <v>81</v>
      </c>
      <c r="AY431" s="260" t="s">
        <v>213</v>
      </c>
    </row>
    <row r="432" s="2" customFormat="1" ht="16.5" customHeight="1">
      <c r="A432" s="40"/>
      <c r="B432" s="41"/>
      <c r="C432" s="215" t="s">
        <v>630</v>
      </c>
      <c r="D432" s="215" t="s">
        <v>215</v>
      </c>
      <c r="E432" s="216" t="s">
        <v>631</v>
      </c>
      <c r="F432" s="217" t="s">
        <v>632</v>
      </c>
      <c r="G432" s="218" t="s">
        <v>236</v>
      </c>
      <c r="H432" s="219">
        <v>33.741999999999997</v>
      </c>
      <c r="I432" s="220"/>
      <c r="J432" s="221">
        <f>ROUND(I432*H432,2)</f>
        <v>0</v>
      </c>
      <c r="K432" s="217" t="s">
        <v>19</v>
      </c>
      <c r="L432" s="46"/>
      <c r="M432" s="222" t="s">
        <v>19</v>
      </c>
      <c r="N432" s="223" t="s">
        <v>45</v>
      </c>
      <c r="O432" s="86"/>
      <c r="P432" s="224">
        <f>O432*H432</f>
        <v>0</v>
      </c>
      <c r="Q432" s="224">
        <v>0.14901</v>
      </c>
      <c r="R432" s="224">
        <f>Q432*H432</f>
        <v>5.0278954200000001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220</v>
      </c>
      <c r="AT432" s="226" t="s">
        <v>215</v>
      </c>
      <c r="AU432" s="226" t="s">
        <v>83</v>
      </c>
      <c r="AY432" s="19" t="s">
        <v>213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81</v>
      </c>
      <c r="BK432" s="227">
        <f>ROUND(I432*H432,2)</f>
        <v>0</v>
      </c>
      <c r="BL432" s="19" t="s">
        <v>220</v>
      </c>
      <c r="BM432" s="226" t="s">
        <v>633</v>
      </c>
    </row>
    <row r="433" s="13" customFormat="1">
      <c r="A433" s="13"/>
      <c r="B433" s="228"/>
      <c r="C433" s="229"/>
      <c r="D433" s="230" t="s">
        <v>222</v>
      </c>
      <c r="E433" s="231" t="s">
        <v>19</v>
      </c>
      <c r="F433" s="232" t="s">
        <v>271</v>
      </c>
      <c r="G433" s="229"/>
      <c r="H433" s="231" t="s">
        <v>19</v>
      </c>
      <c r="I433" s="233"/>
      <c r="J433" s="229"/>
      <c r="K433" s="229"/>
      <c r="L433" s="234"/>
      <c r="M433" s="235"/>
      <c r="N433" s="236"/>
      <c r="O433" s="236"/>
      <c r="P433" s="236"/>
      <c r="Q433" s="236"/>
      <c r="R433" s="236"/>
      <c r="S433" s="236"/>
      <c r="T433" s="23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8" t="s">
        <v>222</v>
      </c>
      <c r="AU433" s="238" t="s">
        <v>83</v>
      </c>
      <c r="AV433" s="13" t="s">
        <v>81</v>
      </c>
      <c r="AW433" s="13" t="s">
        <v>34</v>
      </c>
      <c r="AX433" s="13" t="s">
        <v>74</v>
      </c>
      <c r="AY433" s="238" t="s">
        <v>213</v>
      </c>
    </row>
    <row r="434" s="14" customFormat="1">
      <c r="A434" s="14"/>
      <c r="B434" s="239"/>
      <c r="C434" s="240"/>
      <c r="D434" s="230" t="s">
        <v>222</v>
      </c>
      <c r="E434" s="241" t="s">
        <v>19</v>
      </c>
      <c r="F434" s="242" t="s">
        <v>634</v>
      </c>
      <c r="G434" s="240"/>
      <c r="H434" s="243">
        <v>33.741999999999997</v>
      </c>
      <c r="I434" s="244"/>
      <c r="J434" s="240"/>
      <c r="K434" s="240"/>
      <c r="L434" s="245"/>
      <c r="M434" s="246"/>
      <c r="N434" s="247"/>
      <c r="O434" s="247"/>
      <c r="P434" s="247"/>
      <c r="Q434" s="247"/>
      <c r="R434" s="247"/>
      <c r="S434" s="247"/>
      <c r="T434" s="24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9" t="s">
        <v>222</v>
      </c>
      <c r="AU434" s="249" t="s">
        <v>83</v>
      </c>
      <c r="AV434" s="14" t="s">
        <v>83</v>
      </c>
      <c r="AW434" s="14" t="s">
        <v>34</v>
      </c>
      <c r="AX434" s="14" t="s">
        <v>81</v>
      </c>
      <c r="AY434" s="249" t="s">
        <v>213</v>
      </c>
    </row>
    <row r="435" s="2" customFormat="1" ht="16.5" customHeight="1">
      <c r="A435" s="40"/>
      <c r="B435" s="41"/>
      <c r="C435" s="215" t="s">
        <v>635</v>
      </c>
      <c r="D435" s="215" t="s">
        <v>215</v>
      </c>
      <c r="E435" s="216" t="s">
        <v>636</v>
      </c>
      <c r="F435" s="217" t="s">
        <v>637</v>
      </c>
      <c r="G435" s="218" t="s">
        <v>236</v>
      </c>
      <c r="H435" s="219">
        <v>33.741999999999997</v>
      </c>
      <c r="I435" s="220"/>
      <c r="J435" s="221">
        <f>ROUND(I435*H435,2)</f>
        <v>0</v>
      </c>
      <c r="K435" s="217" t="s">
        <v>19</v>
      </c>
      <c r="L435" s="46"/>
      <c r="M435" s="222" t="s">
        <v>19</v>
      </c>
      <c r="N435" s="223" t="s">
        <v>45</v>
      </c>
      <c r="O435" s="86"/>
      <c r="P435" s="224">
        <f>O435*H435</f>
        <v>0</v>
      </c>
      <c r="Q435" s="224">
        <v>0.14901</v>
      </c>
      <c r="R435" s="224">
        <f>Q435*H435</f>
        <v>5.0278954200000001</v>
      </c>
      <c r="S435" s="224">
        <v>0</v>
      </c>
      <c r="T435" s="225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6" t="s">
        <v>220</v>
      </c>
      <c r="AT435" s="226" t="s">
        <v>215</v>
      </c>
      <c r="AU435" s="226" t="s">
        <v>83</v>
      </c>
      <c r="AY435" s="19" t="s">
        <v>213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9" t="s">
        <v>81</v>
      </c>
      <c r="BK435" s="227">
        <f>ROUND(I435*H435,2)</f>
        <v>0</v>
      </c>
      <c r="BL435" s="19" t="s">
        <v>220</v>
      </c>
      <c r="BM435" s="226" t="s">
        <v>638</v>
      </c>
    </row>
    <row r="436" s="13" customFormat="1">
      <c r="A436" s="13"/>
      <c r="B436" s="228"/>
      <c r="C436" s="229"/>
      <c r="D436" s="230" t="s">
        <v>222</v>
      </c>
      <c r="E436" s="231" t="s">
        <v>19</v>
      </c>
      <c r="F436" s="232" t="s">
        <v>271</v>
      </c>
      <c r="G436" s="229"/>
      <c r="H436" s="231" t="s">
        <v>19</v>
      </c>
      <c r="I436" s="233"/>
      <c r="J436" s="229"/>
      <c r="K436" s="229"/>
      <c r="L436" s="234"/>
      <c r="M436" s="235"/>
      <c r="N436" s="236"/>
      <c r="O436" s="236"/>
      <c r="P436" s="236"/>
      <c r="Q436" s="236"/>
      <c r="R436" s="236"/>
      <c r="S436" s="236"/>
      <c r="T436" s="23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8" t="s">
        <v>222</v>
      </c>
      <c r="AU436" s="238" t="s">
        <v>83</v>
      </c>
      <c r="AV436" s="13" t="s">
        <v>81</v>
      </c>
      <c r="AW436" s="13" t="s">
        <v>34</v>
      </c>
      <c r="AX436" s="13" t="s">
        <v>74</v>
      </c>
      <c r="AY436" s="238" t="s">
        <v>213</v>
      </c>
    </row>
    <row r="437" s="14" customFormat="1">
      <c r="A437" s="14"/>
      <c r="B437" s="239"/>
      <c r="C437" s="240"/>
      <c r="D437" s="230" t="s">
        <v>222</v>
      </c>
      <c r="E437" s="241" t="s">
        <v>19</v>
      </c>
      <c r="F437" s="242" t="s">
        <v>639</v>
      </c>
      <c r="G437" s="240"/>
      <c r="H437" s="243">
        <v>33.741999999999997</v>
      </c>
      <c r="I437" s="244"/>
      <c r="J437" s="240"/>
      <c r="K437" s="240"/>
      <c r="L437" s="245"/>
      <c r="M437" s="246"/>
      <c r="N437" s="247"/>
      <c r="O437" s="247"/>
      <c r="P437" s="247"/>
      <c r="Q437" s="247"/>
      <c r="R437" s="247"/>
      <c r="S437" s="247"/>
      <c r="T437" s="24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9" t="s">
        <v>222</v>
      </c>
      <c r="AU437" s="249" t="s">
        <v>83</v>
      </c>
      <c r="AV437" s="14" t="s">
        <v>83</v>
      </c>
      <c r="AW437" s="14" t="s">
        <v>34</v>
      </c>
      <c r="AX437" s="14" t="s">
        <v>81</v>
      </c>
      <c r="AY437" s="249" t="s">
        <v>213</v>
      </c>
    </row>
    <row r="438" s="2" customFormat="1" ht="16.5" customHeight="1">
      <c r="A438" s="40"/>
      <c r="B438" s="41"/>
      <c r="C438" s="215" t="s">
        <v>640</v>
      </c>
      <c r="D438" s="215" t="s">
        <v>215</v>
      </c>
      <c r="E438" s="216" t="s">
        <v>641</v>
      </c>
      <c r="F438" s="217" t="s">
        <v>642</v>
      </c>
      <c r="G438" s="218" t="s">
        <v>338</v>
      </c>
      <c r="H438" s="219">
        <v>486.68000000000001</v>
      </c>
      <c r="I438" s="220"/>
      <c r="J438" s="221">
        <f>ROUND(I438*H438,2)</f>
        <v>0</v>
      </c>
      <c r="K438" s="217" t="s">
        <v>219</v>
      </c>
      <c r="L438" s="46"/>
      <c r="M438" s="222" t="s">
        <v>19</v>
      </c>
      <c r="N438" s="223" t="s">
        <v>45</v>
      </c>
      <c r="O438" s="86"/>
      <c r="P438" s="224">
        <f>O438*H438</f>
        <v>0</v>
      </c>
      <c r="Q438" s="224">
        <v>0.00012999999999999999</v>
      </c>
      <c r="R438" s="224">
        <f>Q438*H438</f>
        <v>0.063268399999999989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220</v>
      </c>
      <c r="AT438" s="226" t="s">
        <v>215</v>
      </c>
      <c r="AU438" s="226" t="s">
        <v>83</v>
      </c>
      <c r="AY438" s="19" t="s">
        <v>213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81</v>
      </c>
      <c r="BK438" s="227">
        <f>ROUND(I438*H438,2)</f>
        <v>0</v>
      </c>
      <c r="BL438" s="19" t="s">
        <v>220</v>
      </c>
      <c r="BM438" s="226" t="s">
        <v>643</v>
      </c>
    </row>
    <row r="439" s="13" customFormat="1">
      <c r="A439" s="13"/>
      <c r="B439" s="228"/>
      <c r="C439" s="229"/>
      <c r="D439" s="230" t="s">
        <v>222</v>
      </c>
      <c r="E439" s="231" t="s">
        <v>19</v>
      </c>
      <c r="F439" s="232" t="s">
        <v>271</v>
      </c>
      <c r="G439" s="229"/>
      <c r="H439" s="231" t="s">
        <v>19</v>
      </c>
      <c r="I439" s="233"/>
      <c r="J439" s="229"/>
      <c r="K439" s="229"/>
      <c r="L439" s="234"/>
      <c r="M439" s="235"/>
      <c r="N439" s="236"/>
      <c r="O439" s="236"/>
      <c r="P439" s="236"/>
      <c r="Q439" s="236"/>
      <c r="R439" s="236"/>
      <c r="S439" s="236"/>
      <c r="T439" s="23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8" t="s">
        <v>222</v>
      </c>
      <c r="AU439" s="238" t="s">
        <v>83</v>
      </c>
      <c r="AV439" s="13" t="s">
        <v>81</v>
      </c>
      <c r="AW439" s="13" t="s">
        <v>34</v>
      </c>
      <c r="AX439" s="13" t="s">
        <v>74</v>
      </c>
      <c r="AY439" s="238" t="s">
        <v>213</v>
      </c>
    </row>
    <row r="440" s="13" customFormat="1">
      <c r="A440" s="13"/>
      <c r="B440" s="228"/>
      <c r="C440" s="229"/>
      <c r="D440" s="230" t="s">
        <v>222</v>
      </c>
      <c r="E440" s="231" t="s">
        <v>19</v>
      </c>
      <c r="F440" s="232" t="s">
        <v>644</v>
      </c>
      <c r="G440" s="229"/>
      <c r="H440" s="231" t="s">
        <v>19</v>
      </c>
      <c r="I440" s="233"/>
      <c r="J440" s="229"/>
      <c r="K440" s="229"/>
      <c r="L440" s="234"/>
      <c r="M440" s="235"/>
      <c r="N440" s="236"/>
      <c r="O440" s="236"/>
      <c r="P440" s="236"/>
      <c r="Q440" s="236"/>
      <c r="R440" s="236"/>
      <c r="S440" s="236"/>
      <c r="T440" s="23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8" t="s">
        <v>222</v>
      </c>
      <c r="AU440" s="238" t="s">
        <v>83</v>
      </c>
      <c r="AV440" s="13" t="s">
        <v>81</v>
      </c>
      <c r="AW440" s="13" t="s">
        <v>34</v>
      </c>
      <c r="AX440" s="13" t="s">
        <v>74</v>
      </c>
      <c r="AY440" s="238" t="s">
        <v>213</v>
      </c>
    </row>
    <row r="441" s="14" customFormat="1">
      <c r="A441" s="14"/>
      <c r="B441" s="239"/>
      <c r="C441" s="240"/>
      <c r="D441" s="230" t="s">
        <v>222</v>
      </c>
      <c r="E441" s="241" t="s">
        <v>19</v>
      </c>
      <c r="F441" s="242" t="s">
        <v>645</v>
      </c>
      <c r="G441" s="240"/>
      <c r="H441" s="243">
        <v>31.68</v>
      </c>
      <c r="I441" s="244"/>
      <c r="J441" s="240"/>
      <c r="K441" s="240"/>
      <c r="L441" s="245"/>
      <c r="M441" s="246"/>
      <c r="N441" s="247"/>
      <c r="O441" s="247"/>
      <c r="P441" s="247"/>
      <c r="Q441" s="247"/>
      <c r="R441" s="247"/>
      <c r="S441" s="247"/>
      <c r="T441" s="248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9" t="s">
        <v>222</v>
      </c>
      <c r="AU441" s="249" t="s">
        <v>83</v>
      </c>
      <c r="AV441" s="14" t="s">
        <v>83</v>
      </c>
      <c r="AW441" s="14" t="s">
        <v>34</v>
      </c>
      <c r="AX441" s="14" t="s">
        <v>74</v>
      </c>
      <c r="AY441" s="249" t="s">
        <v>213</v>
      </c>
    </row>
    <row r="442" s="13" customFormat="1">
      <c r="A442" s="13"/>
      <c r="B442" s="228"/>
      <c r="C442" s="229"/>
      <c r="D442" s="230" t="s">
        <v>222</v>
      </c>
      <c r="E442" s="231" t="s">
        <v>19</v>
      </c>
      <c r="F442" s="232" t="s">
        <v>646</v>
      </c>
      <c r="G442" s="229"/>
      <c r="H442" s="231" t="s">
        <v>19</v>
      </c>
      <c r="I442" s="233"/>
      <c r="J442" s="229"/>
      <c r="K442" s="229"/>
      <c r="L442" s="234"/>
      <c r="M442" s="235"/>
      <c r="N442" s="236"/>
      <c r="O442" s="236"/>
      <c r="P442" s="236"/>
      <c r="Q442" s="236"/>
      <c r="R442" s="236"/>
      <c r="S442" s="236"/>
      <c r="T442" s="237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8" t="s">
        <v>222</v>
      </c>
      <c r="AU442" s="238" t="s">
        <v>83</v>
      </c>
      <c r="AV442" s="13" t="s">
        <v>81</v>
      </c>
      <c r="AW442" s="13" t="s">
        <v>34</v>
      </c>
      <c r="AX442" s="13" t="s">
        <v>74</v>
      </c>
      <c r="AY442" s="238" t="s">
        <v>213</v>
      </c>
    </row>
    <row r="443" s="14" customFormat="1">
      <c r="A443" s="14"/>
      <c r="B443" s="239"/>
      <c r="C443" s="240"/>
      <c r="D443" s="230" t="s">
        <v>222</v>
      </c>
      <c r="E443" s="241" t="s">
        <v>19</v>
      </c>
      <c r="F443" s="242" t="s">
        <v>647</v>
      </c>
      <c r="G443" s="240"/>
      <c r="H443" s="243">
        <v>126</v>
      </c>
      <c r="I443" s="244"/>
      <c r="J443" s="240"/>
      <c r="K443" s="240"/>
      <c r="L443" s="245"/>
      <c r="M443" s="246"/>
      <c r="N443" s="247"/>
      <c r="O443" s="247"/>
      <c r="P443" s="247"/>
      <c r="Q443" s="247"/>
      <c r="R443" s="247"/>
      <c r="S443" s="247"/>
      <c r="T443" s="24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9" t="s">
        <v>222</v>
      </c>
      <c r="AU443" s="249" t="s">
        <v>83</v>
      </c>
      <c r="AV443" s="14" t="s">
        <v>83</v>
      </c>
      <c r="AW443" s="14" t="s">
        <v>34</v>
      </c>
      <c r="AX443" s="14" t="s">
        <v>74</v>
      </c>
      <c r="AY443" s="249" t="s">
        <v>213</v>
      </c>
    </row>
    <row r="444" s="13" customFormat="1">
      <c r="A444" s="13"/>
      <c r="B444" s="228"/>
      <c r="C444" s="229"/>
      <c r="D444" s="230" t="s">
        <v>222</v>
      </c>
      <c r="E444" s="231" t="s">
        <v>19</v>
      </c>
      <c r="F444" s="232" t="s">
        <v>648</v>
      </c>
      <c r="G444" s="229"/>
      <c r="H444" s="231" t="s">
        <v>19</v>
      </c>
      <c r="I444" s="233"/>
      <c r="J444" s="229"/>
      <c r="K444" s="229"/>
      <c r="L444" s="234"/>
      <c r="M444" s="235"/>
      <c r="N444" s="236"/>
      <c r="O444" s="236"/>
      <c r="P444" s="236"/>
      <c r="Q444" s="236"/>
      <c r="R444" s="236"/>
      <c r="S444" s="236"/>
      <c r="T444" s="23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8" t="s">
        <v>222</v>
      </c>
      <c r="AU444" s="238" t="s">
        <v>83</v>
      </c>
      <c r="AV444" s="13" t="s">
        <v>81</v>
      </c>
      <c r="AW444" s="13" t="s">
        <v>34</v>
      </c>
      <c r="AX444" s="13" t="s">
        <v>74</v>
      </c>
      <c r="AY444" s="238" t="s">
        <v>213</v>
      </c>
    </row>
    <row r="445" s="14" customFormat="1">
      <c r="A445" s="14"/>
      <c r="B445" s="239"/>
      <c r="C445" s="240"/>
      <c r="D445" s="230" t="s">
        <v>222</v>
      </c>
      <c r="E445" s="241" t="s">
        <v>19</v>
      </c>
      <c r="F445" s="242" t="s">
        <v>649</v>
      </c>
      <c r="G445" s="240"/>
      <c r="H445" s="243">
        <v>297.5</v>
      </c>
      <c r="I445" s="244"/>
      <c r="J445" s="240"/>
      <c r="K445" s="240"/>
      <c r="L445" s="245"/>
      <c r="M445" s="246"/>
      <c r="N445" s="247"/>
      <c r="O445" s="247"/>
      <c r="P445" s="247"/>
      <c r="Q445" s="247"/>
      <c r="R445" s="247"/>
      <c r="S445" s="247"/>
      <c r="T445" s="24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9" t="s">
        <v>222</v>
      </c>
      <c r="AU445" s="249" t="s">
        <v>83</v>
      </c>
      <c r="AV445" s="14" t="s">
        <v>83</v>
      </c>
      <c r="AW445" s="14" t="s">
        <v>34</v>
      </c>
      <c r="AX445" s="14" t="s">
        <v>74</v>
      </c>
      <c r="AY445" s="249" t="s">
        <v>213</v>
      </c>
    </row>
    <row r="446" s="13" customFormat="1">
      <c r="A446" s="13"/>
      <c r="B446" s="228"/>
      <c r="C446" s="229"/>
      <c r="D446" s="230" t="s">
        <v>222</v>
      </c>
      <c r="E446" s="231" t="s">
        <v>19</v>
      </c>
      <c r="F446" s="232" t="s">
        <v>650</v>
      </c>
      <c r="G446" s="229"/>
      <c r="H446" s="231" t="s">
        <v>19</v>
      </c>
      <c r="I446" s="233"/>
      <c r="J446" s="229"/>
      <c r="K446" s="229"/>
      <c r="L446" s="234"/>
      <c r="M446" s="235"/>
      <c r="N446" s="236"/>
      <c r="O446" s="236"/>
      <c r="P446" s="236"/>
      <c r="Q446" s="236"/>
      <c r="R446" s="236"/>
      <c r="S446" s="236"/>
      <c r="T446" s="23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8" t="s">
        <v>222</v>
      </c>
      <c r="AU446" s="238" t="s">
        <v>83</v>
      </c>
      <c r="AV446" s="13" t="s">
        <v>81</v>
      </c>
      <c r="AW446" s="13" t="s">
        <v>34</v>
      </c>
      <c r="AX446" s="13" t="s">
        <v>74</v>
      </c>
      <c r="AY446" s="238" t="s">
        <v>213</v>
      </c>
    </row>
    <row r="447" s="14" customFormat="1">
      <c r="A447" s="14"/>
      <c r="B447" s="239"/>
      <c r="C447" s="240"/>
      <c r="D447" s="230" t="s">
        <v>222</v>
      </c>
      <c r="E447" s="241" t="s">
        <v>19</v>
      </c>
      <c r="F447" s="242" t="s">
        <v>651</v>
      </c>
      <c r="G447" s="240"/>
      <c r="H447" s="243">
        <v>31.5</v>
      </c>
      <c r="I447" s="244"/>
      <c r="J447" s="240"/>
      <c r="K447" s="240"/>
      <c r="L447" s="245"/>
      <c r="M447" s="246"/>
      <c r="N447" s="247"/>
      <c r="O447" s="247"/>
      <c r="P447" s="247"/>
      <c r="Q447" s="247"/>
      <c r="R447" s="247"/>
      <c r="S447" s="247"/>
      <c r="T447" s="24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9" t="s">
        <v>222</v>
      </c>
      <c r="AU447" s="249" t="s">
        <v>83</v>
      </c>
      <c r="AV447" s="14" t="s">
        <v>83</v>
      </c>
      <c r="AW447" s="14" t="s">
        <v>34</v>
      </c>
      <c r="AX447" s="14" t="s">
        <v>74</v>
      </c>
      <c r="AY447" s="249" t="s">
        <v>213</v>
      </c>
    </row>
    <row r="448" s="15" customFormat="1">
      <c r="A448" s="15"/>
      <c r="B448" s="250"/>
      <c r="C448" s="251"/>
      <c r="D448" s="230" t="s">
        <v>222</v>
      </c>
      <c r="E448" s="252" t="s">
        <v>19</v>
      </c>
      <c r="F448" s="253" t="s">
        <v>228</v>
      </c>
      <c r="G448" s="251"/>
      <c r="H448" s="254">
        <v>486.68000000000001</v>
      </c>
      <c r="I448" s="255"/>
      <c r="J448" s="251"/>
      <c r="K448" s="251"/>
      <c r="L448" s="256"/>
      <c r="M448" s="257"/>
      <c r="N448" s="258"/>
      <c r="O448" s="258"/>
      <c r="P448" s="258"/>
      <c r="Q448" s="258"/>
      <c r="R448" s="258"/>
      <c r="S448" s="258"/>
      <c r="T448" s="259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0" t="s">
        <v>222</v>
      </c>
      <c r="AU448" s="260" t="s">
        <v>83</v>
      </c>
      <c r="AV448" s="15" t="s">
        <v>220</v>
      </c>
      <c r="AW448" s="15" t="s">
        <v>34</v>
      </c>
      <c r="AX448" s="15" t="s">
        <v>81</v>
      </c>
      <c r="AY448" s="260" t="s">
        <v>213</v>
      </c>
    </row>
    <row r="449" s="2" customFormat="1" ht="16.5" customHeight="1">
      <c r="A449" s="40"/>
      <c r="B449" s="41"/>
      <c r="C449" s="215" t="s">
        <v>652</v>
      </c>
      <c r="D449" s="215" t="s">
        <v>215</v>
      </c>
      <c r="E449" s="216" t="s">
        <v>653</v>
      </c>
      <c r="F449" s="217" t="s">
        <v>654</v>
      </c>
      <c r="G449" s="218" t="s">
        <v>655</v>
      </c>
      <c r="H449" s="219">
        <v>374.50999999999999</v>
      </c>
      <c r="I449" s="220"/>
      <c r="J449" s="221">
        <f>ROUND(I449*H449,2)</f>
        <v>0</v>
      </c>
      <c r="K449" s="217" t="s">
        <v>19</v>
      </c>
      <c r="L449" s="46"/>
      <c r="M449" s="222" t="s">
        <v>19</v>
      </c>
      <c r="N449" s="223" t="s">
        <v>45</v>
      </c>
      <c r="O449" s="86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6" t="s">
        <v>220</v>
      </c>
      <c r="AT449" s="226" t="s">
        <v>215</v>
      </c>
      <c r="AU449" s="226" t="s">
        <v>83</v>
      </c>
      <c r="AY449" s="19" t="s">
        <v>213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9" t="s">
        <v>81</v>
      </c>
      <c r="BK449" s="227">
        <f>ROUND(I449*H449,2)</f>
        <v>0</v>
      </c>
      <c r="BL449" s="19" t="s">
        <v>220</v>
      </c>
      <c r="BM449" s="226" t="s">
        <v>656</v>
      </c>
    </row>
    <row r="450" s="13" customFormat="1">
      <c r="A450" s="13"/>
      <c r="B450" s="228"/>
      <c r="C450" s="229"/>
      <c r="D450" s="230" t="s">
        <v>222</v>
      </c>
      <c r="E450" s="231" t="s">
        <v>19</v>
      </c>
      <c r="F450" s="232" t="s">
        <v>271</v>
      </c>
      <c r="G450" s="229"/>
      <c r="H450" s="231" t="s">
        <v>19</v>
      </c>
      <c r="I450" s="233"/>
      <c r="J450" s="229"/>
      <c r="K450" s="229"/>
      <c r="L450" s="234"/>
      <c r="M450" s="235"/>
      <c r="N450" s="236"/>
      <c r="O450" s="236"/>
      <c r="P450" s="236"/>
      <c r="Q450" s="236"/>
      <c r="R450" s="236"/>
      <c r="S450" s="236"/>
      <c r="T450" s="23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8" t="s">
        <v>222</v>
      </c>
      <c r="AU450" s="238" t="s">
        <v>83</v>
      </c>
      <c r="AV450" s="13" t="s">
        <v>81</v>
      </c>
      <c r="AW450" s="13" t="s">
        <v>34</v>
      </c>
      <c r="AX450" s="13" t="s">
        <v>74</v>
      </c>
      <c r="AY450" s="238" t="s">
        <v>213</v>
      </c>
    </row>
    <row r="451" s="14" customFormat="1">
      <c r="A451" s="14"/>
      <c r="B451" s="239"/>
      <c r="C451" s="240"/>
      <c r="D451" s="230" t="s">
        <v>222</v>
      </c>
      <c r="E451" s="241" t="s">
        <v>19</v>
      </c>
      <c r="F451" s="242" t="s">
        <v>657</v>
      </c>
      <c r="G451" s="240"/>
      <c r="H451" s="243">
        <v>374.50999999999999</v>
      </c>
      <c r="I451" s="244"/>
      <c r="J451" s="240"/>
      <c r="K451" s="240"/>
      <c r="L451" s="245"/>
      <c r="M451" s="246"/>
      <c r="N451" s="247"/>
      <c r="O451" s="247"/>
      <c r="P451" s="247"/>
      <c r="Q451" s="247"/>
      <c r="R451" s="247"/>
      <c r="S451" s="247"/>
      <c r="T451" s="24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9" t="s">
        <v>222</v>
      </c>
      <c r="AU451" s="249" t="s">
        <v>83</v>
      </c>
      <c r="AV451" s="14" t="s">
        <v>83</v>
      </c>
      <c r="AW451" s="14" t="s">
        <v>34</v>
      </c>
      <c r="AX451" s="14" t="s">
        <v>81</v>
      </c>
      <c r="AY451" s="249" t="s">
        <v>213</v>
      </c>
    </row>
    <row r="452" s="2" customFormat="1" ht="21.75" customHeight="1">
      <c r="A452" s="40"/>
      <c r="B452" s="41"/>
      <c r="C452" s="215" t="s">
        <v>658</v>
      </c>
      <c r="D452" s="215" t="s">
        <v>215</v>
      </c>
      <c r="E452" s="216" t="s">
        <v>659</v>
      </c>
      <c r="F452" s="217" t="s">
        <v>660</v>
      </c>
      <c r="G452" s="218" t="s">
        <v>236</v>
      </c>
      <c r="H452" s="219">
        <v>22.317</v>
      </c>
      <c r="I452" s="220"/>
      <c r="J452" s="221">
        <f>ROUND(I452*H452,2)</f>
        <v>0</v>
      </c>
      <c r="K452" s="217" t="s">
        <v>219</v>
      </c>
      <c r="L452" s="46"/>
      <c r="M452" s="222" t="s">
        <v>19</v>
      </c>
      <c r="N452" s="223" t="s">
        <v>45</v>
      </c>
      <c r="O452" s="86"/>
      <c r="P452" s="224">
        <f>O452*H452</f>
        <v>0</v>
      </c>
      <c r="Q452" s="224">
        <v>0.17818000000000001</v>
      </c>
      <c r="R452" s="224">
        <f>Q452*H452</f>
        <v>3.9764430600000003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220</v>
      </c>
      <c r="AT452" s="226" t="s">
        <v>215</v>
      </c>
      <c r="AU452" s="226" t="s">
        <v>83</v>
      </c>
      <c r="AY452" s="19" t="s">
        <v>213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81</v>
      </c>
      <c r="BK452" s="227">
        <f>ROUND(I452*H452,2)</f>
        <v>0</v>
      </c>
      <c r="BL452" s="19" t="s">
        <v>220</v>
      </c>
      <c r="BM452" s="226" t="s">
        <v>661</v>
      </c>
    </row>
    <row r="453" s="14" customFormat="1">
      <c r="A453" s="14"/>
      <c r="B453" s="239"/>
      <c r="C453" s="240"/>
      <c r="D453" s="230" t="s">
        <v>222</v>
      </c>
      <c r="E453" s="241" t="s">
        <v>19</v>
      </c>
      <c r="F453" s="242" t="s">
        <v>662</v>
      </c>
      <c r="G453" s="240"/>
      <c r="H453" s="243">
        <v>2.496</v>
      </c>
      <c r="I453" s="244"/>
      <c r="J453" s="240"/>
      <c r="K453" s="240"/>
      <c r="L453" s="245"/>
      <c r="M453" s="246"/>
      <c r="N453" s="247"/>
      <c r="O453" s="247"/>
      <c r="P453" s="247"/>
      <c r="Q453" s="247"/>
      <c r="R453" s="247"/>
      <c r="S453" s="247"/>
      <c r="T453" s="248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9" t="s">
        <v>222</v>
      </c>
      <c r="AU453" s="249" t="s">
        <v>83</v>
      </c>
      <c r="AV453" s="14" t="s">
        <v>83</v>
      </c>
      <c r="AW453" s="14" t="s">
        <v>34</v>
      </c>
      <c r="AX453" s="14" t="s">
        <v>74</v>
      </c>
      <c r="AY453" s="249" t="s">
        <v>213</v>
      </c>
    </row>
    <row r="454" s="16" customFormat="1">
      <c r="A454" s="16"/>
      <c r="B454" s="261"/>
      <c r="C454" s="262"/>
      <c r="D454" s="230" t="s">
        <v>222</v>
      </c>
      <c r="E454" s="263" t="s">
        <v>19</v>
      </c>
      <c r="F454" s="264" t="s">
        <v>299</v>
      </c>
      <c r="G454" s="262"/>
      <c r="H454" s="265">
        <v>2.496</v>
      </c>
      <c r="I454" s="266"/>
      <c r="J454" s="262"/>
      <c r="K454" s="262"/>
      <c r="L454" s="267"/>
      <c r="M454" s="268"/>
      <c r="N454" s="269"/>
      <c r="O454" s="269"/>
      <c r="P454" s="269"/>
      <c r="Q454" s="269"/>
      <c r="R454" s="269"/>
      <c r="S454" s="269"/>
      <c r="T454" s="270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71" t="s">
        <v>222</v>
      </c>
      <c r="AU454" s="271" t="s">
        <v>83</v>
      </c>
      <c r="AV454" s="16" t="s">
        <v>106</v>
      </c>
      <c r="AW454" s="16" t="s">
        <v>34</v>
      </c>
      <c r="AX454" s="16" t="s">
        <v>74</v>
      </c>
      <c r="AY454" s="271" t="s">
        <v>213</v>
      </c>
    </row>
    <row r="455" s="14" customFormat="1">
      <c r="A455" s="14"/>
      <c r="B455" s="239"/>
      <c r="C455" s="240"/>
      <c r="D455" s="230" t="s">
        <v>222</v>
      </c>
      <c r="E455" s="241" t="s">
        <v>19</v>
      </c>
      <c r="F455" s="242" t="s">
        <v>663</v>
      </c>
      <c r="G455" s="240"/>
      <c r="H455" s="243">
        <v>2.3919999999999999</v>
      </c>
      <c r="I455" s="244"/>
      <c r="J455" s="240"/>
      <c r="K455" s="240"/>
      <c r="L455" s="245"/>
      <c r="M455" s="246"/>
      <c r="N455" s="247"/>
      <c r="O455" s="247"/>
      <c r="P455" s="247"/>
      <c r="Q455" s="247"/>
      <c r="R455" s="247"/>
      <c r="S455" s="247"/>
      <c r="T455" s="24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9" t="s">
        <v>222</v>
      </c>
      <c r="AU455" s="249" t="s">
        <v>83</v>
      </c>
      <c r="AV455" s="14" t="s">
        <v>83</v>
      </c>
      <c r="AW455" s="14" t="s">
        <v>34</v>
      </c>
      <c r="AX455" s="14" t="s">
        <v>74</v>
      </c>
      <c r="AY455" s="249" t="s">
        <v>213</v>
      </c>
    </row>
    <row r="456" s="13" customFormat="1">
      <c r="A456" s="13"/>
      <c r="B456" s="228"/>
      <c r="C456" s="229"/>
      <c r="D456" s="230" t="s">
        <v>222</v>
      </c>
      <c r="E456" s="231" t="s">
        <v>19</v>
      </c>
      <c r="F456" s="232" t="s">
        <v>271</v>
      </c>
      <c r="G456" s="229"/>
      <c r="H456" s="231" t="s">
        <v>19</v>
      </c>
      <c r="I456" s="233"/>
      <c r="J456" s="229"/>
      <c r="K456" s="229"/>
      <c r="L456" s="234"/>
      <c r="M456" s="235"/>
      <c r="N456" s="236"/>
      <c r="O456" s="236"/>
      <c r="P456" s="236"/>
      <c r="Q456" s="236"/>
      <c r="R456" s="236"/>
      <c r="S456" s="236"/>
      <c r="T456" s="23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8" t="s">
        <v>222</v>
      </c>
      <c r="AU456" s="238" t="s">
        <v>83</v>
      </c>
      <c r="AV456" s="13" t="s">
        <v>81</v>
      </c>
      <c r="AW456" s="13" t="s">
        <v>34</v>
      </c>
      <c r="AX456" s="13" t="s">
        <v>74</v>
      </c>
      <c r="AY456" s="238" t="s">
        <v>213</v>
      </c>
    </row>
    <row r="457" s="14" customFormat="1">
      <c r="A457" s="14"/>
      <c r="B457" s="239"/>
      <c r="C457" s="240"/>
      <c r="D457" s="230" t="s">
        <v>222</v>
      </c>
      <c r="E457" s="241" t="s">
        <v>19</v>
      </c>
      <c r="F457" s="242" t="s">
        <v>664</v>
      </c>
      <c r="G457" s="240"/>
      <c r="H457" s="243">
        <v>2.8279999999999998</v>
      </c>
      <c r="I457" s="244"/>
      <c r="J457" s="240"/>
      <c r="K457" s="240"/>
      <c r="L457" s="245"/>
      <c r="M457" s="246"/>
      <c r="N457" s="247"/>
      <c r="O457" s="247"/>
      <c r="P457" s="247"/>
      <c r="Q457" s="247"/>
      <c r="R457" s="247"/>
      <c r="S457" s="247"/>
      <c r="T457" s="248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9" t="s">
        <v>222</v>
      </c>
      <c r="AU457" s="249" t="s">
        <v>83</v>
      </c>
      <c r="AV457" s="14" t="s">
        <v>83</v>
      </c>
      <c r="AW457" s="14" t="s">
        <v>34</v>
      </c>
      <c r="AX457" s="14" t="s">
        <v>74</v>
      </c>
      <c r="AY457" s="249" t="s">
        <v>213</v>
      </c>
    </row>
    <row r="458" s="16" customFormat="1">
      <c r="A458" s="16"/>
      <c r="B458" s="261"/>
      <c r="C458" s="262"/>
      <c r="D458" s="230" t="s">
        <v>222</v>
      </c>
      <c r="E458" s="263" t="s">
        <v>19</v>
      </c>
      <c r="F458" s="264" t="s">
        <v>299</v>
      </c>
      <c r="G458" s="262"/>
      <c r="H458" s="265">
        <v>5.2199999999999998</v>
      </c>
      <c r="I458" s="266"/>
      <c r="J458" s="262"/>
      <c r="K458" s="262"/>
      <c r="L458" s="267"/>
      <c r="M458" s="268"/>
      <c r="N458" s="269"/>
      <c r="O458" s="269"/>
      <c r="P458" s="269"/>
      <c r="Q458" s="269"/>
      <c r="R458" s="269"/>
      <c r="S458" s="269"/>
      <c r="T458" s="270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T458" s="271" t="s">
        <v>222</v>
      </c>
      <c r="AU458" s="271" t="s">
        <v>83</v>
      </c>
      <c r="AV458" s="16" t="s">
        <v>106</v>
      </c>
      <c r="AW458" s="16" t="s">
        <v>34</v>
      </c>
      <c r="AX458" s="16" t="s">
        <v>74</v>
      </c>
      <c r="AY458" s="271" t="s">
        <v>213</v>
      </c>
    </row>
    <row r="459" s="13" customFormat="1">
      <c r="A459" s="13"/>
      <c r="B459" s="228"/>
      <c r="C459" s="229"/>
      <c r="D459" s="230" t="s">
        <v>222</v>
      </c>
      <c r="E459" s="231" t="s">
        <v>19</v>
      </c>
      <c r="F459" s="232" t="s">
        <v>665</v>
      </c>
      <c r="G459" s="229"/>
      <c r="H459" s="231" t="s">
        <v>19</v>
      </c>
      <c r="I459" s="233"/>
      <c r="J459" s="229"/>
      <c r="K459" s="229"/>
      <c r="L459" s="234"/>
      <c r="M459" s="235"/>
      <c r="N459" s="236"/>
      <c r="O459" s="236"/>
      <c r="P459" s="236"/>
      <c r="Q459" s="236"/>
      <c r="R459" s="236"/>
      <c r="S459" s="236"/>
      <c r="T459" s="23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8" t="s">
        <v>222</v>
      </c>
      <c r="AU459" s="238" t="s">
        <v>83</v>
      </c>
      <c r="AV459" s="13" t="s">
        <v>81</v>
      </c>
      <c r="AW459" s="13" t="s">
        <v>34</v>
      </c>
      <c r="AX459" s="13" t="s">
        <v>74</v>
      </c>
      <c r="AY459" s="238" t="s">
        <v>213</v>
      </c>
    </row>
    <row r="460" s="14" customFormat="1">
      <c r="A460" s="14"/>
      <c r="B460" s="239"/>
      <c r="C460" s="240"/>
      <c r="D460" s="230" t="s">
        <v>222</v>
      </c>
      <c r="E460" s="241" t="s">
        <v>19</v>
      </c>
      <c r="F460" s="242" t="s">
        <v>666</v>
      </c>
      <c r="G460" s="240"/>
      <c r="H460" s="243">
        <v>2.52</v>
      </c>
      <c r="I460" s="244"/>
      <c r="J460" s="240"/>
      <c r="K460" s="240"/>
      <c r="L460" s="245"/>
      <c r="M460" s="246"/>
      <c r="N460" s="247"/>
      <c r="O460" s="247"/>
      <c r="P460" s="247"/>
      <c r="Q460" s="247"/>
      <c r="R460" s="247"/>
      <c r="S460" s="247"/>
      <c r="T460" s="24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9" t="s">
        <v>222</v>
      </c>
      <c r="AU460" s="249" t="s">
        <v>83</v>
      </c>
      <c r="AV460" s="14" t="s">
        <v>83</v>
      </c>
      <c r="AW460" s="14" t="s">
        <v>34</v>
      </c>
      <c r="AX460" s="14" t="s">
        <v>74</v>
      </c>
      <c r="AY460" s="249" t="s">
        <v>213</v>
      </c>
    </row>
    <row r="461" s="14" customFormat="1">
      <c r="A461" s="14"/>
      <c r="B461" s="239"/>
      <c r="C461" s="240"/>
      <c r="D461" s="230" t="s">
        <v>222</v>
      </c>
      <c r="E461" s="241" t="s">
        <v>19</v>
      </c>
      <c r="F461" s="242" t="s">
        <v>667</v>
      </c>
      <c r="G461" s="240"/>
      <c r="H461" s="243">
        <v>2.1829999999999998</v>
      </c>
      <c r="I461" s="244"/>
      <c r="J461" s="240"/>
      <c r="K461" s="240"/>
      <c r="L461" s="245"/>
      <c r="M461" s="246"/>
      <c r="N461" s="247"/>
      <c r="O461" s="247"/>
      <c r="P461" s="247"/>
      <c r="Q461" s="247"/>
      <c r="R461" s="247"/>
      <c r="S461" s="247"/>
      <c r="T461" s="24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9" t="s">
        <v>222</v>
      </c>
      <c r="AU461" s="249" t="s">
        <v>83</v>
      </c>
      <c r="AV461" s="14" t="s">
        <v>83</v>
      </c>
      <c r="AW461" s="14" t="s">
        <v>34</v>
      </c>
      <c r="AX461" s="14" t="s">
        <v>74</v>
      </c>
      <c r="AY461" s="249" t="s">
        <v>213</v>
      </c>
    </row>
    <row r="462" s="14" customFormat="1">
      <c r="A462" s="14"/>
      <c r="B462" s="239"/>
      <c r="C462" s="240"/>
      <c r="D462" s="230" t="s">
        <v>222</v>
      </c>
      <c r="E462" s="241" t="s">
        <v>19</v>
      </c>
      <c r="F462" s="242" t="s">
        <v>668</v>
      </c>
      <c r="G462" s="240"/>
      <c r="H462" s="243">
        <v>5.0439999999999996</v>
      </c>
      <c r="I462" s="244"/>
      <c r="J462" s="240"/>
      <c r="K462" s="240"/>
      <c r="L462" s="245"/>
      <c r="M462" s="246"/>
      <c r="N462" s="247"/>
      <c r="O462" s="247"/>
      <c r="P462" s="247"/>
      <c r="Q462" s="247"/>
      <c r="R462" s="247"/>
      <c r="S462" s="247"/>
      <c r="T462" s="24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9" t="s">
        <v>222</v>
      </c>
      <c r="AU462" s="249" t="s">
        <v>83</v>
      </c>
      <c r="AV462" s="14" t="s">
        <v>83</v>
      </c>
      <c r="AW462" s="14" t="s">
        <v>34</v>
      </c>
      <c r="AX462" s="14" t="s">
        <v>74</v>
      </c>
      <c r="AY462" s="249" t="s">
        <v>213</v>
      </c>
    </row>
    <row r="463" s="14" customFormat="1">
      <c r="A463" s="14"/>
      <c r="B463" s="239"/>
      <c r="C463" s="240"/>
      <c r="D463" s="230" t="s">
        <v>222</v>
      </c>
      <c r="E463" s="241" t="s">
        <v>19</v>
      </c>
      <c r="F463" s="242" t="s">
        <v>669</v>
      </c>
      <c r="G463" s="240"/>
      <c r="H463" s="243">
        <v>3.9990000000000001</v>
      </c>
      <c r="I463" s="244"/>
      <c r="J463" s="240"/>
      <c r="K463" s="240"/>
      <c r="L463" s="245"/>
      <c r="M463" s="246"/>
      <c r="N463" s="247"/>
      <c r="O463" s="247"/>
      <c r="P463" s="247"/>
      <c r="Q463" s="247"/>
      <c r="R463" s="247"/>
      <c r="S463" s="247"/>
      <c r="T463" s="24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9" t="s">
        <v>222</v>
      </c>
      <c r="AU463" s="249" t="s">
        <v>83</v>
      </c>
      <c r="AV463" s="14" t="s">
        <v>83</v>
      </c>
      <c r="AW463" s="14" t="s">
        <v>34</v>
      </c>
      <c r="AX463" s="14" t="s">
        <v>74</v>
      </c>
      <c r="AY463" s="249" t="s">
        <v>213</v>
      </c>
    </row>
    <row r="464" s="16" customFormat="1">
      <c r="A464" s="16"/>
      <c r="B464" s="261"/>
      <c r="C464" s="262"/>
      <c r="D464" s="230" t="s">
        <v>222</v>
      </c>
      <c r="E464" s="263" t="s">
        <v>19</v>
      </c>
      <c r="F464" s="264" t="s">
        <v>299</v>
      </c>
      <c r="G464" s="262"/>
      <c r="H464" s="265">
        <v>13.746</v>
      </c>
      <c r="I464" s="266"/>
      <c r="J464" s="262"/>
      <c r="K464" s="262"/>
      <c r="L464" s="267"/>
      <c r="M464" s="268"/>
      <c r="N464" s="269"/>
      <c r="O464" s="269"/>
      <c r="P464" s="269"/>
      <c r="Q464" s="269"/>
      <c r="R464" s="269"/>
      <c r="S464" s="269"/>
      <c r="T464" s="270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T464" s="271" t="s">
        <v>222</v>
      </c>
      <c r="AU464" s="271" t="s">
        <v>83</v>
      </c>
      <c r="AV464" s="16" t="s">
        <v>106</v>
      </c>
      <c r="AW464" s="16" t="s">
        <v>34</v>
      </c>
      <c r="AX464" s="16" t="s">
        <v>74</v>
      </c>
      <c r="AY464" s="271" t="s">
        <v>213</v>
      </c>
    </row>
    <row r="465" s="14" customFormat="1">
      <c r="A465" s="14"/>
      <c r="B465" s="239"/>
      <c r="C465" s="240"/>
      <c r="D465" s="230" t="s">
        <v>222</v>
      </c>
      <c r="E465" s="241" t="s">
        <v>19</v>
      </c>
      <c r="F465" s="242" t="s">
        <v>670</v>
      </c>
      <c r="G465" s="240"/>
      <c r="H465" s="243">
        <v>0.85499999999999998</v>
      </c>
      <c r="I465" s="244"/>
      <c r="J465" s="240"/>
      <c r="K465" s="240"/>
      <c r="L465" s="245"/>
      <c r="M465" s="246"/>
      <c r="N465" s="247"/>
      <c r="O465" s="247"/>
      <c r="P465" s="247"/>
      <c r="Q465" s="247"/>
      <c r="R465" s="247"/>
      <c r="S465" s="247"/>
      <c r="T465" s="248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9" t="s">
        <v>222</v>
      </c>
      <c r="AU465" s="249" t="s">
        <v>83</v>
      </c>
      <c r="AV465" s="14" t="s">
        <v>83</v>
      </c>
      <c r="AW465" s="14" t="s">
        <v>34</v>
      </c>
      <c r="AX465" s="14" t="s">
        <v>74</v>
      </c>
      <c r="AY465" s="249" t="s">
        <v>213</v>
      </c>
    </row>
    <row r="466" s="15" customFormat="1">
      <c r="A466" s="15"/>
      <c r="B466" s="250"/>
      <c r="C466" s="251"/>
      <c r="D466" s="230" t="s">
        <v>222</v>
      </c>
      <c r="E466" s="252" t="s">
        <v>19</v>
      </c>
      <c r="F466" s="253" t="s">
        <v>228</v>
      </c>
      <c r="G466" s="251"/>
      <c r="H466" s="254">
        <v>22.317</v>
      </c>
      <c r="I466" s="255"/>
      <c r="J466" s="251"/>
      <c r="K466" s="251"/>
      <c r="L466" s="256"/>
      <c r="M466" s="257"/>
      <c r="N466" s="258"/>
      <c r="O466" s="258"/>
      <c r="P466" s="258"/>
      <c r="Q466" s="258"/>
      <c r="R466" s="258"/>
      <c r="S466" s="258"/>
      <c r="T466" s="259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0" t="s">
        <v>222</v>
      </c>
      <c r="AU466" s="260" t="s">
        <v>83</v>
      </c>
      <c r="AV466" s="15" t="s">
        <v>220</v>
      </c>
      <c r="AW466" s="15" t="s">
        <v>34</v>
      </c>
      <c r="AX466" s="15" t="s">
        <v>81</v>
      </c>
      <c r="AY466" s="260" t="s">
        <v>213</v>
      </c>
    </row>
    <row r="467" s="2" customFormat="1" ht="21.75" customHeight="1">
      <c r="A467" s="40"/>
      <c r="B467" s="41"/>
      <c r="C467" s="215" t="s">
        <v>671</v>
      </c>
      <c r="D467" s="215" t="s">
        <v>215</v>
      </c>
      <c r="E467" s="216" t="s">
        <v>672</v>
      </c>
      <c r="F467" s="217" t="s">
        <v>673</v>
      </c>
      <c r="G467" s="218" t="s">
        <v>236</v>
      </c>
      <c r="H467" s="219">
        <v>24.329999999999998</v>
      </c>
      <c r="I467" s="220"/>
      <c r="J467" s="221">
        <f>ROUND(I467*H467,2)</f>
        <v>0</v>
      </c>
      <c r="K467" s="217" t="s">
        <v>219</v>
      </c>
      <c r="L467" s="46"/>
      <c r="M467" s="222" t="s">
        <v>19</v>
      </c>
      <c r="N467" s="223" t="s">
        <v>45</v>
      </c>
      <c r="O467" s="86"/>
      <c r="P467" s="224">
        <f>O467*H467</f>
        <v>0</v>
      </c>
      <c r="Q467" s="224">
        <v>0.26723000000000002</v>
      </c>
      <c r="R467" s="224">
        <f>Q467*H467</f>
        <v>6.5017059000000001</v>
      </c>
      <c r="S467" s="224">
        <v>0</v>
      </c>
      <c r="T467" s="225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6" t="s">
        <v>220</v>
      </c>
      <c r="AT467" s="226" t="s">
        <v>215</v>
      </c>
      <c r="AU467" s="226" t="s">
        <v>83</v>
      </c>
      <c r="AY467" s="19" t="s">
        <v>213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19" t="s">
        <v>81</v>
      </c>
      <c r="BK467" s="227">
        <f>ROUND(I467*H467,2)</f>
        <v>0</v>
      </c>
      <c r="BL467" s="19" t="s">
        <v>220</v>
      </c>
      <c r="BM467" s="226" t="s">
        <v>674</v>
      </c>
    </row>
    <row r="468" s="13" customFormat="1">
      <c r="A468" s="13"/>
      <c r="B468" s="228"/>
      <c r="C468" s="229"/>
      <c r="D468" s="230" t="s">
        <v>222</v>
      </c>
      <c r="E468" s="231" t="s">
        <v>19</v>
      </c>
      <c r="F468" s="232" t="s">
        <v>271</v>
      </c>
      <c r="G468" s="229"/>
      <c r="H468" s="231" t="s">
        <v>19</v>
      </c>
      <c r="I468" s="233"/>
      <c r="J468" s="229"/>
      <c r="K468" s="229"/>
      <c r="L468" s="234"/>
      <c r="M468" s="235"/>
      <c r="N468" s="236"/>
      <c r="O468" s="236"/>
      <c r="P468" s="236"/>
      <c r="Q468" s="236"/>
      <c r="R468" s="236"/>
      <c r="S468" s="236"/>
      <c r="T468" s="23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8" t="s">
        <v>222</v>
      </c>
      <c r="AU468" s="238" t="s">
        <v>83</v>
      </c>
      <c r="AV468" s="13" t="s">
        <v>81</v>
      </c>
      <c r="AW468" s="13" t="s">
        <v>34</v>
      </c>
      <c r="AX468" s="13" t="s">
        <v>74</v>
      </c>
      <c r="AY468" s="238" t="s">
        <v>213</v>
      </c>
    </row>
    <row r="469" s="14" customFormat="1">
      <c r="A469" s="14"/>
      <c r="B469" s="239"/>
      <c r="C469" s="240"/>
      <c r="D469" s="230" t="s">
        <v>222</v>
      </c>
      <c r="E469" s="241" t="s">
        <v>19</v>
      </c>
      <c r="F469" s="242" t="s">
        <v>675</v>
      </c>
      <c r="G469" s="240"/>
      <c r="H469" s="243">
        <v>18.969999999999999</v>
      </c>
      <c r="I469" s="244"/>
      <c r="J469" s="240"/>
      <c r="K469" s="240"/>
      <c r="L469" s="245"/>
      <c r="M469" s="246"/>
      <c r="N469" s="247"/>
      <c r="O469" s="247"/>
      <c r="P469" s="247"/>
      <c r="Q469" s="247"/>
      <c r="R469" s="247"/>
      <c r="S469" s="247"/>
      <c r="T469" s="248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9" t="s">
        <v>222</v>
      </c>
      <c r="AU469" s="249" t="s">
        <v>83</v>
      </c>
      <c r="AV469" s="14" t="s">
        <v>83</v>
      </c>
      <c r="AW469" s="14" t="s">
        <v>34</v>
      </c>
      <c r="AX469" s="14" t="s">
        <v>74</v>
      </c>
      <c r="AY469" s="249" t="s">
        <v>213</v>
      </c>
    </row>
    <row r="470" s="14" customFormat="1">
      <c r="A470" s="14"/>
      <c r="B470" s="239"/>
      <c r="C470" s="240"/>
      <c r="D470" s="230" t="s">
        <v>222</v>
      </c>
      <c r="E470" s="241" t="s">
        <v>19</v>
      </c>
      <c r="F470" s="242" t="s">
        <v>676</v>
      </c>
      <c r="G470" s="240"/>
      <c r="H470" s="243">
        <v>5.3600000000000003</v>
      </c>
      <c r="I470" s="244"/>
      <c r="J470" s="240"/>
      <c r="K470" s="240"/>
      <c r="L470" s="245"/>
      <c r="M470" s="246"/>
      <c r="N470" s="247"/>
      <c r="O470" s="247"/>
      <c r="P470" s="247"/>
      <c r="Q470" s="247"/>
      <c r="R470" s="247"/>
      <c r="S470" s="247"/>
      <c r="T470" s="24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9" t="s">
        <v>222</v>
      </c>
      <c r="AU470" s="249" t="s">
        <v>83</v>
      </c>
      <c r="AV470" s="14" t="s">
        <v>83</v>
      </c>
      <c r="AW470" s="14" t="s">
        <v>34</v>
      </c>
      <c r="AX470" s="14" t="s">
        <v>74</v>
      </c>
      <c r="AY470" s="249" t="s">
        <v>213</v>
      </c>
    </row>
    <row r="471" s="15" customFormat="1">
      <c r="A471" s="15"/>
      <c r="B471" s="250"/>
      <c r="C471" s="251"/>
      <c r="D471" s="230" t="s">
        <v>222</v>
      </c>
      <c r="E471" s="252" t="s">
        <v>19</v>
      </c>
      <c r="F471" s="253" t="s">
        <v>228</v>
      </c>
      <c r="G471" s="251"/>
      <c r="H471" s="254">
        <v>24.329999999999998</v>
      </c>
      <c r="I471" s="255"/>
      <c r="J471" s="251"/>
      <c r="K471" s="251"/>
      <c r="L471" s="256"/>
      <c r="M471" s="257"/>
      <c r="N471" s="258"/>
      <c r="O471" s="258"/>
      <c r="P471" s="258"/>
      <c r="Q471" s="258"/>
      <c r="R471" s="258"/>
      <c r="S471" s="258"/>
      <c r="T471" s="259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0" t="s">
        <v>222</v>
      </c>
      <c r="AU471" s="260" t="s">
        <v>83</v>
      </c>
      <c r="AV471" s="15" t="s">
        <v>220</v>
      </c>
      <c r="AW471" s="15" t="s">
        <v>34</v>
      </c>
      <c r="AX471" s="15" t="s">
        <v>81</v>
      </c>
      <c r="AY471" s="260" t="s">
        <v>213</v>
      </c>
    </row>
    <row r="472" s="12" customFormat="1" ht="22.8" customHeight="1">
      <c r="A472" s="12"/>
      <c r="B472" s="199"/>
      <c r="C472" s="200"/>
      <c r="D472" s="201" t="s">
        <v>73</v>
      </c>
      <c r="E472" s="213" t="s">
        <v>220</v>
      </c>
      <c r="F472" s="213" t="s">
        <v>677</v>
      </c>
      <c r="G472" s="200"/>
      <c r="H472" s="200"/>
      <c r="I472" s="203"/>
      <c r="J472" s="214">
        <f>BK472</f>
        <v>0</v>
      </c>
      <c r="K472" s="200"/>
      <c r="L472" s="205"/>
      <c r="M472" s="206"/>
      <c r="N472" s="207"/>
      <c r="O472" s="207"/>
      <c r="P472" s="208">
        <f>SUM(P473:P634)</f>
        <v>0</v>
      </c>
      <c r="Q472" s="207"/>
      <c r="R472" s="208">
        <f>SUM(R473:R634)</f>
        <v>770.57607156070014</v>
      </c>
      <c r="S472" s="207"/>
      <c r="T472" s="209">
        <f>SUM(T473:T634)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10" t="s">
        <v>81</v>
      </c>
      <c r="AT472" s="211" t="s">
        <v>73</v>
      </c>
      <c r="AU472" s="211" t="s">
        <v>81</v>
      </c>
      <c r="AY472" s="210" t="s">
        <v>213</v>
      </c>
      <c r="BK472" s="212">
        <f>SUM(BK473:BK634)</f>
        <v>0</v>
      </c>
    </row>
    <row r="473" s="2" customFormat="1" ht="44.25" customHeight="1">
      <c r="A473" s="40"/>
      <c r="B473" s="41"/>
      <c r="C473" s="215" t="s">
        <v>678</v>
      </c>
      <c r="D473" s="215" t="s">
        <v>215</v>
      </c>
      <c r="E473" s="216" t="s">
        <v>679</v>
      </c>
      <c r="F473" s="217" t="s">
        <v>680</v>
      </c>
      <c r="G473" s="218" t="s">
        <v>236</v>
      </c>
      <c r="H473" s="219">
        <v>1.8999999999999999</v>
      </c>
      <c r="I473" s="220"/>
      <c r="J473" s="221">
        <f>ROUND(I473*H473,2)</f>
        <v>0</v>
      </c>
      <c r="K473" s="217" t="s">
        <v>19</v>
      </c>
      <c r="L473" s="46"/>
      <c r="M473" s="222" t="s">
        <v>19</v>
      </c>
      <c r="N473" s="223" t="s">
        <v>45</v>
      </c>
      <c r="O473" s="86"/>
      <c r="P473" s="224">
        <f>O473*H473</f>
        <v>0</v>
      </c>
      <c r="Q473" s="224">
        <v>0.41999255299999999</v>
      </c>
      <c r="R473" s="224">
        <f>Q473*H473</f>
        <v>0.79798585069999994</v>
      </c>
      <c r="S473" s="224">
        <v>0</v>
      </c>
      <c r="T473" s="225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6" t="s">
        <v>220</v>
      </c>
      <c r="AT473" s="226" t="s">
        <v>215</v>
      </c>
      <c r="AU473" s="226" t="s">
        <v>83</v>
      </c>
      <c r="AY473" s="19" t="s">
        <v>213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9" t="s">
        <v>81</v>
      </c>
      <c r="BK473" s="227">
        <f>ROUND(I473*H473,2)</f>
        <v>0</v>
      </c>
      <c r="BL473" s="19" t="s">
        <v>220</v>
      </c>
      <c r="BM473" s="226" t="s">
        <v>681</v>
      </c>
    </row>
    <row r="474" s="13" customFormat="1">
      <c r="A474" s="13"/>
      <c r="B474" s="228"/>
      <c r="C474" s="229"/>
      <c r="D474" s="230" t="s">
        <v>222</v>
      </c>
      <c r="E474" s="231" t="s">
        <v>19</v>
      </c>
      <c r="F474" s="232" t="s">
        <v>271</v>
      </c>
      <c r="G474" s="229"/>
      <c r="H474" s="231" t="s">
        <v>19</v>
      </c>
      <c r="I474" s="233"/>
      <c r="J474" s="229"/>
      <c r="K474" s="229"/>
      <c r="L474" s="234"/>
      <c r="M474" s="235"/>
      <c r="N474" s="236"/>
      <c r="O474" s="236"/>
      <c r="P474" s="236"/>
      <c r="Q474" s="236"/>
      <c r="R474" s="236"/>
      <c r="S474" s="236"/>
      <c r="T474" s="23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8" t="s">
        <v>222</v>
      </c>
      <c r="AU474" s="238" t="s">
        <v>83</v>
      </c>
      <c r="AV474" s="13" t="s">
        <v>81</v>
      </c>
      <c r="AW474" s="13" t="s">
        <v>34</v>
      </c>
      <c r="AX474" s="13" t="s">
        <v>74</v>
      </c>
      <c r="AY474" s="238" t="s">
        <v>213</v>
      </c>
    </row>
    <row r="475" s="13" customFormat="1">
      <c r="A475" s="13"/>
      <c r="B475" s="228"/>
      <c r="C475" s="229"/>
      <c r="D475" s="230" t="s">
        <v>222</v>
      </c>
      <c r="E475" s="231" t="s">
        <v>19</v>
      </c>
      <c r="F475" s="232" t="s">
        <v>682</v>
      </c>
      <c r="G475" s="229"/>
      <c r="H475" s="231" t="s">
        <v>19</v>
      </c>
      <c r="I475" s="233"/>
      <c r="J475" s="229"/>
      <c r="K475" s="229"/>
      <c r="L475" s="234"/>
      <c r="M475" s="235"/>
      <c r="N475" s="236"/>
      <c r="O475" s="236"/>
      <c r="P475" s="236"/>
      <c r="Q475" s="236"/>
      <c r="R475" s="236"/>
      <c r="S475" s="236"/>
      <c r="T475" s="23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8" t="s">
        <v>222</v>
      </c>
      <c r="AU475" s="238" t="s">
        <v>83</v>
      </c>
      <c r="AV475" s="13" t="s">
        <v>81</v>
      </c>
      <c r="AW475" s="13" t="s">
        <v>34</v>
      </c>
      <c r="AX475" s="13" t="s">
        <v>74</v>
      </c>
      <c r="AY475" s="238" t="s">
        <v>213</v>
      </c>
    </row>
    <row r="476" s="14" customFormat="1">
      <c r="A476" s="14"/>
      <c r="B476" s="239"/>
      <c r="C476" s="240"/>
      <c r="D476" s="230" t="s">
        <v>222</v>
      </c>
      <c r="E476" s="241" t="s">
        <v>19</v>
      </c>
      <c r="F476" s="242" t="s">
        <v>683</v>
      </c>
      <c r="G476" s="240"/>
      <c r="H476" s="243">
        <v>1.8999999999999999</v>
      </c>
      <c r="I476" s="244"/>
      <c r="J476" s="240"/>
      <c r="K476" s="240"/>
      <c r="L476" s="245"/>
      <c r="M476" s="246"/>
      <c r="N476" s="247"/>
      <c r="O476" s="247"/>
      <c r="P476" s="247"/>
      <c r="Q476" s="247"/>
      <c r="R476" s="247"/>
      <c r="S476" s="247"/>
      <c r="T476" s="24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9" t="s">
        <v>222</v>
      </c>
      <c r="AU476" s="249" t="s">
        <v>83</v>
      </c>
      <c r="AV476" s="14" t="s">
        <v>83</v>
      </c>
      <c r="AW476" s="14" t="s">
        <v>34</v>
      </c>
      <c r="AX476" s="14" t="s">
        <v>81</v>
      </c>
      <c r="AY476" s="249" t="s">
        <v>213</v>
      </c>
    </row>
    <row r="477" s="2" customFormat="1" ht="44.25" customHeight="1">
      <c r="A477" s="40"/>
      <c r="B477" s="41"/>
      <c r="C477" s="215" t="s">
        <v>684</v>
      </c>
      <c r="D477" s="215" t="s">
        <v>215</v>
      </c>
      <c r="E477" s="216" t="s">
        <v>685</v>
      </c>
      <c r="F477" s="217" t="s">
        <v>686</v>
      </c>
      <c r="G477" s="218" t="s">
        <v>236</v>
      </c>
      <c r="H477" s="219">
        <v>94.799999999999997</v>
      </c>
      <c r="I477" s="220"/>
      <c r="J477" s="221">
        <f>ROUND(I477*H477,2)</f>
        <v>0</v>
      </c>
      <c r="K477" s="217" t="s">
        <v>19</v>
      </c>
      <c r="L477" s="46"/>
      <c r="M477" s="222" t="s">
        <v>19</v>
      </c>
      <c r="N477" s="223" t="s">
        <v>45</v>
      </c>
      <c r="O477" s="86"/>
      <c r="P477" s="224">
        <f>O477*H477</f>
        <v>0</v>
      </c>
      <c r="Q477" s="224">
        <v>0.39883000000000002</v>
      </c>
      <c r="R477" s="224">
        <f>Q477*H477</f>
        <v>37.809083999999999</v>
      </c>
      <c r="S477" s="224">
        <v>0</v>
      </c>
      <c r="T477" s="225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6" t="s">
        <v>220</v>
      </c>
      <c r="AT477" s="226" t="s">
        <v>215</v>
      </c>
      <c r="AU477" s="226" t="s">
        <v>83</v>
      </c>
      <c r="AY477" s="19" t="s">
        <v>213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9" t="s">
        <v>81</v>
      </c>
      <c r="BK477" s="227">
        <f>ROUND(I477*H477,2)</f>
        <v>0</v>
      </c>
      <c r="BL477" s="19" t="s">
        <v>220</v>
      </c>
      <c r="BM477" s="226" t="s">
        <v>687</v>
      </c>
    </row>
    <row r="478" s="13" customFormat="1">
      <c r="A478" s="13"/>
      <c r="B478" s="228"/>
      <c r="C478" s="229"/>
      <c r="D478" s="230" t="s">
        <v>222</v>
      </c>
      <c r="E478" s="231" t="s">
        <v>19</v>
      </c>
      <c r="F478" s="232" t="s">
        <v>271</v>
      </c>
      <c r="G478" s="229"/>
      <c r="H478" s="231" t="s">
        <v>19</v>
      </c>
      <c r="I478" s="233"/>
      <c r="J478" s="229"/>
      <c r="K478" s="229"/>
      <c r="L478" s="234"/>
      <c r="M478" s="235"/>
      <c r="N478" s="236"/>
      <c r="O478" s="236"/>
      <c r="P478" s="236"/>
      <c r="Q478" s="236"/>
      <c r="R478" s="236"/>
      <c r="S478" s="236"/>
      <c r="T478" s="23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8" t="s">
        <v>222</v>
      </c>
      <c r="AU478" s="238" t="s">
        <v>83</v>
      </c>
      <c r="AV478" s="13" t="s">
        <v>81</v>
      </c>
      <c r="AW478" s="13" t="s">
        <v>34</v>
      </c>
      <c r="AX478" s="13" t="s">
        <v>74</v>
      </c>
      <c r="AY478" s="238" t="s">
        <v>213</v>
      </c>
    </row>
    <row r="479" s="13" customFormat="1">
      <c r="A479" s="13"/>
      <c r="B479" s="228"/>
      <c r="C479" s="229"/>
      <c r="D479" s="230" t="s">
        <v>222</v>
      </c>
      <c r="E479" s="231" t="s">
        <v>19</v>
      </c>
      <c r="F479" s="232" t="s">
        <v>682</v>
      </c>
      <c r="G479" s="229"/>
      <c r="H479" s="231" t="s">
        <v>19</v>
      </c>
      <c r="I479" s="233"/>
      <c r="J479" s="229"/>
      <c r="K479" s="229"/>
      <c r="L479" s="234"/>
      <c r="M479" s="235"/>
      <c r="N479" s="236"/>
      <c r="O479" s="236"/>
      <c r="P479" s="236"/>
      <c r="Q479" s="236"/>
      <c r="R479" s="236"/>
      <c r="S479" s="236"/>
      <c r="T479" s="23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8" t="s">
        <v>222</v>
      </c>
      <c r="AU479" s="238" t="s">
        <v>83</v>
      </c>
      <c r="AV479" s="13" t="s">
        <v>81</v>
      </c>
      <c r="AW479" s="13" t="s">
        <v>34</v>
      </c>
      <c r="AX479" s="13" t="s">
        <v>74</v>
      </c>
      <c r="AY479" s="238" t="s">
        <v>213</v>
      </c>
    </row>
    <row r="480" s="14" customFormat="1">
      <c r="A480" s="14"/>
      <c r="B480" s="239"/>
      <c r="C480" s="240"/>
      <c r="D480" s="230" t="s">
        <v>222</v>
      </c>
      <c r="E480" s="241" t="s">
        <v>19</v>
      </c>
      <c r="F480" s="242" t="s">
        <v>688</v>
      </c>
      <c r="G480" s="240"/>
      <c r="H480" s="243">
        <v>94.799999999999997</v>
      </c>
      <c r="I480" s="244"/>
      <c r="J480" s="240"/>
      <c r="K480" s="240"/>
      <c r="L480" s="245"/>
      <c r="M480" s="246"/>
      <c r="N480" s="247"/>
      <c r="O480" s="247"/>
      <c r="P480" s="247"/>
      <c r="Q480" s="247"/>
      <c r="R480" s="247"/>
      <c r="S480" s="247"/>
      <c r="T480" s="24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9" t="s">
        <v>222</v>
      </c>
      <c r="AU480" s="249" t="s">
        <v>83</v>
      </c>
      <c r="AV480" s="14" t="s">
        <v>83</v>
      </c>
      <c r="AW480" s="14" t="s">
        <v>34</v>
      </c>
      <c r="AX480" s="14" t="s">
        <v>81</v>
      </c>
      <c r="AY480" s="249" t="s">
        <v>213</v>
      </c>
    </row>
    <row r="481" s="2" customFormat="1" ht="44.25" customHeight="1">
      <c r="A481" s="40"/>
      <c r="B481" s="41"/>
      <c r="C481" s="215" t="s">
        <v>689</v>
      </c>
      <c r="D481" s="215" t="s">
        <v>215</v>
      </c>
      <c r="E481" s="216" t="s">
        <v>690</v>
      </c>
      <c r="F481" s="217" t="s">
        <v>691</v>
      </c>
      <c r="G481" s="218" t="s">
        <v>236</v>
      </c>
      <c r="H481" s="219">
        <v>23</v>
      </c>
      <c r="I481" s="220"/>
      <c r="J481" s="221">
        <f>ROUND(I481*H481,2)</f>
        <v>0</v>
      </c>
      <c r="K481" s="217" t="s">
        <v>19</v>
      </c>
      <c r="L481" s="46"/>
      <c r="M481" s="222" t="s">
        <v>19</v>
      </c>
      <c r="N481" s="223" t="s">
        <v>45</v>
      </c>
      <c r="O481" s="86"/>
      <c r="P481" s="224">
        <f>O481*H481</f>
        <v>0</v>
      </c>
      <c r="Q481" s="224">
        <v>0.41900999999999999</v>
      </c>
      <c r="R481" s="224">
        <f>Q481*H481</f>
        <v>9.6372300000000006</v>
      </c>
      <c r="S481" s="224">
        <v>0</v>
      </c>
      <c r="T481" s="225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6" t="s">
        <v>220</v>
      </c>
      <c r="AT481" s="226" t="s">
        <v>215</v>
      </c>
      <c r="AU481" s="226" t="s">
        <v>83</v>
      </c>
      <c r="AY481" s="19" t="s">
        <v>213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9" t="s">
        <v>81</v>
      </c>
      <c r="BK481" s="227">
        <f>ROUND(I481*H481,2)</f>
        <v>0</v>
      </c>
      <c r="BL481" s="19" t="s">
        <v>220</v>
      </c>
      <c r="BM481" s="226" t="s">
        <v>692</v>
      </c>
    </row>
    <row r="482" s="13" customFormat="1">
      <c r="A482" s="13"/>
      <c r="B482" s="228"/>
      <c r="C482" s="229"/>
      <c r="D482" s="230" t="s">
        <v>222</v>
      </c>
      <c r="E482" s="231" t="s">
        <v>19</v>
      </c>
      <c r="F482" s="232" t="s">
        <v>271</v>
      </c>
      <c r="G482" s="229"/>
      <c r="H482" s="231" t="s">
        <v>19</v>
      </c>
      <c r="I482" s="233"/>
      <c r="J482" s="229"/>
      <c r="K482" s="229"/>
      <c r="L482" s="234"/>
      <c r="M482" s="235"/>
      <c r="N482" s="236"/>
      <c r="O482" s="236"/>
      <c r="P482" s="236"/>
      <c r="Q482" s="236"/>
      <c r="R482" s="236"/>
      <c r="S482" s="236"/>
      <c r="T482" s="23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8" t="s">
        <v>222</v>
      </c>
      <c r="AU482" s="238" t="s">
        <v>83</v>
      </c>
      <c r="AV482" s="13" t="s">
        <v>81</v>
      </c>
      <c r="AW482" s="13" t="s">
        <v>34</v>
      </c>
      <c r="AX482" s="13" t="s">
        <v>74</v>
      </c>
      <c r="AY482" s="238" t="s">
        <v>213</v>
      </c>
    </row>
    <row r="483" s="13" customFormat="1">
      <c r="A483" s="13"/>
      <c r="B483" s="228"/>
      <c r="C483" s="229"/>
      <c r="D483" s="230" t="s">
        <v>222</v>
      </c>
      <c r="E483" s="231" t="s">
        <v>19</v>
      </c>
      <c r="F483" s="232" t="s">
        <v>682</v>
      </c>
      <c r="G483" s="229"/>
      <c r="H483" s="231" t="s">
        <v>19</v>
      </c>
      <c r="I483" s="233"/>
      <c r="J483" s="229"/>
      <c r="K483" s="229"/>
      <c r="L483" s="234"/>
      <c r="M483" s="235"/>
      <c r="N483" s="236"/>
      <c r="O483" s="236"/>
      <c r="P483" s="236"/>
      <c r="Q483" s="236"/>
      <c r="R483" s="236"/>
      <c r="S483" s="236"/>
      <c r="T483" s="237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8" t="s">
        <v>222</v>
      </c>
      <c r="AU483" s="238" t="s">
        <v>83</v>
      </c>
      <c r="AV483" s="13" t="s">
        <v>81</v>
      </c>
      <c r="AW483" s="13" t="s">
        <v>34</v>
      </c>
      <c r="AX483" s="13" t="s">
        <v>74</v>
      </c>
      <c r="AY483" s="238" t="s">
        <v>213</v>
      </c>
    </row>
    <row r="484" s="14" customFormat="1">
      <c r="A484" s="14"/>
      <c r="B484" s="239"/>
      <c r="C484" s="240"/>
      <c r="D484" s="230" t="s">
        <v>222</v>
      </c>
      <c r="E484" s="241" t="s">
        <v>19</v>
      </c>
      <c r="F484" s="242" t="s">
        <v>693</v>
      </c>
      <c r="G484" s="240"/>
      <c r="H484" s="243">
        <v>23</v>
      </c>
      <c r="I484" s="244"/>
      <c r="J484" s="240"/>
      <c r="K484" s="240"/>
      <c r="L484" s="245"/>
      <c r="M484" s="246"/>
      <c r="N484" s="247"/>
      <c r="O484" s="247"/>
      <c r="P484" s="247"/>
      <c r="Q484" s="247"/>
      <c r="R484" s="247"/>
      <c r="S484" s="247"/>
      <c r="T484" s="248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9" t="s">
        <v>222</v>
      </c>
      <c r="AU484" s="249" t="s">
        <v>83</v>
      </c>
      <c r="AV484" s="14" t="s">
        <v>83</v>
      </c>
      <c r="AW484" s="14" t="s">
        <v>34</v>
      </c>
      <c r="AX484" s="14" t="s">
        <v>81</v>
      </c>
      <c r="AY484" s="249" t="s">
        <v>213</v>
      </c>
    </row>
    <row r="485" s="2" customFormat="1" ht="44.25" customHeight="1">
      <c r="A485" s="40"/>
      <c r="B485" s="41"/>
      <c r="C485" s="215" t="s">
        <v>694</v>
      </c>
      <c r="D485" s="215" t="s">
        <v>215</v>
      </c>
      <c r="E485" s="216" t="s">
        <v>695</v>
      </c>
      <c r="F485" s="217" t="s">
        <v>696</v>
      </c>
      <c r="G485" s="218" t="s">
        <v>236</v>
      </c>
      <c r="H485" s="219">
        <v>31</v>
      </c>
      <c r="I485" s="220"/>
      <c r="J485" s="221">
        <f>ROUND(I485*H485,2)</f>
        <v>0</v>
      </c>
      <c r="K485" s="217" t="s">
        <v>19</v>
      </c>
      <c r="L485" s="46"/>
      <c r="M485" s="222" t="s">
        <v>19</v>
      </c>
      <c r="N485" s="223" t="s">
        <v>45</v>
      </c>
      <c r="O485" s="86"/>
      <c r="P485" s="224">
        <f>O485*H485</f>
        <v>0</v>
      </c>
      <c r="Q485" s="224">
        <v>0.37690000000000001</v>
      </c>
      <c r="R485" s="224">
        <f>Q485*H485</f>
        <v>11.683900000000001</v>
      </c>
      <c r="S485" s="224">
        <v>0</v>
      </c>
      <c r="T485" s="225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6" t="s">
        <v>220</v>
      </c>
      <c r="AT485" s="226" t="s">
        <v>215</v>
      </c>
      <c r="AU485" s="226" t="s">
        <v>83</v>
      </c>
      <c r="AY485" s="19" t="s">
        <v>213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19" t="s">
        <v>81</v>
      </c>
      <c r="BK485" s="227">
        <f>ROUND(I485*H485,2)</f>
        <v>0</v>
      </c>
      <c r="BL485" s="19" t="s">
        <v>220</v>
      </c>
      <c r="BM485" s="226" t="s">
        <v>697</v>
      </c>
    </row>
    <row r="486" s="13" customFormat="1">
      <c r="A486" s="13"/>
      <c r="B486" s="228"/>
      <c r="C486" s="229"/>
      <c r="D486" s="230" t="s">
        <v>222</v>
      </c>
      <c r="E486" s="231" t="s">
        <v>19</v>
      </c>
      <c r="F486" s="232" t="s">
        <v>271</v>
      </c>
      <c r="G486" s="229"/>
      <c r="H486" s="231" t="s">
        <v>19</v>
      </c>
      <c r="I486" s="233"/>
      <c r="J486" s="229"/>
      <c r="K486" s="229"/>
      <c r="L486" s="234"/>
      <c r="M486" s="235"/>
      <c r="N486" s="236"/>
      <c r="O486" s="236"/>
      <c r="P486" s="236"/>
      <c r="Q486" s="236"/>
      <c r="R486" s="236"/>
      <c r="S486" s="236"/>
      <c r="T486" s="237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8" t="s">
        <v>222</v>
      </c>
      <c r="AU486" s="238" t="s">
        <v>83</v>
      </c>
      <c r="AV486" s="13" t="s">
        <v>81</v>
      </c>
      <c r="AW486" s="13" t="s">
        <v>34</v>
      </c>
      <c r="AX486" s="13" t="s">
        <v>74</v>
      </c>
      <c r="AY486" s="238" t="s">
        <v>213</v>
      </c>
    </row>
    <row r="487" s="13" customFormat="1">
      <c r="A487" s="13"/>
      <c r="B487" s="228"/>
      <c r="C487" s="229"/>
      <c r="D487" s="230" t="s">
        <v>222</v>
      </c>
      <c r="E487" s="231" t="s">
        <v>19</v>
      </c>
      <c r="F487" s="232" t="s">
        <v>682</v>
      </c>
      <c r="G487" s="229"/>
      <c r="H487" s="231" t="s">
        <v>19</v>
      </c>
      <c r="I487" s="233"/>
      <c r="J487" s="229"/>
      <c r="K487" s="229"/>
      <c r="L487" s="234"/>
      <c r="M487" s="235"/>
      <c r="N487" s="236"/>
      <c r="O487" s="236"/>
      <c r="P487" s="236"/>
      <c r="Q487" s="236"/>
      <c r="R487" s="236"/>
      <c r="S487" s="236"/>
      <c r="T487" s="23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8" t="s">
        <v>222</v>
      </c>
      <c r="AU487" s="238" t="s">
        <v>83</v>
      </c>
      <c r="AV487" s="13" t="s">
        <v>81</v>
      </c>
      <c r="AW487" s="13" t="s">
        <v>34</v>
      </c>
      <c r="AX487" s="13" t="s">
        <v>74</v>
      </c>
      <c r="AY487" s="238" t="s">
        <v>213</v>
      </c>
    </row>
    <row r="488" s="14" customFormat="1">
      <c r="A488" s="14"/>
      <c r="B488" s="239"/>
      <c r="C488" s="240"/>
      <c r="D488" s="230" t="s">
        <v>222</v>
      </c>
      <c r="E488" s="241" t="s">
        <v>19</v>
      </c>
      <c r="F488" s="242" t="s">
        <v>698</v>
      </c>
      <c r="G488" s="240"/>
      <c r="H488" s="243">
        <v>31</v>
      </c>
      <c r="I488" s="244"/>
      <c r="J488" s="240"/>
      <c r="K488" s="240"/>
      <c r="L488" s="245"/>
      <c r="M488" s="246"/>
      <c r="N488" s="247"/>
      <c r="O488" s="247"/>
      <c r="P488" s="247"/>
      <c r="Q488" s="247"/>
      <c r="R488" s="247"/>
      <c r="S488" s="247"/>
      <c r="T488" s="24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9" t="s">
        <v>222</v>
      </c>
      <c r="AU488" s="249" t="s">
        <v>83</v>
      </c>
      <c r="AV488" s="14" t="s">
        <v>83</v>
      </c>
      <c r="AW488" s="14" t="s">
        <v>34</v>
      </c>
      <c r="AX488" s="14" t="s">
        <v>81</v>
      </c>
      <c r="AY488" s="249" t="s">
        <v>213</v>
      </c>
    </row>
    <row r="489" s="2" customFormat="1" ht="44.25" customHeight="1">
      <c r="A489" s="40"/>
      <c r="B489" s="41"/>
      <c r="C489" s="215" t="s">
        <v>699</v>
      </c>
      <c r="D489" s="215" t="s">
        <v>215</v>
      </c>
      <c r="E489" s="216" t="s">
        <v>700</v>
      </c>
      <c r="F489" s="217" t="s">
        <v>701</v>
      </c>
      <c r="G489" s="218" t="s">
        <v>236</v>
      </c>
      <c r="H489" s="219">
        <v>192.30000000000001</v>
      </c>
      <c r="I489" s="220"/>
      <c r="J489" s="221">
        <f>ROUND(I489*H489,2)</f>
        <v>0</v>
      </c>
      <c r="K489" s="217" t="s">
        <v>19</v>
      </c>
      <c r="L489" s="46"/>
      <c r="M489" s="222" t="s">
        <v>19</v>
      </c>
      <c r="N489" s="223" t="s">
        <v>45</v>
      </c>
      <c r="O489" s="86"/>
      <c r="P489" s="224">
        <f>O489*H489</f>
        <v>0</v>
      </c>
      <c r="Q489" s="224">
        <v>0.41883999999999999</v>
      </c>
      <c r="R489" s="224">
        <f>Q489*H489</f>
        <v>80.542932000000008</v>
      </c>
      <c r="S489" s="224">
        <v>0</v>
      </c>
      <c r="T489" s="225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6" t="s">
        <v>220</v>
      </c>
      <c r="AT489" s="226" t="s">
        <v>215</v>
      </c>
      <c r="AU489" s="226" t="s">
        <v>83</v>
      </c>
      <c r="AY489" s="19" t="s">
        <v>213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19" t="s">
        <v>81</v>
      </c>
      <c r="BK489" s="227">
        <f>ROUND(I489*H489,2)</f>
        <v>0</v>
      </c>
      <c r="BL489" s="19" t="s">
        <v>220</v>
      </c>
      <c r="BM489" s="226" t="s">
        <v>702</v>
      </c>
    </row>
    <row r="490" s="13" customFormat="1">
      <c r="A490" s="13"/>
      <c r="B490" s="228"/>
      <c r="C490" s="229"/>
      <c r="D490" s="230" t="s">
        <v>222</v>
      </c>
      <c r="E490" s="231" t="s">
        <v>19</v>
      </c>
      <c r="F490" s="232" t="s">
        <v>271</v>
      </c>
      <c r="G490" s="229"/>
      <c r="H490" s="231" t="s">
        <v>19</v>
      </c>
      <c r="I490" s="233"/>
      <c r="J490" s="229"/>
      <c r="K490" s="229"/>
      <c r="L490" s="234"/>
      <c r="M490" s="235"/>
      <c r="N490" s="236"/>
      <c r="O490" s="236"/>
      <c r="P490" s="236"/>
      <c r="Q490" s="236"/>
      <c r="R490" s="236"/>
      <c r="S490" s="236"/>
      <c r="T490" s="237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8" t="s">
        <v>222</v>
      </c>
      <c r="AU490" s="238" t="s">
        <v>83</v>
      </c>
      <c r="AV490" s="13" t="s">
        <v>81</v>
      </c>
      <c r="AW490" s="13" t="s">
        <v>34</v>
      </c>
      <c r="AX490" s="13" t="s">
        <v>74</v>
      </c>
      <c r="AY490" s="238" t="s">
        <v>213</v>
      </c>
    </row>
    <row r="491" s="13" customFormat="1">
      <c r="A491" s="13"/>
      <c r="B491" s="228"/>
      <c r="C491" s="229"/>
      <c r="D491" s="230" t="s">
        <v>222</v>
      </c>
      <c r="E491" s="231" t="s">
        <v>19</v>
      </c>
      <c r="F491" s="232" t="s">
        <v>682</v>
      </c>
      <c r="G491" s="229"/>
      <c r="H491" s="231" t="s">
        <v>19</v>
      </c>
      <c r="I491" s="233"/>
      <c r="J491" s="229"/>
      <c r="K491" s="229"/>
      <c r="L491" s="234"/>
      <c r="M491" s="235"/>
      <c r="N491" s="236"/>
      <c r="O491" s="236"/>
      <c r="P491" s="236"/>
      <c r="Q491" s="236"/>
      <c r="R491" s="236"/>
      <c r="S491" s="236"/>
      <c r="T491" s="23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8" t="s">
        <v>222</v>
      </c>
      <c r="AU491" s="238" t="s">
        <v>83</v>
      </c>
      <c r="AV491" s="13" t="s">
        <v>81</v>
      </c>
      <c r="AW491" s="13" t="s">
        <v>34</v>
      </c>
      <c r="AX491" s="13" t="s">
        <v>74</v>
      </c>
      <c r="AY491" s="238" t="s">
        <v>213</v>
      </c>
    </row>
    <row r="492" s="14" customFormat="1">
      <c r="A492" s="14"/>
      <c r="B492" s="239"/>
      <c r="C492" s="240"/>
      <c r="D492" s="230" t="s">
        <v>222</v>
      </c>
      <c r="E492" s="241" t="s">
        <v>19</v>
      </c>
      <c r="F492" s="242" t="s">
        <v>703</v>
      </c>
      <c r="G492" s="240"/>
      <c r="H492" s="243">
        <v>192.30000000000001</v>
      </c>
      <c r="I492" s="244"/>
      <c r="J492" s="240"/>
      <c r="K492" s="240"/>
      <c r="L492" s="245"/>
      <c r="M492" s="246"/>
      <c r="N492" s="247"/>
      <c r="O492" s="247"/>
      <c r="P492" s="247"/>
      <c r="Q492" s="247"/>
      <c r="R492" s="247"/>
      <c r="S492" s="247"/>
      <c r="T492" s="248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9" t="s">
        <v>222</v>
      </c>
      <c r="AU492" s="249" t="s">
        <v>83</v>
      </c>
      <c r="AV492" s="14" t="s">
        <v>83</v>
      </c>
      <c r="AW492" s="14" t="s">
        <v>34</v>
      </c>
      <c r="AX492" s="14" t="s">
        <v>81</v>
      </c>
      <c r="AY492" s="249" t="s">
        <v>213</v>
      </c>
    </row>
    <row r="493" s="2" customFormat="1" ht="44.25" customHeight="1">
      <c r="A493" s="40"/>
      <c r="B493" s="41"/>
      <c r="C493" s="215" t="s">
        <v>704</v>
      </c>
      <c r="D493" s="215" t="s">
        <v>215</v>
      </c>
      <c r="E493" s="216" t="s">
        <v>705</v>
      </c>
      <c r="F493" s="217" t="s">
        <v>706</v>
      </c>
      <c r="G493" s="218" t="s">
        <v>236</v>
      </c>
      <c r="H493" s="219">
        <v>136</v>
      </c>
      <c r="I493" s="220"/>
      <c r="J493" s="221">
        <f>ROUND(I493*H493,2)</f>
        <v>0</v>
      </c>
      <c r="K493" s="217" t="s">
        <v>19</v>
      </c>
      <c r="L493" s="46"/>
      <c r="M493" s="222" t="s">
        <v>19</v>
      </c>
      <c r="N493" s="223" t="s">
        <v>45</v>
      </c>
      <c r="O493" s="86"/>
      <c r="P493" s="224">
        <f>O493*H493</f>
        <v>0</v>
      </c>
      <c r="Q493" s="224">
        <v>0.37673000000000001</v>
      </c>
      <c r="R493" s="224">
        <f>Q493*H493</f>
        <v>51.235280000000003</v>
      </c>
      <c r="S493" s="224">
        <v>0</v>
      </c>
      <c r="T493" s="225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6" t="s">
        <v>220</v>
      </c>
      <c r="AT493" s="226" t="s">
        <v>215</v>
      </c>
      <c r="AU493" s="226" t="s">
        <v>83</v>
      </c>
      <c r="AY493" s="19" t="s">
        <v>213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9" t="s">
        <v>81</v>
      </c>
      <c r="BK493" s="227">
        <f>ROUND(I493*H493,2)</f>
        <v>0</v>
      </c>
      <c r="BL493" s="19" t="s">
        <v>220</v>
      </c>
      <c r="BM493" s="226" t="s">
        <v>707</v>
      </c>
    </row>
    <row r="494" s="13" customFormat="1">
      <c r="A494" s="13"/>
      <c r="B494" s="228"/>
      <c r="C494" s="229"/>
      <c r="D494" s="230" t="s">
        <v>222</v>
      </c>
      <c r="E494" s="231" t="s">
        <v>19</v>
      </c>
      <c r="F494" s="232" t="s">
        <v>271</v>
      </c>
      <c r="G494" s="229"/>
      <c r="H494" s="231" t="s">
        <v>19</v>
      </c>
      <c r="I494" s="233"/>
      <c r="J494" s="229"/>
      <c r="K494" s="229"/>
      <c r="L494" s="234"/>
      <c r="M494" s="235"/>
      <c r="N494" s="236"/>
      <c r="O494" s="236"/>
      <c r="P494" s="236"/>
      <c r="Q494" s="236"/>
      <c r="R494" s="236"/>
      <c r="S494" s="236"/>
      <c r="T494" s="237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8" t="s">
        <v>222</v>
      </c>
      <c r="AU494" s="238" t="s">
        <v>83</v>
      </c>
      <c r="AV494" s="13" t="s">
        <v>81</v>
      </c>
      <c r="AW494" s="13" t="s">
        <v>34</v>
      </c>
      <c r="AX494" s="13" t="s">
        <v>74</v>
      </c>
      <c r="AY494" s="238" t="s">
        <v>213</v>
      </c>
    </row>
    <row r="495" s="13" customFormat="1">
      <c r="A495" s="13"/>
      <c r="B495" s="228"/>
      <c r="C495" s="229"/>
      <c r="D495" s="230" t="s">
        <v>222</v>
      </c>
      <c r="E495" s="231" t="s">
        <v>19</v>
      </c>
      <c r="F495" s="232" t="s">
        <v>682</v>
      </c>
      <c r="G495" s="229"/>
      <c r="H495" s="231" t="s">
        <v>19</v>
      </c>
      <c r="I495" s="233"/>
      <c r="J495" s="229"/>
      <c r="K495" s="229"/>
      <c r="L495" s="234"/>
      <c r="M495" s="235"/>
      <c r="N495" s="236"/>
      <c r="O495" s="236"/>
      <c r="P495" s="236"/>
      <c r="Q495" s="236"/>
      <c r="R495" s="236"/>
      <c r="S495" s="236"/>
      <c r="T495" s="237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8" t="s">
        <v>222</v>
      </c>
      <c r="AU495" s="238" t="s">
        <v>83</v>
      </c>
      <c r="AV495" s="13" t="s">
        <v>81</v>
      </c>
      <c r="AW495" s="13" t="s">
        <v>34</v>
      </c>
      <c r="AX495" s="13" t="s">
        <v>74</v>
      </c>
      <c r="AY495" s="238" t="s">
        <v>213</v>
      </c>
    </row>
    <row r="496" s="14" customFormat="1">
      <c r="A496" s="14"/>
      <c r="B496" s="239"/>
      <c r="C496" s="240"/>
      <c r="D496" s="230" t="s">
        <v>222</v>
      </c>
      <c r="E496" s="241" t="s">
        <v>19</v>
      </c>
      <c r="F496" s="242" t="s">
        <v>708</v>
      </c>
      <c r="G496" s="240"/>
      <c r="H496" s="243">
        <v>136</v>
      </c>
      <c r="I496" s="244"/>
      <c r="J496" s="240"/>
      <c r="K496" s="240"/>
      <c r="L496" s="245"/>
      <c r="M496" s="246"/>
      <c r="N496" s="247"/>
      <c r="O496" s="247"/>
      <c r="P496" s="247"/>
      <c r="Q496" s="247"/>
      <c r="R496" s="247"/>
      <c r="S496" s="247"/>
      <c r="T496" s="24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9" t="s">
        <v>222</v>
      </c>
      <c r="AU496" s="249" t="s">
        <v>83</v>
      </c>
      <c r="AV496" s="14" t="s">
        <v>83</v>
      </c>
      <c r="AW496" s="14" t="s">
        <v>34</v>
      </c>
      <c r="AX496" s="14" t="s">
        <v>81</v>
      </c>
      <c r="AY496" s="249" t="s">
        <v>213</v>
      </c>
    </row>
    <row r="497" s="2" customFormat="1" ht="44.25" customHeight="1">
      <c r="A497" s="40"/>
      <c r="B497" s="41"/>
      <c r="C497" s="215" t="s">
        <v>709</v>
      </c>
      <c r="D497" s="215" t="s">
        <v>215</v>
      </c>
      <c r="E497" s="216" t="s">
        <v>710</v>
      </c>
      <c r="F497" s="217" t="s">
        <v>711</v>
      </c>
      <c r="G497" s="218" t="s">
        <v>236</v>
      </c>
      <c r="H497" s="219">
        <v>305</v>
      </c>
      <c r="I497" s="220"/>
      <c r="J497" s="221">
        <f>ROUND(I497*H497,2)</f>
        <v>0</v>
      </c>
      <c r="K497" s="217" t="s">
        <v>19</v>
      </c>
      <c r="L497" s="46"/>
      <c r="M497" s="222" t="s">
        <v>19</v>
      </c>
      <c r="N497" s="223" t="s">
        <v>45</v>
      </c>
      <c r="O497" s="86"/>
      <c r="P497" s="224">
        <f>O497*H497</f>
        <v>0</v>
      </c>
      <c r="Q497" s="224">
        <v>0.39799000000000001</v>
      </c>
      <c r="R497" s="224">
        <f>Q497*H497</f>
        <v>121.38695</v>
      </c>
      <c r="S497" s="224">
        <v>0</v>
      </c>
      <c r="T497" s="225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6" t="s">
        <v>220</v>
      </c>
      <c r="AT497" s="226" t="s">
        <v>215</v>
      </c>
      <c r="AU497" s="226" t="s">
        <v>83</v>
      </c>
      <c r="AY497" s="19" t="s">
        <v>213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9" t="s">
        <v>81</v>
      </c>
      <c r="BK497" s="227">
        <f>ROUND(I497*H497,2)</f>
        <v>0</v>
      </c>
      <c r="BL497" s="19" t="s">
        <v>220</v>
      </c>
      <c r="BM497" s="226" t="s">
        <v>712</v>
      </c>
    </row>
    <row r="498" s="13" customFormat="1">
      <c r="A498" s="13"/>
      <c r="B498" s="228"/>
      <c r="C498" s="229"/>
      <c r="D498" s="230" t="s">
        <v>222</v>
      </c>
      <c r="E498" s="231" t="s">
        <v>19</v>
      </c>
      <c r="F498" s="232" t="s">
        <v>271</v>
      </c>
      <c r="G498" s="229"/>
      <c r="H498" s="231" t="s">
        <v>19</v>
      </c>
      <c r="I498" s="233"/>
      <c r="J498" s="229"/>
      <c r="K498" s="229"/>
      <c r="L498" s="234"/>
      <c r="M498" s="235"/>
      <c r="N498" s="236"/>
      <c r="O498" s="236"/>
      <c r="P498" s="236"/>
      <c r="Q498" s="236"/>
      <c r="R498" s="236"/>
      <c r="S498" s="236"/>
      <c r="T498" s="23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8" t="s">
        <v>222</v>
      </c>
      <c r="AU498" s="238" t="s">
        <v>83</v>
      </c>
      <c r="AV498" s="13" t="s">
        <v>81</v>
      </c>
      <c r="AW498" s="13" t="s">
        <v>34</v>
      </c>
      <c r="AX498" s="13" t="s">
        <v>74</v>
      </c>
      <c r="AY498" s="238" t="s">
        <v>213</v>
      </c>
    </row>
    <row r="499" s="13" customFormat="1">
      <c r="A499" s="13"/>
      <c r="B499" s="228"/>
      <c r="C499" s="229"/>
      <c r="D499" s="230" t="s">
        <v>222</v>
      </c>
      <c r="E499" s="231" t="s">
        <v>19</v>
      </c>
      <c r="F499" s="232" t="s">
        <v>682</v>
      </c>
      <c r="G499" s="229"/>
      <c r="H499" s="231" t="s">
        <v>19</v>
      </c>
      <c r="I499" s="233"/>
      <c r="J499" s="229"/>
      <c r="K499" s="229"/>
      <c r="L499" s="234"/>
      <c r="M499" s="235"/>
      <c r="N499" s="236"/>
      <c r="O499" s="236"/>
      <c r="P499" s="236"/>
      <c r="Q499" s="236"/>
      <c r="R499" s="236"/>
      <c r="S499" s="236"/>
      <c r="T499" s="23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8" t="s">
        <v>222</v>
      </c>
      <c r="AU499" s="238" t="s">
        <v>83</v>
      </c>
      <c r="AV499" s="13" t="s">
        <v>81</v>
      </c>
      <c r="AW499" s="13" t="s">
        <v>34</v>
      </c>
      <c r="AX499" s="13" t="s">
        <v>74</v>
      </c>
      <c r="AY499" s="238" t="s">
        <v>213</v>
      </c>
    </row>
    <row r="500" s="14" customFormat="1">
      <c r="A500" s="14"/>
      <c r="B500" s="239"/>
      <c r="C500" s="240"/>
      <c r="D500" s="230" t="s">
        <v>222</v>
      </c>
      <c r="E500" s="241" t="s">
        <v>19</v>
      </c>
      <c r="F500" s="242" t="s">
        <v>713</v>
      </c>
      <c r="G500" s="240"/>
      <c r="H500" s="243">
        <v>305</v>
      </c>
      <c r="I500" s="244"/>
      <c r="J500" s="240"/>
      <c r="K500" s="240"/>
      <c r="L500" s="245"/>
      <c r="M500" s="246"/>
      <c r="N500" s="247"/>
      <c r="O500" s="247"/>
      <c r="P500" s="247"/>
      <c r="Q500" s="247"/>
      <c r="R500" s="247"/>
      <c r="S500" s="247"/>
      <c r="T500" s="24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9" t="s">
        <v>222</v>
      </c>
      <c r="AU500" s="249" t="s">
        <v>83</v>
      </c>
      <c r="AV500" s="14" t="s">
        <v>83</v>
      </c>
      <c r="AW500" s="14" t="s">
        <v>34</v>
      </c>
      <c r="AX500" s="14" t="s">
        <v>81</v>
      </c>
      <c r="AY500" s="249" t="s">
        <v>213</v>
      </c>
    </row>
    <row r="501" s="2" customFormat="1" ht="44.25" customHeight="1">
      <c r="A501" s="40"/>
      <c r="B501" s="41"/>
      <c r="C501" s="215" t="s">
        <v>714</v>
      </c>
      <c r="D501" s="215" t="s">
        <v>215</v>
      </c>
      <c r="E501" s="216" t="s">
        <v>715</v>
      </c>
      <c r="F501" s="217" t="s">
        <v>716</v>
      </c>
      <c r="G501" s="218" t="s">
        <v>236</v>
      </c>
      <c r="H501" s="219">
        <v>17.300000000000001</v>
      </c>
      <c r="I501" s="220"/>
      <c r="J501" s="221">
        <f>ROUND(I501*H501,2)</f>
        <v>0</v>
      </c>
      <c r="K501" s="217" t="s">
        <v>19</v>
      </c>
      <c r="L501" s="46"/>
      <c r="M501" s="222" t="s">
        <v>19</v>
      </c>
      <c r="N501" s="223" t="s">
        <v>45</v>
      </c>
      <c r="O501" s="86"/>
      <c r="P501" s="224">
        <f>O501*H501</f>
        <v>0</v>
      </c>
      <c r="Q501" s="224">
        <v>0.35439999999999999</v>
      </c>
      <c r="R501" s="224">
        <f>Q501*H501</f>
        <v>6.1311200000000001</v>
      </c>
      <c r="S501" s="224">
        <v>0</v>
      </c>
      <c r="T501" s="225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6" t="s">
        <v>220</v>
      </c>
      <c r="AT501" s="226" t="s">
        <v>215</v>
      </c>
      <c r="AU501" s="226" t="s">
        <v>83</v>
      </c>
      <c r="AY501" s="19" t="s">
        <v>213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19" t="s">
        <v>81</v>
      </c>
      <c r="BK501" s="227">
        <f>ROUND(I501*H501,2)</f>
        <v>0</v>
      </c>
      <c r="BL501" s="19" t="s">
        <v>220</v>
      </c>
      <c r="BM501" s="226" t="s">
        <v>717</v>
      </c>
    </row>
    <row r="502" s="13" customFormat="1">
      <c r="A502" s="13"/>
      <c r="B502" s="228"/>
      <c r="C502" s="229"/>
      <c r="D502" s="230" t="s">
        <v>222</v>
      </c>
      <c r="E502" s="231" t="s">
        <v>19</v>
      </c>
      <c r="F502" s="232" t="s">
        <v>271</v>
      </c>
      <c r="G502" s="229"/>
      <c r="H502" s="231" t="s">
        <v>19</v>
      </c>
      <c r="I502" s="233"/>
      <c r="J502" s="229"/>
      <c r="K502" s="229"/>
      <c r="L502" s="234"/>
      <c r="M502" s="235"/>
      <c r="N502" s="236"/>
      <c r="O502" s="236"/>
      <c r="P502" s="236"/>
      <c r="Q502" s="236"/>
      <c r="R502" s="236"/>
      <c r="S502" s="236"/>
      <c r="T502" s="237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8" t="s">
        <v>222</v>
      </c>
      <c r="AU502" s="238" t="s">
        <v>83</v>
      </c>
      <c r="AV502" s="13" t="s">
        <v>81</v>
      </c>
      <c r="AW502" s="13" t="s">
        <v>34</v>
      </c>
      <c r="AX502" s="13" t="s">
        <v>74</v>
      </c>
      <c r="AY502" s="238" t="s">
        <v>213</v>
      </c>
    </row>
    <row r="503" s="13" customFormat="1">
      <c r="A503" s="13"/>
      <c r="B503" s="228"/>
      <c r="C503" s="229"/>
      <c r="D503" s="230" t="s">
        <v>222</v>
      </c>
      <c r="E503" s="231" t="s">
        <v>19</v>
      </c>
      <c r="F503" s="232" t="s">
        <v>682</v>
      </c>
      <c r="G503" s="229"/>
      <c r="H503" s="231" t="s">
        <v>19</v>
      </c>
      <c r="I503" s="233"/>
      <c r="J503" s="229"/>
      <c r="K503" s="229"/>
      <c r="L503" s="234"/>
      <c r="M503" s="235"/>
      <c r="N503" s="236"/>
      <c r="O503" s="236"/>
      <c r="P503" s="236"/>
      <c r="Q503" s="236"/>
      <c r="R503" s="236"/>
      <c r="S503" s="236"/>
      <c r="T503" s="23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8" t="s">
        <v>222</v>
      </c>
      <c r="AU503" s="238" t="s">
        <v>83</v>
      </c>
      <c r="AV503" s="13" t="s">
        <v>81</v>
      </c>
      <c r="AW503" s="13" t="s">
        <v>34</v>
      </c>
      <c r="AX503" s="13" t="s">
        <v>74</v>
      </c>
      <c r="AY503" s="238" t="s">
        <v>213</v>
      </c>
    </row>
    <row r="504" s="14" customFormat="1">
      <c r="A504" s="14"/>
      <c r="B504" s="239"/>
      <c r="C504" s="240"/>
      <c r="D504" s="230" t="s">
        <v>222</v>
      </c>
      <c r="E504" s="241" t="s">
        <v>19</v>
      </c>
      <c r="F504" s="242" t="s">
        <v>718</v>
      </c>
      <c r="G504" s="240"/>
      <c r="H504" s="243">
        <v>17.300000000000001</v>
      </c>
      <c r="I504" s="244"/>
      <c r="J504" s="240"/>
      <c r="K504" s="240"/>
      <c r="L504" s="245"/>
      <c r="M504" s="246"/>
      <c r="N504" s="247"/>
      <c r="O504" s="247"/>
      <c r="P504" s="247"/>
      <c r="Q504" s="247"/>
      <c r="R504" s="247"/>
      <c r="S504" s="247"/>
      <c r="T504" s="248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9" t="s">
        <v>222</v>
      </c>
      <c r="AU504" s="249" t="s">
        <v>83</v>
      </c>
      <c r="AV504" s="14" t="s">
        <v>83</v>
      </c>
      <c r="AW504" s="14" t="s">
        <v>34</v>
      </c>
      <c r="AX504" s="14" t="s">
        <v>81</v>
      </c>
      <c r="AY504" s="249" t="s">
        <v>213</v>
      </c>
    </row>
    <row r="505" s="2" customFormat="1" ht="44.25" customHeight="1">
      <c r="A505" s="40"/>
      <c r="B505" s="41"/>
      <c r="C505" s="215" t="s">
        <v>719</v>
      </c>
      <c r="D505" s="215" t="s">
        <v>215</v>
      </c>
      <c r="E505" s="216" t="s">
        <v>720</v>
      </c>
      <c r="F505" s="217" t="s">
        <v>721</v>
      </c>
      <c r="G505" s="218" t="s">
        <v>236</v>
      </c>
      <c r="H505" s="219">
        <v>265.5</v>
      </c>
      <c r="I505" s="220"/>
      <c r="J505" s="221">
        <f>ROUND(I505*H505,2)</f>
        <v>0</v>
      </c>
      <c r="K505" s="217" t="s">
        <v>19</v>
      </c>
      <c r="L505" s="46"/>
      <c r="M505" s="222" t="s">
        <v>19</v>
      </c>
      <c r="N505" s="223" t="s">
        <v>45</v>
      </c>
      <c r="O505" s="86"/>
      <c r="P505" s="224">
        <f>O505*H505</f>
        <v>0</v>
      </c>
      <c r="Q505" s="224">
        <v>0.41807</v>
      </c>
      <c r="R505" s="224">
        <f>Q505*H505</f>
        <v>110.997585</v>
      </c>
      <c r="S505" s="224">
        <v>0</v>
      </c>
      <c r="T505" s="225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6" t="s">
        <v>220</v>
      </c>
      <c r="AT505" s="226" t="s">
        <v>215</v>
      </c>
      <c r="AU505" s="226" t="s">
        <v>83</v>
      </c>
      <c r="AY505" s="19" t="s">
        <v>213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19" t="s">
        <v>81</v>
      </c>
      <c r="BK505" s="227">
        <f>ROUND(I505*H505,2)</f>
        <v>0</v>
      </c>
      <c r="BL505" s="19" t="s">
        <v>220</v>
      </c>
      <c r="BM505" s="226" t="s">
        <v>722</v>
      </c>
    </row>
    <row r="506" s="13" customFormat="1">
      <c r="A506" s="13"/>
      <c r="B506" s="228"/>
      <c r="C506" s="229"/>
      <c r="D506" s="230" t="s">
        <v>222</v>
      </c>
      <c r="E506" s="231" t="s">
        <v>19</v>
      </c>
      <c r="F506" s="232" t="s">
        <v>271</v>
      </c>
      <c r="G506" s="229"/>
      <c r="H506" s="231" t="s">
        <v>19</v>
      </c>
      <c r="I506" s="233"/>
      <c r="J506" s="229"/>
      <c r="K506" s="229"/>
      <c r="L506" s="234"/>
      <c r="M506" s="235"/>
      <c r="N506" s="236"/>
      <c r="O506" s="236"/>
      <c r="P506" s="236"/>
      <c r="Q506" s="236"/>
      <c r="R506" s="236"/>
      <c r="S506" s="236"/>
      <c r="T506" s="237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8" t="s">
        <v>222</v>
      </c>
      <c r="AU506" s="238" t="s">
        <v>83</v>
      </c>
      <c r="AV506" s="13" t="s">
        <v>81</v>
      </c>
      <c r="AW506" s="13" t="s">
        <v>34</v>
      </c>
      <c r="AX506" s="13" t="s">
        <v>74</v>
      </c>
      <c r="AY506" s="238" t="s">
        <v>213</v>
      </c>
    </row>
    <row r="507" s="13" customFormat="1">
      <c r="A507" s="13"/>
      <c r="B507" s="228"/>
      <c r="C507" s="229"/>
      <c r="D507" s="230" t="s">
        <v>222</v>
      </c>
      <c r="E507" s="231" t="s">
        <v>19</v>
      </c>
      <c r="F507" s="232" t="s">
        <v>682</v>
      </c>
      <c r="G507" s="229"/>
      <c r="H507" s="231" t="s">
        <v>19</v>
      </c>
      <c r="I507" s="233"/>
      <c r="J507" s="229"/>
      <c r="K507" s="229"/>
      <c r="L507" s="234"/>
      <c r="M507" s="235"/>
      <c r="N507" s="236"/>
      <c r="O507" s="236"/>
      <c r="P507" s="236"/>
      <c r="Q507" s="236"/>
      <c r="R507" s="236"/>
      <c r="S507" s="236"/>
      <c r="T507" s="23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8" t="s">
        <v>222</v>
      </c>
      <c r="AU507" s="238" t="s">
        <v>83</v>
      </c>
      <c r="AV507" s="13" t="s">
        <v>81</v>
      </c>
      <c r="AW507" s="13" t="s">
        <v>34</v>
      </c>
      <c r="AX507" s="13" t="s">
        <v>74</v>
      </c>
      <c r="AY507" s="238" t="s">
        <v>213</v>
      </c>
    </row>
    <row r="508" s="14" customFormat="1">
      <c r="A508" s="14"/>
      <c r="B508" s="239"/>
      <c r="C508" s="240"/>
      <c r="D508" s="230" t="s">
        <v>222</v>
      </c>
      <c r="E508" s="241" t="s">
        <v>19</v>
      </c>
      <c r="F508" s="242" t="s">
        <v>723</v>
      </c>
      <c r="G508" s="240"/>
      <c r="H508" s="243">
        <v>265.5</v>
      </c>
      <c r="I508" s="244"/>
      <c r="J508" s="240"/>
      <c r="K508" s="240"/>
      <c r="L508" s="245"/>
      <c r="M508" s="246"/>
      <c r="N508" s="247"/>
      <c r="O508" s="247"/>
      <c r="P508" s="247"/>
      <c r="Q508" s="247"/>
      <c r="R508" s="247"/>
      <c r="S508" s="247"/>
      <c r="T508" s="24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9" t="s">
        <v>222</v>
      </c>
      <c r="AU508" s="249" t="s">
        <v>83</v>
      </c>
      <c r="AV508" s="14" t="s">
        <v>83</v>
      </c>
      <c r="AW508" s="14" t="s">
        <v>34</v>
      </c>
      <c r="AX508" s="14" t="s">
        <v>81</v>
      </c>
      <c r="AY508" s="249" t="s">
        <v>213</v>
      </c>
    </row>
    <row r="509" s="2" customFormat="1" ht="44.25" customHeight="1">
      <c r="A509" s="40"/>
      <c r="B509" s="41"/>
      <c r="C509" s="215" t="s">
        <v>724</v>
      </c>
      <c r="D509" s="215" t="s">
        <v>215</v>
      </c>
      <c r="E509" s="216" t="s">
        <v>725</v>
      </c>
      <c r="F509" s="217" t="s">
        <v>726</v>
      </c>
      <c r="G509" s="218" t="s">
        <v>236</v>
      </c>
      <c r="H509" s="219">
        <v>44.200000000000003</v>
      </c>
      <c r="I509" s="220"/>
      <c r="J509" s="221">
        <f>ROUND(I509*H509,2)</f>
        <v>0</v>
      </c>
      <c r="K509" s="217" t="s">
        <v>19</v>
      </c>
      <c r="L509" s="46"/>
      <c r="M509" s="222" t="s">
        <v>19</v>
      </c>
      <c r="N509" s="223" t="s">
        <v>45</v>
      </c>
      <c r="O509" s="86"/>
      <c r="P509" s="224">
        <f>O509*H509</f>
        <v>0</v>
      </c>
      <c r="Q509" s="224">
        <v>0.37596000000000002</v>
      </c>
      <c r="R509" s="224">
        <f>Q509*H509</f>
        <v>16.617432000000001</v>
      </c>
      <c r="S509" s="224">
        <v>0</v>
      </c>
      <c r="T509" s="225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6" t="s">
        <v>220</v>
      </c>
      <c r="AT509" s="226" t="s">
        <v>215</v>
      </c>
      <c r="AU509" s="226" t="s">
        <v>83</v>
      </c>
      <c r="AY509" s="19" t="s">
        <v>213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19" t="s">
        <v>81</v>
      </c>
      <c r="BK509" s="227">
        <f>ROUND(I509*H509,2)</f>
        <v>0</v>
      </c>
      <c r="BL509" s="19" t="s">
        <v>220</v>
      </c>
      <c r="BM509" s="226" t="s">
        <v>727</v>
      </c>
    </row>
    <row r="510" s="13" customFormat="1">
      <c r="A510" s="13"/>
      <c r="B510" s="228"/>
      <c r="C510" s="229"/>
      <c r="D510" s="230" t="s">
        <v>222</v>
      </c>
      <c r="E510" s="231" t="s">
        <v>19</v>
      </c>
      <c r="F510" s="232" t="s">
        <v>271</v>
      </c>
      <c r="G510" s="229"/>
      <c r="H510" s="231" t="s">
        <v>19</v>
      </c>
      <c r="I510" s="233"/>
      <c r="J510" s="229"/>
      <c r="K510" s="229"/>
      <c r="L510" s="234"/>
      <c r="M510" s="235"/>
      <c r="N510" s="236"/>
      <c r="O510" s="236"/>
      <c r="P510" s="236"/>
      <c r="Q510" s="236"/>
      <c r="R510" s="236"/>
      <c r="S510" s="236"/>
      <c r="T510" s="237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8" t="s">
        <v>222</v>
      </c>
      <c r="AU510" s="238" t="s">
        <v>83</v>
      </c>
      <c r="AV510" s="13" t="s">
        <v>81</v>
      </c>
      <c r="AW510" s="13" t="s">
        <v>34</v>
      </c>
      <c r="AX510" s="13" t="s">
        <v>74</v>
      </c>
      <c r="AY510" s="238" t="s">
        <v>213</v>
      </c>
    </row>
    <row r="511" s="13" customFormat="1">
      <c r="A511" s="13"/>
      <c r="B511" s="228"/>
      <c r="C511" s="229"/>
      <c r="D511" s="230" t="s">
        <v>222</v>
      </c>
      <c r="E511" s="231" t="s">
        <v>19</v>
      </c>
      <c r="F511" s="232" t="s">
        <v>682</v>
      </c>
      <c r="G511" s="229"/>
      <c r="H511" s="231" t="s">
        <v>19</v>
      </c>
      <c r="I511" s="233"/>
      <c r="J511" s="229"/>
      <c r="K511" s="229"/>
      <c r="L511" s="234"/>
      <c r="M511" s="235"/>
      <c r="N511" s="236"/>
      <c r="O511" s="236"/>
      <c r="P511" s="236"/>
      <c r="Q511" s="236"/>
      <c r="R511" s="236"/>
      <c r="S511" s="236"/>
      <c r="T511" s="23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8" t="s">
        <v>222</v>
      </c>
      <c r="AU511" s="238" t="s">
        <v>83</v>
      </c>
      <c r="AV511" s="13" t="s">
        <v>81</v>
      </c>
      <c r="AW511" s="13" t="s">
        <v>34</v>
      </c>
      <c r="AX511" s="13" t="s">
        <v>74</v>
      </c>
      <c r="AY511" s="238" t="s">
        <v>213</v>
      </c>
    </row>
    <row r="512" s="14" customFormat="1">
      <c r="A512" s="14"/>
      <c r="B512" s="239"/>
      <c r="C512" s="240"/>
      <c r="D512" s="230" t="s">
        <v>222</v>
      </c>
      <c r="E512" s="241" t="s">
        <v>19</v>
      </c>
      <c r="F512" s="242" t="s">
        <v>728</v>
      </c>
      <c r="G512" s="240"/>
      <c r="H512" s="243">
        <v>44.200000000000003</v>
      </c>
      <c r="I512" s="244"/>
      <c r="J512" s="240"/>
      <c r="K512" s="240"/>
      <c r="L512" s="245"/>
      <c r="M512" s="246"/>
      <c r="N512" s="247"/>
      <c r="O512" s="247"/>
      <c r="P512" s="247"/>
      <c r="Q512" s="247"/>
      <c r="R512" s="247"/>
      <c r="S512" s="247"/>
      <c r="T512" s="24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9" t="s">
        <v>222</v>
      </c>
      <c r="AU512" s="249" t="s">
        <v>83</v>
      </c>
      <c r="AV512" s="14" t="s">
        <v>83</v>
      </c>
      <c r="AW512" s="14" t="s">
        <v>34</v>
      </c>
      <c r="AX512" s="14" t="s">
        <v>81</v>
      </c>
      <c r="AY512" s="249" t="s">
        <v>213</v>
      </c>
    </row>
    <row r="513" s="2" customFormat="1" ht="44.25" customHeight="1">
      <c r="A513" s="40"/>
      <c r="B513" s="41"/>
      <c r="C513" s="215" t="s">
        <v>729</v>
      </c>
      <c r="D513" s="215" t="s">
        <v>215</v>
      </c>
      <c r="E513" s="216" t="s">
        <v>730</v>
      </c>
      <c r="F513" s="217" t="s">
        <v>731</v>
      </c>
      <c r="G513" s="218" t="s">
        <v>236</v>
      </c>
      <c r="H513" s="219">
        <v>70.299999999999997</v>
      </c>
      <c r="I513" s="220"/>
      <c r="J513" s="221">
        <f>ROUND(I513*H513,2)</f>
        <v>0</v>
      </c>
      <c r="K513" s="217" t="s">
        <v>19</v>
      </c>
      <c r="L513" s="46"/>
      <c r="M513" s="222" t="s">
        <v>19</v>
      </c>
      <c r="N513" s="223" t="s">
        <v>45</v>
      </c>
      <c r="O513" s="86"/>
      <c r="P513" s="224">
        <f>O513*H513</f>
        <v>0</v>
      </c>
      <c r="Q513" s="224">
        <v>0.39735999999999999</v>
      </c>
      <c r="R513" s="224">
        <f>Q513*H513</f>
        <v>27.934407999999998</v>
      </c>
      <c r="S513" s="224">
        <v>0</v>
      </c>
      <c r="T513" s="225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6" t="s">
        <v>220</v>
      </c>
      <c r="AT513" s="226" t="s">
        <v>215</v>
      </c>
      <c r="AU513" s="226" t="s">
        <v>83</v>
      </c>
      <c r="AY513" s="19" t="s">
        <v>213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9" t="s">
        <v>81</v>
      </c>
      <c r="BK513" s="227">
        <f>ROUND(I513*H513,2)</f>
        <v>0</v>
      </c>
      <c r="BL513" s="19" t="s">
        <v>220</v>
      </c>
      <c r="BM513" s="226" t="s">
        <v>732</v>
      </c>
    </row>
    <row r="514" s="13" customFormat="1">
      <c r="A514" s="13"/>
      <c r="B514" s="228"/>
      <c r="C514" s="229"/>
      <c r="D514" s="230" t="s">
        <v>222</v>
      </c>
      <c r="E514" s="231" t="s">
        <v>19</v>
      </c>
      <c r="F514" s="232" t="s">
        <v>271</v>
      </c>
      <c r="G514" s="229"/>
      <c r="H514" s="231" t="s">
        <v>19</v>
      </c>
      <c r="I514" s="233"/>
      <c r="J514" s="229"/>
      <c r="K514" s="229"/>
      <c r="L514" s="234"/>
      <c r="M514" s="235"/>
      <c r="N514" s="236"/>
      <c r="O514" s="236"/>
      <c r="P514" s="236"/>
      <c r="Q514" s="236"/>
      <c r="R514" s="236"/>
      <c r="S514" s="236"/>
      <c r="T514" s="237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8" t="s">
        <v>222</v>
      </c>
      <c r="AU514" s="238" t="s">
        <v>83</v>
      </c>
      <c r="AV514" s="13" t="s">
        <v>81</v>
      </c>
      <c r="AW514" s="13" t="s">
        <v>34</v>
      </c>
      <c r="AX514" s="13" t="s">
        <v>74</v>
      </c>
      <c r="AY514" s="238" t="s">
        <v>213</v>
      </c>
    </row>
    <row r="515" s="13" customFormat="1">
      <c r="A515" s="13"/>
      <c r="B515" s="228"/>
      <c r="C515" s="229"/>
      <c r="D515" s="230" t="s">
        <v>222</v>
      </c>
      <c r="E515" s="231" t="s">
        <v>19</v>
      </c>
      <c r="F515" s="232" t="s">
        <v>682</v>
      </c>
      <c r="G515" s="229"/>
      <c r="H515" s="231" t="s">
        <v>19</v>
      </c>
      <c r="I515" s="233"/>
      <c r="J515" s="229"/>
      <c r="K515" s="229"/>
      <c r="L515" s="234"/>
      <c r="M515" s="235"/>
      <c r="N515" s="236"/>
      <c r="O515" s="236"/>
      <c r="P515" s="236"/>
      <c r="Q515" s="236"/>
      <c r="R515" s="236"/>
      <c r="S515" s="236"/>
      <c r="T515" s="237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8" t="s">
        <v>222</v>
      </c>
      <c r="AU515" s="238" t="s">
        <v>83</v>
      </c>
      <c r="AV515" s="13" t="s">
        <v>81</v>
      </c>
      <c r="AW515" s="13" t="s">
        <v>34</v>
      </c>
      <c r="AX515" s="13" t="s">
        <v>74</v>
      </c>
      <c r="AY515" s="238" t="s">
        <v>213</v>
      </c>
    </row>
    <row r="516" s="14" customFormat="1">
      <c r="A516" s="14"/>
      <c r="B516" s="239"/>
      <c r="C516" s="240"/>
      <c r="D516" s="230" t="s">
        <v>222</v>
      </c>
      <c r="E516" s="241" t="s">
        <v>19</v>
      </c>
      <c r="F516" s="242" t="s">
        <v>733</v>
      </c>
      <c r="G516" s="240"/>
      <c r="H516" s="243">
        <v>70.299999999999997</v>
      </c>
      <c r="I516" s="244"/>
      <c r="J516" s="240"/>
      <c r="K516" s="240"/>
      <c r="L516" s="245"/>
      <c r="M516" s="246"/>
      <c r="N516" s="247"/>
      <c r="O516" s="247"/>
      <c r="P516" s="247"/>
      <c r="Q516" s="247"/>
      <c r="R516" s="247"/>
      <c r="S516" s="247"/>
      <c r="T516" s="248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9" t="s">
        <v>222</v>
      </c>
      <c r="AU516" s="249" t="s">
        <v>83</v>
      </c>
      <c r="AV516" s="14" t="s">
        <v>83</v>
      </c>
      <c r="AW516" s="14" t="s">
        <v>34</v>
      </c>
      <c r="AX516" s="14" t="s">
        <v>81</v>
      </c>
      <c r="AY516" s="249" t="s">
        <v>213</v>
      </c>
    </row>
    <row r="517" s="2" customFormat="1">
      <c r="A517" s="40"/>
      <c r="B517" s="41"/>
      <c r="C517" s="215" t="s">
        <v>734</v>
      </c>
      <c r="D517" s="215" t="s">
        <v>215</v>
      </c>
      <c r="E517" s="216" t="s">
        <v>735</v>
      </c>
      <c r="F517" s="217" t="s">
        <v>736</v>
      </c>
      <c r="G517" s="218" t="s">
        <v>236</v>
      </c>
      <c r="H517" s="219">
        <v>66</v>
      </c>
      <c r="I517" s="220"/>
      <c r="J517" s="221">
        <f>ROUND(I517*H517,2)</f>
        <v>0</v>
      </c>
      <c r="K517" s="217" t="s">
        <v>19</v>
      </c>
      <c r="L517" s="46"/>
      <c r="M517" s="222" t="s">
        <v>19</v>
      </c>
      <c r="N517" s="223" t="s">
        <v>45</v>
      </c>
      <c r="O517" s="86"/>
      <c r="P517" s="224">
        <f>O517*H517</f>
        <v>0</v>
      </c>
      <c r="Q517" s="224">
        <v>0.34142</v>
      </c>
      <c r="R517" s="224">
        <f>Q517*H517</f>
        <v>22.533719999999999</v>
      </c>
      <c r="S517" s="224">
        <v>0</v>
      </c>
      <c r="T517" s="225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6" t="s">
        <v>220</v>
      </c>
      <c r="AT517" s="226" t="s">
        <v>215</v>
      </c>
      <c r="AU517" s="226" t="s">
        <v>83</v>
      </c>
      <c r="AY517" s="19" t="s">
        <v>213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19" t="s">
        <v>81</v>
      </c>
      <c r="BK517" s="227">
        <f>ROUND(I517*H517,2)</f>
        <v>0</v>
      </c>
      <c r="BL517" s="19" t="s">
        <v>220</v>
      </c>
      <c r="BM517" s="226" t="s">
        <v>737</v>
      </c>
    </row>
    <row r="518" s="13" customFormat="1">
      <c r="A518" s="13"/>
      <c r="B518" s="228"/>
      <c r="C518" s="229"/>
      <c r="D518" s="230" t="s">
        <v>222</v>
      </c>
      <c r="E518" s="231" t="s">
        <v>19</v>
      </c>
      <c r="F518" s="232" t="s">
        <v>271</v>
      </c>
      <c r="G518" s="229"/>
      <c r="H518" s="231" t="s">
        <v>19</v>
      </c>
      <c r="I518" s="233"/>
      <c r="J518" s="229"/>
      <c r="K518" s="229"/>
      <c r="L518" s="234"/>
      <c r="M518" s="235"/>
      <c r="N518" s="236"/>
      <c r="O518" s="236"/>
      <c r="P518" s="236"/>
      <c r="Q518" s="236"/>
      <c r="R518" s="236"/>
      <c r="S518" s="236"/>
      <c r="T518" s="237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8" t="s">
        <v>222</v>
      </c>
      <c r="AU518" s="238" t="s">
        <v>83</v>
      </c>
      <c r="AV518" s="13" t="s">
        <v>81</v>
      </c>
      <c r="AW518" s="13" t="s">
        <v>34</v>
      </c>
      <c r="AX518" s="13" t="s">
        <v>74</v>
      </c>
      <c r="AY518" s="238" t="s">
        <v>213</v>
      </c>
    </row>
    <row r="519" s="13" customFormat="1">
      <c r="A519" s="13"/>
      <c r="B519" s="228"/>
      <c r="C519" s="229"/>
      <c r="D519" s="230" t="s">
        <v>222</v>
      </c>
      <c r="E519" s="231" t="s">
        <v>19</v>
      </c>
      <c r="F519" s="232" t="s">
        <v>682</v>
      </c>
      <c r="G519" s="229"/>
      <c r="H519" s="231" t="s">
        <v>19</v>
      </c>
      <c r="I519" s="233"/>
      <c r="J519" s="229"/>
      <c r="K519" s="229"/>
      <c r="L519" s="234"/>
      <c r="M519" s="235"/>
      <c r="N519" s="236"/>
      <c r="O519" s="236"/>
      <c r="P519" s="236"/>
      <c r="Q519" s="236"/>
      <c r="R519" s="236"/>
      <c r="S519" s="236"/>
      <c r="T519" s="237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8" t="s">
        <v>222</v>
      </c>
      <c r="AU519" s="238" t="s">
        <v>83</v>
      </c>
      <c r="AV519" s="13" t="s">
        <v>81</v>
      </c>
      <c r="AW519" s="13" t="s">
        <v>34</v>
      </c>
      <c r="AX519" s="13" t="s">
        <v>74</v>
      </c>
      <c r="AY519" s="238" t="s">
        <v>213</v>
      </c>
    </row>
    <row r="520" s="14" customFormat="1">
      <c r="A520" s="14"/>
      <c r="B520" s="239"/>
      <c r="C520" s="240"/>
      <c r="D520" s="230" t="s">
        <v>222</v>
      </c>
      <c r="E520" s="241" t="s">
        <v>19</v>
      </c>
      <c r="F520" s="242" t="s">
        <v>738</v>
      </c>
      <c r="G520" s="240"/>
      <c r="H520" s="243">
        <v>66</v>
      </c>
      <c r="I520" s="244"/>
      <c r="J520" s="240"/>
      <c r="K520" s="240"/>
      <c r="L520" s="245"/>
      <c r="M520" s="246"/>
      <c r="N520" s="247"/>
      <c r="O520" s="247"/>
      <c r="P520" s="247"/>
      <c r="Q520" s="247"/>
      <c r="R520" s="247"/>
      <c r="S520" s="247"/>
      <c r="T520" s="248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9" t="s">
        <v>222</v>
      </c>
      <c r="AU520" s="249" t="s">
        <v>83</v>
      </c>
      <c r="AV520" s="14" t="s">
        <v>83</v>
      </c>
      <c r="AW520" s="14" t="s">
        <v>34</v>
      </c>
      <c r="AX520" s="14" t="s">
        <v>81</v>
      </c>
      <c r="AY520" s="249" t="s">
        <v>213</v>
      </c>
    </row>
    <row r="521" s="2" customFormat="1">
      <c r="A521" s="40"/>
      <c r="B521" s="41"/>
      <c r="C521" s="215" t="s">
        <v>739</v>
      </c>
      <c r="D521" s="215" t="s">
        <v>215</v>
      </c>
      <c r="E521" s="216" t="s">
        <v>740</v>
      </c>
      <c r="F521" s="217" t="s">
        <v>741</v>
      </c>
      <c r="G521" s="218" t="s">
        <v>236</v>
      </c>
      <c r="H521" s="219">
        <v>33.899999999999999</v>
      </c>
      <c r="I521" s="220"/>
      <c r="J521" s="221">
        <f>ROUND(I521*H521,2)</f>
        <v>0</v>
      </c>
      <c r="K521" s="217" t="s">
        <v>19</v>
      </c>
      <c r="L521" s="46"/>
      <c r="M521" s="222" t="s">
        <v>19</v>
      </c>
      <c r="N521" s="223" t="s">
        <v>45</v>
      </c>
      <c r="O521" s="86"/>
      <c r="P521" s="224">
        <f>O521*H521</f>
        <v>0</v>
      </c>
      <c r="Q521" s="224">
        <v>0.34142</v>
      </c>
      <c r="R521" s="224">
        <f>Q521*H521</f>
        <v>11.574138</v>
      </c>
      <c r="S521" s="224">
        <v>0</v>
      </c>
      <c r="T521" s="225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6" t="s">
        <v>220</v>
      </c>
      <c r="AT521" s="226" t="s">
        <v>215</v>
      </c>
      <c r="AU521" s="226" t="s">
        <v>83</v>
      </c>
      <c r="AY521" s="19" t="s">
        <v>213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19" t="s">
        <v>81</v>
      </c>
      <c r="BK521" s="227">
        <f>ROUND(I521*H521,2)</f>
        <v>0</v>
      </c>
      <c r="BL521" s="19" t="s">
        <v>220</v>
      </c>
      <c r="BM521" s="226" t="s">
        <v>742</v>
      </c>
    </row>
    <row r="522" s="13" customFormat="1">
      <c r="A522" s="13"/>
      <c r="B522" s="228"/>
      <c r="C522" s="229"/>
      <c r="D522" s="230" t="s">
        <v>222</v>
      </c>
      <c r="E522" s="231" t="s">
        <v>19</v>
      </c>
      <c r="F522" s="232" t="s">
        <v>271</v>
      </c>
      <c r="G522" s="229"/>
      <c r="H522" s="231" t="s">
        <v>19</v>
      </c>
      <c r="I522" s="233"/>
      <c r="J522" s="229"/>
      <c r="K522" s="229"/>
      <c r="L522" s="234"/>
      <c r="M522" s="235"/>
      <c r="N522" s="236"/>
      <c r="O522" s="236"/>
      <c r="P522" s="236"/>
      <c r="Q522" s="236"/>
      <c r="R522" s="236"/>
      <c r="S522" s="236"/>
      <c r="T522" s="237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8" t="s">
        <v>222</v>
      </c>
      <c r="AU522" s="238" t="s">
        <v>83</v>
      </c>
      <c r="AV522" s="13" t="s">
        <v>81</v>
      </c>
      <c r="AW522" s="13" t="s">
        <v>34</v>
      </c>
      <c r="AX522" s="13" t="s">
        <v>74</v>
      </c>
      <c r="AY522" s="238" t="s">
        <v>213</v>
      </c>
    </row>
    <row r="523" s="13" customFormat="1">
      <c r="A523" s="13"/>
      <c r="B523" s="228"/>
      <c r="C523" s="229"/>
      <c r="D523" s="230" t="s">
        <v>222</v>
      </c>
      <c r="E523" s="231" t="s">
        <v>19</v>
      </c>
      <c r="F523" s="232" t="s">
        <v>682</v>
      </c>
      <c r="G523" s="229"/>
      <c r="H523" s="231" t="s">
        <v>19</v>
      </c>
      <c r="I523" s="233"/>
      <c r="J523" s="229"/>
      <c r="K523" s="229"/>
      <c r="L523" s="234"/>
      <c r="M523" s="235"/>
      <c r="N523" s="236"/>
      <c r="O523" s="236"/>
      <c r="P523" s="236"/>
      <c r="Q523" s="236"/>
      <c r="R523" s="236"/>
      <c r="S523" s="236"/>
      <c r="T523" s="237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8" t="s">
        <v>222</v>
      </c>
      <c r="AU523" s="238" t="s">
        <v>83</v>
      </c>
      <c r="AV523" s="13" t="s">
        <v>81</v>
      </c>
      <c r="AW523" s="13" t="s">
        <v>34</v>
      </c>
      <c r="AX523" s="13" t="s">
        <v>74</v>
      </c>
      <c r="AY523" s="238" t="s">
        <v>213</v>
      </c>
    </row>
    <row r="524" s="14" customFormat="1">
      <c r="A524" s="14"/>
      <c r="B524" s="239"/>
      <c r="C524" s="240"/>
      <c r="D524" s="230" t="s">
        <v>222</v>
      </c>
      <c r="E524" s="241" t="s">
        <v>19</v>
      </c>
      <c r="F524" s="242" t="s">
        <v>743</v>
      </c>
      <c r="G524" s="240"/>
      <c r="H524" s="243">
        <v>33.899999999999999</v>
      </c>
      <c r="I524" s="244"/>
      <c r="J524" s="240"/>
      <c r="K524" s="240"/>
      <c r="L524" s="245"/>
      <c r="M524" s="246"/>
      <c r="N524" s="247"/>
      <c r="O524" s="247"/>
      <c r="P524" s="247"/>
      <c r="Q524" s="247"/>
      <c r="R524" s="247"/>
      <c r="S524" s="247"/>
      <c r="T524" s="248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9" t="s">
        <v>222</v>
      </c>
      <c r="AU524" s="249" t="s">
        <v>83</v>
      </c>
      <c r="AV524" s="14" t="s">
        <v>83</v>
      </c>
      <c r="AW524" s="14" t="s">
        <v>34</v>
      </c>
      <c r="AX524" s="14" t="s">
        <v>81</v>
      </c>
      <c r="AY524" s="249" t="s">
        <v>213</v>
      </c>
    </row>
    <row r="525" s="2" customFormat="1" ht="16.5" customHeight="1">
      <c r="A525" s="40"/>
      <c r="B525" s="41"/>
      <c r="C525" s="215" t="s">
        <v>744</v>
      </c>
      <c r="D525" s="215" t="s">
        <v>215</v>
      </c>
      <c r="E525" s="216" t="s">
        <v>745</v>
      </c>
      <c r="F525" s="217" t="s">
        <v>746</v>
      </c>
      <c r="G525" s="218" t="s">
        <v>501</v>
      </c>
      <c r="H525" s="219">
        <v>131</v>
      </c>
      <c r="I525" s="220"/>
      <c r="J525" s="221">
        <f>ROUND(I525*H525,2)</f>
        <v>0</v>
      </c>
      <c r="K525" s="217" t="s">
        <v>219</v>
      </c>
      <c r="L525" s="46"/>
      <c r="M525" s="222" t="s">
        <v>19</v>
      </c>
      <c r="N525" s="223" t="s">
        <v>45</v>
      </c>
      <c r="O525" s="86"/>
      <c r="P525" s="224">
        <f>O525*H525</f>
        <v>0</v>
      </c>
      <c r="Q525" s="224">
        <v>0.0013600000000000001</v>
      </c>
      <c r="R525" s="224">
        <f>Q525*H525</f>
        <v>0.17816000000000001</v>
      </c>
      <c r="S525" s="224">
        <v>0</v>
      </c>
      <c r="T525" s="225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6" t="s">
        <v>220</v>
      </c>
      <c r="AT525" s="226" t="s">
        <v>215</v>
      </c>
      <c r="AU525" s="226" t="s">
        <v>83</v>
      </c>
      <c r="AY525" s="19" t="s">
        <v>213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19" t="s">
        <v>81</v>
      </c>
      <c r="BK525" s="227">
        <f>ROUND(I525*H525,2)</f>
        <v>0</v>
      </c>
      <c r="BL525" s="19" t="s">
        <v>220</v>
      </c>
      <c r="BM525" s="226" t="s">
        <v>747</v>
      </c>
    </row>
    <row r="526" s="13" customFormat="1">
      <c r="A526" s="13"/>
      <c r="B526" s="228"/>
      <c r="C526" s="229"/>
      <c r="D526" s="230" t="s">
        <v>222</v>
      </c>
      <c r="E526" s="231" t="s">
        <v>19</v>
      </c>
      <c r="F526" s="232" t="s">
        <v>271</v>
      </c>
      <c r="G526" s="229"/>
      <c r="H526" s="231" t="s">
        <v>19</v>
      </c>
      <c r="I526" s="233"/>
      <c r="J526" s="229"/>
      <c r="K526" s="229"/>
      <c r="L526" s="234"/>
      <c r="M526" s="235"/>
      <c r="N526" s="236"/>
      <c r="O526" s="236"/>
      <c r="P526" s="236"/>
      <c r="Q526" s="236"/>
      <c r="R526" s="236"/>
      <c r="S526" s="236"/>
      <c r="T526" s="237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8" t="s">
        <v>222</v>
      </c>
      <c r="AU526" s="238" t="s">
        <v>83</v>
      </c>
      <c r="AV526" s="13" t="s">
        <v>81</v>
      </c>
      <c r="AW526" s="13" t="s">
        <v>34</v>
      </c>
      <c r="AX526" s="13" t="s">
        <v>74</v>
      </c>
      <c r="AY526" s="238" t="s">
        <v>213</v>
      </c>
    </row>
    <row r="527" s="14" customFormat="1">
      <c r="A527" s="14"/>
      <c r="B527" s="239"/>
      <c r="C527" s="240"/>
      <c r="D527" s="230" t="s">
        <v>222</v>
      </c>
      <c r="E527" s="241" t="s">
        <v>19</v>
      </c>
      <c r="F527" s="242" t="s">
        <v>748</v>
      </c>
      <c r="G527" s="240"/>
      <c r="H527" s="243">
        <v>64</v>
      </c>
      <c r="I527" s="244"/>
      <c r="J527" s="240"/>
      <c r="K527" s="240"/>
      <c r="L527" s="245"/>
      <c r="M527" s="246"/>
      <c r="N527" s="247"/>
      <c r="O527" s="247"/>
      <c r="P527" s="247"/>
      <c r="Q527" s="247"/>
      <c r="R527" s="247"/>
      <c r="S527" s="247"/>
      <c r="T527" s="248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9" t="s">
        <v>222</v>
      </c>
      <c r="AU527" s="249" t="s">
        <v>83</v>
      </c>
      <c r="AV527" s="14" t="s">
        <v>83</v>
      </c>
      <c r="AW527" s="14" t="s">
        <v>34</v>
      </c>
      <c r="AX527" s="14" t="s">
        <v>74</v>
      </c>
      <c r="AY527" s="249" t="s">
        <v>213</v>
      </c>
    </row>
    <row r="528" s="14" customFormat="1">
      <c r="A528" s="14"/>
      <c r="B528" s="239"/>
      <c r="C528" s="240"/>
      <c r="D528" s="230" t="s">
        <v>222</v>
      </c>
      <c r="E528" s="241" t="s">
        <v>19</v>
      </c>
      <c r="F528" s="242" t="s">
        <v>749</v>
      </c>
      <c r="G528" s="240"/>
      <c r="H528" s="243">
        <v>64</v>
      </c>
      <c r="I528" s="244"/>
      <c r="J528" s="240"/>
      <c r="K528" s="240"/>
      <c r="L528" s="245"/>
      <c r="M528" s="246"/>
      <c r="N528" s="247"/>
      <c r="O528" s="247"/>
      <c r="P528" s="247"/>
      <c r="Q528" s="247"/>
      <c r="R528" s="247"/>
      <c r="S528" s="247"/>
      <c r="T528" s="24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9" t="s">
        <v>222</v>
      </c>
      <c r="AU528" s="249" t="s">
        <v>83</v>
      </c>
      <c r="AV528" s="14" t="s">
        <v>83</v>
      </c>
      <c r="AW528" s="14" t="s">
        <v>34</v>
      </c>
      <c r="AX528" s="14" t="s">
        <v>74</v>
      </c>
      <c r="AY528" s="249" t="s">
        <v>213</v>
      </c>
    </row>
    <row r="529" s="14" customFormat="1">
      <c r="A529" s="14"/>
      <c r="B529" s="239"/>
      <c r="C529" s="240"/>
      <c r="D529" s="230" t="s">
        <v>222</v>
      </c>
      <c r="E529" s="241" t="s">
        <v>19</v>
      </c>
      <c r="F529" s="242" t="s">
        <v>750</v>
      </c>
      <c r="G529" s="240"/>
      <c r="H529" s="243">
        <v>3</v>
      </c>
      <c r="I529" s="244"/>
      <c r="J529" s="240"/>
      <c r="K529" s="240"/>
      <c r="L529" s="245"/>
      <c r="M529" s="246"/>
      <c r="N529" s="247"/>
      <c r="O529" s="247"/>
      <c r="P529" s="247"/>
      <c r="Q529" s="247"/>
      <c r="R529" s="247"/>
      <c r="S529" s="247"/>
      <c r="T529" s="24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9" t="s">
        <v>222</v>
      </c>
      <c r="AU529" s="249" t="s">
        <v>83</v>
      </c>
      <c r="AV529" s="14" t="s">
        <v>83</v>
      </c>
      <c r="AW529" s="14" t="s">
        <v>34</v>
      </c>
      <c r="AX529" s="14" t="s">
        <v>74</v>
      </c>
      <c r="AY529" s="249" t="s">
        <v>213</v>
      </c>
    </row>
    <row r="530" s="15" customFormat="1">
      <c r="A530" s="15"/>
      <c r="B530" s="250"/>
      <c r="C530" s="251"/>
      <c r="D530" s="230" t="s">
        <v>222</v>
      </c>
      <c r="E530" s="252" t="s">
        <v>19</v>
      </c>
      <c r="F530" s="253" t="s">
        <v>228</v>
      </c>
      <c r="G530" s="251"/>
      <c r="H530" s="254">
        <v>131</v>
      </c>
      <c r="I530" s="255"/>
      <c r="J530" s="251"/>
      <c r="K530" s="251"/>
      <c r="L530" s="256"/>
      <c r="M530" s="257"/>
      <c r="N530" s="258"/>
      <c r="O530" s="258"/>
      <c r="P530" s="258"/>
      <c r="Q530" s="258"/>
      <c r="R530" s="258"/>
      <c r="S530" s="258"/>
      <c r="T530" s="259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0" t="s">
        <v>222</v>
      </c>
      <c r="AU530" s="260" t="s">
        <v>83</v>
      </c>
      <c r="AV530" s="15" t="s">
        <v>220</v>
      </c>
      <c r="AW530" s="15" t="s">
        <v>34</v>
      </c>
      <c r="AX530" s="15" t="s">
        <v>81</v>
      </c>
      <c r="AY530" s="260" t="s">
        <v>213</v>
      </c>
    </row>
    <row r="531" s="2" customFormat="1" ht="16.5" customHeight="1">
      <c r="A531" s="40"/>
      <c r="B531" s="41"/>
      <c r="C531" s="272" t="s">
        <v>751</v>
      </c>
      <c r="D531" s="272" t="s">
        <v>310</v>
      </c>
      <c r="E531" s="273" t="s">
        <v>752</v>
      </c>
      <c r="F531" s="274" t="s">
        <v>753</v>
      </c>
      <c r="G531" s="275" t="s">
        <v>501</v>
      </c>
      <c r="H531" s="276">
        <v>131</v>
      </c>
      <c r="I531" s="277"/>
      <c r="J531" s="278">
        <f>ROUND(I531*H531,2)</f>
        <v>0</v>
      </c>
      <c r="K531" s="274" t="s">
        <v>219</v>
      </c>
      <c r="L531" s="279"/>
      <c r="M531" s="280" t="s">
        <v>19</v>
      </c>
      <c r="N531" s="281" t="s">
        <v>45</v>
      </c>
      <c r="O531" s="86"/>
      <c r="P531" s="224">
        <f>O531*H531</f>
        <v>0</v>
      </c>
      <c r="Q531" s="224">
        <v>0.1391</v>
      </c>
      <c r="R531" s="224">
        <f>Q531*H531</f>
        <v>18.222100000000001</v>
      </c>
      <c r="S531" s="224">
        <v>0</v>
      </c>
      <c r="T531" s="225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6" t="s">
        <v>257</v>
      </c>
      <c r="AT531" s="226" t="s">
        <v>310</v>
      </c>
      <c r="AU531" s="226" t="s">
        <v>83</v>
      </c>
      <c r="AY531" s="19" t="s">
        <v>213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9" t="s">
        <v>81</v>
      </c>
      <c r="BK531" s="227">
        <f>ROUND(I531*H531,2)</f>
        <v>0</v>
      </c>
      <c r="BL531" s="19" t="s">
        <v>220</v>
      </c>
      <c r="BM531" s="226" t="s">
        <v>754</v>
      </c>
    </row>
    <row r="532" s="2" customFormat="1" ht="16.5" customHeight="1">
      <c r="A532" s="40"/>
      <c r="B532" s="41"/>
      <c r="C532" s="215" t="s">
        <v>755</v>
      </c>
      <c r="D532" s="215" t="s">
        <v>215</v>
      </c>
      <c r="E532" s="216" t="s">
        <v>756</v>
      </c>
      <c r="F532" s="217" t="s">
        <v>757</v>
      </c>
      <c r="G532" s="218" t="s">
        <v>501</v>
      </c>
      <c r="H532" s="219">
        <v>75</v>
      </c>
      <c r="I532" s="220"/>
      <c r="J532" s="221">
        <f>ROUND(I532*H532,2)</f>
        <v>0</v>
      </c>
      <c r="K532" s="217" t="s">
        <v>219</v>
      </c>
      <c r="L532" s="46"/>
      <c r="M532" s="222" t="s">
        <v>19</v>
      </c>
      <c r="N532" s="223" t="s">
        <v>45</v>
      </c>
      <c r="O532" s="86"/>
      <c r="P532" s="224">
        <f>O532*H532</f>
        <v>0</v>
      </c>
      <c r="Q532" s="224">
        <v>0.0015</v>
      </c>
      <c r="R532" s="224">
        <f>Q532*H532</f>
        <v>0.1125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220</v>
      </c>
      <c r="AT532" s="226" t="s">
        <v>215</v>
      </c>
      <c r="AU532" s="226" t="s">
        <v>83</v>
      </c>
      <c r="AY532" s="19" t="s">
        <v>213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81</v>
      </c>
      <c r="BK532" s="227">
        <f>ROUND(I532*H532,2)</f>
        <v>0</v>
      </c>
      <c r="BL532" s="19" t="s">
        <v>220</v>
      </c>
      <c r="BM532" s="226" t="s">
        <v>758</v>
      </c>
    </row>
    <row r="533" s="13" customFormat="1">
      <c r="A533" s="13"/>
      <c r="B533" s="228"/>
      <c r="C533" s="229"/>
      <c r="D533" s="230" t="s">
        <v>222</v>
      </c>
      <c r="E533" s="231" t="s">
        <v>19</v>
      </c>
      <c r="F533" s="232" t="s">
        <v>271</v>
      </c>
      <c r="G533" s="229"/>
      <c r="H533" s="231" t="s">
        <v>19</v>
      </c>
      <c r="I533" s="233"/>
      <c r="J533" s="229"/>
      <c r="K533" s="229"/>
      <c r="L533" s="234"/>
      <c r="M533" s="235"/>
      <c r="N533" s="236"/>
      <c r="O533" s="236"/>
      <c r="P533" s="236"/>
      <c r="Q533" s="236"/>
      <c r="R533" s="236"/>
      <c r="S533" s="236"/>
      <c r="T533" s="237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8" t="s">
        <v>222</v>
      </c>
      <c r="AU533" s="238" t="s">
        <v>83</v>
      </c>
      <c r="AV533" s="13" t="s">
        <v>81</v>
      </c>
      <c r="AW533" s="13" t="s">
        <v>34</v>
      </c>
      <c r="AX533" s="13" t="s">
        <v>74</v>
      </c>
      <c r="AY533" s="238" t="s">
        <v>213</v>
      </c>
    </row>
    <row r="534" s="14" customFormat="1">
      <c r="A534" s="14"/>
      <c r="B534" s="239"/>
      <c r="C534" s="240"/>
      <c r="D534" s="230" t="s">
        <v>222</v>
      </c>
      <c r="E534" s="241" t="s">
        <v>19</v>
      </c>
      <c r="F534" s="242" t="s">
        <v>759</v>
      </c>
      <c r="G534" s="240"/>
      <c r="H534" s="243">
        <v>27</v>
      </c>
      <c r="I534" s="244"/>
      <c r="J534" s="240"/>
      <c r="K534" s="240"/>
      <c r="L534" s="245"/>
      <c r="M534" s="246"/>
      <c r="N534" s="247"/>
      <c r="O534" s="247"/>
      <c r="P534" s="247"/>
      <c r="Q534" s="247"/>
      <c r="R534" s="247"/>
      <c r="S534" s="247"/>
      <c r="T534" s="248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9" t="s">
        <v>222</v>
      </c>
      <c r="AU534" s="249" t="s">
        <v>83</v>
      </c>
      <c r="AV534" s="14" t="s">
        <v>83</v>
      </c>
      <c r="AW534" s="14" t="s">
        <v>34</v>
      </c>
      <c r="AX534" s="14" t="s">
        <v>74</v>
      </c>
      <c r="AY534" s="249" t="s">
        <v>213</v>
      </c>
    </row>
    <row r="535" s="14" customFormat="1">
      <c r="A535" s="14"/>
      <c r="B535" s="239"/>
      <c r="C535" s="240"/>
      <c r="D535" s="230" t="s">
        <v>222</v>
      </c>
      <c r="E535" s="241" t="s">
        <v>19</v>
      </c>
      <c r="F535" s="242" t="s">
        <v>760</v>
      </c>
      <c r="G535" s="240"/>
      <c r="H535" s="243">
        <v>47</v>
      </c>
      <c r="I535" s="244"/>
      <c r="J535" s="240"/>
      <c r="K535" s="240"/>
      <c r="L535" s="245"/>
      <c r="M535" s="246"/>
      <c r="N535" s="247"/>
      <c r="O535" s="247"/>
      <c r="P535" s="247"/>
      <c r="Q535" s="247"/>
      <c r="R535" s="247"/>
      <c r="S535" s="247"/>
      <c r="T535" s="248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9" t="s">
        <v>222</v>
      </c>
      <c r="AU535" s="249" t="s">
        <v>83</v>
      </c>
      <c r="AV535" s="14" t="s">
        <v>83</v>
      </c>
      <c r="AW535" s="14" t="s">
        <v>34</v>
      </c>
      <c r="AX535" s="14" t="s">
        <v>74</v>
      </c>
      <c r="AY535" s="249" t="s">
        <v>213</v>
      </c>
    </row>
    <row r="536" s="14" customFormat="1">
      <c r="A536" s="14"/>
      <c r="B536" s="239"/>
      <c r="C536" s="240"/>
      <c r="D536" s="230" t="s">
        <v>222</v>
      </c>
      <c r="E536" s="241" t="s">
        <v>19</v>
      </c>
      <c r="F536" s="242" t="s">
        <v>761</v>
      </c>
      <c r="G536" s="240"/>
      <c r="H536" s="243">
        <v>1</v>
      </c>
      <c r="I536" s="244"/>
      <c r="J536" s="240"/>
      <c r="K536" s="240"/>
      <c r="L536" s="245"/>
      <c r="M536" s="246"/>
      <c r="N536" s="247"/>
      <c r="O536" s="247"/>
      <c r="P536" s="247"/>
      <c r="Q536" s="247"/>
      <c r="R536" s="247"/>
      <c r="S536" s="247"/>
      <c r="T536" s="248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9" t="s">
        <v>222</v>
      </c>
      <c r="AU536" s="249" t="s">
        <v>83</v>
      </c>
      <c r="AV536" s="14" t="s">
        <v>83</v>
      </c>
      <c r="AW536" s="14" t="s">
        <v>34</v>
      </c>
      <c r="AX536" s="14" t="s">
        <v>74</v>
      </c>
      <c r="AY536" s="249" t="s">
        <v>213</v>
      </c>
    </row>
    <row r="537" s="15" customFormat="1">
      <c r="A537" s="15"/>
      <c r="B537" s="250"/>
      <c r="C537" s="251"/>
      <c r="D537" s="230" t="s">
        <v>222</v>
      </c>
      <c r="E537" s="252" t="s">
        <v>19</v>
      </c>
      <c r="F537" s="253" t="s">
        <v>228</v>
      </c>
      <c r="G537" s="251"/>
      <c r="H537" s="254">
        <v>75</v>
      </c>
      <c r="I537" s="255"/>
      <c r="J537" s="251"/>
      <c r="K537" s="251"/>
      <c r="L537" s="256"/>
      <c r="M537" s="257"/>
      <c r="N537" s="258"/>
      <c r="O537" s="258"/>
      <c r="P537" s="258"/>
      <c r="Q537" s="258"/>
      <c r="R537" s="258"/>
      <c r="S537" s="258"/>
      <c r="T537" s="259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0" t="s">
        <v>222</v>
      </c>
      <c r="AU537" s="260" t="s">
        <v>83</v>
      </c>
      <c r="AV537" s="15" t="s">
        <v>220</v>
      </c>
      <c r="AW537" s="15" t="s">
        <v>34</v>
      </c>
      <c r="AX537" s="15" t="s">
        <v>81</v>
      </c>
      <c r="AY537" s="260" t="s">
        <v>213</v>
      </c>
    </row>
    <row r="538" s="2" customFormat="1" ht="16.5" customHeight="1">
      <c r="A538" s="40"/>
      <c r="B538" s="41"/>
      <c r="C538" s="272" t="s">
        <v>762</v>
      </c>
      <c r="D538" s="272" t="s">
        <v>310</v>
      </c>
      <c r="E538" s="273" t="s">
        <v>763</v>
      </c>
      <c r="F538" s="274" t="s">
        <v>764</v>
      </c>
      <c r="G538" s="275" t="s">
        <v>501</v>
      </c>
      <c r="H538" s="276">
        <v>75</v>
      </c>
      <c r="I538" s="277"/>
      <c r="J538" s="278">
        <f>ROUND(I538*H538,2)</f>
        <v>0</v>
      </c>
      <c r="K538" s="274" t="s">
        <v>219</v>
      </c>
      <c r="L538" s="279"/>
      <c r="M538" s="280" t="s">
        <v>19</v>
      </c>
      <c r="N538" s="281" t="s">
        <v>45</v>
      </c>
      <c r="O538" s="86"/>
      <c r="P538" s="224">
        <f>O538*H538</f>
        <v>0</v>
      </c>
      <c r="Q538" s="224">
        <v>0.161</v>
      </c>
      <c r="R538" s="224">
        <f>Q538*H538</f>
        <v>12.075000000000001</v>
      </c>
      <c r="S538" s="224">
        <v>0</v>
      </c>
      <c r="T538" s="225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6" t="s">
        <v>257</v>
      </c>
      <c r="AT538" s="226" t="s">
        <v>310</v>
      </c>
      <c r="AU538" s="226" t="s">
        <v>83</v>
      </c>
      <c r="AY538" s="19" t="s">
        <v>213</v>
      </c>
      <c r="BE538" s="227">
        <f>IF(N538="základní",J538,0)</f>
        <v>0</v>
      </c>
      <c r="BF538" s="227">
        <f>IF(N538="snížená",J538,0)</f>
        <v>0</v>
      </c>
      <c r="BG538" s="227">
        <f>IF(N538="zákl. přenesená",J538,0)</f>
        <v>0</v>
      </c>
      <c r="BH538" s="227">
        <f>IF(N538="sníž. přenesená",J538,0)</f>
        <v>0</v>
      </c>
      <c r="BI538" s="227">
        <f>IF(N538="nulová",J538,0)</f>
        <v>0</v>
      </c>
      <c r="BJ538" s="19" t="s">
        <v>81</v>
      </c>
      <c r="BK538" s="227">
        <f>ROUND(I538*H538,2)</f>
        <v>0</v>
      </c>
      <c r="BL538" s="19" t="s">
        <v>220</v>
      </c>
      <c r="BM538" s="226" t="s">
        <v>765</v>
      </c>
    </row>
    <row r="539" s="2" customFormat="1">
      <c r="A539" s="40"/>
      <c r="B539" s="41"/>
      <c r="C539" s="215" t="s">
        <v>766</v>
      </c>
      <c r="D539" s="215" t="s">
        <v>215</v>
      </c>
      <c r="E539" s="216" t="s">
        <v>767</v>
      </c>
      <c r="F539" s="217" t="s">
        <v>768</v>
      </c>
      <c r="G539" s="218" t="s">
        <v>236</v>
      </c>
      <c r="H539" s="219">
        <v>13.35</v>
      </c>
      <c r="I539" s="220"/>
      <c r="J539" s="221">
        <f>ROUND(I539*H539,2)</f>
        <v>0</v>
      </c>
      <c r="K539" s="217" t="s">
        <v>19</v>
      </c>
      <c r="L539" s="46"/>
      <c r="M539" s="222" t="s">
        <v>19</v>
      </c>
      <c r="N539" s="223" t="s">
        <v>45</v>
      </c>
      <c r="O539" s="86"/>
      <c r="P539" s="224">
        <f>O539*H539</f>
        <v>0</v>
      </c>
      <c r="Q539" s="224">
        <v>0.52964999999999995</v>
      </c>
      <c r="R539" s="224">
        <f>Q539*H539</f>
        <v>7.0708274999999992</v>
      </c>
      <c r="S539" s="224">
        <v>0</v>
      </c>
      <c r="T539" s="225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6" t="s">
        <v>220</v>
      </c>
      <c r="AT539" s="226" t="s">
        <v>215</v>
      </c>
      <c r="AU539" s="226" t="s">
        <v>83</v>
      </c>
      <c r="AY539" s="19" t="s">
        <v>213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19" t="s">
        <v>81</v>
      </c>
      <c r="BK539" s="227">
        <f>ROUND(I539*H539,2)</f>
        <v>0</v>
      </c>
      <c r="BL539" s="19" t="s">
        <v>220</v>
      </c>
      <c r="BM539" s="226" t="s">
        <v>769</v>
      </c>
    </row>
    <row r="540" s="13" customFormat="1">
      <c r="A540" s="13"/>
      <c r="B540" s="228"/>
      <c r="C540" s="229"/>
      <c r="D540" s="230" t="s">
        <v>222</v>
      </c>
      <c r="E540" s="231" t="s">
        <v>19</v>
      </c>
      <c r="F540" s="232" t="s">
        <v>271</v>
      </c>
      <c r="G540" s="229"/>
      <c r="H540" s="231" t="s">
        <v>19</v>
      </c>
      <c r="I540" s="233"/>
      <c r="J540" s="229"/>
      <c r="K540" s="229"/>
      <c r="L540" s="234"/>
      <c r="M540" s="235"/>
      <c r="N540" s="236"/>
      <c r="O540" s="236"/>
      <c r="P540" s="236"/>
      <c r="Q540" s="236"/>
      <c r="R540" s="236"/>
      <c r="S540" s="236"/>
      <c r="T540" s="23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8" t="s">
        <v>222</v>
      </c>
      <c r="AU540" s="238" t="s">
        <v>83</v>
      </c>
      <c r="AV540" s="13" t="s">
        <v>81</v>
      </c>
      <c r="AW540" s="13" t="s">
        <v>34</v>
      </c>
      <c r="AX540" s="13" t="s">
        <v>74</v>
      </c>
      <c r="AY540" s="238" t="s">
        <v>213</v>
      </c>
    </row>
    <row r="541" s="13" customFormat="1">
      <c r="A541" s="13"/>
      <c r="B541" s="228"/>
      <c r="C541" s="229"/>
      <c r="D541" s="230" t="s">
        <v>222</v>
      </c>
      <c r="E541" s="231" t="s">
        <v>19</v>
      </c>
      <c r="F541" s="232" t="s">
        <v>682</v>
      </c>
      <c r="G541" s="229"/>
      <c r="H541" s="231" t="s">
        <v>19</v>
      </c>
      <c r="I541" s="233"/>
      <c r="J541" s="229"/>
      <c r="K541" s="229"/>
      <c r="L541" s="234"/>
      <c r="M541" s="235"/>
      <c r="N541" s="236"/>
      <c r="O541" s="236"/>
      <c r="P541" s="236"/>
      <c r="Q541" s="236"/>
      <c r="R541" s="236"/>
      <c r="S541" s="236"/>
      <c r="T541" s="237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8" t="s">
        <v>222</v>
      </c>
      <c r="AU541" s="238" t="s">
        <v>83</v>
      </c>
      <c r="AV541" s="13" t="s">
        <v>81</v>
      </c>
      <c r="AW541" s="13" t="s">
        <v>34</v>
      </c>
      <c r="AX541" s="13" t="s">
        <v>74</v>
      </c>
      <c r="AY541" s="238" t="s">
        <v>213</v>
      </c>
    </row>
    <row r="542" s="14" customFormat="1">
      <c r="A542" s="14"/>
      <c r="B542" s="239"/>
      <c r="C542" s="240"/>
      <c r="D542" s="230" t="s">
        <v>222</v>
      </c>
      <c r="E542" s="241" t="s">
        <v>19</v>
      </c>
      <c r="F542" s="242" t="s">
        <v>770</v>
      </c>
      <c r="G542" s="240"/>
      <c r="H542" s="243">
        <v>13.35</v>
      </c>
      <c r="I542" s="244"/>
      <c r="J542" s="240"/>
      <c r="K542" s="240"/>
      <c r="L542" s="245"/>
      <c r="M542" s="246"/>
      <c r="N542" s="247"/>
      <c r="O542" s="247"/>
      <c r="P542" s="247"/>
      <c r="Q542" s="247"/>
      <c r="R542" s="247"/>
      <c r="S542" s="247"/>
      <c r="T542" s="248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9" t="s">
        <v>222</v>
      </c>
      <c r="AU542" s="249" t="s">
        <v>83</v>
      </c>
      <c r="AV542" s="14" t="s">
        <v>83</v>
      </c>
      <c r="AW542" s="14" t="s">
        <v>34</v>
      </c>
      <c r="AX542" s="14" t="s">
        <v>81</v>
      </c>
      <c r="AY542" s="249" t="s">
        <v>213</v>
      </c>
    </row>
    <row r="543" s="2" customFormat="1" ht="16.5" customHeight="1">
      <c r="A543" s="40"/>
      <c r="B543" s="41"/>
      <c r="C543" s="215" t="s">
        <v>771</v>
      </c>
      <c r="D543" s="215" t="s">
        <v>215</v>
      </c>
      <c r="E543" s="216" t="s">
        <v>772</v>
      </c>
      <c r="F543" s="217" t="s">
        <v>773</v>
      </c>
      <c r="G543" s="218" t="s">
        <v>487</v>
      </c>
      <c r="H543" s="219">
        <v>1</v>
      </c>
      <c r="I543" s="220"/>
      <c r="J543" s="221">
        <f>ROUND(I543*H543,2)</f>
        <v>0</v>
      </c>
      <c r="K543" s="217" t="s">
        <v>19</v>
      </c>
      <c r="L543" s="46"/>
      <c r="M543" s="222" t="s">
        <v>19</v>
      </c>
      <c r="N543" s="223" t="s">
        <v>45</v>
      </c>
      <c r="O543" s="86"/>
      <c r="P543" s="224">
        <f>O543*H543</f>
        <v>0</v>
      </c>
      <c r="Q543" s="224">
        <v>0</v>
      </c>
      <c r="R543" s="224">
        <f>Q543*H543</f>
        <v>0</v>
      </c>
      <c r="S543" s="224">
        <v>0</v>
      </c>
      <c r="T543" s="225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6" t="s">
        <v>220</v>
      </c>
      <c r="AT543" s="226" t="s">
        <v>215</v>
      </c>
      <c r="AU543" s="226" t="s">
        <v>83</v>
      </c>
      <c r="AY543" s="19" t="s">
        <v>213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19" t="s">
        <v>81</v>
      </c>
      <c r="BK543" s="227">
        <f>ROUND(I543*H543,2)</f>
        <v>0</v>
      </c>
      <c r="BL543" s="19" t="s">
        <v>220</v>
      </c>
      <c r="BM543" s="226" t="s">
        <v>774</v>
      </c>
    </row>
    <row r="544" s="13" customFormat="1">
      <c r="A544" s="13"/>
      <c r="B544" s="228"/>
      <c r="C544" s="229"/>
      <c r="D544" s="230" t="s">
        <v>222</v>
      </c>
      <c r="E544" s="231" t="s">
        <v>19</v>
      </c>
      <c r="F544" s="232" t="s">
        <v>775</v>
      </c>
      <c r="G544" s="229"/>
      <c r="H544" s="231" t="s">
        <v>19</v>
      </c>
      <c r="I544" s="233"/>
      <c r="J544" s="229"/>
      <c r="K544" s="229"/>
      <c r="L544" s="234"/>
      <c r="M544" s="235"/>
      <c r="N544" s="236"/>
      <c r="O544" s="236"/>
      <c r="P544" s="236"/>
      <c r="Q544" s="236"/>
      <c r="R544" s="236"/>
      <c r="S544" s="236"/>
      <c r="T544" s="23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8" t="s">
        <v>222</v>
      </c>
      <c r="AU544" s="238" t="s">
        <v>83</v>
      </c>
      <c r="AV544" s="13" t="s">
        <v>81</v>
      </c>
      <c r="AW544" s="13" t="s">
        <v>34</v>
      </c>
      <c r="AX544" s="13" t="s">
        <v>74</v>
      </c>
      <c r="AY544" s="238" t="s">
        <v>213</v>
      </c>
    </row>
    <row r="545" s="13" customFormat="1">
      <c r="A545" s="13"/>
      <c r="B545" s="228"/>
      <c r="C545" s="229"/>
      <c r="D545" s="230" t="s">
        <v>222</v>
      </c>
      <c r="E545" s="231" t="s">
        <v>19</v>
      </c>
      <c r="F545" s="232" t="s">
        <v>776</v>
      </c>
      <c r="G545" s="229"/>
      <c r="H545" s="231" t="s">
        <v>19</v>
      </c>
      <c r="I545" s="233"/>
      <c r="J545" s="229"/>
      <c r="K545" s="229"/>
      <c r="L545" s="234"/>
      <c r="M545" s="235"/>
      <c r="N545" s="236"/>
      <c r="O545" s="236"/>
      <c r="P545" s="236"/>
      <c r="Q545" s="236"/>
      <c r="R545" s="236"/>
      <c r="S545" s="236"/>
      <c r="T545" s="237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8" t="s">
        <v>222</v>
      </c>
      <c r="AU545" s="238" t="s">
        <v>83</v>
      </c>
      <c r="AV545" s="13" t="s">
        <v>81</v>
      </c>
      <c r="AW545" s="13" t="s">
        <v>34</v>
      </c>
      <c r="AX545" s="13" t="s">
        <v>74</v>
      </c>
      <c r="AY545" s="238" t="s">
        <v>213</v>
      </c>
    </row>
    <row r="546" s="13" customFormat="1">
      <c r="A546" s="13"/>
      <c r="B546" s="228"/>
      <c r="C546" s="229"/>
      <c r="D546" s="230" t="s">
        <v>222</v>
      </c>
      <c r="E546" s="231" t="s">
        <v>19</v>
      </c>
      <c r="F546" s="232" t="s">
        <v>777</v>
      </c>
      <c r="G546" s="229"/>
      <c r="H546" s="231" t="s">
        <v>19</v>
      </c>
      <c r="I546" s="233"/>
      <c r="J546" s="229"/>
      <c r="K546" s="229"/>
      <c r="L546" s="234"/>
      <c r="M546" s="235"/>
      <c r="N546" s="236"/>
      <c r="O546" s="236"/>
      <c r="P546" s="236"/>
      <c r="Q546" s="236"/>
      <c r="R546" s="236"/>
      <c r="S546" s="236"/>
      <c r="T546" s="237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8" t="s">
        <v>222</v>
      </c>
      <c r="AU546" s="238" t="s">
        <v>83</v>
      </c>
      <c r="AV546" s="13" t="s">
        <v>81</v>
      </c>
      <c r="AW546" s="13" t="s">
        <v>34</v>
      </c>
      <c r="AX546" s="13" t="s">
        <v>74</v>
      </c>
      <c r="AY546" s="238" t="s">
        <v>213</v>
      </c>
    </row>
    <row r="547" s="13" customFormat="1">
      <c r="A547" s="13"/>
      <c r="B547" s="228"/>
      <c r="C547" s="229"/>
      <c r="D547" s="230" t="s">
        <v>222</v>
      </c>
      <c r="E547" s="231" t="s">
        <v>19</v>
      </c>
      <c r="F547" s="232" t="s">
        <v>778</v>
      </c>
      <c r="G547" s="229"/>
      <c r="H547" s="231" t="s">
        <v>19</v>
      </c>
      <c r="I547" s="233"/>
      <c r="J547" s="229"/>
      <c r="K547" s="229"/>
      <c r="L547" s="234"/>
      <c r="M547" s="235"/>
      <c r="N547" s="236"/>
      <c r="O547" s="236"/>
      <c r="P547" s="236"/>
      <c r="Q547" s="236"/>
      <c r="R547" s="236"/>
      <c r="S547" s="236"/>
      <c r="T547" s="237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8" t="s">
        <v>222</v>
      </c>
      <c r="AU547" s="238" t="s">
        <v>83</v>
      </c>
      <c r="AV547" s="13" t="s">
        <v>81</v>
      </c>
      <c r="AW547" s="13" t="s">
        <v>34</v>
      </c>
      <c r="AX547" s="13" t="s">
        <v>74</v>
      </c>
      <c r="AY547" s="238" t="s">
        <v>213</v>
      </c>
    </row>
    <row r="548" s="14" customFormat="1">
      <c r="A548" s="14"/>
      <c r="B548" s="239"/>
      <c r="C548" s="240"/>
      <c r="D548" s="230" t="s">
        <v>222</v>
      </c>
      <c r="E548" s="241" t="s">
        <v>19</v>
      </c>
      <c r="F548" s="242" t="s">
        <v>81</v>
      </c>
      <c r="G548" s="240"/>
      <c r="H548" s="243">
        <v>1</v>
      </c>
      <c r="I548" s="244"/>
      <c r="J548" s="240"/>
      <c r="K548" s="240"/>
      <c r="L548" s="245"/>
      <c r="M548" s="246"/>
      <c r="N548" s="247"/>
      <c r="O548" s="247"/>
      <c r="P548" s="247"/>
      <c r="Q548" s="247"/>
      <c r="R548" s="247"/>
      <c r="S548" s="247"/>
      <c r="T548" s="248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9" t="s">
        <v>222</v>
      </c>
      <c r="AU548" s="249" t="s">
        <v>83</v>
      </c>
      <c r="AV548" s="14" t="s">
        <v>83</v>
      </c>
      <c r="AW548" s="14" t="s">
        <v>34</v>
      </c>
      <c r="AX548" s="14" t="s">
        <v>81</v>
      </c>
      <c r="AY548" s="249" t="s">
        <v>213</v>
      </c>
    </row>
    <row r="549" s="2" customFormat="1">
      <c r="A549" s="40"/>
      <c r="B549" s="41"/>
      <c r="C549" s="215" t="s">
        <v>779</v>
      </c>
      <c r="D549" s="215" t="s">
        <v>215</v>
      </c>
      <c r="E549" s="216" t="s">
        <v>780</v>
      </c>
      <c r="F549" s="217" t="s">
        <v>781</v>
      </c>
      <c r="G549" s="218" t="s">
        <v>218</v>
      </c>
      <c r="H549" s="219">
        <v>13.907</v>
      </c>
      <c r="I549" s="220"/>
      <c r="J549" s="221">
        <f>ROUND(I549*H549,2)</f>
        <v>0</v>
      </c>
      <c r="K549" s="217" t="s">
        <v>219</v>
      </c>
      <c r="L549" s="46"/>
      <c r="M549" s="222" t="s">
        <v>19</v>
      </c>
      <c r="N549" s="223" t="s">
        <v>45</v>
      </c>
      <c r="O549" s="86"/>
      <c r="P549" s="224">
        <f>O549*H549</f>
        <v>0</v>
      </c>
      <c r="Q549" s="224">
        <v>2.2565499999999998</v>
      </c>
      <c r="R549" s="224">
        <f>Q549*H549</f>
        <v>31.381840849999996</v>
      </c>
      <c r="S549" s="224">
        <v>0</v>
      </c>
      <c r="T549" s="225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6" t="s">
        <v>220</v>
      </c>
      <c r="AT549" s="226" t="s">
        <v>215</v>
      </c>
      <c r="AU549" s="226" t="s">
        <v>83</v>
      </c>
      <c r="AY549" s="19" t="s">
        <v>213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9" t="s">
        <v>81</v>
      </c>
      <c r="BK549" s="227">
        <f>ROUND(I549*H549,2)</f>
        <v>0</v>
      </c>
      <c r="BL549" s="19" t="s">
        <v>220</v>
      </c>
      <c r="BM549" s="226" t="s">
        <v>782</v>
      </c>
    </row>
    <row r="550" s="13" customFormat="1">
      <c r="A550" s="13"/>
      <c r="B550" s="228"/>
      <c r="C550" s="229"/>
      <c r="D550" s="230" t="s">
        <v>222</v>
      </c>
      <c r="E550" s="231" t="s">
        <v>19</v>
      </c>
      <c r="F550" s="232" t="s">
        <v>271</v>
      </c>
      <c r="G550" s="229"/>
      <c r="H550" s="231" t="s">
        <v>19</v>
      </c>
      <c r="I550" s="233"/>
      <c r="J550" s="229"/>
      <c r="K550" s="229"/>
      <c r="L550" s="234"/>
      <c r="M550" s="235"/>
      <c r="N550" s="236"/>
      <c r="O550" s="236"/>
      <c r="P550" s="236"/>
      <c r="Q550" s="236"/>
      <c r="R550" s="236"/>
      <c r="S550" s="236"/>
      <c r="T550" s="237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8" t="s">
        <v>222</v>
      </c>
      <c r="AU550" s="238" t="s">
        <v>83</v>
      </c>
      <c r="AV550" s="13" t="s">
        <v>81</v>
      </c>
      <c r="AW550" s="13" t="s">
        <v>34</v>
      </c>
      <c r="AX550" s="13" t="s">
        <v>74</v>
      </c>
      <c r="AY550" s="238" t="s">
        <v>213</v>
      </c>
    </row>
    <row r="551" s="13" customFormat="1">
      <c r="A551" s="13"/>
      <c r="B551" s="228"/>
      <c r="C551" s="229"/>
      <c r="D551" s="230" t="s">
        <v>222</v>
      </c>
      <c r="E551" s="231" t="s">
        <v>19</v>
      </c>
      <c r="F551" s="232" t="s">
        <v>783</v>
      </c>
      <c r="G551" s="229"/>
      <c r="H551" s="231" t="s">
        <v>19</v>
      </c>
      <c r="I551" s="233"/>
      <c r="J551" s="229"/>
      <c r="K551" s="229"/>
      <c r="L551" s="234"/>
      <c r="M551" s="235"/>
      <c r="N551" s="236"/>
      <c r="O551" s="236"/>
      <c r="P551" s="236"/>
      <c r="Q551" s="236"/>
      <c r="R551" s="236"/>
      <c r="S551" s="236"/>
      <c r="T551" s="237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8" t="s">
        <v>222</v>
      </c>
      <c r="AU551" s="238" t="s">
        <v>83</v>
      </c>
      <c r="AV551" s="13" t="s">
        <v>81</v>
      </c>
      <c r="AW551" s="13" t="s">
        <v>34</v>
      </c>
      <c r="AX551" s="13" t="s">
        <v>74</v>
      </c>
      <c r="AY551" s="238" t="s">
        <v>213</v>
      </c>
    </row>
    <row r="552" s="14" customFormat="1">
      <c r="A552" s="14"/>
      <c r="B552" s="239"/>
      <c r="C552" s="240"/>
      <c r="D552" s="230" t="s">
        <v>222</v>
      </c>
      <c r="E552" s="241" t="s">
        <v>19</v>
      </c>
      <c r="F552" s="242" t="s">
        <v>784</v>
      </c>
      <c r="G552" s="240"/>
      <c r="H552" s="243">
        <v>13.907</v>
      </c>
      <c r="I552" s="244"/>
      <c r="J552" s="240"/>
      <c r="K552" s="240"/>
      <c r="L552" s="245"/>
      <c r="M552" s="246"/>
      <c r="N552" s="247"/>
      <c r="O552" s="247"/>
      <c r="P552" s="247"/>
      <c r="Q552" s="247"/>
      <c r="R552" s="247"/>
      <c r="S552" s="247"/>
      <c r="T552" s="24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9" t="s">
        <v>222</v>
      </c>
      <c r="AU552" s="249" t="s">
        <v>83</v>
      </c>
      <c r="AV552" s="14" t="s">
        <v>83</v>
      </c>
      <c r="AW552" s="14" t="s">
        <v>34</v>
      </c>
      <c r="AX552" s="14" t="s">
        <v>81</v>
      </c>
      <c r="AY552" s="249" t="s">
        <v>213</v>
      </c>
    </row>
    <row r="553" s="2" customFormat="1">
      <c r="A553" s="40"/>
      <c r="B553" s="41"/>
      <c r="C553" s="215" t="s">
        <v>785</v>
      </c>
      <c r="D553" s="215" t="s">
        <v>215</v>
      </c>
      <c r="E553" s="216" t="s">
        <v>786</v>
      </c>
      <c r="F553" s="217" t="s">
        <v>787</v>
      </c>
      <c r="G553" s="218" t="s">
        <v>236</v>
      </c>
      <c r="H553" s="219">
        <v>139.06999999999999</v>
      </c>
      <c r="I553" s="220"/>
      <c r="J553" s="221">
        <f>ROUND(I553*H553,2)</f>
        <v>0</v>
      </c>
      <c r="K553" s="217" t="s">
        <v>219</v>
      </c>
      <c r="L553" s="46"/>
      <c r="M553" s="222" t="s">
        <v>19</v>
      </c>
      <c r="N553" s="223" t="s">
        <v>45</v>
      </c>
      <c r="O553" s="86"/>
      <c r="P553" s="224">
        <f>O553*H553</f>
        <v>0</v>
      </c>
      <c r="Q553" s="224">
        <v>0.017469999999999999</v>
      </c>
      <c r="R553" s="224">
        <f>Q553*H553</f>
        <v>2.4295529</v>
      </c>
      <c r="S553" s="224">
        <v>0</v>
      </c>
      <c r="T553" s="225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6" t="s">
        <v>220</v>
      </c>
      <c r="AT553" s="226" t="s">
        <v>215</v>
      </c>
      <c r="AU553" s="226" t="s">
        <v>83</v>
      </c>
      <c r="AY553" s="19" t="s">
        <v>213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19" t="s">
        <v>81</v>
      </c>
      <c r="BK553" s="227">
        <f>ROUND(I553*H553,2)</f>
        <v>0</v>
      </c>
      <c r="BL553" s="19" t="s">
        <v>220</v>
      </c>
      <c r="BM553" s="226" t="s">
        <v>788</v>
      </c>
    </row>
    <row r="554" s="13" customFormat="1">
      <c r="A554" s="13"/>
      <c r="B554" s="228"/>
      <c r="C554" s="229"/>
      <c r="D554" s="230" t="s">
        <v>222</v>
      </c>
      <c r="E554" s="231" t="s">
        <v>19</v>
      </c>
      <c r="F554" s="232" t="s">
        <v>271</v>
      </c>
      <c r="G554" s="229"/>
      <c r="H554" s="231" t="s">
        <v>19</v>
      </c>
      <c r="I554" s="233"/>
      <c r="J554" s="229"/>
      <c r="K554" s="229"/>
      <c r="L554" s="234"/>
      <c r="M554" s="235"/>
      <c r="N554" s="236"/>
      <c r="O554" s="236"/>
      <c r="P554" s="236"/>
      <c r="Q554" s="236"/>
      <c r="R554" s="236"/>
      <c r="S554" s="236"/>
      <c r="T554" s="237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8" t="s">
        <v>222</v>
      </c>
      <c r="AU554" s="238" t="s">
        <v>83</v>
      </c>
      <c r="AV554" s="13" t="s">
        <v>81</v>
      </c>
      <c r="AW554" s="13" t="s">
        <v>34</v>
      </c>
      <c r="AX554" s="13" t="s">
        <v>74</v>
      </c>
      <c r="AY554" s="238" t="s">
        <v>213</v>
      </c>
    </row>
    <row r="555" s="13" customFormat="1">
      <c r="A555" s="13"/>
      <c r="B555" s="228"/>
      <c r="C555" s="229"/>
      <c r="D555" s="230" t="s">
        <v>222</v>
      </c>
      <c r="E555" s="231" t="s">
        <v>19</v>
      </c>
      <c r="F555" s="232" t="s">
        <v>783</v>
      </c>
      <c r="G555" s="229"/>
      <c r="H555" s="231" t="s">
        <v>19</v>
      </c>
      <c r="I555" s="233"/>
      <c r="J555" s="229"/>
      <c r="K555" s="229"/>
      <c r="L555" s="234"/>
      <c r="M555" s="235"/>
      <c r="N555" s="236"/>
      <c r="O555" s="236"/>
      <c r="P555" s="236"/>
      <c r="Q555" s="236"/>
      <c r="R555" s="236"/>
      <c r="S555" s="236"/>
      <c r="T555" s="237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8" t="s">
        <v>222</v>
      </c>
      <c r="AU555" s="238" t="s">
        <v>83</v>
      </c>
      <c r="AV555" s="13" t="s">
        <v>81</v>
      </c>
      <c r="AW555" s="13" t="s">
        <v>34</v>
      </c>
      <c r="AX555" s="13" t="s">
        <v>74</v>
      </c>
      <c r="AY555" s="238" t="s">
        <v>213</v>
      </c>
    </row>
    <row r="556" s="14" customFormat="1">
      <c r="A556" s="14"/>
      <c r="B556" s="239"/>
      <c r="C556" s="240"/>
      <c r="D556" s="230" t="s">
        <v>222</v>
      </c>
      <c r="E556" s="241" t="s">
        <v>19</v>
      </c>
      <c r="F556" s="242" t="s">
        <v>789</v>
      </c>
      <c r="G556" s="240"/>
      <c r="H556" s="243">
        <v>139.06999999999999</v>
      </c>
      <c r="I556" s="244"/>
      <c r="J556" s="240"/>
      <c r="K556" s="240"/>
      <c r="L556" s="245"/>
      <c r="M556" s="246"/>
      <c r="N556" s="247"/>
      <c r="O556" s="247"/>
      <c r="P556" s="247"/>
      <c r="Q556" s="247"/>
      <c r="R556" s="247"/>
      <c r="S556" s="247"/>
      <c r="T556" s="24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9" t="s">
        <v>222</v>
      </c>
      <c r="AU556" s="249" t="s">
        <v>83</v>
      </c>
      <c r="AV556" s="14" t="s">
        <v>83</v>
      </c>
      <c r="AW556" s="14" t="s">
        <v>34</v>
      </c>
      <c r="AX556" s="14" t="s">
        <v>81</v>
      </c>
      <c r="AY556" s="249" t="s">
        <v>213</v>
      </c>
    </row>
    <row r="557" s="2" customFormat="1">
      <c r="A557" s="40"/>
      <c r="B557" s="41"/>
      <c r="C557" s="215" t="s">
        <v>790</v>
      </c>
      <c r="D557" s="215" t="s">
        <v>215</v>
      </c>
      <c r="E557" s="216" t="s">
        <v>791</v>
      </c>
      <c r="F557" s="217" t="s">
        <v>792</v>
      </c>
      <c r="G557" s="218" t="s">
        <v>236</v>
      </c>
      <c r="H557" s="219">
        <v>139.06999999999999</v>
      </c>
      <c r="I557" s="220"/>
      <c r="J557" s="221">
        <f>ROUND(I557*H557,2)</f>
        <v>0</v>
      </c>
      <c r="K557" s="217" t="s">
        <v>219</v>
      </c>
      <c r="L557" s="46"/>
      <c r="M557" s="222" t="s">
        <v>19</v>
      </c>
      <c r="N557" s="223" t="s">
        <v>45</v>
      </c>
      <c r="O557" s="86"/>
      <c r="P557" s="224">
        <f>O557*H557</f>
        <v>0</v>
      </c>
      <c r="Q557" s="224">
        <v>0</v>
      </c>
      <c r="R557" s="224">
        <f>Q557*H557</f>
        <v>0</v>
      </c>
      <c r="S557" s="224">
        <v>0</v>
      </c>
      <c r="T557" s="225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6" t="s">
        <v>220</v>
      </c>
      <c r="AT557" s="226" t="s">
        <v>215</v>
      </c>
      <c r="AU557" s="226" t="s">
        <v>83</v>
      </c>
      <c r="AY557" s="19" t="s">
        <v>213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19" t="s">
        <v>81</v>
      </c>
      <c r="BK557" s="227">
        <f>ROUND(I557*H557,2)</f>
        <v>0</v>
      </c>
      <c r="BL557" s="19" t="s">
        <v>220</v>
      </c>
      <c r="BM557" s="226" t="s">
        <v>793</v>
      </c>
    </row>
    <row r="558" s="2" customFormat="1">
      <c r="A558" s="40"/>
      <c r="B558" s="41"/>
      <c r="C558" s="215" t="s">
        <v>794</v>
      </c>
      <c r="D558" s="215" t="s">
        <v>215</v>
      </c>
      <c r="E558" s="216" t="s">
        <v>795</v>
      </c>
      <c r="F558" s="217" t="s">
        <v>796</v>
      </c>
      <c r="G558" s="218" t="s">
        <v>236</v>
      </c>
      <c r="H558" s="219">
        <v>139.06999999999999</v>
      </c>
      <c r="I558" s="220"/>
      <c r="J558" s="221">
        <f>ROUND(I558*H558,2)</f>
        <v>0</v>
      </c>
      <c r="K558" s="217" t="s">
        <v>219</v>
      </c>
      <c r="L558" s="46"/>
      <c r="M558" s="222" t="s">
        <v>19</v>
      </c>
      <c r="N558" s="223" t="s">
        <v>45</v>
      </c>
      <c r="O558" s="86"/>
      <c r="P558" s="224">
        <f>O558*H558</f>
        <v>0</v>
      </c>
      <c r="Q558" s="224">
        <v>0.00088000000000000003</v>
      </c>
      <c r="R558" s="224">
        <f>Q558*H558</f>
        <v>0.12238159999999999</v>
      </c>
      <c r="S558" s="224">
        <v>0</v>
      </c>
      <c r="T558" s="225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26" t="s">
        <v>220</v>
      </c>
      <c r="AT558" s="226" t="s">
        <v>215</v>
      </c>
      <c r="AU558" s="226" t="s">
        <v>83</v>
      </c>
      <c r="AY558" s="19" t="s">
        <v>213</v>
      </c>
      <c r="BE558" s="227">
        <f>IF(N558="základní",J558,0)</f>
        <v>0</v>
      </c>
      <c r="BF558" s="227">
        <f>IF(N558="snížená",J558,0)</f>
        <v>0</v>
      </c>
      <c r="BG558" s="227">
        <f>IF(N558="zákl. přenesená",J558,0)</f>
        <v>0</v>
      </c>
      <c r="BH558" s="227">
        <f>IF(N558="sníž. přenesená",J558,0)</f>
        <v>0</v>
      </c>
      <c r="BI558" s="227">
        <f>IF(N558="nulová",J558,0)</f>
        <v>0</v>
      </c>
      <c r="BJ558" s="19" t="s">
        <v>81</v>
      </c>
      <c r="BK558" s="227">
        <f>ROUND(I558*H558,2)</f>
        <v>0</v>
      </c>
      <c r="BL558" s="19" t="s">
        <v>220</v>
      </c>
      <c r="BM558" s="226" t="s">
        <v>797</v>
      </c>
    </row>
    <row r="559" s="13" customFormat="1">
      <c r="A559" s="13"/>
      <c r="B559" s="228"/>
      <c r="C559" s="229"/>
      <c r="D559" s="230" t="s">
        <v>222</v>
      </c>
      <c r="E559" s="231" t="s">
        <v>19</v>
      </c>
      <c r="F559" s="232" t="s">
        <v>271</v>
      </c>
      <c r="G559" s="229"/>
      <c r="H559" s="231" t="s">
        <v>19</v>
      </c>
      <c r="I559" s="233"/>
      <c r="J559" s="229"/>
      <c r="K559" s="229"/>
      <c r="L559" s="234"/>
      <c r="M559" s="235"/>
      <c r="N559" s="236"/>
      <c r="O559" s="236"/>
      <c r="P559" s="236"/>
      <c r="Q559" s="236"/>
      <c r="R559" s="236"/>
      <c r="S559" s="236"/>
      <c r="T559" s="237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8" t="s">
        <v>222</v>
      </c>
      <c r="AU559" s="238" t="s">
        <v>83</v>
      </c>
      <c r="AV559" s="13" t="s">
        <v>81</v>
      </c>
      <c r="AW559" s="13" t="s">
        <v>34</v>
      </c>
      <c r="AX559" s="13" t="s">
        <v>74</v>
      </c>
      <c r="AY559" s="238" t="s">
        <v>213</v>
      </c>
    </row>
    <row r="560" s="13" customFormat="1">
      <c r="A560" s="13"/>
      <c r="B560" s="228"/>
      <c r="C560" s="229"/>
      <c r="D560" s="230" t="s">
        <v>222</v>
      </c>
      <c r="E560" s="231" t="s">
        <v>19</v>
      </c>
      <c r="F560" s="232" t="s">
        <v>783</v>
      </c>
      <c r="G560" s="229"/>
      <c r="H560" s="231" t="s">
        <v>19</v>
      </c>
      <c r="I560" s="233"/>
      <c r="J560" s="229"/>
      <c r="K560" s="229"/>
      <c r="L560" s="234"/>
      <c r="M560" s="235"/>
      <c r="N560" s="236"/>
      <c r="O560" s="236"/>
      <c r="P560" s="236"/>
      <c r="Q560" s="236"/>
      <c r="R560" s="236"/>
      <c r="S560" s="236"/>
      <c r="T560" s="237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8" t="s">
        <v>222</v>
      </c>
      <c r="AU560" s="238" t="s">
        <v>83</v>
      </c>
      <c r="AV560" s="13" t="s">
        <v>81</v>
      </c>
      <c r="AW560" s="13" t="s">
        <v>34</v>
      </c>
      <c r="AX560" s="13" t="s">
        <v>74</v>
      </c>
      <c r="AY560" s="238" t="s">
        <v>213</v>
      </c>
    </row>
    <row r="561" s="14" customFormat="1">
      <c r="A561" s="14"/>
      <c r="B561" s="239"/>
      <c r="C561" s="240"/>
      <c r="D561" s="230" t="s">
        <v>222</v>
      </c>
      <c r="E561" s="241" t="s">
        <v>19</v>
      </c>
      <c r="F561" s="242" t="s">
        <v>789</v>
      </c>
      <c r="G561" s="240"/>
      <c r="H561" s="243">
        <v>139.06999999999999</v>
      </c>
      <c r="I561" s="244"/>
      <c r="J561" s="240"/>
      <c r="K561" s="240"/>
      <c r="L561" s="245"/>
      <c r="M561" s="246"/>
      <c r="N561" s="247"/>
      <c r="O561" s="247"/>
      <c r="P561" s="247"/>
      <c r="Q561" s="247"/>
      <c r="R561" s="247"/>
      <c r="S561" s="247"/>
      <c r="T561" s="248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9" t="s">
        <v>222</v>
      </c>
      <c r="AU561" s="249" t="s">
        <v>83</v>
      </c>
      <c r="AV561" s="14" t="s">
        <v>83</v>
      </c>
      <c r="AW561" s="14" t="s">
        <v>34</v>
      </c>
      <c r="AX561" s="14" t="s">
        <v>81</v>
      </c>
      <c r="AY561" s="249" t="s">
        <v>213</v>
      </c>
    </row>
    <row r="562" s="2" customFormat="1">
      <c r="A562" s="40"/>
      <c r="B562" s="41"/>
      <c r="C562" s="215" t="s">
        <v>798</v>
      </c>
      <c r="D562" s="215" t="s">
        <v>215</v>
      </c>
      <c r="E562" s="216" t="s">
        <v>799</v>
      </c>
      <c r="F562" s="217" t="s">
        <v>800</v>
      </c>
      <c r="G562" s="218" t="s">
        <v>236</v>
      </c>
      <c r="H562" s="219">
        <v>139.06999999999999</v>
      </c>
      <c r="I562" s="220"/>
      <c r="J562" s="221">
        <f>ROUND(I562*H562,2)</f>
        <v>0</v>
      </c>
      <c r="K562" s="217" t="s">
        <v>219</v>
      </c>
      <c r="L562" s="46"/>
      <c r="M562" s="222" t="s">
        <v>19</v>
      </c>
      <c r="N562" s="223" t="s">
        <v>45</v>
      </c>
      <c r="O562" s="86"/>
      <c r="P562" s="224">
        <f>O562*H562</f>
        <v>0</v>
      </c>
      <c r="Q562" s="224">
        <v>0</v>
      </c>
      <c r="R562" s="224">
        <f>Q562*H562</f>
        <v>0</v>
      </c>
      <c r="S562" s="224">
        <v>0</v>
      </c>
      <c r="T562" s="225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6" t="s">
        <v>220</v>
      </c>
      <c r="AT562" s="226" t="s">
        <v>215</v>
      </c>
      <c r="AU562" s="226" t="s">
        <v>83</v>
      </c>
      <c r="AY562" s="19" t="s">
        <v>213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19" t="s">
        <v>81</v>
      </c>
      <c r="BK562" s="227">
        <f>ROUND(I562*H562,2)</f>
        <v>0</v>
      </c>
      <c r="BL562" s="19" t="s">
        <v>220</v>
      </c>
      <c r="BM562" s="226" t="s">
        <v>801</v>
      </c>
    </row>
    <row r="563" s="2" customFormat="1" ht="44.25" customHeight="1">
      <c r="A563" s="40"/>
      <c r="B563" s="41"/>
      <c r="C563" s="215" t="s">
        <v>802</v>
      </c>
      <c r="D563" s="215" t="s">
        <v>215</v>
      </c>
      <c r="E563" s="216" t="s">
        <v>803</v>
      </c>
      <c r="F563" s="217" t="s">
        <v>804</v>
      </c>
      <c r="G563" s="218" t="s">
        <v>288</v>
      </c>
      <c r="H563" s="219">
        <v>7.4429999999999996</v>
      </c>
      <c r="I563" s="220"/>
      <c r="J563" s="221">
        <f>ROUND(I563*H563,2)</f>
        <v>0</v>
      </c>
      <c r="K563" s="217" t="s">
        <v>219</v>
      </c>
      <c r="L563" s="46"/>
      <c r="M563" s="222" t="s">
        <v>19</v>
      </c>
      <c r="N563" s="223" t="s">
        <v>45</v>
      </c>
      <c r="O563" s="86"/>
      <c r="P563" s="224">
        <f>O563*H563</f>
        <v>0</v>
      </c>
      <c r="Q563" s="224">
        <v>1.05555</v>
      </c>
      <c r="R563" s="224">
        <f>Q563*H563</f>
        <v>7.8564586499999995</v>
      </c>
      <c r="S563" s="224">
        <v>0</v>
      </c>
      <c r="T563" s="225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6" t="s">
        <v>220</v>
      </c>
      <c r="AT563" s="226" t="s">
        <v>215</v>
      </c>
      <c r="AU563" s="226" t="s">
        <v>83</v>
      </c>
      <c r="AY563" s="19" t="s">
        <v>213</v>
      </c>
      <c r="BE563" s="227">
        <f>IF(N563="základní",J563,0)</f>
        <v>0</v>
      </c>
      <c r="BF563" s="227">
        <f>IF(N563="snížená",J563,0)</f>
        <v>0</v>
      </c>
      <c r="BG563" s="227">
        <f>IF(N563="zákl. přenesená",J563,0)</f>
        <v>0</v>
      </c>
      <c r="BH563" s="227">
        <f>IF(N563="sníž. přenesená",J563,0)</f>
        <v>0</v>
      </c>
      <c r="BI563" s="227">
        <f>IF(N563="nulová",J563,0)</f>
        <v>0</v>
      </c>
      <c r="BJ563" s="19" t="s">
        <v>81</v>
      </c>
      <c r="BK563" s="227">
        <f>ROUND(I563*H563,2)</f>
        <v>0</v>
      </c>
      <c r="BL563" s="19" t="s">
        <v>220</v>
      </c>
      <c r="BM563" s="226" t="s">
        <v>805</v>
      </c>
    </row>
    <row r="564" s="13" customFormat="1">
      <c r="A564" s="13"/>
      <c r="B564" s="228"/>
      <c r="C564" s="229"/>
      <c r="D564" s="230" t="s">
        <v>222</v>
      </c>
      <c r="E564" s="231" t="s">
        <v>19</v>
      </c>
      <c r="F564" s="232" t="s">
        <v>271</v>
      </c>
      <c r="G564" s="229"/>
      <c r="H564" s="231" t="s">
        <v>19</v>
      </c>
      <c r="I564" s="233"/>
      <c r="J564" s="229"/>
      <c r="K564" s="229"/>
      <c r="L564" s="234"/>
      <c r="M564" s="235"/>
      <c r="N564" s="236"/>
      <c r="O564" s="236"/>
      <c r="P564" s="236"/>
      <c r="Q564" s="236"/>
      <c r="R564" s="236"/>
      <c r="S564" s="236"/>
      <c r="T564" s="237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8" t="s">
        <v>222</v>
      </c>
      <c r="AU564" s="238" t="s">
        <v>83</v>
      </c>
      <c r="AV564" s="13" t="s">
        <v>81</v>
      </c>
      <c r="AW564" s="13" t="s">
        <v>34</v>
      </c>
      <c r="AX564" s="13" t="s">
        <v>74</v>
      </c>
      <c r="AY564" s="238" t="s">
        <v>213</v>
      </c>
    </row>
    <row r="565" s="13" customFormat="1">
      <c r="A565" s="13"/>
      <c r="B565" s="228"/>
      <c r="C565" s="229"/>
      <c r="D565" s="230" t="s">
        <v>222</v>
      </c>
      <c r="E565" s="231" t="s">
        <v>19</v>
      </c>
      <c r="F565" s="232" t="s">
        <v>682</v>
      </c>
      <c r="G565" s="229"/>
      <c r="H565" s="231" t="s">
        <v>19</v>
      </c>
      <c r="I565" s="233"/>
      <c r="J565" s="229"/>
      <c r="K565" s="229"/>
      <c r="L565" s="234"/>
      <c r="M565" s="235"/>
      <c r="N565" s="236"/>
      <c r="O565" s="236"/>
      <c r="P565" s="236"/>
      <c r="Q565" s="236"/>
      <c r="R565" s="236"/>
      <c r="S565" s="236"/>
      <c r="T565" s="237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8" t="s">
        <v>222</v>
      </c>
      <c r="AU565" s="238" t="s">
        <v>83</v>
      </c>
      <c r="AV565" s="13" t="s">
        <v>81</v>
      </c>
      <c r="AW565" s="13" t="s">
        <v>34</v>
      </c>
      <c r="AX565" s="13" t="s">
        <v>74</v>
      </c>
      <c r="AY565" s="238" t="s">
        <v>213</v>
      </c>
    </row>
    <row r="566" s="14" customFormat="1">
      <c r="A566" s="14"/>
      <c r="B566" s="239"/>
      <c r="C566" s="240"/>
      <c r="D566" s="230" t="s">
        <v>222</v>
      </c>
      <c r="E566" s="241" t="s">
        <v>19</v>
      </c>
      <c r="F566" s="242" t="s">
        <v>806</v>
      </c>
      <c r="G566" s="240"/>
      <c r="H566" s="243">
        <v>7.4429999999999996</v>
      </c>
      <c r="I566" s="244"/>
      <c r="J566" s="240"/>
      <c r="K566" s="240"/>
      <c r="L566" s="245"/>
      <c r="M566" s="246"/>
      <c r="N566" s="247"/>
      <c r="O566" s="247"/>
      <c r="P566" s="247"/>
      <c r="Q566" s="247"/>
      <c r="R566" s="247"/>
      <c r="S566" s="247"/>
      <c r="T566" s="248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9" t="s">
        <v>222</v>
      </c>
      <c r="AU566" s="249" t="s">
        <v>83</v>
      </c>
      <c r="AV566" s="14" t="s">
        <v>83</v>
      </c>
      <c r="AW566" s="14" t="s">
        <v>34</v>
      </c>
      <c r="AX566" s="14" t="s">
        <v>81</v>
      </c>
      <c r="AY566" s="249" t="s">
        <v>213</v>
      </c>
    </row>
    <row r="567" s="2" customFormat="1" ht="44.25" customHeight="1">
      <c r="A567" s="40"/>
      <c r="B567" s="41"/>
      <c r="C567" s="215" t="s">
        <v>807</v>
      </c>
      <c r="D567" s="215" t="s">
        <v>215</v>
      </c>
      <c r="E567" s="216" t="s">
        <v>808</v>
      </c>
      <c r="F567" s="217" t="s">
        <v>809</v>
      </c>
      <c r="G567" s="218" t="s">
        <v>288</v>
      </c>
      <c r="H567" s="219">
        <v>0.68100000000000005</v>
      </c>
      <c r="I567" s="220"/>
      <c r="J567" s="221">
        <f>ROUND(I567*H567,2)</f>
        <v>0</v>
      </c>
      <c r="K567" s="217" t="s">
        <v>219</v>
      </c>
      <c r="L567" s="46"/>
      <c r="M567" s="222" t="s">
        <v>19</v>
      </c>
      <c r="N567" s="223" t="s">
        <v>45</v>
      </c>
      <c r="O567" s="86"/>
      <c r="P567" s="224">
        <f>O567*H567</f>
        <v>0</v>
      </c>
      <c r="Q567" s="224">
        <v>1.06277</v>
      </c>
      <c r="R567" s="224">
        <f>Q567*H567</f>
        <v>0.72374637000000008</v>
      </c>
      <c r="S567" s="224">
        <v>0</v>
      </c>
      <c r="T567" s="225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6" t="s">
        <v>220</v>
      </c>
      <c r="AT567" s="226" t="s">
        <v>215</v>
      </c>
      <c r="AU567" s="226" t="s">
        <v>83</v>
      </c>
      <c r="AY567" s="19" t="s">
        <v>213</v>
      </c>
      <c r="BE567" s="227">
        <f>IF(N567="základní",J567,0)</f>
        <v>0</v>
      </c>
      <c r="BF567" s="227">
        <f>IF(N567="snížená",J567,0)</f>
        <v>0</v>
      </c>
      <c r="BG567" s="227">
        <f>IF(N567="zákl. přenesená",J567,0)</f>
        <v>0</v>
      </c>
      <c r="BH567" s="227">
        <f>IF(N567="sníž. přenesená",J567,0)</f>
        <v>0</v>
      </c>
      <c r="BI567" s="227">
        <f>IF(N567="nulová",J567,0)</f>
        <v>0</v>
      </c>
      <c r="BJ567" s="19" t="s">
        <v>81</v>
      </c>
      <c r="BK567" s="227">
        <f>ROUND(I567*H567,2)</f>
        <v>0</v>
      </c>
      <c r="BL567" s="19" t="s">
        <v>220</v>
      </c>
      <c r="BM567" s="226" t="s">
        <v>810</v>
      </c>
    </row>
    <row r="568" s="13" customFormat="1">
      <c r="A568" s="13"/>
      <c r="B568" s="228"/>
      <c r="C568" s="229"/>
      <c r="D568" s="230" t="s">
        <v>222</v>
      </c>
      <c r="E568" s="231" t="s">
        <v>19</v>
      </c>
      <c r="F568" s="232" t="s">
        <v>271</v>
      </c>
      <c r="G568" s="229"/>
      <c r="H568" s="231" t="s">
        <v>19</v>
      </c>
      <c r="I568" s="233"/>
      <c r="J568" s="229"/>
      <c r="K568" s="229"/>
      <c r="L568" s="234"/>
      <c r="M568" s="235"/>
      <c r="N568" s="236"/>
      <c r="O568" s="236"/>
      <c r="P568" s="236"/>
      <c r="Q568" s="236"/>
      <c r="R568" s="236"/>
      <c r="S568" s="236"/>
      <c r="T568" s="237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8" t="s">
        <v>222</v>
      </c>
      <c r="AU568" s="238" t="s">
        <v>83</v>
      </c>
      <c r="AV568" s="13" t="s">
        <v>81</v>
      </c>
      <c r="AW568" s="13" t="s">
        <v>34</v>
      </c>
      <c r="AX568" s="13" t="s">
        <v>74</v>
      </c>
      <c r="AY568" s="238" t="s">
        <v>213</v>
      </c>
    </row>
    <row r="569" s="13" customFormat="1">
      <c r="A569" s="13"/>
      <c r="B569" s="228"/>
      <c r="C569" s="229"/>
      <c r="D569" s="230" t="s">
        <v>222</v>
      </c>
      <c r="E569" s="231" t="s">
        <v>19</v>
      </c>
      <c r="F569" s="232" t="s">
        <v>682</v>
      </c>
      <c r="G569" s="229"/>
      <c r="H569" s="231" t="s">
        <v>19</v>
      </c>
      <c r="I569" s="233"/>
      <c r="J569" s="229"/>
      <c r="K569" s="229"/>
      <c r="L569" s="234"/>
      <c r="M569" s="235"/>
      <c r="N569" s="236"/>
      <c r="O569" s="236"/>
      <c r="P569" s="236"/>
      <c r="Q569" s="236"/>
      <c r="R569" s="236"/>
      <c r="S569" s="236"/>
      <c r="T569" s="237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8" t="s">
        <v>222</v>
      </c>
      <c r="AU569" s="238" t="s">
        <v>83</v>
      </c>
      <c r="AV569" s="13" t="s">
        <v>81</v>
      </c>
      <c r="AW569" s="13" t="s">
        <v>34</v>
      </c>
      <c r="AX569" s="13" t="s">
        <v>74</v>
      </c>
      <c r="AY569" s="238" t="s">
        <v>213</v>
      </c>
    </row>
    <row r="570" s="14" customFormat="1">
      <c r="A570" s="14"/>
      <c r="B570" s="239"/>
      <c r="C570" s="240"/>
      <c r="D570" s="230" t="s">
        <v>222</v>
      </c>
      <c r="E570" s="241" t="s">
        <v>19</v>
      </c>
      <c r="F570" s="242" t="s">
        <v>811</v>
      </c>
      <c r="G570" s="240"/>
      <c r="H570" s="243">
        <v>0.68100000000000005</v>
      </c>
      <c r="I570" s="244"/>
      <c r="J570" s="240"/>
      <c r="K570" s="240"/>
      <c r="L570" s="245"/>
      <c r="M570" s="246"/>
      <c r="N570" s="247"/>
      <c r="O570" s="247"/>
      <c r="P570" s="247"/>
      <c r="Q570" s="247"/>
      <c r="R570" s="247"/>
      <c r="S570" s="247"/>
      <c r="T570" s="24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9" t="s">
        <v>222</v>
      </c>
      <c r="AU570" s="249" t="s">
        <v>83</v>
      </c>
      <c r="AV570" s="14" t="s">
        <v>83</v>
      </c>
      <c r="AW570" s="14" t="s">
        <v>34</v>
      </c>
      <c r="AX570" s="14" t="s">
        <v>81</v>
      </c>
      <c r="AY570" s="249" t="s">
        <v>213</v>
      </c>
    </row>
    <row r="571" s="2" customFormat="1">
      <c r="A571" s="40"/>
      <c r="B571" s="41"/>
      <c r="C571" s="215" t="s">
        <v>812</v>
      </c>
      <c r="D571" s="215" t="s">
        <v>215</v>
      </c>
      <c r="E571" s="216" t="s">
        <v>813</v>
      </c>
      <c r="F571" s="217" t="s">
        <v>814</v>
      </c>
      <c r="G571" s="218" t="s">
        <v>288</v>
      </c>
      <c r="H571" s="219">
        <v>0.49299999999999999</v>
      </c>
      <c r="I571" s="220"/>
      <c r="J571" s="221">
        <f>ROUND(I571*H571,2)</f>
        <v>0</v>
      </c>
      <c r="K571" s="217" t="s">
        <v>219</v>
      </c>
      <c r="L571" s="46"/>
      <c r="M571" s="222" t="s">
        <v>19</v>
      </c>
      <c r="N571" s="223" t="s">
        <v>45</v>
      </c>
      <c r="O571" s="86"/>
      <c r="P571" s="224">
        <f>O571*H571</f>
        <v>0</v>
      </c>
      <c r="Q571" s="224">
        <v>1.06277</v>
      </c>
      <c r="R571" s="224">
        <f>Q571*H571</f>
        <v>0.52394560999999995</v>
      </c>
      <c r="S571" s="224">
        <v>0</v>
      </c>
      <c r="T571" s="225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6" t="s">
        <v>220</v>
      </c>
      <c r="AT571" s="226" t="s">
        <v>215</v>
      </c>
      <c r="AU571" s="226" t="s">
        <v>83</v>
      </c>
      <c r="AY571" s="19" t="s">
        <v>213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19" t="s">
        <v>81</v>
      </c>
      <c r="BK571" s="227">
        <f>ROUND(I571*H571,2)</f>
        <v>0</v>
      </c>
      <c r="BL571" s="19" t="s">
        <v>220</v>
      </c>
      <c r="BM571" s="226" t="s">
        <v>815</v>
      </c>
    </row>
    <row r="572" s="13" customFormat="1">
      <c r="A572" s="13"/>
      <c r="B572" s="228"/>
      <c r="C572" s="229"/>
      <c r="D572" s="230" t="s">
        <v>222</v>
      </c>
      <c r="E572" s="231" t="s">
        <v>19</v>
      </c>
      <c r="F572" s="232" t="s">
        <v>271</v>
      </c>
      <c r="G572" s="229"/>
      <c r="H572" s="231" t="s">
        <v>19</v>
      </c>
      <c r="I572" s="233"/>
      <c r="J572" s="229"/>
      <c r="K572" s="229"/>
      <c r="L572" s="234"/>
      <c r="M572" s="235"/>
      <c r="N572" s="236"/>
      <c r="O572" s="236"/>
      <c r="P572" s="236"/>
      <c r="Q572" s="236"/>
      <c r="R572" s="236"/>
      <c r="S572" s="236"/>
      <c r="T572" s="237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8" t="s">
        <v>222</v>
      </c>
      <c r="AU572" s="238" t="s">
        <v>83</v>
      </c>
      <c r="AV572" s="13" t="s">
        <v>81</v>
      </c>
      <c r="AW572" s="13" t="s">
        <v>34</v>
      </c>
      <c r="AX572" s="13" t="s">
        <v>74</v>
      </c>
      <c r="AY572" s="238" t="s">
        <v>213</v>
      </c>
    </row>
    <row r="573" s="13" customFormat="1">
      <c r="A573" s="13"/>
      <c r="B573" s="228"/>
      <c r="C573" s="229"/>
      <c r="D573" s="230" t="s">
        <v>222</v>
      </c>
      <c r="E573" s="231" t="s">
        <v>19</v>
      </c>
      <c r="F573" s="232" t="s">
        <v>783</v>
      </c>
      <c r="G573" s="229"/>
      <c r="H573" s="231" t="s">
        <v>19</v>
      </c>
      <c r="I573" s="233"/>
      <c r="J573" s="229"/>
      <c r="K573" s="229"/>
      <c r="L573" s="234"/>
      <c r="M573" s="235"/>
      <c r="N573" s="236"/>
      <c r="O573" s="236"/>
      <c r="P573" s="236"/>
      <c r="Q573" s="236"/>
      <c r="R573" s="236"/>
      <c r="S573" s="236"/>
      <c r="T573" s="237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8" t="s">
        <v>222</v>
      </c>
      <c r="AU573" s="238" t="s">
        <v>83</v>
      </c>
      <c r="AV573" s="13" t="s">
        <v>81</v>
      </c>
      <c r="AW573" s="13" t="s">
        <v>34</v>
      </c>
      <c r="AX573" s="13" t="s">
        <v>74</v>
      </c>
      <c r="AY573" s="238" t="s">
        <v>213</v>
      </c>
    </row>
    <row r="574" s="14" customFormat="1">
      <c r="A574" s="14"/>
      <c r="B574" s="239"/>
      <c r="C574" s="240"/>
      <c r="D574" s="230" t="s">
        <v>222</v>
      </c>
      <c r="E574" s="241" t="s">
        <v>19</v>
      </c>
      <c r="F574" s="242" t="s">
        <v>816</v>
      </c>
      <c r="G574" s="240"/>
      <c r="H574" s="243">
        <v>0.49299999999999999</v>
      </c>
      <c r="I574" s="244"/>
      <c r="J574" s="240"/>
      <c r="K574" s="240"/>
      <c r="L574" s="245"/>
      <c r="M574" s="246"/>
      <c r="N574" s="247"/>
      <c r="O574" s="247"/>
      <c r="P574" s="247"/>
      <c r="Q574" s="247"/>
      <c r="R574" s="247"/>
      <c r="S574" s="247"/>
      <c r="T574" s="248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9" t="s">
        <v>222</v>
      </c>
      <c r="AU574" s="249" t="s">
        <v>83</v>
      </c>
      <c r="AV574" s="14" t="s">
        <v>83</v>
      </c>
      <c r="AW574" s="14" t="s">
        <v>34</v>
      </c>
      <c r="AX574" s="14" t="s">
        <v>81</v>
      </c>
      <c r="AY574" s="249" t="s">
        <v>213</v>
      </c>
    </row>
    <row r="575" s="2" customFormat="1">
      <c r="A575" s="40"/>
      <c r="B575" s="41"/>
      <c r="C575" s="215" t="s">
        <v>817</v>
      </c>
      <c r="D575" s="215" t="s">
        <v>215</v>
      </c>
      <c r="E575" s="216" t="s">
        <v>818</v>
      </c>
      <c r="F575" s="217" t="s">
        <v>819</v>
      </c>
      <c r="G575" s="218" t="s">
        <v>501</v>
      </c>
      <c r="H575" s="219">
        <v>268</v>
      </c>
      <c r="I575" s="220"/>
      <c r="J575" s="221">
        <f>ROUND(I575*H575,2)</f>
        <v>0</v>
      </c>
      <c r="K575" s="217" t="s">
        <v>219</v>
      </c>
      <c r="L575" s="46"/>
      <c r="M575" s="222" t="s">
        <v>19</v>
      </c>
      <c r="N575" s="223" t="s">
        <v>45</v>
      </c>
      <c r="O575" s="86"/>
      <c r="P575" s="224">
        <f>O575*H575</f>
        <v>0</v>
      </c>
      <c r="Q575" s="224">
        <v>0.067360000000000003</v>
      </c>
      <c r="R575" s="224">
        <f>Q575*H575</f>
        <v>18.052479999999999</v>
      </c>
      <c r="S575" s="224">
        <v>0</v>
      </c>
      <c r="T575" s="225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26" t="s">
        <v>220</v>
      </c>
      <c r="AT575" s="226" t="s">
        <v>215</v>
      </c>
      <c r="AU575" s="226" t="s">
        <v>83</v>
      </c>
      <c r="AY575" s="19" t="s">
        <v>213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19" t="s">
        <v>81</v>
      </c>
      <c r="BK575" s="227">
        <f>ROUND(I575*H575,2)</f>
        <v>0</v>
      </c>
      <c r="BL575" s="19" t="s">
        <v>220</v>
      </c>
      <c r="BM575" s="226" t="s">
        <v>820</v>
      </c>
    </row>
    <row r="576" s="13" customFormat="1">
      <c r="A576" s="13"/>
      <c r="B576" s="228"/>
      <c r="C576" s="229"/>
      <c r="D576" s="230" t="s">
        <v>222</v>
      </c>
      <c r="E576" s="231" t="s">
        <v>19</v>
      </c>
      <c r="F576" s="232" t="s">
        <v>271</v>
      </c>
      <c r="G576" s="229"/>
      <c r="H576" s="231" t="s">
        <v>19</v>
      </c>
      <c r="I576" s="233"/>
      <c r="J576" s="229"/>
      <c r="K576" s="229"/>
      <c r="L576" s="234"/>
      <c r="M576" s="235"/>
      <c r="N576" s="236"/>
      <c r="O576" s="236"/>
      <c r="P576" s="236"/>
      <c r="Q576" s="236"/>
      <c r="R576" s="236"/>
      <c r="S576" s="236"/>
      <c r="T576" s="237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8" t="s">
        <v>222</v>
      </c>
      <c r="AU576" s="238" t="s">
        <v>83</v>
      </c>
      <c r="AV576" s="13" t="s">
        <v>81</v>
      </c>
      <c r="AW576" s="13" t="s">
        <v>34</v>
      </c>
      <c r="AX576" s="13" t="s">
        <v>74</v>
      </c>
      <c r="AY576" s="238" t="s">
        <v>213</v>
      </c>
    </row>
    <row r="577" s="14" customFormat="1">
      <c r="A577" s="14"/>
      <c r="B577" s="239"/>
      <c r="C577" s="240"/>
      <c r="D577" s="230" t="s">
        <v>222</v>
      </c>
      <c r="E577" s="241" t="s">
        <v>19</v>
      </c>
      <c r="F577" s="242" t="s">
        <v>821</v>
      </c>
      <c r="G577" s="240"/>
      <c r="H577" s="243">
        <v>8</v>
      </c>
      <c r="I577" s="244"/>
      <c r="J577" s="240"/>
      <c r="K577" s="240"/>
      <c r="L577" s="245"/>
      <c r="M577" s="246"/>
      <c r="N577" s="247"/>
      <c r="O577" s="247"/>
      <c r="P577" s="247"/>
      <c r="Q577" s="247"/>
      <c r="R577" s="247"/>
      <c r="S577" s="247"/>
      <c r="T577" s="24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9" t="s">
        <v>222</v>
      </c>
      <c r="AU577" s="249" t="s">
        <v>83</v>
      </c>
      <c r="AV577" s="14" t="s">
        <v>83</v>
      </c>
      <c r="AW577" s="14" t="s">
        <v>34</v>
      </c>
      <c r="AX577" s="14" t="s">
        <v>74</v>
      </c>
      <c r="AY577" s="249" t="s">
        <v>213</v>
      </c>
    </row>
    <row r="578" s="14" customFormat="1">
      <c r="A578" s="14"/>
      <c r="B578" s="239"/>
      <c r="C578" s="240"/>
      <c r="D578" s="230" t="s">
        <v>222</v>
      </c>
      <c r="E578" s="241" t="s">
        <v>19</v>
      </c>
      <c r="F578" s="242" t="s">
        <v>822</v>
      </c>
      <c r="G578" s="240"/>
      <c r="H578" s="243">
        <v>8</v>
      </c>
      <c r="I578" s="244"/>
      <c r="J578" s="240"/>
      <c r="K578" s="240"/>
      <c r="L578" s="245"/>
      <c r="M578" s="246"/>
      <c r="N578" s="247"/>
      <c r="O578" s="247"/>
      <c r="P578" s="247"/>
      <c r="Q578" s="247"/>
      <c r="R578" s="247"/>
      <c r="S578" s="247"/>
      <c r="T578" s="248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9" t="s">
        <v>222</v>
      </c>
      <c r="AU578" s="249" t="s">
        <v>83</v>
      </c>
      <c r="AV578" s="14" t="s">
        <v>83</v>
      </c>
      <c r="AW578" s="14" t="s">
        <v>34</v>
      </c>
      <c r="AX578" s="14" t="s">
        <v>74</v>
      </c>
      <c r="AY578" s="249" t="s">
        <v>213</v>
      </c>
    </row>
    <row r="579" s="14" customFormat="1">
      <c r="A579" s="14"/>
      <c r="B579" s="239"/>
      <c r="C579" s="240"/>
      <c r="D579" s="230" t="s">
        <v>222</v>
      </c>
      <c r="E579" s="241" t="s">
        <v>19</v>
      </c>
      <c r="F579" s="242" t="s">
        <v>823</v>
      </c>
      <c r="G579" s="240"/>
      <c r="H579" s="243">
        <v>158</v>
      </c>
      <c r="I579" s="244"/>
      <c r="J579" s="240"/>
      <c r="K579" s="240"/>
      <c r="L579" s="245"/>
      <c r="M579" s="246"/>
      <c r="N579" s="247"/>
      <c r="O579" s="247"/>
      <c r="P579" s="247"/>
      <c r="Q579" s="247"/>
      <c r="R579" s="247"/>
      <c r="S579" s="247"/>
      <c r="T579" s="24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9" t="s">
        <v>222</v>
      </c>
      <c r="AU579" s="249" t="s">
        <v>83</v>
      </c>
      <c r="AV579" s="14" t="s">
        <v>83</v>
      </c>
      <c r="AW579" s="14" t="s">
        <v>34</v>
      </c>
      <c r="AX579" s="14" t="s">
        <v>74</v>
      </c>
      <c r="AY579" s="249" t="s">
        <v>213</v>
      </c>
    </row>
    <row r="580" s="14" customFormat="1">
      <c r="A580" s="14"/>
      <c r="B580" s="239"/>
      <c r="C580" s="240"/>
      <c r="D580" s="230" t="s">
        <v>222</v>
      </c>
      <c r="E580" s="241" t="s">
        <v>19</v>
      </c>
      <c r="F580" s="242" t="s">
        <v>824</v>
      </c>
      <c r="G580" s="240"/>
      <c r="H580" s="243">
        <v>94</v>
      </c>
      <c r="I580" s="244"/>
      <c r="J580" s="240"/>
      <c r="K580" s="240"/>
      <c r="L580" s="245"/>
      <c r="M580" s="246"/>
      <c r="N580" s="247"/>
      <c r="O580" s="247"/>
      <c r="P580" s="247"/>
      <c r="Q580" s="247"/>
      <c r="R580" s="247"/>
      <c r="S580" s="247"/>
      <c r="T580" s="248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9" t="s">
        <v>222</v>
      </c>
      <c r="AU580" s="249" t="s">
        <v>83</v>
      </c>
      <c r="AV580" s="14" t="s">
        <v>83</v>
      </c>
      <c r="AW580" s="14" t="s">
        <v>34</v>
      </c>
      <c r="AX580" s="14" t="s">
        <v>74</v>
      </c>
      <c r="AY580" s="249" t="s">
        <v>213</v>
      </c>
    </row>
    <row r="581" s="15" customFormat="1">
      <c r="A581" s="15"/>
      <c r="B581" s="250"/>
      <c r="C581" s="251"/>
      <c r="D581" s="230" t="s">
        <v>222</v>
      </c>
      <c r="E581" s="252" t="s">
        <v>19</v>
      </c>
      <c r="F581" s="253" t="s">
        <v>228</v>
      </c>
      <c r="G581" s="251"/>
      <c r="H581" s="254">
        <v>268</v>
      </c>
      <c r="I581" s="255"/>
      <c r="J581" s="251"/>
      <c r="K581" s="251"/>
      <c r="L581" s="256"/>
      <c r="M581" s="257"/>
      <c r="N581" s="258"/>
      <c r="O581" s="258"/>
      <c r="P581" s="258"/>
      <c r="Q581" s="258"/>
      <c r="R581" s="258"/>
      <c r="S581" s="258"/>
      <c r="T581" s="259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0" t="s">
        <v>222</v>
      </c>
      <c r="AU581" s="260" t="s">
        <v>83</v>
      </c>
      <c r="AV581" s="15" t="s">
        <v>220</v>
      </c>
      <c r="AW581" s="15" t="s">
        <v>34</v>
      </c>
      <c r="AX581" s="15" t="s">
        <v>81</v>
      </c>
      <c r="AY581" s="260" t="s">
        <v>213</v>
      </c>
    </row>
    <row r="582" s="2" customFormat="1" ht="21.75" customHeight="1">
      <c r="A582" s="40"/>
      <c r="B582" s="41"/>
      <c r="C582" s="215" t="s">
        <v>825</v>
      </c>
      <c r="D582" s="215" t="s">
        <v>215</v>
      </c>
      <c r="E582" s="216" t="s">
        <v>826</v>
      </c>
      <c r="F582" s="217" t="s">
        <v>827</v>
      </c>
      <c r="G582" s="218" t="s">
        <v>501</v>
      </c>
      <c r="H582" s="219">
        <v>212</v>
      </c>
      <c r="I582" s="220"/>
      <c r="J582" s="221">
        <f>ROUND(I582*H582,2)</f>
        <v>0</v>
      </c>
      <c r="K582" s="217" t="s">
        <v>219</v>
      </c>
      <c r="L582" s="46"/>
      <c r="M582" s="222" t="s">
        <v>19</v>
      </c>
      <c r="N582" s="223" t="s">
        <v>45</v>
      </c>
      <c r="O582" s="86"/>
      <c r="P582" s="224">
        <f>O582*H582</f>
        <v>0</v>
      </c>
      <c r="Q582" s="224">
        <v>0.082350000000000007</v>
      </c>
      <c r="R582" s="224">
        <f>Q582*H582</f>
        <v>17.458200000000001</v>
      </c>
      <c r="S582" s="224">
        <v>0</v>
      </c>
      <c r="T582" s="225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6" t="s">
        <v>220</v>
      </c>
      <c r="AT582" s="226" t="s">
        <v>215</v>
      </c>
      <c r="AU582" s="226" t="s">
        <v>83</v>
      </c>
      <c r="AY582" s="19" t="s">
        <v>213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19" t="s">
        <v>81</v>
      </c>
      <c r="BK582" s="227">
        <f>ROUND(I582*H582,2)</f>
        <v>0</v>
      </c>
      <c r="BL582" s="19" t="s">
        <v>220</v>
      </c>
      <c r="BM582" s="226" t="s">
        <v>828</v>
      </c>
    </row>
    <row r="583" s="13" customFormat="1">
      <c r="A583" s="13"/>
      <c r="B583" s="228"/>
      <c r="C583" s="229"/>
      <c r="D583" s="230" t="s">
        <v>222</v>
      </c>
      <c r="E583" s="231" t="s">
        <v>19</v>
      </c>
      <c r="F583" s="232" t="s">
        <v>271</v>
      </c>
      <c r="G583" s="229"/>
      <c r="H583" s="231" t="s">
        <v>19</v>
      </c>
      <c r="I583" s="233"/>
      <c r="J583" s="229"/>
      <c r="K583" s="229"/>
      <c r="L583" s="234"/>
      <c r="M583" s="235"/>
      <c r="N583" s="236"/>
      <c r="O583" s="236"/>
      <c r="P583" s="236"/>
      <c r="Q583" s="236"/>
      <c r="R583" s="236"/>
      <c r="S583" s="236"/>
      <c r="T583" s="237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8" t="s">
        <v>222</v>
      </c>
      <c r="AU583" s="238" t="s">
        <v>83</v>
      </c>
      <c r="AV583" s="13" t="s">
        <v>81</v>
      </c>
      <c r="AW583" s="13" t="s">
        <v>34</v>
      </c>
      <c r="AX583" s="13" t="s">
        <v>74</v>
      </c>
      <c r="AY583" s="238" t="s">
        <v>213</v>
      </c>
    </row>
    <row r="584" s="14" customFormat="1">
      <c r="A584" s="14"/>
      <c r="B584" s="239"/>
      <c r="C584" s="240"/>
      <c r="D584" s="230" t="s">
        <v>222</v>
      </c>
      <c r="E584" s="241" t="s">
        <v>19</v>
      </c>
      <c r="F584" s="242" t="s">
        <v>829</v>
      </c>
      <c r="G584" s="240"/>
      <c r="H584" s="243">
        <v>182</v>
      </c>
      <c r="I584" s="244"/>
      <c r="J584" s="240"/>
      <c r="K584" s="240"/>
      <c r="L584" s="245"/>
      <c r="M584" s="246"/>
      <c r="N584" s="247"/>
      <c r="O584" s="247"/>
      <c r="P584" s="247"/>
      <c r="Q584" s="247"/>
      <c r="R584" s="247"/>
      <c r="S584" s="247"/>
      <c r="T584" s="248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9" t="s">
        <v>222</v>
      </c>
      <c r="AU584" s="249" t="s">
        <v>83</v>
      </c>
      <c r="AV584" s="14" t="s">
        <v>83</v>
      </c>
      <c r="AW584" s="14" t="s">
        <v>34</v>
      </c>
      <c r="AX584" s="14" t="s">
        <v>74</v>
      </c>
      <c r="AY584" s="249" t="s">
        <v>213</v>
      </c>
    </row>
    <row r="585" s="14" customFormat="1">
      <c r="A585" s="14"/>
      <c r="B585" s="239"/>
      <c r="C585" s="240"/>
      <c r="D585" s="230" t="s">
        <v>222</v>
      </c>
      <c r="E585" s="241" t="s">
        <v>19</v>
      </c>
      <c r="F585" s="242" t="s">
        <v>830</v>
      </c>
      <c r="G585" s="240"/>
      <c r="H585" s="243">
        <v>30</v>
      </c>
      <c r="I585" s="244"/>
      <c r="J585" s="240"/>
      <c r="K585" s="240"/>
      <c r="L585" s="245"/>
      <c r="M585" s="246"/>
      <c r="N585" s="247"/>
      <c r="O585" s="247"/>
      <c r="P585" s="247"/>
      <c r="Q585" s="247"/>
      <c r="R585" s="247"/>
      <c r="S585" s="247"/>
      <c r="T585" s="24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9" t="s">
        <v>222</v>
      </c>
      <c r="AU585" s="249" t="s">
        <v>83</v>
      </c>
      <c r="AV585" s="14" t="s">
        <v>83</v>
      </c>
      <c r="AW585" s="14" t="s">
        <v>34</v>
      </c>
      <c r="AX585" s="14" t="s">
        <v>74</v>
      </c>
      <c r="AY585" s="249" t="s">
        <v>213</v>
      </c>
    </row>
    <row r="586" s="15" customFormat="1">
      <c r="A586" s="15"/>
      <c r="B586" s="250"/>
      <c r="C586" s="251"/>
      <c r="D586" s="230" t="s">
        <v>222</v>
      </c>
      <c r="E586" s="252" t="s">
        <v>19</v>
      </c>
      <c r="F586" s="253" t="s">
        <v>228</v>
      </c>
      <c r="G586" s="251"/>
      <c r="H586" s="254">
        <v>212</v>
      </c>
      <c r="I586" s="255"/>
      <c r="J586" s="251"/>
      <c r="K586" s="251"/>
      <c r="L586" s="256"/>
      <c r="M586" s="257"/>
      <c r="N586" s="258"/>
      <c r="O586" s="258"/>
      <c r="P586" s="258"/>
      <c r="Q586" s="258"/>
      <c r="R586" s="258"/>
      <c r="S586" s="258"/>
      <c r="T586" s="259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0" t="s">
        <v>222</v>
      </c>
      <c r="AU586" s="260" t="s">
        <v>83</v>
      </c>
      <c r="AV586" s="15" t="s">
        <v>220</v>
      </c>
      <c r="AW586" s="15" t="s">
        <v>34</v>
      </c>
      <c r="AX586" s="15" t="s">
        <v>81</v>
      </c>
      <c r="AY586" s="260" t="s">
        <v>213</v>
      </c>
    </row>
    <row r="587" s="2" customFormat="1">
      <c r="A587" s="40"/>
      <c r="B587" s="41"/>
      <c r="C587" s="215" t="s">
        <v>831</v>
      </c>
      <c r="D587" s="215" t="s">
        <v>215</v>
      </c>
      <c r="E587" s="216" t="s">
        <v>832</v>
      </c>
      <c r="F587" s="217" t="s">
        <v>833</v>
      </c>
      <c r="G587" s="218" t="s">
        <v>236</v>
      </c>
      <c r="H587" s="219">
        <v>61.274999999999999</v>
      </c>
      <c r="I587" s="220"/>
      <c r="J587" s="221">
        <f>ROUND(I587*H587,2)</f>
        <v>0</v>
      </c>
      <c r="K587" s="217" t="s">
        <v>219</v>
      </c>
      <c r="L587" s="46"/>
      <c r="M587" s="222" t="s">
        <v>19</v>
      </c>
      <c r="N587" s="223" t="s">
        <v>45</v>
      </c>
      <c r="O587" s="86"/>
      <c r="P587" s="224">
        <f>O587*H587</f>
        <v>0</v>
      </c>
      <c r="Q587" s="224">
        <v>0.0016100000000000001</v>
      </c>
      <c r="R587" s="224">
        <f>Q587*H587</f>
        <v>0.098652749999999997</v>
      </c>
      <c r="S587" s="224">
        <v>0</v>
      </c>
      <c r="T587" s="225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26" t="s">
        <v>220</v>
      </c>
      <c r="AT587" s="226" t="s">
        <v>215</v>
      </c>
      <c r="AU587" s="226" t="s">
        <v>83</v>
      </c>
      <c r="AY587" s="19" t="s">
        <v>213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19" t="s">
        <v>81</v>
      </c>
      <c r="BK587" s="227">
        <f>ROUND(I587*H587,2)</f>
        <v>0</v>
      </c>
      <c r="BL587" s="19" t="s">
        <v>220</v>
      </c>
      <c r="BM587" s="226" t="s">
        <v>834</v>
      </c>
    </row>
    <row r="588" s="13" customFormat="1">
      <c r="A588" s="13"/>
      <c r="B588" s="228"/>
      <c r="C588" s="229"/>
      <c r="D588" s="230" t="s">
        <v>222</v>
      </c>
      <c r="E588" s="231" t="s">
        <v>19</v>
      </c>
      <c r="F588" s="232" t="s">
        <v>271</v>
      </c>
      <c r="G588" s="229"/>
      <c r="H588" s="231" t="s">
        <v>19</v>
      </c>
      <c r="I588" s="233"/>
      <c r="J588" s="229"/>
      <c r="K588" s="229"/>
      <c r="L588" s="234"/>
      <c r="M588" s="235"/>
      <c r="N588" s="236"/>
      <c r="O588" s="236"/>
      <c r="P588" s="236"/>
      <c r="Q588" s="236"/>
      <c r="R588" s="236"/>
      <c r="S588" s="236"/>
      <c r="T588" s="237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8" t="s">
        <v>222</v>
      </c>
      <c r="AU588" s="238" t="s">
        <v>83</v>
      </c>
      <c r="AV588" s="13" t="s">
        <v>81</v>
      </c>
      <c r="AW588" s="13" t="s">
        <v>34</v>
      </c>
      <c r="AX588" s="13" t="s">
        <v>74</v>
      </c>
      <c r="AY588" s="238" t="s">
        <v>213</v>
      </c>
    </row>
    <row r="589" s="13" customFormat="1">
      <c r="A589" s="13"/>
      <c r="B589" s="228"/>
      <c r="C589" s="229"/>
      <c r="D589" s="230" t="s">
        <v>222</v>
      </c>
      <c r="E589" s="231" t="s">
        <v>19</v>
      </c>
      <c r="F589" s="232" t="s">
        <v>682</v>
      </c>
      <c r="G589" s="229"/>
      <c r="H589" s="231" t="s">
        <v>19</v>
      </c>
      <c r="I589" s="233"/>
      <c r="J589" s="229"/>
      <c r="K589" s="229"/>
      <c r="L589" s="234"/>
      <c r="M589" s="235"/>
      <c r="N589" s="236"/>
      <c r="O589" s="236"/>
      <c r="P589" s="236"/>
      <c r="Q589" s="236"/>
      <c r="R589" s="236"/>
      <c r="S589" s="236"/>
      <c r="T589" s="237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8" t="s">
        <v>222</v>
      </c>
      <c r="AU589" s="238" t="s">
        <v>83</v>
      </c>
      <c r="AV589" s="13" t="s">
        <v>81</v>
      </c>
      <c r="AW589" s="13" t="s">
        <v>34</v>
      </c>
      <c r="AX589" s="13" t="s">
        <v>74</v>
      </c>
      <c r="AY589" s="238" t="s">
        <v>213</v>
      </c>
    </row>
    <row r="590" s="14" customFormat="1">
      <c r="A590" s="14"/>
      <c r="B590" s="239"/>
      <c r="C590" s="240"/>
      <c r="D590" s="230" t="s">
        <v>222</v>
      </c>
      <c r="E590" s="241" t="s">
        <v>19</v>
      </c>
      <c r="F590" s="242" t="s">
        <v>835</v>
      </c>
      <c r="G590" s="240"/>
      <c r="H590" s="243">
        <v>24.399999999999999</v>
      </c>
      <c r="I590" s="244"/>
      <c r="J590" s="240"/>
      <c r="K590" s="240"/>
      <c r="L590" s="245"/>
      <c r="M590" s="246"/>
      <c r="N590" s="247"/>
      <c r="O590" s="247"/>
      <c r="P590" s="247"/>
      <c r="Q590" s="247"/>
      <c r="R590" s="247"/>
      <c r="S590" s="247"/>
      <c r="T590" s="248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9" t="s">
        <v>222</v>
      </c>
      <c r="AU590" s="249" t="s">
        <v>83</v>
      </c>
      <c r="AV590" s="14" t="s">
        <v>83</v>
      </c>
      <c r="AW590" s="14" t="s">
        <v>34</v>
      </c>
      <c r="AX590" s="14" t="s">
        <v>74</v>
      </c>
      <c r="AY590" s="249" t="s">
        <v>213</v>
      </c>
    </row>
    <row r="591" s="14" customFormat="1">
      <c r="A591" s="14"/>
      <c r="B591" s="239"/>
      <c r="C591" s="240"/>
      <c r="D591" s="230" t="s">
        <v>222</v>
      </c>
      <c r="E591" s="241" t="s">
        <v>19</v>
      </c>
      <c r="F591" s="242" t="s">
        <v>836</v>
      </c>
      <c r="G591" s="240"/>
      <c r="H591" s="243">
        <v>36.875</v>
      </c>
      <c r="I591" s="244"/>
      <c r="J591" s="240"/>
      <c r="K591" s="240"/>
      <c r="L591" s="245"/>
      <c r="M591" s="246"/>
      <c r="N591" s="247"/>
      <c r="O591" s="247"/>
      <c r="P591" s="247"/>
      <c r="Q591" s="247"/>
      <c r="R591" s="247"/>
      <c r="S591" s="247"/>
      <c r="T591" s="248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9" t="s">
        <v>222</v>
      </c>
      <c r="AU591" s="249" t="s">
        <v>83</v>
      </c>
      <c r="AV591" s="14" t="s">
        <v>83</v>
      </c>
      <c r="AW591" s="14" t="s">
        <v>34</v>
      </c>
      <c r="AX591" s="14" t="s">
        <v>74</v>
      </c>
      <c r="AY591" s="249" t="s">
        <v>213</v>
      </c>
    </row>
    <row r="592" s="15" customFormat="1">
      <c r="A592" s="15"/>
      <c r="B592" s="250"/>
      <c r="C592" s="251"/>
      <c r="D592" s="230" t="s">
        <v>222</v>
      </c>
      <c r="E592" s="252" t="s">
        <v>19</v>
      </c>
      <c r="F592" s="253" t="s">
        <v>228</v>
      </c>
      <c r="G592" s="251"/>
      <c r="H592" s="254">
        <v>61.274999999999999</v>
      </c>
      <c r="I592" s="255"/>
      <c r="J592" s="251"/>
      <c r="K592" s="251"/>
      <c r="L592" s="256"/>
      <c r="M592" s="257"/>
      <c r="N592" s="258"/>
      <c r="O592" s="258"/>
      <c r="P592" s="258"/>
      <c r="Q592" s="258"/>
      <c r="R592" s="258"/>
      <c r="S592" s="258"/>
      <c r="T592" s="259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60" t="s">
        <v>222</v>
      </c>
      <c r="AU592" s="260" t="s">
        <v>83</v>
      </c>
      <c r="AV592" s="15" t="s">
        <v>220</v>
      </c>
      <c r="AW592" s="15" t="s">
        <v>34</v>
      </c>
      <c r="AX592" s="15" t="s">
        <v>81</v>
      </c>
      <c r="AY592" s="260" t="s">
        <v>213</v>
      </c>
    </row>
    <row r="593" s="2" customFormat="1">
      <c r="A593" s="40"/>
      <c r="B593" s="41"/>
      <c r="C593" s="215" t="s">
        <v>837</v>
      </c>
      <c r="D593" s="215" t="s">
        <v>215</v>
      </c>
      <c r="E593" s="216" t="s">
        <v>838</v>
      </c>
      <c r="F593" s="217" t="s">
        <v>839</v>
      </c>
      <c r="G593" s="218" t="s">
        <v>236</v>
      </c>
      <c r="H593" s="219">
        <v>61.274999999999999</v>
      </c>
      <c r="I593" s="220"/>
      <c r="J593" s="221">
        <f>ROUND(I593*H593,2)</f>
        <v>0</v>
      </c>
      <c r="K593" s="217" t="s">
        <v>219</v>
      </c>
      <c r="L593" s="46"/>
      <c r="M593" s="222" t="s">
        <v>19</v>
      </c>
      <c r="N593" s="223" t="s">
        <v>45</v>
      </c>
      <c r="O593" s="86"/>
      <c r="P593" s="224">
        <f>O593*H593</f>
        <v>0</v>
      </c>
      <c r="Q593" s="224">
        <v>0</v>
      </c>
      <c r="R593" s="224">
        <f>Q593*H593</f>
        <v>0</v>
      </c>
      <c r="S593" s="224">
        <v>0</v>
      </c>
      <c r="T593" s="225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6" t="s">
        <v>220</v>
      </c>
      <c r="AT593" s="226" t="s">
        <v>215</v>
      </c>
      <c r="AU593" s="226" t="s">
        <v>83</v>
      </c>
      <c r="AY593" s="19" t="s">
        <v>213</v>
      </c>
      <c r="BE593" s="227">
        <f>IF(N593="základní",J593,0)</f>
        <v>0</v>
      </c>
      <c r="BF593" s="227">
        <f>IF(N593="snížená",J593,0)</f>
        <v>0</v>
      </c>
      <c r="BG593" s="227">
        <f>IF(N593="zákl. přenesená",J593,0)</f>
        <v>0</v>
      </c>
      <c r="BH593" s="227">
        <f>IF(N593="sníž. přenesená",J593,0)</f>
        <v>0</v>
      </c>
      <c r="BI593" s="227">
        <f>IF(N593="nulová",J593,0)</f>
        <v>0</v>
      </c>
      <c r="BJ593" s="19" t="s">
        <v>81</v>
      </c>
      <c r="BK593" s="227">
        <f>ROUND(I593*H593,2)</f>
        <v>0</v>
      </c>
      <c r="BL593" s="19" t="s">
        <v>220</v>
      </c>
      <c r="BM593" s="226" t="s">
        <v>840</v>
      </c>
    </row>
    <row r="594" s="2" customFormat="1">
      <c r="A594" s="40"/>
      <c r="B594" s="41"/>
      <c r="C594" s="215" t="s">
        <v>841</v>
      </c>
      <c r="D594" s="215" t="s">
        <v>215</v>
      </c>
      <c r="E594" s="216" t="s">
        <v>842</v>
      </c>
      <c r="F594" s="217" t="s">
        <v>843</v>
      </c>
      <c r="G594" s="218" t="s">
        <v>288</v>
      </c>
      <c r="H594" s="219">
        <v>8.375</v>
      </c>
      <c r="I594" s="220"/>
      <c r="J594" s="221">
        <f>ROUND(I594*H594,2)</f>
        <v>0</v>
      </c>
      <c r="K594" s="217" t="s">
        <v>219</v>
      </c>
      <c r="L594" s="46"/>
      <c r="M594" s="222" t="s">
        <v>19</v>
      </c>
      <c r="N594" s="223" t="s">
        <v>45</v>
      </c>
      <c r="O594" s="86"/>
      <c r="P594" s="224">
        <f>O594*H594</f>
        <v>0</v>
      </c>
      <c r="Q594" s="224">
        <v>0.017090000000000001</v>
      </c>
      <c r="R594" s="224">
        <f>Q594*H594</f>
        <v>0.14312875</v>
      </c>
      <c r="S594" s="224">
        <v>0</v>
      </c>
      <c r="T594" s="225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6" t="s">
        <v>220</v>
      </c>
      <c r="AT594" s="226" t="s">
        <v>215</v>
      </c>
      <c r="AU594" s="226" t="s">
        <v>83</v>
      </c>
      <c r="AY594" s="19" t="s">
        <v>213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19" t="s">
        <v>81</v>
      </c>
      <c r="BK594" s="227">
        <f>ROUND(I594*H594,2)</f>
        <v>0</v>
      </c>
      <c r="BL594" s="19" t="s">
        <v>220</v>
      </c>
      <c r="BM594" s="226" t="s">
        <v>844</v>
      </c>
    </row>
    <row r="595" s="13" customFormat="1">
      <c r="A595" s="13"/>
      <c r="B595" s="228"/>
      <c r="C595" s="229"/>
      <c r="D595" s="230" t="s">
        <v>222</v>
      </c>
      <c r="E595" s="231" t="s">
        <v>19</v>
      </c>
      <c r="F595" s="232" t="s">
        <v>271</v>
      </c>
      <c r="G595" s="229"/>
      <c r="H595" s="231" t="s">
        <v>19</v>
      </c>
      <c r="I595" s="233"/>
      <c r="J595" s="229"/>
      <c r="K595" s="229"/>
      <c r="L595" s="234"/>
      <c r="M595" s="235"/>
      <c r="N595" s="236"/>
      <c r="O595" s="236"/>
      <c r="P595" s="236"/>
      <c r="Q595" s="236"/>
      <c r="R595" s="236"/>
      <c r="S595" s="236"/>
      <c r="T595" s="237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8" t="s">
        <v>222</v>
      </c>
      <c r="AU595" s="238" t="s">
        <v>83</v>
      </c>
      <c r="AV595" s="13" t="s">
        <v>81</v>
      </c>
      <c r="AW595" s="13" t="s">
        <v>34</v>
      </c>
      <c r="AX595" s="13" t="s">
        <v>74</v>
      </c>
      <c r="AY595" s="238" t="s">
        <v>213</v>
      </c>
    </row>
    <row r="596" s="13" customFormat="1">
      <c r="A596" s="13"/>
      <c r="B596" s="228"/>
      <c r="C596" s="229"/>
      <c r="D596" s="230" t="s">
        <v>222</v>
      </c>
      <c r="E596" s="231" t="s">
        <v>19</v>
      </c>
      <c r="F596" s="232" t="s">
        <v>682</v>
      </c>
      <c r="G596" s="229"/>
      <c r="H596" s="231" t="s">
        <v>19</v>
      </c>
      <c r="I596" s="233"/>
      <c r="J596" s="229"/>
      <c r="K596" s="229"/>
      <c r="L596" s="234"/>
      <c r="M596" s="235"/>
      <c r="N596" s="236"/>
      <c r="O596" s="236"/>
      <c r="P596" s="236"/>
      <c r="Q596" s="236"/>
      <c r="R596" s="236"/>
      <c r="S596" s="236"/>
      <c r="T596" s="237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8" t="s">
        <v>222</v>
      </c>
      <c r="AU596" s="238" t="s">
        <v>83</v>
      </c>
      <c r="AV596" s="13" t="s">
        <v>81</v>
      </c>
      <c r="AW596" s="13" t="s">
        <v>34</v>
      </c>
      <c r="AX596" s="13" t="s">
        <v>74</v>
      </c>
      <c r="AY596" s="238" t="s">
        <v>213</v>
      </c>
    </row>
    <row r="597" s="14" customFormat="1">
      <c r="A597" s="14"/>
      <c r="B597" s="239"/>
      <c r="C597" s="240"/>
      <c r="D597" s="230" t="s">
        <v>222</v>
      </c>
      <c r="E597" s="241" t="s">
        <v>19</v>
      </c>
      <c r="F597" s="242" t="s">
        <v>845</v>
      </c>
      <c r="G597" s="240"/>
      <c r="H597" s="243">
        <v>2.9910000000000001</v>
      </c>
      <c r="I597" s="244"/>
      <c r="J597" s="240"/>
      <c r="K597" s="240"/>
      <c r="L597" s="245"/>
      <c r="M597" s="246"/>
      <c r="N597" s="247"/>
      <c r="O597" s="247"/>
      <c r="P597" s="247"/>
      <c r="Q597" s="247"/>
      <c r="R597" s="247"/>
      <c r="S597" s="247"/>
      <c r="T597" s="248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9" t="s">
        <v>222</v>
      </c>
      <c r="AU597" s="249" t="s">
        <v>83</v>
      </c>
      <c r="AV597" s="14" t="s">
        <v>83</v>
      </c>
      <c r="AW597" s="14" t="s">
        <v>34</v>
      </c>
      <c r="AX597" s="14" t="s">
        <v>74</v>
      </c>
      <c r="AY597" s="249" t="s">
        <v>213</v>
      </c>
    </row>
    <row r="598" s="14" customFormat="1">
      <c r="A598" s="14"/>
      <c r="B598" s="239"/>
      <c r="C598" s="240"/>
      <c r="D598" s="230" t="s">
        <v>222</v>
      </c>
      <c r="E598" s="241" t="s">
        <v>19</v>
      </c>
      <c r="F598" s="242" t="s">
        <v>846</v>
      </c>
      <c r="G598" s="240"/>
      <c r="H598" s="243">
        <v>5.3840000000000003</v>
      </c>
      <c r="I598" s="244"/>
      <c r="J598" s="240"/>
      <c r="K598" s="240"/>
      <c r="L598" s="245"/>
      <c r="M598" s="246"/>
      <c r="N598" s="247"/>
      <c r="O598" s="247"/>
      <c r="P598" s="247"/>
      <c r="Q598" s="247"/>
      <c r="R598" s="247"/>
      <c r="S598" s="247"/>
      <c r="T598" s="248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9" t="s">
        <v>222</v>
      </c>
      <c r="AU598" s="249" t="s">
        <v>83</v>
      </c>
      <c r="AV598" s="14" t="s">
        <v>83</v>
      </c>
      <c r="AW598" s="14" t="s">
        <v>34</v>
      </c>
      <c r="AX598" s="14" t="s">
        <v>74</v>
      </c>
      <c r="AY598" s="249" t="s">
        <v>213</v>
      </c>
    </row>
    <row r="599" s="15" customFormat="1">
      <c r="A599" s="15"/>
      <c r="B599" s="250"/>
      <c r="C599" s="251"/>
      <c r="D599" s="230" t="s">
        <v>222</v>
      </c>
      <c r="E599" s="252" t="s">
        <v>19</v>
      </c>
      <c r="F599" s="253" t="s">
        <v>228</v>
      </c>
      <c r="G599" s="251"/>
      <c r="H599" s="254">
        <v>8.375</v>
      </c>
      <c r="I599" s="255"/>
      <c r="J599" s="251"/>
      <c r="K599" s="251"/>
      <c r="L599" s="256"/>
      <c r="M599" s="257"/>
      <c r="N599" s="258"/>
      <c r="O599" s="258"/>
      <c r="P599" s="258"/>
      <c r="Q599" s="258"/>
      <c r="R599" s="258"/>
      <c r="S599" s="258"/>
      <c r="T599" s="259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0" t="s">
        <v>222</v>
      </c>
      <c r="AU599" s="260" t="s">
        <v>83</v>
      </c>
      <c r="AV599" s="15" t="s">
        <v>220</v>
      </c>
      <c r="AW599" s="15" t="s">
        <v>34</v>
      </c>
      <c r="AX599" s="15" t="s">
        <v>81</v>
      </c>
      <c r="AY599" s="260" t="s">
        <v>213</v>
      </c>
    </row>
    <row r="600" s="2" customFormat="1" ht="16.5" customHeight="1">
      <c r="A600" s="40"/>
      <c r="B600" s="41"/>
      <c r="C600" s="272" t="s">
        <v>847</v>
      </c>
      <c r="D600" s="272" t="s">
        <v>310</v>
      </c>
      <c r="E600" s="273" t="s">
        <v>848</v>
      </c>
      <c r="F600" s="274" t="s">
        <v>849</v>
      </c>
      <c r="G600" s="275" t="s">
        <v>288</v>
      </c>
      <c r="H600" s="276">
        <v>3.23</v>
      </c>
      <c r="I600" s="277"/>
      <c r="J600" s="278">
        <f>ROUND(I600*H600,2)</f>
        <v>0</v>
      </c>
      <c r="K600" s="274" t="s">
        <v>219</v>
      </c>
      <c r="L600" s="279"/>
      <c r="M600" s="280" t="s">
        <v>19</v>
      </c>
      <c r="N600" s="281" t="s">
        <v>45</v>
      </c>
      <c r="O600" s="86"/>
      <c r="P600" s="224">
        <f>O600*H600</f>
        <v>0</v>
      </c>
      <c r="Q600" s="224">
        <v>1</v>
      </c>
      <c r="R600" s="224">
        <f>Q600*H600</f>
        <v>3.23</v>
      </c>
      <c r="S600" s="224">
        <v>0</v>
      </c>
      <c r="T600" s="225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6" t="s">
        <v>257</v>
      </c>
      <c r="AT600" s="226" t="s">
        <v>310</v>
      </c>
      <c r="AU600" s="226" t="s">
        <v>83</v>
      </c>
      <c r="AY600" s="19" t="s">
        <v>213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19" t="s">
        <v>81</v>
      </c>
      <c r="BK600" s="227">
        <f>ROUND(I600*H600,2)</f>
        <v>0</v>
      </c>
      <c r="BL600" s="19" t="s">
        <v>220</v>
      </c>
      <c r="BM600" s="226" t="s">
        <v>850</v>
      </c>
    </row>
    <row r="601" s="14" customFormat="1">
      <c r="A601" s="14"/>
      <c r="B601" s="239"/>
      <c r="C601" s="240"/>
      <c r="D601" s="230" t="s">
        <v>222</v>
      </c>
      <c r="E601" s="241" t="s">
        <v>19</v>
      </c>
      <c r="F601" s="242" t="s">
        <v>851</v>
      </c>
      <c r="G601" s="240"/>
      <c r="H601" s="243">
        <v>3.23</v>
      </c>
      <c r="I601" s="244"/>
      <c r="J601" s="240"/>
      <c r="K601" s="240"/>
      <c r="L601" s="245"/>
      <c r="M601" s="246"/>
      <c r="N601" s="247"/>
      <c r="O601" s="247"/>
      <c r="P601" s="247"/>
      <c r="Q601" s="247"/>
      <c r="R601" s="247"/>
      <c r="S601" s="247"/>
      <c r="T601" s="248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9" t="s">
        <v>222</v>
      </c>
      <c r="AU601" s="249" t="s">
        <v>83</v>
      </c>
      <c r="AV601" s="14" t="s">
        <v>83</v>
      </c>
      <c r="AW601" s="14" t="s">
        <v>34</v>
      </c>
      <c r="AX601" s="14" t="s">
        <v>81</v>
      </c>
      <c r="AY601" s="249" t="s">
        <v>213</v>
      </c>
    </row>
    <row r="602" s="2" customFormat="1" ht="16.5" customHeight="1">
      <c r="A602" s="40"/>
      <c r="B602" s="41"/>
      <c r="C602" s="272" t="s">
        <v>852</v>
      </c>
      <c r="D602" s="272" t="s">
        <v>310</v>
      </c>
      <c r="E602" s="273" t="s">
        <v>853</v>
      </c>
      <c r="F602" s="274" t="s">
        <v>854</v>
      </c>
      <c r="G602" s="275" t="s">
        <v>288</v>
      </c>
      <c r="H602" s="276">
        <v>5.8150000000000004</v>
      </c>
      <c r="I602" s="277"/>
      <c r="J602" s="278">
        <f>ROUND(I602*H602,2)</f>
        <v>0</v>
      </c>
      <c r="K602" s="274" t="s">
        <v>219</v>
      </c>
      <c r="L602" s="279"/>
      <c r="M602" s="280" t="s">
        <v>19</v>
      </c>
      <c r="N602" s="281" t="s">
        <v>45</v>
      </c>
      <c r="O602" s="86"/>
      <c r="P602" s="224">
        <f>O602*H602</f>
        <v>0</v>
      </c>
      <c r="Q602" s="224">
        <v>1</v>
      </c>
      <c r="R602" s="224">
        <f>Q602*H602</f>
        <v>5.8150000000000004</v>
      </c>
      <c r="S602" s="224">
        <v>0</v>
      </c>
      <c r="T602" s="225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26" t="s">
        <v>257</v>
      </c>
      <c r="AT602" s="226" t="s">
        <v>310</v>
      </c>
      <c r="AU602" s="226" t="s">
        <v>83</v>
      </c>
      <c r="AY602" s="19" t="s">
        <v>213</v>
      </c>
      <c r="BE602" s="227">
        <f>IF(N602="základní",J602,0)</f>
        <v>0</v>
      </c>
      <c r="BF602" s="227">
        <f>IF(N602="snížená",J602,0)</f>
        <v>0</v>
      </c>
      <c r="BG602" s="227">
        <f>IF(N602="zákl. přenesená",J602,0)</f>
        <v>0</v>
      </c>
      <c r="BH602" s="227">
        <f>IF(N602="sníž. přenesená",J602,0)</f>
        <v>0</v>
      </c>
      <c r="BI602" s="227">
        <f>IF(N602="nulová",J602,0)</f>
        <v>0</v>
      </c>
      <c r="BJ602" s="19" t="s">
        <v>81</v>
      </c>
      <c r="BK602" s="227">
        <f>ROUND(I602*H602,2)</f>
        <v>0</v>
      </c>
      <c r="BL602" s="19" t="s">
        <v>220</v>
      </c>
      <c r="BM602" s="226" t="s">
        <v>855</v>
      </c>
    </row>
    <row r="603" s="14" customFormat="1">
      <c r="A603" s="14"/>
      <c r="B603" s="239"/>
      <c r="C603" s="240"/>
      <c r="D603" s="230" t="s">
        <v>222</v>
      </c>
      <c r="E603" s="241" t="s">
        <v>19</v>
      </c>
      <c r="F603" s="242" t="s">
        <v>856</v>
      </c>
      <c r="G603" s="240"/>
      <c r="H603" s="243">
        <v>5.8150000000000004</v>
      </c>
      <c r="I603" s="244"/>
      <c r="J603" s="240"/>
      <c r="K603" s="240"/>
      <c r="L603" s="245"/>
      <c r="M603" s="246"/>
      <c r="N603" s="247"/>
      <c r="O603" s="247"/>
      <c r="P603" s="247"/>
      <c r="Q603" s="247"/>
      <c r="R603" s="247"/>
      <c r="S603" s="247"/>
      <c r="T603" s="24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9" t="s">
        <v>222</v>
      </c>
      <c r="AU603" s="249" t="s">
        <v>83</v>
      </c>
      <c r="AV603" s="14" t="s">
        <v>83</v>
      </c>
      <c r="AW603" s="14" t="s">
        <v>34</v>
      </c>
      <c r="AX603" s="14" t="s">
        <v>81</v>
      </c>
      <c r="AY603" s="249" t="s">
        <v>213</v>
      </c>
    </row>
    <row r="604" s="2" customFormat="1">
      <c r="A604" s="40"/>
      <c r="B604" s="41"/>
      <c r="C604" s="215" t="s">
        <v>857</v>
      </c>
      <c r="D604" s="215" t="s">
        <v>215</v>
      </c>
      <c r="E604" s="216" t="s">
        <v>858</v>
      </c>
      <c r="F604" s="217" t="s">
        <v>859</v>
      </c>
      <c r="G604" s="218" t="s">
        <v>338</v>
      </c>
      <c r="H604" s="219">
        <v>466.89999999999998</v>
      </c>
      <c r="I604" s="220"/>
      <c r="J604" s="221">
        <f>ROUND(I604*H604,2)</f>
        <v>0</v>
      </c>
      <c r="K604" s="217" t="s">
        <v>19</v>
      </c>
      <c r="L604" s="46"/>
      <c r="M604" s="222" t="s">
        <v>19</v>
      </c>
      <c r="N604" s="223" t="s">
        <v>45</v>
      </c>
      <c r="O604" s="86"/>
      <c r="P604" s="224">
        <f>O604*H604</f>
        <v>0</v>
      </c>
      <c r="Q604" s="224">
        <v>0.25218000000000002</v>
      </c>
      <c r="R604" s="224">
        <f>Q604*H604</f>
        <v>117.742842</v>
      </c>
      <c r="S604" s="224">
        <v>0</v>
      </c>
      <c r="T604" s="225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6" t="s">
        <v>220</v>
      </c>
      <c r="AT604" s="226" t="s">
        <v>215</v>
      </c>
      <c r="AU604" s="226" t="s">
        <v>83</v>
      </c>
      <c r="AY604" s="19" t="s">
        <v>213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19" t="s">
        <v>81</v>
      </c>
      <c r="BK604" s="227">
        <f>ROUND(I604*H604,2)</f>
        <v>0</v>
      </c>
      <c r="BL604" s="19" t="s">
        <v>220</v>
      </c>
      <c r="BM604" s="226" t="s">
        <v>860</v>
      </c>
    </row>
    <row r="605" s="13" customFormat="1">
      <c r="A605" s="13"/>
      <c r="B605" s="228"/>
      <c r="C605" s="229"/>
      <c r="D605" s="230" t="s">
        <v>222</v>
      </c>
      <c r="E605" s="231" t="s">
        <v>19</v>
      </c>
      <c r="F605" s="232" t="s">
        <v>271</v>
      </c>
      <c r="G605" s="229"/>
      <c r="H605" s="231" t="s">
        <v>19</v>
      </c>
      <c r="I605" s="233"/>
      <c r="J605" s="229"/>
      <c r="K605" s="229"/>
      <c r="L605" s="234"/>
      <c r="M605" s="235"/>
      <c r="N605" s="236"/>
      <c r="O605" s="236"/>
      <c r="P605" s="236"/>
      <c r="Q605" s="236"/>
      <c r="R605" s="236"/>
      <c r="S605" s="236"/>
      <c r="T605" s="237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8" t="s">
        <v>222</v>
      </c>
      <c r="AU605" s="238" t="s">
        <v>83</v>
      </c>
      <c r="AV605" s="13" t="s">
        <v>81</v>
      </c>
      <c r="AW605" s="13" t="s">
        <v>34</v>
      </c>
      <c r="AX605" s="13" t="s">
        <v>74</v>
      </c>
      <c r="AY605" s="238" t="s">
        <v>213</v>
      </c>
    </row>
    <row r="606" s="13" customFormat="1">
      <c r="A606" s="13"/>
      <c r="B606" s="228"/>
      <c r="C606" s="229"/>
      <c r="D606" s="230" t="s">
        <v>222</v>
      </c>
      <c r="E606" s="231" t="s">
        <v>19</v>
      </c>
      <c r="F606" s="232" t="s">
        <v>682</v>
      </c>
      <c r="G606" s="229"/>
      <c r="H606" s="231" t="s">
        <v>19</v>
      </c>
      <c r="I606" s="233"/>
      <c r="J606" s="229"/>
      <c r="K606" s="229"/>
      <c r="L606" s="234"/>
      <c r="M606" s="235"/>
      <c r="N606" s="236"/>
      <c r="O606" s="236"/>
      <c r="P606" s="236"/>
      <c r="Q606" s="236"/>
      <c r="R606" s="236"/>
      <c r="S606" s="236"/>
      <c r="T606" s="237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8" t="s">
        <v>222</v>
      </c>
      <c r="AU606" s="238" t="s">
        <v>83</v>
      </c>
      <c r="AV606" s="13" t="s">
        <v>81</v>
      </c>
      <c r="AW606" s="13" t="s">
        <v>34</v>
      </c>
      <c r="AX606" s="13" t="s">
        <v>74</v>
      </c>
      <c r="AY606" s="238" t="s">
        <v>213</v>
      </c>
    </row>
    <row r="607" s="14" customFormat="1">
      <c r="A607" s="14"/>
      <c r="B607" s="239"/>
      <c r="C607" s="240"/>
      <c r="D607" s="230" t="s">
        <v>222</v>
      </c>
      <c r="E607" s="241" t="s">
        <v>19</v>
      </c>
      <c r="F607" s="242" t="s">
        <v>861</v>
      </c>
      <c r="G607" s="240"/>
      <c r="H607" s="243">
        <v>294.30000000000001</v>
      </c>
      <c r="I607" s="244"/>
      <c r="J607" s="240"/>
      <c r="K607" s="240"/>
      <c r="L607" s="245"/>
      <c r="M607" s="246"/>
      <c r="N607" s="247"/>
      <c r="O607" s="247"/>
      <c r="P607" s="247"/>
      <c r="Q607" s="247"/>
      <c r="R607" s="247"/>
      <c r="S607" s="247"/>
      <c r="T607" s="24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9" t="s">
        <v>222</v>
      </c>
      <c r="AU607" s="249" t="s">
        <v>83</v>
      </c>
      <c r="AV607" s="14" t="s">
        <v>83</v>
      </c>
      <c r="AW607" s="14" t="s">
        <v>34</v>
      </c>
      <c r="AX607" s="14" t="s">
        <v>74</v>
      </c>
      <c r="AY607" s="249" t="s">
        <v>213</v>
      </c>
    </row>
    <row r="608" s="14" customFormat="1">
      <c r="A608" s="14"/>
      <c r="B608" s="239"/>
      <c r="C608" s="240"/>
      <c r="D608" s="230" t="s">
        <v>222</v>
      </c>
      <c r="E608" s="241" t="s">
        <v>19</v>
      </c>
      <c r="F608" s="242" t="s">
        <v>862</v>
      </c>
      <c r="G608" s="240"/>
      <c r="H608" s="243">
        <v>160</v>
      </c>
      <c r="I608" s="244"/>
      <c r="J608" s="240"/>
      <c r="K608" s="240"/>
      <c r="L608" s="245"/>
      <c r="M608" s="246"/>
      <c r="N608" s="247"/>
      <c r="O608" s="247"/>
      <c r="P608" s="247"/>
      <c r="Q608" s="247"/>
      <c r="R608" s="247"/>
      <c r="S608" s="247"/>
      <c r="T608" s="248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9" t="s">
        <v>222</v>
      </c>
      <c r="AU608" s="249" t="s">
        <v>83</v>
      </c>
      <c r="AV608" s="14" t="s">
        <v>83</v>
      </c>
      <c r="AW608" s="14" t="s">
        <v>34</v>
      </c>
      <c r="AX608" s="14" t="s">
        <v>74</v>
      </c>
      <c r="AY608" s="249" t="s">
        <v>213</v>
      </c>
    </row>
    <row r="609" s="14" customFormat="1">
      <c r="A609" s="14"/>
      <c r="B609" s="239"/>
      <c r="C609" s="240"/>
      <c r="D609" s="230" t="s">
        <v>222</v>
      </c>
      <c r="E609" s="241" t="s">
        <v>19</v>
      </c>
      <c r="F609" s="242" t="s">
        <v>863</v>
      </c>
      <c r="G609" s="240"/>
      <c r="H609" s="243">
        <v>12.6</v>
      </c>
      <c r="I609" s="244"/>
      <c r="J609" s="240"/>
      <c r="K609" s="240"/>
      <c r="L609" s="245"/>
      <c r="M609" s="246"/>
      <c r="N609" s="247"/>
      <c r="O609" s="247"/>
      <c r="P609" s="247"/>
      <c r="Q609" s="247"/>
      <c r="R609" s="247"/>
      <c r="S609" s="247"/>
      <c r="T609" s="24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9" t="s">
        <v>222</v>
      </c>
      <c r="AU609" s="249" t="s">
        <v>83</v>
      </c>
      <c r="AV609" s="14" t="s">
        <v>83</v>
      </c>
      <c r="AW609" s="14" t="s">
        <v>34</v>
      </c>
      <c r="AX609" s="14" t="s">
        <v>74</v>
      </c>
      <c r="AY609" s="249" t="s">
        <v>213</v>
      </c>
    </row>
    <row r="610" s="15" customFormat="1">
      <c r="A610" s="15"/>
      <c r="B610" s="250"/>
      <c r="C610" s="251"/>
      <c r="D610" s="230" t="s">
        <v>222</v>
      </c>
      <c r="E610" s="252" t="s">
        <v>19</v>
      </c>
      <c r="F610" s="253" t="s">
        <v>228</v>
      </c>
      <c r="G610" s="251"/>
      <c r="H610" s="254">
        <v>466.89999999999998</v>
      </c>
      <c r="I610" s="255"/>
      <c r="J610" s="251"/>
      <c r="K610" s="251"/>
      <c r="L610" s="256"/>
      <c r="M610" s="257"/>
      <c r="N610" s="258"/>
      <c r="O610" s="258"/>
      <c r="P610" s="258"/>
      <c r="Q610" s="258"/>
      <c r="R610" s="258"/>
      <c r="S610" s="258"/>
      <c r="T610" s="259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0" t="s">
        <v>222</v>
      </c>
      <c r="AU610" s="260" t="s">
        <v>83</v>
      </c>
      <c r="AV610" s="15" t="s">
        <v>220</v>
      </c>
      <c r="AW610" s="15" t="s">
        <v>34</v>
      </c>
      <c r="AX610" s="15" t="s">
        <v>81</v>
      </c>
      <c r="AY610" s="260" t="s">
        <v>213</v>
      </c>
    </row>
    <row r="611" s="2" customFormat="1">
      <c r="A611" s="40"/>
      <c r="B611" s="41"/>
      <c r="C611" s="215" t="s">
        <v>864</v>
      </c>
      <c r="D611" s="215" t="s">
        <v>215</v>
      </c>
      <c r="E611" s="216" t="s">
        <v>865</v>
      </c>
      <c r="F611" s="217" t="s">
        <v>866</v>
      </c>
      <c r="G611" s="218" t="s">
        <v>338</v>
      </c>
      <c r="H611" s="219">
        <v>66.790000000000006</v>
      </c>
      <c r="I611" s="220"/>
      <c r="J611" s="221">
        <f>ROUND(I611*H611,2)</f>
        <v>0</v>
      </c>
      <c r="K611" s="217" t="s">
        <v>19</v>
      </c>
      <c r="L611" s="46"/>
      <c r="M611" s="222" t="s">
        <v>19</v>
      </c>
      <c r="N611" s="223" t="s">
        <v>45</v>
      </c>
      <c r="O611" s="86"/>
      <c r="P611" s="224">
        <f>O611*H611</f>
        <v>0</v>
      </c>
      <c r="Q611" s="224">
        <v>0.21781</v>
      </c>
      <c r="R611" s="224">
        <f>Q611*H611</f>
        <v>14.547529900000003</v>
      </c>
      <c r="S611" s="224">
        <v>0</v>
      </c>
      <c r="T611" s="225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26" t="s">
        <v>220</v>
      </c>
      <c r="AT611" s="226" t="s">
        <v>215</v>
      </c>
      <c r="AU611" s="226" t="s">
        <v>83</v>
      </c>
      <c r="AY611" s="19" t="s">
        <v>213</v>
      </c>
      <c r="BE611" s="227">
        <f>IF(N611="základní",J611,0)</f>
        <v>0</v>
      </c>
      <c r="BF611" s="227">
        <f>IF(N611="snížená",J611,0)</f>
        <v>0</v>
      </c>
      <c r="BG611" s="227">
        <f>IF(N611="zákl. přenesená",J611,0)</f>
        <v>0</v>
      </c>
      <c r="BH611" s="227">
        <f>IF(N611="sníž. přenesená",J611,0)</f>
        <v>0</v>
      </c>
      <c r="BI611" s="227">
        <f>IF(N611="nulová",J611,0)</f>
        <v>0</v>
      </c>
      <c r="BJ611" s="19" t="s">
        <v>81</v>
      </c>
      <c r="BK611" s="227">
        <f>ROUND(I611*H611,2)</f>
        <v>0</v>
      </c>
      <c r="BL611" s="19" t="s">
        <v>220</v>
      </c>
      <c r="BM611" s="226" t="s">
        <v>867</v>
      </c>
    </row>
    <row r="612" s="13" customFormat="1">
      <c r="A612" s="13"/>
      <c r="B612" s="228"/>
      <c r="C612" s="229"/>
      <c r="D612" s="230" t="s">
        <v>222</v>
      </c>
      <c r="E612" s="231" t="s">
        <v>19</v>
      </c>
      <c r="F612" s="232" t="s">
        <v>271</v>
      </c>
      <c r="G612" s="229"/>
      <c r="H612" s="231" t="s">
        <v>19</v>
      </c>
      <c r="I612" s="233"/>
      <c r="J612" s="229"/>
      <c r="K612" s="229"/>
      <c r="L612" s="234"/>
      <c r="M612" s="235"/>
      <c r="N612" s="236"/>
      <c r="O612" s="236"/>
      <c r="P612" s="236"/>
      <c r="Q612" s="236"/>
      <c r="R612" s="236"/>
      <c r="S612" s="236"/>
      <c r="T612" s="237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8" t="s">
        <v>222</v>
      </c>
      <c r="AU612" s="238" t="s">
        <v>83</v>
      </c>
      <c r="AV612" s="13" t="s">
        <v>81</v>
      </c>
      <c r="AW612" s="13" t="s">
        <v>34</v>
      </c>
      <c r="AX612" s="13" t="s">
        <v>74</v>
      </c>
      <c r="AY612" s="238" t="s">
        <v>213</v>
      </c>
    </row>
    <row r="613" s="13" customFormat="1">
      <c r="A613" s="13"/>
      <c r="B613" s="228"/>
      <c r="C613" s="229"/>
      <c r="D613" s="230" t="s">
        <v>222</v>
      </c>
      <c r="E613" s="231" t="s">
        <v>19</v>
      </c>
      <c r="F613" s="232" t="s">
        <v>682</v>
      </c>
      <c r="G613" s="229"/>
      <c r="H613" s="231" t="s">
        <v>19</v>
      </c>
      <c r="I613" s="233"/>
      <c r="J613" s="229"/>
      <c r="K613" s="229"/>
      <c r="L613" s="234"/>
      <c r="M613" s="235"/>
      <c r="N613" s="236"/>
      <c r="O613" s="236"/>
      <c r="P613" s="236"/>
      <c r="Q613" s="236"/>
      <c r="R613" s="236"/>
      <c r="S613" s="236"/>
      <c r="T613" s="237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8" t="s">
        <v>222</v>
      </c>
      <c r="AU613" s="238" t="s">
        <v>83</v>
      </c>
      <c r="AV613" s="13" t="s">
        <v>81</v>
      </c>
      <c r="AW613" s="13" t="s">
        <v>34</v>
      </c>
      <c r="AX613" s="13" t="s">
        <v>74</v>
      </c>
      <c r="AY613" s="238" t="s">
        <v>213</v>
      </c>
    </row>
    <row r="614" s="14" customFormat="1">
      <c r="A614" s="14"/>
      <c r="B614" s="239"/>
      <c r="C614" s="240"/>
      <c r="D614" s="230" t="s">
        <v>222</v>
      </c>
      <c r="E614" s="241" t="s">
        <v>19</v>
      </c>
      <c r="F614" s="242" t="s">
        <v>868</v>
      </c>
      <c r="G614" s="240"/>
      <c r="H614" s="243">
        <v>45.119999999999997</v>
      </c>
      <c r="I614" s="244"/>
      <c r="J614" s="240"/>
      <c r="K614" s="240"/>
      <c r="L614" s="245"/>
      <c r="M614" s="246"/>
      <c r="N614" s="247"/>
      <c r="O614" s="247"/>
      <c r="P614" s="247"/>
      <c r="Q614" s="247"/>
      <c r="R614" s="247"/>
      <c r="S614" s="247"/>
      <c r="T614" s="24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9" t="s">
        <v>222</v>
      </c>
      <c r="AU614" s="249" t="s">
        <v>83</v>
      </c>
      <c r="AV614" s="14" t="s">
        <v>83</v>
      </c>
      <c r="AW614" s="14" t="s">
        <v>34</v>
      </c>
      <c r="AX614" s="14" t="s">
        <v>74</v>
      </c>
      <c r="AY614" s="249" t="s">
        <v>213</v>
      </c>
    </row>
    <row r="615" s="14" customFormat="1">
      <c r="A615" s="14"/>
      <c r="B615" s="239"/>
      <c r="C615" s="240"/>
      <c r="D615" s="230" t="s">
        <v>222</v>
      </c>
      <c r="E615" s="241" t="s">
        <v>19</v>
      </c>
      <c r="F615" s="242" t="s">
        <v>869</v>
      </c>
      <c r="G615" s="240"/>
      <c r="H615" s="243">
        <v>12.119999999999999</v>
      </c>
      <c r="I615" s="244"/>
      <c r="J615" s="240"/>
      <c r="K615" s="240"/>
      <c r="L615" s="245"/>
      <c r="M615" s="246"/>
      <c r="N615" s="247"/>
      <c r="O615" s="247"/>
      <c r="P615" s="247"/>
      <c r="Q615" s="247"/>
      <c r="R615" s="247"/>
      <c r="S615" s="247"/>
      <c r="T615" s="248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9" t="s">
        <v>222</v>
      </c>
      <c r="AU615" s="249" t="s">
        <v>83</v>
      </c>
      <c r="AV615" s="14" t="s">
        <v>83</v>
      </c>
      <c r="AW615" s="14" t="s">
        <v>34</v>
      </c>
      <c r="AX615" s="14" t="s">
        <v>74</v>
      </c>
      <c r="AY615" s="249" t="s">
        <v>213</v>
      </c>
    </row>
    <row r="616" s="14" customFormat="1">
      <c r="A616" s="14"/>
      <c r="B616" s="239"/>
      <c r="C616" s="240"/>
      <c r="D616" s="230" t="s">
        <v>222</v>
      </c>
      <c r="E616" s="241" t="s">
        <v>19</v>
      </c>
      <c r="F616" s="242" t="s">
        <v>870</v>
      </c>
      <c r="G616" s="240"/>
      <c r="H616" s="243">
        <v>9.5500000000000007</v>
      </c>
      <c r="I616" s="244"/>
      <c r="J616" s="240"/>
      <c r="K616" s="240"/>
      <c r="L616" s="245"/>
      <c r="M616" s="246"/>
      <c r="N616" s="247"/>
      <c r="O616" s="247"/>
      <c r="P616" s="247"/>
      <c r="Q616" s="247"/>
      <c r="R616" s="247"/>
      <c r="S616" s="247"/>
      <c r="T616" s="248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9" t="s">
        <v>222</v>
      </c>
      <c r="AU616" s="249" t="s">
        <v>83</v>
      </c>
      <c r="AV616" s="14" t="s">
        <v>83</v>
      </c>
      <c r="AW616" s="14" t="s">
        <v>34</v>
      </c>
      <c r="AX616" s="14" t="s">
        <v>74</v>
      </c>
      <c r="AY616" s="249" t="s">
        <v>213</v>
      </c>
    </row>
    <row r="617" s="15" customFormat="1">
      <c r="A617" s="15"/>
      <c r="B617" s="250"/>
      <c r="C617" s="251"/>
      <c r="D617" s="230" t="s">
        <v>222</v>
      </c>
      <c r="E617" s="252" t="s">
        <v>19</v>
      </c>
      <c r="F617" s="253" t="s">
        <v>228</v>
      </c>
      <c r="G617" s="251"/>
      <c r="H617" s="254">
        <v>66.790000000000006</v>
      </c>
      <c r="I617" s="255"/>
      <c r="J617" s="251"/>
      <c r="K617" s="251"/>
      <c r="L617" s="256"/>
      <c r="M617" s="257"/>
      <c r="N617" s="258"/>
      <c r="O617" s="258"/>
      <c r="P617" s="258"/>
      <c r="Q617" s="258"/>
      <c r="R617" s="258"/>
      <c r="S617" s="258"/>
      <c r="T617" s="259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60" t="s">
        <v>222</v>
      </c>
      <c r="AU617" s="260" t="s">
        <v>83</v>
      </c>
      <c r="AV617" s="15" t="s">
        <v>220</v>
      </c>
      <c r="AW617" s="15" t="s">
        <v>34</v>
      </c>
      <c r="AX617" s="15" t="s">
        <v>81</v>
      </c>
      <c r="AY617" s="260" t="s">
        <v>213</v>
      </c>
    </row>
    <row r="618" s="2" customFormat="1">
      <c r="A618" s="40"/>
      <c r="B618" s="41"/>
      <c r="C618" s="215" t="s">
        <v>871</v>
      </c>
      <c r="D618" s="215" t="s">
        <v>215</v>
      </c>
      <c r="E618" s="216" t="s">
        <v>872</v>
      </c>
      <c r="F618" s="217" t="s">
        <v>873</v>
      </c>
      <c r="G618" s="218" t="s">
        <v>218</v>
      </c>
      <c r="H618" s="219">
        <v>1.575</v>
      </c>
      <c r="I618" s="220"/>
      <c r="J618" s="221">
        <f>ROUND(I618*H618,2)</f>
        <v>0</v>
      </c>
      <c r="K618" s="217" t="s">
        <v>219</v>
      </c>
      <c r="L618" s="46"/>
      <c r="M618" s="222" t="s">
        <v>19</v>
      </c>
      <c r="N618" s="223" t="s">
        <v>45</v>
      </c>
      <c r="O618" s="86"/>
      <c r="P618" s="224">
        <f>O618*H618</f>
        <v>0</v>
      </c>
      <c r="Q618" s="224">
        <v>2.4533700000000001</v>
      </c>
      <c r="R618" s="224">
        <f>Q618*H618</f>
        <v>3.8640577500000002</v>
      </c>
      <c r="S618" s="224">
        <v>0</v>
      </c>
      <c r="T618" s="225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6" t="s">
        <v>220</v>
      </c>
      <c r="AT618" s="226" t="s">
        <v>215</v>
      </c>
      <c r="AU618" s="226" t="s">
        <v>83</v>
      </c>
      <c r="AY618" s="19" t="s">
        <v>213</v>
      </c>
      <c r="BE618" s="227">
        <f>IF(N618="základní",J618,0)</f>
        <v>0</v>
      </c>
      <c r="BF618" s="227">
        <f>IF(N618="snížená",J618,0)</f>
        <v>0</v>
      </c>
      <c r="BG618" s="227">
        <f>IF(N618="zákl. přenesená",J618,0)</f>
        <v>0</v>
      </c>
      <c r="BH618" s="227">
        <f>IF(N618="sníž. přenesená",J618,0)</f>
        <v>0</v>
      </c>
      <c r="BI618" s="227">
        <f>IF(N618="nulová",J618,0)</f>
        <v>0</v>
      </c>
      <c r="BJ618" s="19" t="s">
        <v>81</v>
      </c>
      <c r="BK618" s="227">
        <f>ROUND(I618*H618,2)</f>
        <v>0</v>
      </c>
      <c r="BL618" s="19" t="s">
        <v>220</v>
      </c>
      <c r="BM618" s="226" t="s">
        <v>874</v>
      </c>
    </row>
    <row r="619" s="13" customFormat="1">
      <c r="A619" s="13"/>
      <c r="B619" s="228"/>
      <c r="C619" s="229"/>
      <c r="D619" s="230" t="s">
        <v>222</v>
      </c>
      <c r="E619" s="231" t="s">
        <v>19</v>
      </c>
      <c r="F619" s="232" t="s">
        <v>271</v>
      </c>
      <c r="G619" s="229"/>
      <c r="H619" s="231" t="s">
        <v>19</v>
      </c>
      <c r="I619" s="233"/>
      <c r="J619" s="229"/>
      <c r="K619" s="229"/>
      <c r="L619" s="234"/>
      <c r="M619" s="235"/>
      <c r="N619" s="236"/>
      <c r="O619" s="236"/>
      <c r="P619" s="236"/>
      <c r="Q619" s="236"/>
      <c r="R619" s="236"/>
      <c r="S619" s="236"/>
      <c r="T619" s="237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8" t="s">
        <v>222</v>
      </c>
      <c r="AU619" s="238" t="s">
        <v>83</v>
      </c>
      <c r="AV619" s="13" t="s">
        <v>81</v>
      </c>
      <c r="AW619" s="13" t="s">
        <v>34</v>
      </c>
      <c r="AX619" s="13" t="s">
        <v>74</v>
      </c>
      <c r="AY619" s="238" t="s">
        <v>213</v>
      </c>
    </row>
    <row r="620" s="14" customFormat="1">
      <c r="A620" s="14"/>
      <c r="B620" s="239"/>
      <c r="C620" s="240"/>
      <c r="D620" s="230" t="s">
        <v>222</v>
      </c>
      <c r="E620" s="241" t="s">
        <v>19</v>
      </c>
      <c r="F620" s="242" t="s">
        <v>875</v>
      </c>
      <c r="G620" s="240"/>
      <c r="H620" s="243">
        <v>0.72699999999999998</v>
      </c>
      <c r="I620" s="244"/>
      <c r="J620" s="240"/>
      <c r="K620" s="240"/>
      <c r="L620" s="245"/>
      <c r="M620" s="246"/>
      <c r="N620" s="247"/>
      <c r="O620" s="247"/>
      <c r="P620" s="247"/>
      <c r="Q620" s="247"/>
      <c r="R620" s="247"/>
      <c r="S620" s="247"/>
      <c r="T620" s="248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9" t="s">
        <v>222</v>
      </c>
      <c r="AU620" s="249" t="s">
        <v>83</v>
      </c>
      <c r="AV620" s="14" t="s">
        <v>83</v>
      </c>
      <c r="AW620" s="14" t="s">
        <v>34</v>
      </c>
      <c r="AX620" s="14" t="s">
        <v>74</v>
      </c>
      <c r="AY620" s="249" t="s">
        <v>213</v>
      </c>
    </row>
    <row r="621" s="14" customFormat="1">
      <c r="A621" s="14"/>
      <c r="B621" s="239"/>
      <c r="C621" s="240"/>
      <c r="D621" s="230" t="s">
        <v>222</v>
      </c>
      <c r="E621" s="241" t="s">
        <v>19</v>
      </c>
      <c r="F621" s="242" t="s">
        <v>876</v>
      </c>
      <c r="G621" s="240"/>
      <c r="H621" s="243">
        <v>0.254</v>
      </c>
      <c r="I621" s="244"/>
      <c r="J621" s="240"/>
      <c r="K621" s="240"/>
      <c r="L621" s="245"/>
      <c r="M621" s="246"/>
      <c r="N621" s="247"/>
      <c r="O621" s="247"/>
      <c r="P621" s="247"/>
      <c r="Q621" s="247"/>
      <c r="R621" s="247"/>
      <c r="S621" s="247"/>
      <c r="T621" s="24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9" t="s">
        <v>222</v>
      </c>
      <c r="AU621" s="249" t="s">
        <v>83</v>
      </c>
      <c r="AV621" s="14" t="s">
        <v>83</v>
      </c>
      <c r="AW621" s="14" t="s">
        <v>34</v>
      </c>
      <c r="AX621" s="14" t="s">
        <v>74</v>
      </c>
      <c r="AY621" s="249" t="s">
        <v>213</v>
      </c>
    </row>
    <row r="622" s="14" customFormat="1">
      <c r="A622" s="14"/>
      <c r="B622" s="239"/>
      <c r="C622" s="240"/>
      <c r="D622" s="230" t="s">
        <v>222</v>
      </c>
      <c r="E622" s="241" t="s">
        <v>19</v>
      </c>
      <c r="F622" s="242" t="s">
        <v>877</v>
      </c>
      <c r="G622" s="240"/>
      <c r="H622" s="243">
        <v>0.59399999999999997</v>
      </c>
      <c r="I622" s="244"/>
      <c r="J622" s="240"/>
      <c r="K622" s="240"/>
      <c r="L622" s="245"/>
      <c r="M622" s="246"/>
      <c r="N622" s="247"/>
      <c r="O622" s="247"/>
      <c r="P622" s="247"/>
      <c r="Q622" s="247"/>
      <c r="R622" s="247"/>
      <c r="S622" s="247"/>
      <c r="T622" s="248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9" t="s">
        <v>222</v>
      </c>
      <c r="AU622" s="249" t="s">
        <v>83</v>
      </c>
      <c r="AV622" s="14" t="s">
        <v>83</v>
      </c>
      <c r="AW622" s="14" t="s">
        <v>34</v>
      </c>
      <c r="AX622" s="14" t="s">
        <v>74</v>
      </c>
      <c r="AY622" s="249" t="s">
        <v>213</v>
      </c>
    </row>
    <row r="623" s="15" customFormat="1">
      <c r="A623" s="15"/>
      <c r="B623" s="250"/>
      <c r="C623" s="251"/>
      <c r="D623" s="230" t="s">
        <v>222</v>
      </c>
      <c r="E623" s="252" t="s">
        <v>19</v>
      </c>
      <c r="F623" s="253" t="s">
        <v>228</v>
      </c>
      <c r="G623" s="251"/>
      <c r="H623" s="254">
        <v>1.575</v>
      </c>
      <c r="I623" s="255"/>
      <c r="J623" s="251"/>
      <c r="K623" s="251"/>
      <c r="L623" s="256"/>
      <c r="M623" s="257"/>
      <c r="N623" s="258"/>
      <c r="O623" s="258"/>
      <c r="P623" s="258"/>
      <c r="Q623" s="258"/>
      <c r="R623" s="258"/>
      <c r="S623" s="258"/>
      <c r="T623" s="259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60" t="s">
        <v>222</v>
      </c>
      <c r="AU623" s="260" t="s">
        <v>83</v>
      </c>
      <c r="AV623" s="15" t="s">
        <v>220</v>
      </c>
      <c r="AW623" s="15" t="s">
        <v>34</v>
      </c>
      <c r="AX623" s="15" t="s">
        <v>81</v>
      </c>
      <c r="AY623" s="260" t="s">
        <v>213</v>
      </c>
    </row>
    <row r="624" s="2" customFormat="1" ht="21.75" customHeight="1">
      <c r="A624" s="40"/>
      <c r="B624" s="41"/>
      <c r="C624" s="215" t="s">
        <v>878</v>
      </c>
      <c r="D624" s="215" t="s">
        <v>215</v>
      </c>
      <c r="E624" s="216" t="s">
        <v>879</v>
      </c>
      <c r="F624" s="217" t="s">
        <v>880</v>
      </c>
      <c r="G624" s="218" t="s">
        <v>236</v>
      </c>
      <c r="H624" s="219">
        <v>6.976</v>
      </c>
      <c r="I624" s="220"/>
      <c r="J624" s="221">
        <f>ROUND(I624*H624,2)</f>
        <v>0</v>
      </c>
      <c r="K624" s="217" t="s">
        <v>219</v>
      </c>
      <c r="L624" s="46"/>
      <c r="M624" s="222" t="s">
        <v>19</v>
      </c>
      <c r="N624" s="223" t="s">
        <v>45</v>
      </c>
      <c r="O624" s="86"/>
      <c r="P624" s="224">
        <f>O624*H624</f>
        <v>0</v>
      </c>
      <c r="Q624" s="224">
        <v>0.0065799999999999999</v>
      </c>
      <c r="R624" s="224">
        <f>Q624*H624</f>
        <v>0.045902079999999998</v>
      </c>
      <c r="S624" s="224">
        <v>0</v>
      </c>
      <c r="T624" s="225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6" t="s">
        <v>220</v>
      </c>
      <c r="AT624" s="226" t="s">
        <v>215</v>
      </c>
      <c r="AU624" s="226" t="s">
        <v>83</v>
      </c>
      <c r="AY624" s="19" t="s">
        <v>213</v>
      </c>
      <c r="BE624" s="227">
        <f>IF(N624="základní",J624,0)</f>
        <v>0</v>
      </c>
      <c r="BF624" s="227">
        <f>IF(N624="snížená",J624,0)</f>
        <v>0</v>
      </c>
      <c r="BG624" s="227">
        <f>IF(N624="zákl. přenesená",J624,0)</f>
        <v>0</v>
      </c>
      <c r="BH624" s="227">
        <f>IF(N624="sníž. přenesená",J624,0)</f>
        <v>0</v>
      </c>
      <c r="BI624" s="227">
        <f>IF(N624="nulová",J624,0)</f>
        <v>0</v>
      </c>
      <c r="BJ624" s="19" t="s">
        <v>81</v>
      </c>
      <c r="BK624" s="227">
        <f>ROUND(I624*H624,2)</f>
        <v>0</v>
      </c>
      <c r="BL624" s="19" t="s">
        <v>220</v>
      </c>
      <c r="BM624" s="226" t="s">
        <v>881</v>
      </c>
    </row>
    <row r="625" s="13" customFormat="1">
      <c r="A625" s="13"/>
      <c r="B625" s="228"/>
      <c r="C625" s="229"/>
      <c r="D625" s="230" t="s">
        <v>222</v>
      </c>
      <c r="E625" s="231" t="s">
        <v>19</v>
      </c>
      <c r="F625" s="232" t="s">
        <v>271</v>
      </c>
      <c r="G625" s="229"/>
      <c r="H625" s="231" t="s">
        <v>19</v>
      </c>
      <c r="I625" s="233"/>
      <c r="J625" s="229"/>
      <c r="K625" s="229"/>
      <c r="L625" s="234"/>
      <c r="M625" s="235"/>
      <c r="N625" s="236"/>
      <c r="O625" s="236"/>
      <c r="P625" s="236"/>
      <c r="Q625" s="236"/>
      <c r="R625" s="236"/>
      <c r="S625" s="236"/>
      <c r="T625" s="237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8" t="s">
        <v>222</v>
      </c>
      <c r="AU625" s="238" t="s">
        <v>83</v>
      </c>
      <c r="AV625" s="13" t="s">
        <v>81</v>
      </c>
      <c r="AW625" s="13" t="s">
        <v>34</v>
      </c>
      <c r="AX625" s="13" t="s">
        <v>74</v>
      </c>
      <c r="AY625" s="238" t="s">
        <v>213</v>
      </c>
    </row>
    <row r="626" s="13" customFormat="1">
      <c r="A626" s="13"/>
      <c r="B626" s="228"/>
      <c r="C626" s="229"/>
      <c r="D626" s="230" t="s">
        <v>222</v>
      </c>
      <c r="E626" s="231" t="s">
        <v>19</v>
      </c>
      <c r="F626" s="232" t="s">
        <v>882</v>
      </c>
      <c r="G626" s="229"/>
      <c r="H626" s="231" t="s">
        <v>19</v>
      </c>
      <c r="I626" s="233"/>
      <c r="J626" s="229"/>
      <c r="K626" s="229"/>
      <c r="L626" s="234"/>
      <c r="M626" s="235"/>
      <c r="N626" s="236"/>
      <c r="O626" s="236"/>
      <c r="P626" s="236"/>
      <c r="Q626" s="236"/>
      <c r="R626" s="236"/>
      <c r="S626" s="236"/>
      <c r="T626" s="237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8" t="s">
        <v>222</v>
      </c>
      <c r="AU626" s="238" t="s">
        <v>83</v>
      </c>
      <c r="AV626" s="13" t="s">
        <v>81</v>
      </c>
      <c r="AW626" s="13" t="s">
        <v>34</v>
      </c>
      <c r="AX626" s="13" t="s">
        <v>74</v>
      </c>
      <c r="AY626" s="238" t="s">
        <v>213</v>
      </c>
    </row>
    <row r="627" s="14" customFormat="1">
      <c r="A627" s="14"/>
      <c r="B627" s="239"/>
      <c r="C627" s="240"/>
      <c r="D627" s="230" t="s">
        <v>222</v>
      </c>
      <c r="E627" s="241" t="s">
        <v>19</v>
      </c>
      <c r="F627" s="242" t="s">
        <v>883</v>
      </c>
      <c r="G627" s="240"/>
      <c r="H627" s="243">
        <v>2.9049999999999998</v>
      </c>
      <c r="I627" s="244"/>
      <c r="J627" s="240"/>
      <c r="K627" s="240"/>
      <c r="L627" s="245"/>
      <c r="M627" s="246"/>
      <c r="N627" s="247"/>
      <c r="O627" s="247"/>
      <c r="P627" s="247"/>
      <c r="Q627" s="247"/>
      <c r="R627" s="247"/>
      <c r="S627" s="247"/>
      <c r="T627" s="248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9" t="s">
        <v>222</v>
      </c>
      <c r="AU627" s="249" t="s">
        <v>83</v>
      </c>
      <c r="AV627" s="14" t="s">
        <v>83</v>
      </c>
      <c r="AW627" s="14" t="s">
        <v>34</v>
      </c>
      <c r="AX627" s="14" t="s">
        <v>74</v>
      </c>
      <c r="AY627" s="249" t="s">
        <v>213</v>
      </c>
    </row>
    <row r="628" s="13" customFormat="1">
      <c r="A628" s="13"/>
      <c r="B628" s="228"/>
      <c r="C628" s="229"/>
      <c r="D628" s="230" t="s">
        <v>222</v>
      </c>
      <c r="E628" s="231" t="s">
        <v>19</v>
      </c>
      <c r="F628" s="232" t="s">
        <v>884</v>
      </c>
      <c r="G628" s="229"/>
      <c r="H628" s="231" t="s">
        <v>19</v>
      </c>
      <c r="I628" s="233"/>
      <c r="J628" s="229"/>
      <c r="K628" s="229"/>
      <c r="L628" s="234"/>
      <c r="M628" s="235"/>
      <c r="N628" s="236"/>
      <c r="O628" s="236"/>
      <c r="P628" s="236"/>
      <c r="Q628" s="236"/>
      <c r="R628" s="236"/>
      <c r="S628" s="236"/>
      <c r="T628" s="237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8" t="s">
        <v>222</v>
      </c>
      <c r="AU628" s="238" t="s">
        <v>83</v>
      </c>
      <c r="AV628" s="13" t="s">
        <v>81</v>
      </c>
      <c r="AW628" s="13" t="s">
        <v>34</v>
      </c>
      <c r="AX628" s="13" t="s">
        <v>74</v>
      </c>
      <c r="AY628" s="238" t="s">
        <v>213</v>
      </c>
    </row>
    <row r="629" s="14" customFormat="1">
      <c r="A629" s="14"/>
      <c r="B629" s="239"/>
      <c r="C629" s="240"/>
      <c r="D629" s="230" t="s">
        <v>222</v>
      </c>
      <c r="E629" s="241" t="s">
        <v>19</v>
      </c>
      <c r="F629" s="242" t="s">
        <v>885</v>
      </c>
      <c r="G629" s="240"/>
      <c r="H629" s="243">
        <v>1.296</v>
      </c>
      <c r="I629" s="244"/>
      <c r="J629" s="240"/>
      <c r="K629" s="240"/>
      <c r="L629" s="245"/>
      <c r="M629" s="246"/>
      <c r="N629" s="247"/>
      <c r="O629" s="247"/>
      <c r="P629" s="247"/>
      <c r="Q629" s="247"/>
      <c r="R629" s="247"/>
      <c r="S629" s="247"/>
      <c r="T629" s="248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9" t="s">
        <v>222</v>
      </c>
      <c r="AU629" s="249" t="s">
        <v>83</v>
      </c>
      <c r="AV629" s="14" t="s">
        <v>83</v>
      </c>
      <c r="AW629" s="14" t="s">
        <v>34</v>
      </c>
      <c r="AX629" s="14" t="s">
        <v>74</v>
      </c>
      <c r="AY629" s="249" t="s">
        <v>213</v>
      </c>
    </row>
    <row r="630" s="13" customFormat="1">
      <c r="A630" s="13"/>
      <c r="B630" s="228"/>
      <c r="C630" s="229"/>
      <c r="D630" s="230" t="s">
        <v>222</v>
      </c>
      <c r="E630" s="231" t="s">
        <v>19</v>
      </c>
      <c r="F630" s="232" t="s">
        <v>886</v>
      </c>
      <c r="G630" s="229"/>
      <c r="H630" s="231" t="s">
        <v>19</v>
      </c>
      <c r="I630" s="233"/>
      <c r="J630" s="229"/>
      <c r="K630" s="229"/>
      <c r="L630" s="234"/>
      <c r="M630" s="235"/>
      <c r="N630" s="236"/>
      <c r="O630" s="236"/>
      <c r="P630" s="236"/>
      <c r="Q630" s="236"/>
      <c r="R630" s="236"/>
      <c r="S630" s="236"/>
      <c r="T630" s="237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8" t="s">
        <v>222</v>
      </c>
      <c r="AU630" s="238" t="s">
        <v>83</v>
      </c>
      <c r="AV630" s="13" t="s">
        <v>81</v>
      </c>
      <c r="AW630" s="13" t="s">
        <v>34</v>
      </c>
      <c r="AX630" s="13" t="s">
        <v>74</v>
      </c>
      <c r="AY630" s="238" t="s">
        <v>213</v>
      </c>
    </row>
    <row r="631" s="14" customFormat="1">
      <c r="A631" s="14"/>
      <c r="B631" s="239"/>
      <c r="C631" s="240"/>
      <c r="D631" s="230" t="s">
        <v>222</v>
      </c>
      <c r="E631" s="241" t="s">
        <v>19</v>
      </c>
      <c r="F631" s="242" t="s">
        <v>887</v>
      </c>
      <c r="G631" s="240"/>
      <c r="H631" s="243">
        <v>0.67500000000000004</v>
      </c>
      <c r="I631" s="244"/>
      <c r="J631" s="240"/>
      <c r="K631" s="240"/>
      <c r="L631" s="245"/>
      <c r="M631" s="246"/>
      <c r="N631" s="247"/>
      <c r="O631" s="247"/>
      <c r="P631" s="247"/>
      <c r="Q631" s="247"/>
      <c r="R631" s="247"/>
      <c r="S631" s="247"/>
      <c r="T631" s="24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9" t="s">
        <v>222</v>
      </c>
      <c r="AU631" s="249" t="s">
        <v>83</v>
      </c>
      <c r="AV631" s="14" t="s">
        <v>83</v>
      </c>
      <c r="AW631" s="14" t="s">
        <v>34</v>
      </c>
      <c r="AX631" s="14" t="s">
        <v>74</v>
      </c>
      <c r="AY631" s="249" t="s">
        <v>213</v>
      </c>
    </row>
    <row r="632" s="14" customFormat="1">
      <c r="A632" s="14"/>
      <c r="B632" s="239"/>
      <c r="C632" s="240"/>
      <c r="D632" s="230" t="s">
        <v>222</v>
      </c>
      <c r="E632" s="241" t="s">
        <v>19</v>
      </c>
      <c r="F632" s="242" t="s">
        <v>888</v>
      </c>
      <c r="G632" s="240"/>
      <c r="H632" s="243">
        <v>2.1000000000000001</v>
      </c>
      <c r="I632" s="244"/>
      <c r="J632" s="240"/>
      <c r="K632" s="240"/>
      <c r="L632" s="245"/>
      <c r="M632" s="246"/>
      <c r="N632" s="247"/>
      <c r="O632" s="247"/>
      <c r="P632" s="247"/>
      <c r="Q632" s="247"/>
      <c r="R632" s="247"/>
      <c r="S632" s="247"/>
      <c r="T632" s="24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9" t="s">
        <v>222</v>
      </c>
      <c r="AU632" s="249" t="s">
        <v>83</v>
      </c>
      <c r="AV632" s="14" t="s">
        <v>83</v>
      </c>
      <c r="AW632" s="14" t="s">
        <v>34</v>
      </c>
      <c r="AX632" s="14" t="s">
        <v>74</v>
      </c>
      <c r="AY632" s="249" t="s">
        <v>213</v>
      </c>
    </row>
    <row r="633" s="15" customFormat="1">
      <c r="A633" s="15"/>
      <c r="B633" s="250"/>
      <c r="C633" s="251"/>
      <c r="D633" s="230" t="s">
        <v>222</v>
      </c>
      <c r="E633" s="252" t="s">
        <v>19</v>
      </c>
      <c r="F633" s="253" t="s">
        <v>228</v>
      </c>
      <c r="G633" s="251"/>
      <c r="H633" s="254">
        <v>6.976</v>
      </c>
      <c r="I633" s="255"/>
      <c r="J633" s="251"/>
      <c r="K633" s="251"/>
      <c r="L633" s="256"/>
      <c r="M633" s="257"/>
      <c r="N633" s="258"/>
      <c r="O633" s="258"/>
      <c r="P633" s="258"/>
      <c r="Q633" s="258"/>
      <c r="R633" s="258"/>
      <c r="S633" s="258"/>
      <c r="T633" s="259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60" t="s">
        <v>222</v>
      </c>
      <c r="AU633" s="260" t="s">
        <v>83</v>
      </c>
      <c r="AV633" s="15" t="s">
        <v>220</v>
      </c>
      <c r="AW633" s="15" t="s">
        <v>34</v>
      </c>
      <c r="AX633" s="15" t="s">
        <v>81</v>
      </c>
      <c r="AY633" s="260" t="s">
        <v>213</v>
      </c>
    </row>
    <row r="634" s="2" customFormat="1" ht="21.75" customHeight="1">
      <c r="A634" s="40"/>
      <c r="B634" s="41"/>
      <c r="C634" s="215" t="s">
        <v>889</v>
      </c>
      <c r="D634" s="215" t="s">
        <v>215</v>
      </c>
      <c r="E634" s="216" t="s">
        <v>890</v>
      </c>
      <c r="F634" s="217" t="s">
        <v>891</v>
      </c>
      <c r="G634" s="218" t="s">
        <v>236</v>
      </c>
      <c r="H634" s="219">
        <v>6.976</v>
      </c>
      <c r="I634" s="220"/>
      <c r="J634" s="221">
        <f>ROUND(I634*H634,2)</f>
        <v>0</v>
      </c>
      <c r="K634" s="217" t="s">
        <v>219</v>
      </c>
      <c r="L634" s="46"/>
      <c r="M634" s="222" t="s">
        <v>19</v>
      </c>
      <c r="N634" s="223" t="s">
        <v>45</v>
      </c>
      <c r="O634" s="86"/>
      <c r="P634" s="224">
        <f>O634*H634</f>
        <v>0</v>
      </c>
      <c r="Q634" s="224">
        <v>0</v>
      </c>
      <c r="R634" s="224">
        <f>Q634*H634</f>
        <v>0</v>
      </c>
      <c r="S634" s="224">
        <v>0</v>
      </c>
      <c r="T634" s="225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6" t="s">
        <v>220</v>
      </c>
      <c r="AT634" s="226" t="s">
        <v>215</v>
      </c>
      <c r="AU634" s="226" t="s">
        <v>83</v>
      </c>
      <c r="AY634" s="19" t="s">
        <v>213</v>
      </c>
      <c r="BE634" s="227">
        <f>IF(N634="základní",J634,0)</f>
        <v>0</v>
      </c>
      <c r="BF634" s="227">
        <f>IF(N634="snížená",J634,0)</f>
        <v>0</v>
      </c>
      <c r="BG634" s="227">
        <f>IF(N634="zákl. přenesená",J634,0)</f>
        <v>0</v>
      </c>
      <c r="BH634" s="227">
        <f>IF(N634="sníž. přenesená",J634,0)</f>
        <v>0</v>
      </c>
      <c r="BI634" s="227">
        <f>IF(N634="nulová",J634,0)</f>
        <v>0</v>
      </c>
      <c r="BJ634" s="19" t="s">
        <v>81</v>
      </c>
      <c r="BK634" s="227">
        <f>ROUND(I634*H634,2)</f>
        <v>0</v>
      </c>
      <c r="BL634" s="19" t="s">
        <v>220</v>
      </c>
      <c r="BM634" s="226" t="s">
        <v>892</v>
      </c>
    </row>
    <row r="635" s="12" customFormat="1" ht="22.8" customHeight="1">
      <c r="A635" s="12"/>
      <c r="B635" s="199"/>
      <c r="C635" s="200"/>
      <c r="D635" s="201" t="s">
        <v>73</v>
      </c>
      <c r="E635" s="213" t="s">
        <v>248</v>
      </c>
      <c r="F635" s="213" t="s">
        <v>893</v>
      </c>
      <c r="G635" s="200"/>
      <c r="H635" s="200"/>
      <c r="I635" s="203"/>
      <c r="J635" s="214">
        <f>BK635</f>
        <v>0</v>
      </c>
      <c r="K635" s="200"/>
      <c r="L635" s="205"/>
      <c r="M635" s="206"/>
      <c r="N635" s="207"/>
      <c r="O635" s="207"/>
      <c r="P635" s="208">
        <f>SUM(P636:P933)</f>
        <v>0</v>
      </c>
      <c r="Q635" s="207"/>
      <c r="R635" s="208">
        <f>SUM(R636:R933)</f>
        <v>596.96142370000007</v>
      </c>
      <c r="S635" s="207"/>
      <c r="T635" s="209">
        <f>SUM(T636:T933)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10" t="s">
        <v>81</v>
      </c>
      <c r="AT635" s="211" t="s">
        <v>73</v>
      </c>
      <c r="AU635" s="211" t="s">
        <v>81</v>
      </c>
      <c r="AY635" s="210" t="s">
        <v>213</v>
      </c>
      <c r="BK635" s="212">
        <f>SUM(BK636:BK933)</f>
        <v>0</v>
      </c>
    </row>
    <row r="636" s="2" customFormat="1">
      <c r="A636" s="40"/>
      <c r="B636" s="41"/>
      <c r="C636" s="215" t="s">
        <v>894</v>
      </c>
      <c r="D636" s="215" t="s">
        <v>215</v>
      </c>
      <c r="E636" s="216" t="s">
        <v>895</v>
      </c>
      <c r="F636" s="217" t="s">
        <v>896</v>
      </c>
      <c r="G636" s="218" t="s">
        <v>236</v>
      </c>
      <c r="H636" s="219">
        <v>9.548</v>
      </c>
      <c r="I636" s="220"/>
      <c r="J636" s="221">
        <f>ROUND(I636*H636,2)</f>
        <v>0</v>
      </c>
      <c r="K636" s="217" t="s">
        <v>219</v>
      </c>
      <c r="L636" s="46"/>
      <c r="M636" s="222" t="s">
        <v>19</v>
      </c>
      <c r="N636" s="223" t="s">
        <v>45</v>
      </c>
      <c r="O636" s="86"/>
      <c r="P636" s="224">
        <f>O636*H636</f>
        <v>0</v>
      </c>
      <c r="Q636" s="224">
        <v>0.00093999999999999997</v>
      </c>
      <c r="R636" s="224">
        <f>Q636*H636</f>
        <v>0.0089751199999999996</v>
      </c>
      <c r="S636" s="224">
        <v>0</v>
      </c>
      <c r="T636" s="225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26" t="s">
        <v>220</v>
      </c>
      <c r="AT636" s="226" t="s">
        <v>215</v>
      </c>
      <c r="AU636" s="226" t="s">
        <v>83</v>
      </c>
      <c r="AY636" s="19" t="s">
        <v>213</v>
      </c>
      <c r="BE636" s="227">
        <f>IF(N636="základní",J636,0)</f>
        <v>0</v>
      </c>
      <c r="BF636" s="227">
        <f>IF(N636="snížená",J636,0)</f>
        <v>0</v>
      </c>
      <c r="BG636" s="227">
        <f>IF(N636="zákl. přenesená",J636,0)</f>
        <v>0</v>
      </c>
      <c r="BH636" s="227">
        <f>IF(N636="sníž. přenesená",J636,0)</f>
        <v>0</v>
      </c>
      <c r="BI636" s="227">
        <f>IF(N636="nulová",J636,0)</f>
        <v>0</v>
      </c>
      <c r="BJ636" s="19" t="s">
        <v>81</v>
      </c>
      <c r="BK636" s="227">
        <f>ROUND(I636*H636,2)</f>
        <v>0</v>
      </c>
      <c r="BL636" s="19" t="s">
        <v>220</v>
      </c>
      <c r="BM636" s="226" t="s">
        <v>897</v>
      </c>
    </row>
    <row r="637" s="13" customFormat="1">
      <c r="A637" s="13"/>
      <c r="B637" s="228"/>
      <c r="C637" s="229"/>
      <c r="D637" s="230" t="s">
        <v>222</v>
      </c>
      <c r="E637" s="231" t="s">
        <v>19</v>
      </c>
      <c r="F637" s="232" t="s">
        <v>271</v>
      </c>
      <c r="G637" s="229"/>
      <c r="H637" s="231" t="s">
        <v>19</v>
      </c>
      <c r="I637" s="233"/>
      <c r="J637" s="229"/>
      <c r="K637" s="229"/>
      <c r="L637" s="234"/>
      <c r="M637" s="235"/>
      <c r="N637" s="236"/>
      <c r="O637" s="236"/>
      <c r="P637" s="236"/>
      <c r="Q637" s="236"/>
      <c r="R637" s="236"/>
      <c r="S637" s="236"/>
      <c r="T637" s="237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8" t="s">
        <v>222</v>
      </c>
      <c r="AU637" s="238" t="s">
        <v>83</v>
      </c>
      <c r="AV637" s="13" t="s">
        <v>81</v>
      </c>
      <c r="AW637" s="13" t="s">
        <v>34</v>
      </c>
      <c r="AX637" s="13" t="s">
        <v>74</v>
      </c>
      <c r="AY637" s="238" t="s">
        <v>213</v>
      </c>
    </row>
    <row r="638" s="14" customFormat="1">
      <c r="A638" s="14"/>
      <c r="B638" s="239"/>
      <c r="C638" s="240"/>
      <c r="D638" s="230" t="s">
        <v>222</v>
      </c>
      <c r="E638" s="241" t="s">
        <v>19</v>
      </c>
      <c r="F638" s="242" t="s">
        <v>898</v>
      </c>
      <c r="G638" s="240"/>
      <c r="H638" s="243">
        <v>5.1840000000000002</v>
      </c>
      <c r="I638" s="244"/>
      <c r="J638" s="240"/>
      <c r="K638" s="240"/>
      <c r="L638" s="245"/>
      <c r="M638" s="246"/>
      <c r="N638" s="247"/>
      <c r="O638" s="247"/>
      <c r="P638" s="247"/>
      <c r="Q638" s="247"/>
      <c r="R638" s="247"/>
      <c r="S638" s="247"/>
      <c r="T638" s="248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9" t="s">
        <v>222</v>
      </c>
      <c r="AU638" s="249" t="s">
        <v>83</v>
      </c>
      <c r="AV638" s="14" t="s">
        <v>83</v>
      </c>
      <c r="AW638" s="14" t="s">
        <v>34</v>
      </c>
      <c r="AX638" s="14" t="s">
        <v>74</v>
      </c>
      <c r="AY638" s="249" t="s">
        <v>213</v>
      </c>
    </row>
    <row r="639" s="14" customFormat="1">
      <c r="A639" s="14"/>
      <c r="B639" s="239"/>
      <c r="C639" s="240"/>
      <c r="D639" s="230" t="s">
        <v>222</v>
      </c>
      <c r="E639" s="241" t="s">
        <v>19</v>
      </c>
      <c r="F639" s="242" t="s">
        <v>899</v>
      </c>
      <c r="G639" s="240"/>
      <c r="H639" s="243">
        <v>4.3639999999999999</v>
      </c>
      <c r="I639" s="244"/>
      <c r="J639" s="240"/>
      <c r="K639" s="240"/>
      <c r="L639" s="245"/>
      <c r="M639" s="246"/>
      <c r="N639" s="247"/>
      <c r="O639" s="247"/>
      <c r="P639" s="247"/>
      <c r="Q639" s="247"/>
      <c r="R639" s="247"/>
      <c r="S639" s="247"/>
      <c r="T639" s="248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9" t="s">
        <v>222</v>
      </c>
      <c r="AU639" s="249" t="s">
        <v>83</v>
      </c>
      <c r="AV639" s="14" t="s">
        <v>83</v>
      </c>
      <c r="AW639" s="14" t="s">
        <v>34</v>
      </c>
      <c r="AX639" s="14" t="s">
        <v>74</v>
      </c>
      <c r="AY639" s="249" t="s">
        <v>213</v>
      </c>
    </row>
    <row r="640" s="15" customFormat="1">
      <c r="A640" s="15"/>
      <c r="B640" s="250"/>
      <c r="C640" s="251"/>
      <c r="D640" s="230" t="s">
        <v>222</v>
      </c>
      <c r="E640" s="252" t="s">
        <v>19</v>
      </c>
      <c r="F640" s="253" t="s">
        <v>228</v>
      </c>
      <c r="G640" s="251"/>
      <c r="H640" s="254">
        <v>9.548</v>
      </c>
      <c r="I640" s="255"/>
      <c r="J640" s="251"/>
      <c r="K640" s="251"/>
      <c r="L640" s="256"/>
      <c r="M640" s="257"/>
      <c r="N640" s="258"/>
      <c r="O640" s="258"/>
      <c r="P640" s="258"/>
      <c r="Q640" s="258"/>
      <c r="R640" s="258"/>
      <c r="S640" s="258"/>
      <c r="T640" s="259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60" t="s">
        <v>222</v>
      </c>
      <c r="AU640" s="260" t="s">
        <v>83</v>
      </c>
      <c r="AV640" s="15" t="s">
        <v>220</v>
      </c>
      <c r="AW640" s="15" t="s">
        <v>34</v>
      </c>
      <c r="AX640" s="15" t="s">
        <v>81</v>
      </c>
      <c r="AY640" s="260" t="s">
        <v>213</v>
      </c>
    </row>
    <row r="641" s="2" customFormat="1">
      <c r="A641" s="40"/>
      <c r="B641" s="41"/>
      <c r="C641" s="215" t="s">
        <v>900</v>
      </c>
      <c r="D641" s="215" t="s">
        <v>215</v>
      </c>
      <c r="E641" s="216" t="s">
        <v>901</v>
      </c>
      <c r="F641" s="217" t="s">
        <v>902</v>
      </c>
      <c r="G641" s="218" t="s">
        <v>236</v>
      </c>
      <c r="H641" s="219">
        <v>736.14200000000005</v>
      </c>
      <c r="I641" s="220"/>
      <c r="J641" s="221">
        <f>ROUND(I641*H641,2)</f>
        <v>0</v>
      </c>
      <c r="K641" s="217" t="s">
        <v>219</v>
      </c>
      <c r="L641" s="46"/>
      <c r="M641" s="222" t="s">
        <v>19</v>
      </c>
      <c r="N641" s="223" t="s">
        <v>45</v>
      </c>
      <c r="O641" s="86"/>
      <c r="P641" s="224">
        <f>O641*H641</f>
        <v>0</v>
      </c>
      <c r="Q641" s="224">
        <v>0.016279999999999999</v>
      </c>
      <c r="R641" s="224">
        <f>Q641*H641</f>
        <v>11.984391760000001</v>
      </c>
      <c r="S641" s="224">
        <v>0</v>
      </c>
      <c r="T641" s="225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6" t="s">
        <v>220</v>
      </c>
      <c r="AT641" s="226" t="s">
        <v>215</v>
      </c>
      <c r="AU641" s="226" t="s">
        <v>83</v>
      </c>
      <c r="AY641" s="19" t="s">
        <v>213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19" t="s">
        <v>81</v>
      </c>
      <c r="BK641" s="227">
        <f>ROUND(I641*H641,2)</f>
        <v>0</v>
      </c>
      <c r="BL641" s="19" t="s">
        <v>220</v>
      </c>
      <c r="BM641" s="226" t="s">
        <v>903</v>
      </c>
    </row>
    <row r="642" s="13" customFormat="1">
      <c r="A642" s="13"/>
      <c r="B642" s="228"/>
      <c r="C642" s="229"/>
      <c r="D642" s="230" t="s">
        <v>222</v>
      </c>
      <c r="E642" s="231" t="s">
        <v>19</v>
      </c>
      <c r="F642" s="232" t="s">
        <v>271</v>
      </c>
      <c r="G642" s="229"/>
      <c r="H642" s="231" t="s">
        <v>19</v>
      </c>
      <c r="I642" s="233"/>
      <c r="J642" s="229"/>
      <c r="K642" s="229"/>
      <c r="L642" s="234"/>
      <c r="M642" s="235"/>
      <c r="N642" s="236"/>
      <c r="O642" s="236"/>
      <c r="P642" s="236"/>
      <c r="Q642" s="236"/>
      <c r="R642" s="236"/>
      <c r="S642" s="236"/>
      <c r="T642" s="237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8" t="s">
        <v>222</v>
      </c>
      <c r="AU642" s="238" t="s">
        <v>83</v>
      </c>
      <c r="AV642" s="13" t="s">
        <v>81</v>
      </c>
      <c r="AW642" s="13" t="s">
        <v>34</v>
      </c>
      <c r="AX642" s="13" t="s">
        <v>74</v>
      </c>
      <c r="AY642" s="238" t="s">
        <v>213</v>
      </c>
    </row>
    <row r="643" s="14" customFormat="1">
      <c r="A643" s="14"/>
      <c r="B643" s="239"/>
      <c r="C643" s="240"/>
      <c r="D643" s="230" t="s">
        <v>222</v>
      </c>
      <c r="E643" s="241" t="s">
        <v>19</v>
      </c>
      <c r="F643" s="242" t="s">
        <v>904</v>
      </c>
      <c r="G643" s="240"/>
      <c r="H643" s="243">
        <v>95.230999999999995</v>
      </c>
      <c r="I643" s="244"/>
      <c r="J643" s="240"/>
      <c r="K643" s="240"/>
      <c r="L643" s="245"/>
      <c r="M643" s="246"/>
      <c r="N643" s="247"/>
      <c r="O643" s="247"/>
      <c r="P643" s="247"/>
      <c r="Q643" s="247"/>
      <c r="R643" s="247"/>
      <c r="S643" s="247"/>
      <c r="T643" s="24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9" t="s">
        <v>222</v>
      </c>
      <c r="AU643" s="249" t="s">
        <v>83</v>
      </c>
      <c r="AV643" s="14" t="s">
        <v>83</v>
      </c>
      <c r="AW643" s="14" t="s">
        <v>34</v>
      </c>
      <c r="AX643" s="14" t="s">
        <v>74</v>
      </c>
      <c r="AY643" s="249" t="s">
        <v>213</v>
      </c>
    </row>
    <row r="644" s="14" customFormat="1">
      <c r="A644" s="14"/>
      <c r="B644" s="239"/>
      <c r="C644" s="240"/>
      <c r="D644" s="230" t="s">
        <v>222</v>
      </c>
      <c r="E644" s="241" t="s">
        <v>19</v>
      </c>
      <c r="F644" s="242" t="s">
        <v>905</v>
      </c>
      <c r="G644" s="240"/>
      <c r="H644" s="243">
        <v>215.21100000000001</v>
      </c>
      <c r="I644" s="244"/>
      <c r="J644" s="240"/>
      <c r="K644" s="240"/>
      <c r="L644" s="245"/>
      <c r="M644" s="246"/>
      <c r="N644" s="247"/>
      <c r="O644" s="247"/>
      <c r="P644" s="247"/>
      <c r="Q644" s="247"/>
      <c r="R644" s="247"/>
      <c r="S644" s="247"/>
      <c r="T644" s="24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9" t="s">
        <v>222</v>
      </c>
      <c r="AU644" s="249" t="s">
        <v>83</v>
      </c>
      <c r="AV644" s="14" t="s">
        <v>83</v>
      </c>
      <c r="AW644" s="14" t="s">
        <v>34</v>
      </c>
      <c r="AX644" s="14" t="s">
        <v>74</v>
      </c>
      <c r="AY644" s="249" t="s">
        <v>213</v>
      </c>
    </row>
    <row r="645" s="14" customFormat="1">
      <c r="A645" s="14"/>
      <c r="B645" s="239"/>
      <c r="C645" s="240"/>
      <c r="D645" s="230" t="s">
        <v>222</v>
      </c>
      <c r="E645" s="241" t="s">
        <v>19</v>
      </c>
      <c r="F645" s="242" t="s">
        <v>906</v>
      </c>
      <c r="G645" s="240"/>
      <c r="H645" s="243">
        <v>159.86600000000001</v>
      </c>
      <c r="I645" s="244"/>
      <c r="J645" s="240"/>
      <c r="K645" s="240"/>
      <c r="L645" s="245"/>
      <c r="M645" s="246"/>
      <c r="N645" s="247"/>
      <c r="O645" s="247"/>
      <c r="P645" s="247"/>
      <c r="Q645" s="247"/>
      <c r="R645" s="247"/>
      <c r="S645" s="247"/>
      <c r="T645" s="248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9" t="s">
        <v>222</v>
      </c>
      <c r="AU645" s="249" t="s">
        <v>83</v>
      </c>
      <c r="AV645" s="14" t="s">
        <v>83</v>
      </c>
      <c r="AW645" s="14" t="s">
        <v>34</v>
      </c>
      <c r="AX645" s="14" t="s">
        <v>74</v>
      </c>
      <c r="AY645" s="249" t="s">
        <v>213</v>
      </c>
    </row>
    <row r="646" s="14" customFormat="1">
      <c r="A646" s="14"/>
      <c r="B646" s="239"/>
      <c r="C646" s="240"/>
      <c r="D646" s="230" t="s">
        <v>222</v>
      </c>
      <c r="E646" s="241" t="s">
        <v>19</v>
      </c>
      <c r="F646" s="242" t="s">
        <v>907</v>
      </c>
      <c r="G646" s="240"/>
      <c r="H646" s="243">
        <v>265.834</v>
      </c>
      <c r="I646" s="244"/>
      <c r="J646" s="240"/>
      <c r="K646" s="240"/>
      <c r="L646" s="245"/>
      <c r="M646" s="246"/>
      <c r="N646" s="247"/>
      <c r="O646" s="247"/>
      <c r="P646" s="247"/>
      <c r="Q646" s="247"/>
      <c r="R646" s="247"/>
      <c r="S646" s="247"/>
      <c r="T646" s="248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9" t="s">
        <v>222</v>
      </c>
      <c r="AU646" s="249" t="s">
        <v>83</v>
      </c>
      <c r="AV646" s="14" t="s">
        <v>83</v>
      </c>
      <c r="AW646" s="14" t="s">
        <v>34</v>
      </c>
      <c r="AX646" s="14" t="s">
        <v>74</v>
      </c>
      <c r="AY646" s="249" t="s">
        <v>213</v>
      </c>
    </row>
    <row r="647" s="15" customFormat="1">
      <c r="A647" s="15"/>
      <c r="B647" s="250"/>
      <c r="C647" s="251"/>
      <c r="D647" s="230" t="s">
        <v>222</v>
      </c>
      <c r="E647" s="252" t="s">
        <v>19</v>
      </c>
      <c r="F647" s="253" t="s">
        <v>228</v>
      </c>
      <c r="G647" s="251"/>
      <c r="H647" s="254">
        <v>736.14200000000005</v>
      </c>
      <c r="I647" s="255"/>
      <c r="J647" s="251"/>
      <c r="K647" s="251"/>
      <c r="L647" s="256"/>
      <c r="M647" s="257"/>
      <c r="N647" s="258"/>
      <c r="O647" s="258"/>
      <c r="P647" s="258"/>
      <c r="Q647" s="258"/>
      <c r="R647" s="258"/>
      <c r="S647" s="258"/>
      <c r="T647" s="259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60" t="s">
        <v>222</v>
      </c>
      <c r="AU647" s="260" t="s">
        <v>83</v>
      </c>
      <c r="AV647" s="15" t="s">
        <v>220</v>
      </c>
      <c r="AW647" s="15" t="s">
        <v>34</v>
      </c>
      <c r="AX647" s="15" t="s">
        <v>81</v>
      </c>
      <c r="AY647" s="260" t="s">
        <v>213</v>
      </c>
    </row>
    <row r="648" s="2" customFormat="1">
      <c r="A648" s="40"/>
      <c r="B648" s="41"/>
      <c r="C648" s="215" t="s">
        <v>908</v>
      </c>
      <c r="D648" s="215" t="s">
        <v>215</v>
      </c>
      <c r="E648" s="216" t="s">
        <v>909</v>
      </c>
      <c r="F648" s="217" t="s">
        <v>910</v>
      </c>
      <c r="G648" s="218" t="s">
        <v>236</v>
      </c>
      <c r="H648" s="219">
        <v>336.601</v>
      </c>
      <c r="I648" s="220"/>
      <c r="J648" s="221">
        <f>ROUND(I648*H648,2)</f>
        <v>0</v>
      </c>
      <c r="K648" s="217" t="s">
        <v>219</v>
      </c>
      <c r="L648" s="46"/>
      <c r="M648" s="222" t="s">
        <v>19</v>
      </c>
      <c r="N648" s="223" t="s">
        <v>45</v>
      </c>
      <c r="O648" s="86"/>
      <c r="P648" s="224">
        <f>O648*H648</f>
        <v>0</v>
      </c>
      <c r="Q648" s="224">
        <v>0.016279999999999999</v>
      </c>
      <c r="R648" s="224">
        <f>Q648*H648</f>
        <v>5.4798642800000001</v>
      </c>
      <c r="S648" s="224">
        <v>0</v>
      </c>
      <c r="T648" s="225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26" t="s">
        <v>220</v>
      </c>
      <c r="AT648" s="226" t="s">
        <v>215</v>
      </c>
      <c r="AU648" s="226" t="s">
        <v>83</v>
      </c>
      <c r="AY648" s="19" t="s">
        <v>213</v>
      </c>
      <c r="BE648" s="227">
        <f>IF(N648="základní",J648,0)</f>
        <v>0</v>
      </c>
      <c r="BF648" s="227">
        <f>IF(N648="snížená",J648,0)</f>
        <v>0</v>
      </c>
      <c r="BG648" s="227">
        <f>IF(N648="zákl. přenesená",J648,0)</f>
        <v>0</v>
      </c>
      <c r="BH648" s="227">
        <f>IF(N648="sníž. přenesená",J648,0)</f>
        <v>0</v>
      </c>
      <c r="BI648" s="227">
        <f>IF(N648="nulová",J648,0)</f>
        <v>0</v>
      </c>
      <c r="BJ648" s="19" t="s">
        <v>81</v>
      </c>
      <c r="BK648" s="227">
        <f>ROUND(I648*H648,2)</f>
        <v>0</v>
      </c>
      <c r="BL648" s="19" t="s">
        <v>220</v>
      </c>
      <c r="BM648" s="226" t="s">
        <v>911</v>
      </c>
    </row>
    <row r="649" s="13" customFormat="1">
      <c r="A649" s="13"/>
      <c r="B649" s="228"/>
      <c r="C649" s="229"/>
      <c r="D649" s="230" t="s">
        <v>222</v>
      </c>
      <c r="E649" s="231" t="s">
        <v>19</v>
      </c>
      <c r="F649" s="232" t="s">
        <v>271</v>
      </c>
      <c r="G649" s="229"/>
      <c r="H649" s="231" t="s">
        <v>19</v>
      </c>
      <c r="I649" s="233"/>
      <c r="J649" s="229"/>
      <c r="K649" s="229"/>
      <c r="L649" s="234"/>
      <c r="M649" s="235"/>
      <c r="N649" s="236"/>
      <c r="O649" s="236"/>
      <c r="P649" s="236"/>
      <c r="Q649" s="236"/>
      <c r="R649" s="236"/>
      <c r="S649" s="236"/>
      <c r="T649" s="237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8" t="s">
        <v>222</v>
      </c>
      <c r="AU649" s="238" t="s">
        <v>83</v>
      </c>
      <c r="AV649" s="13" t="s">
        <v>81</v>
      </c>
      <c r="AW649" s="13" t="s">
        <v>34</v>
      </c>
      <c r="AX649" s="13" t="s">
        <v>74</v>
      </c>
      <c r="AY649" s="238" t="s">
        <v>213</v>
      </c>
    </row>
    <row r="650" s="14" customFormat="1">
      <c r="A650" s="14"/>
      <c r="B650" s="239"/>
      <c r="C650" s="240"/>
      <c r="D650" s="230" t="s">
        <v>222</v>
      </c>
      <c r="E650" s="241" t="s">
        <v>19</v>
      </c>
      <c r="F650" s="242" t="s">
        <v>912</v>
      </c>
      <c r="G650" s="240"/>
      <c r="H650" s="243">
        <v>241.12799999999999</v>
      </c>
      <c r="I650" s="244"/>
      <c r="J650" s="240"/>
      <c r="K650" s="240"/>
      <c r="L650" s="245"/>
      <c r="M650" s="246"/>
      <c r="N650" s="247"/>
      <c r="O650" s="247"/>
      <c r="P650" s="247"/>
      <c r="Q650" s="247"/>
      <c r="R650" s="247"/>
      <c r="S650" s="247"/>
      <c r="T650" s="248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9" t="s">
        <v>222</v>
      </c>
      <c r="AU650" s="249" t="s">
        <v>83</v>
      </c>
      <c r="AV650" s="14" t="s">
        <v>83</v>
      </c>
      <c r="AW650" s="14" t="s">
        <v>34</v>
      </c>
      <c r="AX650" s="14" t="s">
        <v>74</v>
      </c>
      <c r="AY650" s="249" t="s">
        <v>213</v>
      </c>
    </row>
    <row r="651" s="14" customFormat="1">
      <c r="A651" s="14"/>
      <c r="B651" s="239"/>
      <c r="C651" s="240"/>
      <c r="D651" s="230" t="s">
        <v>222</v>
      </c>
      <c r="E651" s="241" t="s">
        <v>19</v>
      </c>
      <c r="F651" s="242" t="s">
        <v>913</v>
      </c>
      <c r="G651" s="240"/>
      <c r="H651" s="243">
        <v>51.835000000000001</v>
      </c>
      <c r="I651" s="244"/>
      <c r="J651" s="240"/>
      <c r="K651" s="240"/>
      <c r="L651" s="245"/>
      <c r="M651" s="246"/>
      <c r="N651" s="247"/>
      <c r="O651" s="247"/>
      <c r="P651" s="247"/>
      <c r="Q651" s="247"/>
      <c r="R651" s="247"/>
      <c r="S651" s="247"/>
      <c r="T651" s="248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9" t="s">
        <v>222</v>
      </c>
      <c r="AU651" s="249" t="s">
        <v>83</v>
      </c>
      <c r="AV651" s="14" t="s">
        <v>83</v>
      </c>
      <c r="AW651" s="14" t="s">
        <v>34</v>
      </c>
      <c r="AX651" s="14" t="s">
        <v>74</v>
      </c>
      <c r="AY651" s="249" t="s">
        <v>213</v>
      </c>
    </row>
    <row r="652" s="14" customFormat="1">
      <c r="A652" s="14"/>
      <c r="B652" s="239"/>
      <c r="C652" s="240"/>
      <c r="D652" s="230" t="s">
        <v>222</v>
      </c>
      <c r="E652" s="241" t="s">
        <v>19</v>
      </c>
      <c r="F652" s="242" t="s">
        <v>914</v>
      </c>
      <c r="G652" s="240"/>
      <c r="H652" s="243">
        <v>43.637999999999998</v>
      </c>
      <c r="I652" s="244"/>
      <c r="J652" s="240"/>
      <c r="K652" s="240"/>
      <c r="L652" s="245"/>
      <c r="M652" s="246"/>
      <c r="N652" s="247"/>
      <c r="O652" s="247"/>
      <c r="P652" s="247"/>
      <c r="Q652" s="247"/>
      <c r="R652" s="247"/>
      <c r="S652" s="247"/>
      <c r="T652" s="248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9" t="s">
        <v>222</v>
      </c>
      <c r="AU652" s="249" t="s">
        <v>83</v>
      </c>
      <c r="AV652" s="14" t="s">
        <v>83</v>
      </c>
      <c r="AW652" s="14" t="s">
        <v>34</v>
      </c>
      <c r="AX652" s="14" t="s">
        <v>74</v>
      </c>
      <c r="AY652" s="249" t="s">
        <v>213</v>
      </c>
    </row>
    <row r="653" s="15" customFormat="1">
      <c r="A653" s="15"/>
      <c r="B653" s="250"/>
      <c r="C653" s="251"/>
      <c r="D653" s="230" t="s">
        <v>222</v>
      </c>
      <c r="E653" s="252" t="s">
        <v>19</v>
      </c>
      <c r="F653" s="253" t="s">
        <v>228</v>
      </c>
      <c r="G653" s="251"/>
      <c r="H653" s="254">
        <v>336.601</v>
      </c>
      <c r="I653" s="255"/>
      <c r="J653" s="251"/>
      <c r="K653" s="251"/>
      <c r="L653" s="256"/>
      <c r="M653" s="257"/>
      <c r="N653" s="258"/>
      <c r="O653" s="258"/>
      <c r="P653" s="258"/>
      <c r="Q653" s="258"/>
      <c r="R653" s="258"/>
      <c r="S653" s="258"/>
      <c r="T653" s="259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60" t="s">
        <v>222</v>
      </c>
      <c r="AU653" s="260" t="s">
        <v>83</v>
      </c>
      <c r="AV653" s="15" t="s">
        <v>220</v>
      </c>
      <c r="AW653" s="15" t="s">
        <v>34</v>
      </c>
      <c r="AX653" s="15" t="s">
        <v>81</v>
      </c>
      <c r="AY653" s="260" t="s">
        <v>213</v>
      </c>
    </row>
    <row r="654" s="2" customFormat="1">
      <c r="A654" s="40"/>
      <c r="B654" s="41"/>
      <c r="C654" s="215" t="s">
        <v>915</v>
      </c>
      <c r="D654" s="215" t="s">
        <v>215</v>
      </c>
      <c r="E654" s="216" t="s">
        <v>916</v>
      </c>
      <c r="F654" s="217" t="s">
        <v>917</v>
      </c>
      <c r="G654" s="218" t="s">
        <v>236</v>
      </c>
      <c r="H654" s="219">
        <v>2866.777</v>
      </c>
      <c r="I654" s="220"/>
      <c r="J654" s="221">
        <f>ROUND(I654*H654,2)</f>
        <v>0</v>
      </c>
      <c r="K654" s="217" t="s">
        <v>219</v>
      </c>
      <c r="L654" s="46"/>
      <c r="M654" s="222" t="s">
        <v>19</v>
      </c>
      <c r="N654" s="223" t="s">
        <v>45</v>
      </c>
      <c r="O654" s="86"/>
      <c r="P654" s="224">
        <f>O654*H654</f>
        <v>0</v>
      </c>
      <c r="Q654" s="224">
        <v>0.0067999999999999996</v>
      </c>
      <c r="R654" s="224">
        <f>Q654*H654</f>
        <v>19.4940836</v>
      </c>
      <c r="S654" s="224">
        <v>0</v>
      </c>
      <c r="T654" s="225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26" t="s">
        <v>220</v>
      </c>
      <c r="AT654" s="226" t="s">
        <v>215</v>
      </c>
      <c r="AU654" s="226" t="s">
        <v>83</v>
      </c>
      <c r="AY654" s="19" t="s">
        <v>213</v>
      </c>
      <c r="BE654" s="227">
        <f>IF(N654="základní",J654,0)</f>
        <v>0</v>
      </c>
      <c r="BF654" s="227">
        <f>IF(N654="snížená",J654,0)</f>
        <v>0</v>
      </c>
      <c r="BG654" s="227">
        <f>IF(N654="zákl. přenesená",J654,0)</f>
        <v>0</v>
      </c>
      <c r="BH654" s="227">
        <f>IF(N654="sníž. přenesená",J654,0)</f>
        <v>0</v>
      </c>
      <c r="BI654" s="227">
        <f>IF(N654="nulová",J654,0)</f>
        <v>0</v>
      </c>
      <c r="BJ654" s="19" t="s">
        <v>81</v>
      </c>
      <c r="BK654" s="227">
        <f>ROUND(I654*H654,2)</f>
        <v>0</v>
      </c>
      <c r="BL654" s="19" t="s">
        <v>220</v>
      </c>
      <c r="BM654" s="226" t="s">
        <v>918</v>
      </c>
    </row>
    <row r="655" s="13" customFormat="1">
      <c r="A655" s="13"/>
      <c r="B655" s="228"/>
      <c r="C655" s="229"/>
      <c r="D655" s="230" t="s">
        <v>222</v>
      </c>
      <c r="E655" s="231" t="s">
        <v>19</v>
      </c>
      <c r="F655" s="232" t="s">
        <v>271</v>
      </c>
      <c r="G655" s="229"/>
      <c r="H655" s="231" t="s">
        <v>19</v>
      </c>
      <c r="I655" s="233"/>
      <c r="J655" s="229"/>
      <c r="K655" s="229"/>
      <c r="L655" s="234"/>
      <c r="M655" s="235"/>
      <c r="N655" s="236"/>
      <c r="O655" s="236"/>
      <c r="P655" s="236"/>
      <c r="Q655" s="236"/>
      <c r="R655" s="236"/>
      <c r="S655" s="236"/>
      <c r="T655" s="237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8" t="s">
        <v>222</v>
      </c>
      <c r="AU655" s="238" t="s">
        <v>83</v>
      </c>
      <c r="AV655" s="13" t="s">
        <v>81</v>
      </c>
      <c r="AW655" s="13" t="s">
        <v>34</v>
      </c>
      <c r="AX655" s="13" t="s">
        <v>74</v>
      </c>
      <c r="AY655" s="238" t="s">
        <v>213</v>
      </c>
    </row>
    <row r="656" s="14" customFormat="1">
      <c r="A656" s="14"/>
      <c r="B656" s="239"/>
      <c r="C656" s="240"/>
      <c r="D656" s="230" t="s">
        <v>222</v>
      </c>
      <c r="E656" s="241" t="s">
        <v>19</v>
      </c>
      <c r="F656" s="242" t="s">
        <v>919</v>
      </c>
      <c r="G656" s="240"/>
      <c r="H656" s="243">
        <v>285.69299999999998</v>
      </c>
      <c r="I656" s="244"/>
      <c r="J656" s="240"/>
      <c r="K656" s="240"/>
      <c r="L656" s="245"/>
      <c r="M656" s="246"/>
      <c r="N656" s="247"/>
      <c r="O656" s="247"/>
      <c r="P656" s="247"/>
      <c r="Q656" s="247"/>
      <c r="R656" s="247"/>
      <c r="S656" s="247"/>
      <c r="T656" s="24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9" t="s">
        <v>222</v>
      </c>
      <c r="AU656" s="249" t="s">
        <v>83</v>
      </c>
      <c r="AV656" s="14" t="s">
        <v>83</v>
      </c>
      <c r="AW656" s="14" t="s">
        <v>34</v>
      </c>
      <c r="AX656" s="14" t="s">
        <v>74</v>
      </c>
      <c r="AY656" s="249" t="s">
        <v>213</v>
      </c>
    </row>
    <row r="657" s="14" customFormat="1">
      <c r="A657" s="14"/>
      <c r="B657" s="239"/>
      <c r="C657" s="240"/>
      <c r="D657" s="230" t="s">
        <v>222</v>
      </c>
      <c r="E657" s="241" t="s">
        <v>19</v>
      </c>
      <c r="F657" s="242" t="s">
        <v>920</v>
      </c>
      <c r="G657" s="240"/>
      <c r="H657" s="243">
        <v>723.38400000000001</v>
      </c>
      <c r="I657" s="244"/>
      <c r="J657" s="240"/>
      <c r="K657" s="240"/>
      <c r="L657" s="245"/>
      <c r="M657" s="246"/>
      <c r="N657" s="247"/>
      <c r="O657" s="247"/>
      <c r="P657" s="247"/>
      <c r="Q657" s="247"/>
      <c r="R657" s="247"/>
      <c r="S657" s="247"/>
      <c r="T657" s="24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9" t="s">
        <v>222</v>
      </c>
      <c r="AU657" s="249" t="s">
        <v>83</v>
      </c>
      <c r="AV657" s="14" t="s">
        <v>83</v>
      </c>
      <c r="AW657" s="14" t="s">
        <v>34</v>
      </c>
      <c r="AX657" s="14" t="s">
        <v>74</v>
      </c>
      <c r="AY657" s="249" t="s">
        <v>213</v>
      </c>
    </row>
    <row r="658" s="16" customFormat="1">
      <c r="A658" s="16"/>
      <c r="B658" s="261"/>
      <c r="C658" s="262"/>
      <c r="D658" s="230" t="s">
        <v>222</v>
      </c>
      <c r="E658" s="263" t="s">
        <v>19</v>
      </c>
      <c r="F658" s="264" t="s">
        <v>299</v>
      </c>
      <c r="G658" s="262"/>
      <c r="H658" s="265">
        <v>1009.077</v>
      </c>
      <c r="I658" s="266"/>
      <c r="J658" s="262"/>
      <c r="K658" s="262"/>
      <c r="L658" s="267"/>
      <c r="M658" s="268"/>
      <c r="N658" s="269"/>
      <c r="O658" s="269"/>
      <c r="P658" s="269"/>
      <c r="Q658" s="269"/>
      <c r="R658" s="269"/>
      <c r="S658" s="269"/>
      <c r="T658" s="270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T658" s="271" t="s">
        <v>222</v>
      </c>
      <c r="AU658" s="271" t="s">
        <v>83</v>
      </c>
      <c r="AV658" s="16" t="s">
        <v>106</v>
      </c>
      <c r="AW658" s="16" t="s">
        <v>34</v>
      </c>
      <c r="AX658" s="16" t="s">
        <v>74</v>
      </c>
      <c r="AY658" s="271" t="s">
        <v>213</v>
      </c>
    </row>
    <row r="659" s="14" customFormat="1">
      <c r="A659" s="14"/>
      <c r="B659" s="239"/>
      <c r="C659" s="240"/>
      <c r="D659" s="230" t="s">
        <v>222</v>
      </c>
      <c r="E659" s="241" t="s">
        <v>19</v>
      </c>
      <c r="F659" s="242" t="s">
        <v>921</v>
      </c>
      <c r="G659" s="240"/>
      <c r="H659" s="243">
        <v>645.63300000000004</v>
      </c>
      <c r="I659" s="244"/>
      <c r="J659" s="240"/>
      <c r="K659" s="240"/>
      <c r="L659" s="245"/>
      <c r="M659" s="246"/>
      <c r="N659" s="247"/>
      <c r="O659" s="247"/>
      <c r="P659" s="247"/>
      <c r="Q659" s="247"/>
      <c r="R659" s="247"/>
      <c r="S659" s="247"/>
      <c r="T659" s="248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9" t="s">
        <v>222</v>
      </c>
      <c r="AU659" s="249" t="s">
        <v>83</v>
      </c>
      <c r="AV659" s="14" t="s">
        <v>83</v>
      </c>
      <c r="AW659" s="14" t="s">
        <v>34</v>
      </c>
      <c r="AX659" s="14" t="s">
        <v>74</v>
      </c>
      <c r="AY659" s="249" t="s">
        <v>213</v>
      </c>
    </row>
    <row r="660" s="14" customFormat="1">
      <c r="A660" s="14"/>
      <c r="B660" s="239"/>
      <c r="C660" s="240"/>
      <c r="D660" s="230" t="s">
        <v>222</v>
      </c>
      <c r="E660" s="241" t="s">
        <v>19</v>
      </c>
      <c r="F660" s="242" t="s">
        <v>922</v>
      </c>
      <c r="G660" s="240"/>
      <c r="H660" s="243">
        <v>103.67</v>
      </c>
      <c r="I660" s="244"/>
      <c r="J660" s="240"/>
      <c r="K660" s="240"/>
      <c r="L660" s="245"/>
      <c r="M660" s="246"/>
      <c r="N660" s="247"/>
      <c r="O660" s="247"/>
      <c r="P660" s="247"/>
      <c r="Q660" s="247"/>
      <c r="R660" s="247"/>
      <c r="S660" s="247"/>
      <c r="T660" s="248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9" t="s">
        <v>222</v>
      </c>
      <c r="AU660" s="249" t="s">
        <v>83</v>
      </c>
      <c r="AV660" s="14" t="s">
        <v>83</v>
      </c>
      <c r="AW660" s="14" t="s">
        <v>34</v>
      </c>
      <c r="AX660" s="14" t="s">
        <v>74</v>
      </c>
      <c r="AY660" s="249" t="s">
        <v>213</v>
      </c>
    </row>
    <row r="661" s="16" customFormat="1">
      <c r="A661" s="16"/>
      <c r="B661" s="261"/>
      <c r="C661" s="262"/>
      <c r="D661" s="230" t="s">
        <v>222</v>
      </c>
      <c r="E661" s="263" t="s">
        <v>19</v>
      </c>
      <c r="F661" s="264" t="s">
        <v>299</v>
      </c>
      <c r="G661" s="262"/>
      <c r="H661" s="265">
        <v>749.303</v>
      </c>
      <c r="I661" s="266"/>
      <c r="J661" s="262"/>
      <c r="K661" s="262"/>
      <c r="L661" s="267"/>
      <c r="M661" s="268"/>
      <c r="N661" s="269"/>
      <c r="O661" s="269"/>
      <c r="P661" s="269"/>
      <c r="Q661" s="269"/>
      <c r="R661" s="269"/>
      <c r="S661" s="269"/>
      <c r="T661" s="270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T661" s="271" t="s">
        <v>222</v>
      </c>
      <c r="AU661" s="271" t="s">
        <v>83</v>
      </c>
      <c r="AV661" s="16" t="s">
        <v>106</v>
      </c>
      <c r="AW661" s="16" t="s">
        <v>34</v>
      </c>
      <c r="AX661" s="16" t="s">
        <v>74</v>
      </c>
      <c r="AY661" s="271" t="s">
        <v>213</v>
      </c>
    </row>
    <row r="662" s="14" customFormat="1">
      <c r="A662" s="14"/>
      <c r="B662" s="239"/>
      <c r="C662" s="240"/>
      <c r="D662" s="230" t="s">
        <v>222</v>
      </c>
      <c r="E662" s="241" t="s">
        <v>19</v>
      </c>
      <c r="F662" s="242" t="s">
        <v>923</v>
      </c>
      <c r="G662" s="240"/>
      <c r="H662" s="243">
        <v>479.59800000000001</v>
      </c>
      <c r="I662" s="244"/>
      <c r="J662" s="240"/>
      <c r="K662" s="240"/>
      <c r="L662" s="245"/>
      <c r="M662" s="246"/>
      <c r="N662" s="247"/>
      <c r="O662" s="247"/>
      <c r="P662" s="247"/>
      <c r="Q662" s="247"/>
      <c r="R662" s="247"/>
      <c r="S662" s="247"/>
      <c r="T662" s="248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9" t="s">
        <v>222</v>
      </c>
      <c r="AU662" s="249" t="s">
        <v>83</v>
      </c>
      <c r="AV662" s="14" t="s">
        <v>83</v>
      </c>
      <c r="AW662" s="14" t="s">
        <v>34</v>
      </c>
      <c r="AX662" s="14" t="s">
        <v>74</v>
      </c>
      <c r="AY662" s="249" t="s">
        <v>213</v>
      </c>
    </row>
    <row r="663" s="14" customFormat="1">
      <c r="A663" s="14"/>
      <c r="B663" s="239"/>
      <c r="C663" s="240"/>
      <c r="D663" s="230" t="s">
        <v>222</v>
      </c>
      <c r="E663" s="241" t="s">
        <v>19</v>
      </c>
      <c r="F663" s="242" t="s">
        <v>924</v>
      </c>
      <c r="G663" s="240"/>
      <c r="H663" s="243">
        <v>87.275999999999996</v>
      </c>
      <c r="I663" s="244"/>
      <c r="J663" s="240"/>
      <c r="K663" s="240"/>
      <c r="L663" s="245"/>
      <c r="M663" s="246"/>
      <c r="N663" s="247"/>
      <c r="O663" s="247"/>
      <c r="P663" s="247"/>
      <c r="Q663" s="247"/>
      <c r="R663" s="247"/>
      <c r="S663" s="247"/>
      <c r="T663" s="24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9" t="s">
        <v>222</v>
      </c>
      <c r="AU663" s="249" t="s">
        <v>83</v>
      </c>
      <c r="AV663" s="14" t="s">
        <v>83</v>
      </c>
      <c r="AW663" s="14" t="s">
        <v>34</v>
      </c>
      <c r="AX663" s="14" t="s">
        <v>74</v>
      </c>
      <c r="AY663" s="249" t="s">
        <v>213</v>
      </c>
    </row>
    <row r="664" s="16" customFormat="1">
      <c r="A664" s="16"/>
      <c r="B664" s="261"/>
      <c r="C664" s="262"/>
      <c r="D664" s="230" t="s">
        <v>222</v>
      </c>
      <c r="E664" s="263" t="s">
        <v>19</v>
      </c>
      <c r="F664" s="264" t="s">
        <v>299</v>
      </c>
      <c r="G664" s="262"/>
      <c r="H664" s="265">
        <v>566.87400000000002</v>
      </c>
      <c r="I664" s="266"/>
      <c r="J664" s="262"/>
      <c r="K664" s="262"/>
      <c r="L664" s="267"/>
      <c r="M664" s="268"/>
      <c r="N664" s="269"/>
      <c r="O664" s="269"/>
      <c r="P664" s="269"/>
      <c r="Q664" s="269"/>
      <c r="R664" s="269"/>
      <c r="S664" s="269"/>
      <c r="T664" s="270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T664" s="271" t="s">
        <v>222</v>
      </c>
      <c r="AU664" s="271" t="s">
        <v>83</v>
      </c>
      <c r="AV664" s="16" t="s">
        <v>106</v>
      </c>
      <c r="AW664" s="16" t="s">
        <v>34</v>
      </c>
      <c r="AX664" s="16" t="s">
        <v>74</v>
      </c>
      <c r="AY664" s="271" t="s">
        <v>213</v>
      </c>
    </row>
    <row r="665" s="14" customFormat="1">
      <c r="A665" s="14"/>
      <c r="B665" s="239"/>
      <c r="C665" s="240"/>
      <c r="D665" s="230" t="s">
        <v>222</v>
      </c>
      <c r="E665" s="241" t="s">
        <v>19</v>
      </c>
      <c r="F665" s="242" t="s">
        <v>925</v>
      </c>
      <c r="G665" s="240"/>
      <c r="H665" s="243">
        <v>525.09799999999996</v>
      </c>
      <c r="I665" s="244"/>
      <c r="J665" s="240"/>
      <c r="K665" s="240"/>
      <c r="L665" s="245"/>
      <c r="M665" s="246"/>
      <c r="N665" s="247"/>
      <c r="O665" s="247"/>
      <c r="P665" s="247"/>
      <c r="Q665" s="247"/>
      <c r="R665" s="247"/>
      <c r="S665" s="247"/>
      <c r="T665" s="248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9" t="s">
        <v>222</v>
      </c>
      <c r="AU665" s="249" t="s">
        <v>83</v>
      </c>
      <c r="AV665" s="14" t="s">
        <v>83</v>
      </c>
      <c r="AW665" s="14" t="s">
        <v>34</v>
      </c>
      <c r="AX665" s="14" t="s">
        <v>74</v>
      </c>
      <c r="AY665" s="249" t="s">
        <v>213</v>
      </c>
    </row>
    <row r="666" s="14" customFormat="1">
      <c r="A666" s="14"/>
      <c r="B666" s="239"/>
      <c r="C666" s="240"/>
      <c r="D666" s="230" t="s">
        <v>222</v>
      </c>
      <c r="E666" s="241" t="s">
        <v>19</v>
      </c>
      <c r="F666" s="242" t="s">
        <v>926</v>
      </c>
      <c r="G666" s="240"/>
      <c r="H666" s="243">
        <v>16.425000000000001</v>
      </c>
      <c r="I666" s="244"/>
      <c r="J666" s="240"/>
      <c r="K666" s="240"/>
      <c r="L666" s="245"/>
      <c r="M666" s="246"/>
      <c r="N666" s="247"/>
      <c r="O666" s="247"/>
      <c r="P666" s="247"/>
      <c r="Q666" s="247"/>
      <c r="R666" s="247"/>
      <c r="S666" s="247"/>
      <c r="T666" s="248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9" t="s">
        <v>222</v>
      </c>
      <c r="AU666" s="249" t="s">
        <v>83</v>
      </c>
      <c r="AV666" s="14" t="s">
        <v>83</v>
      </c>
      <c r="AW666" s="14" t="s">
        <v>34</v>
      </c>
      <c r="AX666" s="14" t="s">
        <v>74</v>
      </c>
      <c r="AY666" s="249" t="s">
        <v>213</v>
      </c>
    </row>
    <row r="667" s="16" customFormat="1">
      <c r="A667" s="16"/>
      <c r="B667" s="261"/>
      <c r="C667" s="262"/>
      <c r="D667" s="230" t="s">
        <v>222</v>
      </c>
      <c r="E667" s="263" t="s">
        <v>19</v>
      </c>
      <c r="F667" s="264" t="s">
        <v>299</v>
      </c>
      <c r="G667" s="262"/>
      <c r="H667" s="265">
        <v>541.52300000000002</v>
      </c>
      <c r="I667" s="266"/>
      <c r="J667" s="262"/>
      <c r="K667" s="262"/>
      <c r="L667" s="267"/>
      <c r="M667" s="268"/>
      <c r="N667" s="269"/>
      <c r="O667" s="269"/>
      <c r="P667" s="269"/>
      <c r="Q667" s="269"/>
      <c r="R667" s="269"/>
      <c r="S667" s="269"/>
      <c r="T667" s="270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T667" s="271" t="s">
        <v>222</v>
      </c>
      <c r="AU667" s="271" t="s">
        <v>83</v>
      </c>
      <c r="AV667" s="16" t="s">
        <v>106</v>
      </c>
      <c r="AW667" s="16" t="s">
        <v>34</v>
      </c>
      <c r="AX667" s="16" t="s">
        <v>74</v>
      </c>
      <c r="AY667" s="271" t="s">
        <v>213</v>
      </c>
    </row>
    <row r="668" s="15" customFormat="1">
      <c r="A668" s="15"/>
      <c r="B668" s="250"/>
      <c r="C668" s="251"/>
      <c r="D668" s="230" t="s">
        <v>222</v>
      </c>
      <c r="E668" s="252" t="s">
        <v>19</v>
      </c>
      <c r="F668" s="253" t="s">
        <v>228</v>
      </c>
      <c r="G668" s="251"/>
      <c r="H668" s="254">
        <v>2866.777</v>
      </c>
      <c r="I668" s="255"/>
      <c r="J668" s="251"/>
      <c r="K668" s="251"/>
      <c r="L668" s="256"/>
      <c r="M668" s="257"/>
      <c r="N668" s="258"/>
      <c r="O668" s="258"/>
      <c r="P668" s="258"/>
      <c r="Q668" s="258"/>
      <c r="R668" s="258"/>
      <c r="S668" s="258"/>
      <c r="T668" s="259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60" t="s">
        <v>222</v>
      </c>
      <c r="AU668" s="260" t="s">
        <v>83</v>
      </c>
      <c r="AV668" s="15" t="s">
        <v>220</v>
      </c>
      <c r="AW668" s="15" t="s">
        <v>34</v>
      </c>
      <c r="AX668" s="15" t="s">
        <v>81</v>
      </c>
      <c r="AY668" s="260" t="s">
        <v>213</v>
      </c>
    </row>
    <row r="669" s="2" customFormat="1">
      <c r="A669" s="40"/>
      <c r="B669" s="41"/>
      <c r="C669" s="215" t="s">
        <v>927</v>
      </c>
      <c r="D669" s="215" t="s">
        <v>215</v>
      </c>
      <c r="E669" s="216" t="s">
        <v>928</v>
      </c>
      <c r="F669" s="217" t="s">
        <v>929</v>
      </c>
      <c r="G669" s="218" t="s">
        <v>236</v>
      </c>
      <c r="H669" s="219">
        <v>101.071</v>
      </c>
      <c r="I669" s="220"/>
      <c r="J669" s="221">
        <f>ROUND(I669*H669,2)</f>
        <v>0</v>
      </c>
      <c r="K669" s="217" t="s">
        <v>219</v>
      </c>
      <c r="L669" s="46"/>
      <c r="M669" s="222" t="s">
        <v>19</v>
      </c>
      <c r="N669" s="223" t="s">
        <v>45</v>
      </c>
      <c r="O669" s="86"/>
      <c r="P669" s="224">
        <f>O669*H669</f>
        <v>0</v>
      </c>
      <c r="Q669" s="224">
        <v>0.0043800000000000002</v>
      </c>
      <c r="R669" s="224">
        <f>Q669*H669</f>
        <v>0.44269098000000001</v>
      </c>
      <c r="S669" s="224">
        <v>0</v>
      </c>
      <c r="T669" s="225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26" t="s">
        <v>220</v>
      </c>
      <c r="AT669" s="226" t="s">
        <v>215</v>
      </c>
      <c r="AU669" s="226" t="s">
        <v>83</v>
      </c>
      <c r="AY669" s="19" t="s">
        <v>213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19" t="s">
        <v>81</v>
      </c>
      <c r="BK669" s="227">
        <f>ROUND(I669*H669,2)</f>
        <v>0</v>
      </c>
      <c r="BL669" s="19" t="s">
        <v>220</v>
      </c>
      <c r="BM669" s="226" t="s">
        <v>930</v>
      </c>
    </row>
    <row r="670" s="13" customFormat="1">
      <c r="A670" s="13"/>
      <c r="B670" s="228"/>
      <c r="C670" s="229"/>
      <c r="D670" s="230" t="s">
        <v>222</v>
      </c>
      <c r="E670" s="231" t="s">
        <v>19</v>
      </c>
      <c r="F670" s="232" t="s">
        <v>271</v>
      </c>
      <c r="G670" s="229"/>
      <c r="H670" s="231" t="s">
        <v>19</v>
      </c>
      <c r="I670" s="233"/>
      <c r="J670" s="229"/>
      <c r="K670" s="229"/>
      <c r="L670" s="234"/>
      <c r="M670" s="235"/>
      <c r="N670" s="236"/>
      <c r="O670" s="236"/>
      <c r="P670" s="236"/>
      <c r="Q670" s="236"/>
      <c r="R670" s="236"/>
      <c r="S670" s="236"/>
      <c r="T670" s="237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8" t="s">
        <v>222</v>
      </c>
      <c r="AU670" s="238" t="s">
        <v>83</v>
      </c>
      <c r="AV670" s="13" t="s">
        <v>81</v>
      </c>
      <c r="AW670" s="13" t="s">
        <v>34</v>
      </c>
      <c r="AX670" s="13" t="s">
        <v>74</v>
      </c>
      <c r="AY670" s="238" t="s">
        <v>213</v>
      </c>
    </row>
    <row r="671" s="13" customFormat="1">
      <c r="A671" s="13"/>
      <c r="B671" s="228"/>
      <c r="C671" s="229"/>
      <c r="D671" s="230" t="s">
        <v>222</v>
      </c>
      <c r="E671" s="231" t="s">
        <v>19</v>
      </c>
      <c r="F671" s="232" t="s">
        <v>931</v>
      </c>
      <c r="G671" s="229"/>
      <c r="H671" s="231" t="s">
        <v>19</v>
      </c>
      <c r="I671" s="233"/>
      <c r="J671" s="229"/>
      <c r="K671" s="229"/>
      <c r="L671" s="234"/>
      <c r="M671" s="235"/>
      <c r="N671" s="236"/>
      <c r="O671" s="236"/>
      <c r="P671" s="236"/>
      <c r="Q671" s="236"/>
      <c r="R671" s="236"/>
      <c r="S671" s="236"/>
      <c r="T671" s="237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8" t="s">
        <v>222</v>
      </c>
      <c r="AU671" s="238" t="s">
        <v>83</v>
      </c>
      <c r="AV671" s="13" t="s">
        <v>81</v>
      </c>
      <c r="AW671" s="13" t="s">
        <v>34</v>
      </c>
      <c r="AX671" s="13" t="s">
        <v>74</v>
      </c>
      <c r="AY671" s="238" t="s">
        <v>213</v>
      </c>
    </row>
    <row r="672" s="14" customFormat="1">
      <c r="A672" s="14"/>
      <c r="B672" s="239"/>
      <c r="C672" s="240"/>
      <c r="D672" s="230" t="s">
        <v>222</v>
      </c>
      <c r="E672" s="241" t="s">
        <v>19</v>
      </c>
      <c r="F672" s="242" t="s">
        <v>932</v>
      </c>
      <c r="G672" s="240"/>
      <c r="H672" s="243">
        <v>101.071</v>
      </c>
      <c r="I672" s="244"/>
      <c r="J672" s="240"/>
      <c r="K672" s="240"/>
      <c r="L672" s="245"/>
      <c r="M672" s="246"/>
      <c r="N672" s="247"/>
      <c r="O672" s="247"/>
      <c r="P672" s="247"/>
      <c r="Q672" s="247"/>
      <c r="R672" s="247"/>
      <c r="S672" s="247"/>
      <c r="T672" s="24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9" t="s">
        <v>222</v>
      </c>
      <c r="AU672" s="249" t="s">
        <v>83</v>
      </c>
      <c r="AV672" s="14" t="s">
        <v>83</v>
      </c>
      <c r="AW672" s="14" t="s">
        <v>34</v>
      </c>
      <c r="AX672" s="14" t="s">
        <v>81</v>
      </c>
      <c r="AY672" s="249" t="s">
        <v>213</v>
      </c>
    </row>
    <row r="673" s="2" customFormat="1">
      <c r="A673" s="40"/>
      <c r="B673" s="41"/>
      <c r="C673" s="215" t="s">
        <v>933</v>
      </c>
      <c r="D673" s="215" t="s">
        <v>215</v>
      </c>
      <c r="E673" s="216" t="s">
        <v>934</v>
      </c>
      <c r="F673" s="217" t="s">
        <v>935</v>
      </c>
      <c r="G673" s="218" t="s">
        <v>236</v>
      </c>
      <c r="H673" s="219">
        <v>36.436</v>
      </c>
      <c r="I673" s="220"/>
      <c r="J673" s="221">
        <f>ROUND(I673*H673,2)</f>
        <v>0</v>
      </c>
      <c r="K673" s="217" t="s">
        <v>19</v>
      </c>
      <c r="L673" s="46"/>
      <c r="M673" s="222" t="s">
        <v>19</v>
      </c>
      <c r="N673" s="223" t="s">
        <v>45</v>
      </c>
      <c r="O673" s="86"/>
      <c r="P673" s="224">
        <f>O673*H673</f>
        <v>0</v>
      </c>
      <c r="Q673" s="224">
        <v>0.01252</v>
      </c>
      <c r="R673" s="224">
        <f>Q673*H673</f>
        <v>0.45617871999999998</v>
      </c>
      <c r="S673" s="224">
        <v>0</v>
      </c>
      <c r="T673" s="225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26" t="s">
        <v>220</v>
      </c>
      <c r="AT673" s="226" t="s">
        <v>215</v>
      </c>
      <c r="AU673" s="226" t="s">
        <v>83</v>
      </c>
      <c r="AY673" s="19" t="s">
        <v>213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19" t="s">
        <v>81</v>
      </c>
      <c r="BK673" s="227">
        <f>ROUND(I673*H673,2)</f>
        <v>0</v>
      </c>
      <c r="BL673" s="19" t="s">
        <v>220</v>
      </c>
      <c r="BM673" s="226" t="s">
        <v>936</v>
      </c>
    </row>
    <row r="674" s="13" customFormat="1">
      <c r="A674" s="13"/>
      <c r="B674" s="228"/>
      <c r="C674" s="229"/>
      <c r="D674" s="230" t="s">
        <v>222</v>
      </c>
      <c r="E674" s="231" t="s">
        <v>19</v>
      </c>
      <c r="F674" s="232" t="s">
        <v>271</v>
      </c>
      <c r="G674" s="229"/>
      <c r="H674" s="231" t="s">
        <v>19</v>
      </c>
      <c r="I674" s="233"/>
      <c r="J674" s="229"/>
      <c r="K674" s="229"/>
      <c r="L674" s="234"/>
      <c r="M674" s="235"/>
      <c r="N674" s="236"/>
      <c r="O674" s="236"/>
      <c r="P674" s="236"/>
      <c r="Q674" s="236"/>
      <c r="R674" s="236"/>
      <c r="S674" s="236"/>
      <c r="T674" s="237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8" t="s">
        <v>222</v>
      </c>
      <c r="AU674" s="238" t="s">
        <v>83</v>
      </c>
      <c r="AV674" s="13" t="s">
        <v>81</v>
      </c>
      <c r="AW674" s="13" t="s">
        <v>34</v>
      </c>
      <c r="AX674" s="13" t="s">
        <v>74</v>
      </c>
      <c r="AY674" s="238" t="s">
        <v>213</v>
      </c>
    </row>
    <row r="675" s="14" customFormat="1">
      <c r="A675" s="14"/>
      <c r="B675" s="239"/>
      <c r="C675" s="240"/>
      <c r="D675" s="230" t="s">
        <v>222</v>
      </c>
      <c r="E675" s="241" t="s">
        <v>19</v>
      </c>
      <c r="F675" s="242" t="s">
        <v>937</v>
      </c>
      <c r="G675" s="240"/>
      <c r="H675" s="243">
        <v>15.85</v>
      </c>
      <c r="I675" s="244"/>
      <c r="J675" s="240"/>
      <c r="K675" s="240"/>
      <c r="L675" s="245"/>
      <c r="M675" s="246"/>
      <c r="N675" s="247"/>
      <c r="O675" s="247"/>
      <c r="P675" s="247"/>
      <c r="Q675" s="247"/>
      <c r="R675" s="247"/>
      <c r="S675" s="247"/>
      <c r="T675" s="24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9" t="s">
        <v>222</v>
      </c>
      <c r="AU675" s="249" t="s">
        <v>83</v>
      </c>
      <c r="AV675" s="14" t="s">
        <v>83</v>
      </c>
      <c r="AW675" s="14" t="s">
        <v>34</v>
      </c>
      <c r="AX675" s="14" t="s">
        <v>74</v>
      </c>
      <c r="AY675" s="249" t="s">
        <v>213</v>
      </c>
    </row>
    <row r="676" s="14" customFormat="1">
      <c r="A676" s="14"/>
      <c r="B676" s="239"/>
      <c r="C676" s="240"/>
      <c r="D676" s="230" t="s">
        <v>222</v>
      </c>
      <c r="E676" s="241" t="s">
        <v>19</v>
      </c>
      <c r="F676" s="242" t="s">
        <v>938</v>
      </c>
      <c r="G676" s="240"/>
      <c r="H676" s="243">
        <v>6.2060000000000004</v>
      </c>
      <c r="I676" s="244"/>
      <c r="J676" s="240"/>
      <c r="K676" s="240"/>
      <c r="L676" s="245"/>
      <c r="M676" s="246"/>
      <c r="N676" s="247"/>
      <c r="O676" s="247"/>
      <c r="P676" s="247"/>
      <c r="Q676" s="247"/>
      <c r="R676" s="247"/>
      <c r="S676" s="247"/>
      <c r="T676" s="24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9" t="s">
        <v>222</v>
      </c>
      <c r="AU676" s="249" t="s">
        <v>83</v>
      </c>
      <c r="AV676" s="14" t="s">
        <v>83</v>
      </c>
      <c r="AW676" s="14" t="s">
        <v>34</v>
      </c>
      <c r="AX676" s="14" t="s">
        <v>74</v>
      </c>
      <c r="AY676" s="249" t="s">
        <v>213</v>
      </c>
    </row>
    <row r="677" s="14" customFormat="1">
      <c r="A677" s="14"/>
      <c r="B677" s="239"/>
      <c r="C677" s="240"/>
      <c r="D677" s="230" t="s">
        <v>222</v>
      </c>
      <c r="E677" s="241" t="s">
        <v>19</v>
      </c>
      <c r="F677" s="242" t="s">
        <v>939</v>
      </c>
      <c r="G677" s="240"/>
      <c r="H677" s="243">
        <v>8.1300000000000008</v>
      </c>
      <c r="I677" s="244"/>
      <c r="J677" s="240"/>
      <c r="K677" s="240"/>
      <c r="L677" s="245"/>
      <c r="M677" s="246"/>
      <c r="N677" s="247"/>
      <c r="O677" s="247"/>
      <c r="P677" s="247"/>
      <c r="Q677" s="247"/>
      <c r="R677" s="247"/>
      <c r="S677" s="247"/>
      <c r="T677" s="248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9" t="s">
        <v>222</v>
      </c>
      <c r="AU677" s="249" t="s">
        <v>83</v>
      </c>
      <c r="AV677" s="14" t="s">
        <v>83</v>
      </c>
      <c r="AW677" s="14" t="s">
        <v>34</v>
      </c>
      <c r="AX677" s="14" t="s">
        <v>74</v>
      </c>
      <c r="AY677" s="249" t="s">
        <v>213</v>
      </c>
    </row>
    <row r="678" s="14" customFormat="1">
      <c r="A678" s="14"/>
      <c r="B678" s="239"/>
      <c r="C678" s="240"/>
      <c r="D678" s="230" t="s">
        <v>222</v>
      </c>
      <c r="E678" s="241" t="s">
        <v>19</v>
      </c>
      <c r="F678" s="242" t="s">
        <v>940</v>
      </c>
      <c r="G678" s="240"/>
      <c r="H678" s="243">
        <v>6.25</v>
      </c>
      <c r="I678" s="244"/>
      <c r="J678" s="240"/>
      <c r="K678" s="240"/>
      <c r="L678" s="245"/>
      <c r="M678" s="246"/>
      <c r="N678" s="247"/>
      <c r="O678" s="247"/>
      <c r="P678" s="247"/>
      <c r="Q678" s="247"/>
      <c r="R678" s="247"/>
      <c r="S678" s="247"/>
      <c r="T678" s="248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49" t="s">
        <v>222</v>
      </c>
      <c r="AU678" s="249" t="s">
        <v>83</v>
      </c>
      <c r="AV678" s="14" t="s">
        <v>83</v>
      </c>
      <c r="AW678" s="14" t="s">
        <v>34</v>
      </c>
      <c r="AX678" s="14" t="s">
        <v>74</v>
      </c>
      <c r="AY678" s="249" t="s">
        <v>213</v>
      </c>
    </row>
    <row r="679" s="15" customFormat="1">
      <c r="A679" s="15"/>
      <c r="B679" s="250"/>
      <c r="C679" s="251"/>
      <c r="D679" s="230" t="s">
        <v>222</v>
      </c>
      <c r="E679" s="252" t="s">
        <v>19</v>
      </c>
      <c r="F679" s="253" t="s">
        <v>228</v>
      </c>
      <c r="G679" s="251"/>
      <c r="H679" s="254">
        <v>36.436</v>
      </c>
      <c r="I679" s="255"/>
      <c r="J679" s="251"/>
      <c r="K679" s="251"/>
      <c r="L679" s="256"/>
      <c r="M679" s="257"/>
      <c r="N679" s="258"/>
      <c r="O679" s="258"/>
      <c r="P679" s="258"/>
      <c r="Q679" s="258"/>
      <c r="R679" s="258"/>
      <c r="S679" s="258"/>
      <c r="T679" s="259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60" t="s">
        <v>222</v>
      </c>
      <c r="AU679" s="260" t="s">
        <v>83</v>
      </c>
      <c r="AV679" s="15" t="s">
        <v>220</v>
      </c>
      <c r="AW679" s="15" t="s">
        <v>34</v>
      </c>
      <c r="AX679" s="15" t="s">
        <v>81</v>
      </c>
      <c r="AY679" s="260" t="s">
        <v>213</v>
      </c>
    </row>
    <row r="680" s="2" customFormat="1" ht="16.5" customHeight="1">
      <c r="A680" s="40"/>
      <c r="B680" s="41"/>
      <c r="C680" s="272" t="s">
        <v>941</v>
      </c>
      <c r="D680" s="272" t="s">
        <v>310</v>
      </c>
      <c r="E680" s="273" t="s">
        <v>942</v>
      </c>
      <c r="F680" s="274" t="s">
        <v>943</v>
      </c>
      <c r="G680" s="275" t="s">
        <v>236</v>
      </c>
      <c r="H680" s="276">
        <v>37.164999999999999</v>
      </c>
      <c r="I680" s="277"/>
      <c r="J680" s="278">
        <f>ROUND(I680*H680,2)</f>
        <v>0</v>
      </c>
      <c r="K680" s="274" t="s">
        <v>219</v>
      </c>
      <c r="L680" s="279"/>
      <c r="M680" s="280" t="s">
        <v>19</v>
      </c>
      <c r="N680" s="281" t="s">
        <v>45</v>
      </c>
      <c r="O680" s="86"/>
      <c r="P680" s="224">
        <f>O680*H680</f>
        <v>0</v>
      </c>
      <c r="Q680" s="224">
        <v>0.018120000000000001</v>
      </c>
      <c r="R680" s="224">
        <f>Q680*H680</f>
        <v>0.67342979999999997</v>
      </c>
      <c r="S680" s="224">
        <v>0</v>
      </c>
      <c r="T680" s="225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26" t="s">
        <v>257</v>
      </c>
      <c r="AT680" s="226" t="s">
        <v>310</v>
      </c>
      <c r="AU680" s="226" t="s">
        <v>83</v>
      </c>
      <c r="AY680" s="19" t="s">
        <v>213</v>
      </c>
      <c r="BE680" s="227">
        <f>IF(N680="základní",J680,0)</f>
        <v>0</v>
      </c>
      <c r="BF680" s="227">
        <f>IF(N680="snížená",J680,0)</f>
        <v>0</v>
      </c>
      <c r="BG680" s="227">
        <f>IF(N680="zákl. přenesená",J680,0)</f>
        <v>0</v>
      </c>
      <c r="BH680" s="227">
        <f>IF(N680="sníž. přenesená",J680,0)</f>
        <v>0</v>
      </c>
      <c r="BI680" s="227">
        <f>IF(N680="nulová",J680,0)</f>
        <v>0</v>
      </c>
      <c r="BJ680" s="19" t="s">
        <v>81</v>
      </c>
      <c r="BK680" s="227">
        <f>ROUND(I680*H680,2)</f>
        <v>0</v>
      </c>
      <c r="BL680" s="19" t="s">
        <v>220</v>
      </c>
      <c r="BM680" s="226" t="s">
        <v>944</v>
      </c>
    </row>
    <row r="681" s="14" customFormat="1">
      <c r="A681" s="14"/>
      <c r="B681" s="239"/>
      <c r="C681" s="240"/>
      <c r="D681" s="230" t="s">
        <v>222</v>
      </c>
      <c r="E681" s="241" t="s">
        <v>19</v>
      </c>
      <c r="F681" s="242" t="s">
        <v>945</v>
      </c>
      <c r="G681" s="240"/>
      <c r="H681" s="243">
        <v>37.164999999999999</v>
      </c>
      <c r="I681" s="244"/>
      <c r="J681" s="240"/>
      <c r="K681" s="240"/>
      <c r="L681" s="245"/>
      <c r="M681" s="246"/>
      <c r="N681" s="247"/>
      <c r="O681" s="247"/>
      <c r="P681" s="247"/>
      <c r="Q681" s="247"/>
      <c r="R681" s="247"/>
      <c r="S681" s="247"/>
      <c r="T681" s="248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9" t="s">
        <v>222</v>
      </c>
      <c r="AU681" s="249" t="s">
        <v>83</v>
      </c>
      <c r="AV681" s="14" t="s">
        <v>83</v>
      </c>
      <c r="AW681" s="14" t="s">
        <v>34</v>
      </c>
      <c r="AX681" s="14" t="s">
        <v>81</v>
      </c>
      <c r="AY681" s="249" t="s">
        <v>213</v>
      </c>
    </row>
    <row r="682" s="2" customFormat="1">
      <c r="A682" s="40"/>
      <c r="B682" s="41"/>
      <c r="C682" s="215" t="s">
        <v>946</v>
      </c>
      <c r="D682" s="215" t="s">
        <v>215</v>
      </c>
      <c r="E682" s="216" t="s">
        <v>947</v>
      </c>
      <c r="F682" s="217" t="s">
        <v>948</v>
      </c>
      <c r="G682" s="218" t="s">
        <v>236</v>
      </c>
      <c r="H682" s="219">
        <v>36.436</v>
      </c>
      <c r="I682" s="220"/>
      <c r="J682" s="221">
        <f>ROUND(I682*H682,2)</f>
        <v>0</v>
      </c>
      <c r="K682" s="217" t="s">
        <v>219</v>
      </c>
      <c r="L682" s="46"/>
      <c r="M682" s="222" t="s">
        <v>19</v>
      </c>
      <c r="N682" s="223" t="s">
        <v>45</v>
      </c>
      <c r="O682" s="86"/>
      <c r="P682" s="224">
        <f>O682*H682</f>
        <v>0</v>
      </c>
      <c r="Q682" s="224">
        <v>0.01575</v>
      </c>
      <c r="R682" s="224">
        <f>Q682*H682</f>
        <v>0.57386700000000002</v>
      </c>
      <c r="S682" s="224">
        <v>0</v>
      </c>
      <c r="T682" s="225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26" t="s">
        <v>220</v>
      </c>
      <c r="AT682" s="226" t="s">
        <v>215</v>
      </c>
      <c r="AU682" s="226" t="s">
        <v>83</v>
      </c>
      <c r="AY682" s="19" t="s">
        <v>213</v>
      </c>
      <c r="BE682" s="227">
        <f>IF(N682="základní",J682,0)</f>
        <v>0</v>
      </c>
      <c r="BF682" s="227">
        <f>IF(N682="snížená",J682,0)</f>
        <v>0</v>
      </c>
      <c r="BG682" s="227">
        <f>IF(N682="zákl. přenesená",J682,0)</f>
        <v>0</v>
      </c>
      <c r="BH682" s="227">
        <f>IF(N682="sníž. přenesená",J682,0)</f>
        <v>0</v>
      </c>
      <c r="BI682" s="227">
        <f>IF(N682="nulová",J682,0)</f>
        <v>0</v>
      </c>
      <c r="BJ682" s="19" t="s">
        <v>81</v>
      </c>
      <c r="BK682" s="227">
        <f>ROUND(I682*H682,2)</f>
        <v>0</v>
      </c>
      <c r="BL682" s="19" t="s">
        <v>220</v>
      </c>
      <c r="BM682" s="226" t="s">
        <v>949</v>
      </c>
    </row>
    <row r="683" s="13" customFormat="1">
      <c r="A683" s="13"/>
      <c r="B683" s="228"/>
      <c r="C683" s="229"/>
      <c r="D683" s="230" t="s">
        <v>222</v>
      </c>
      <c r="E683" s="231" t="s">
        <v>19</v>
      </c>
      <c r="F683" s="232" t="s">
        <v>271</v>
      </c>
      <c r="G683" s="229"/>
      <c r="H683" s="231" t="s">
        <v>19</v>
      </c>
      <c r="I683" s="233"/>
      <c r="J683" s="229"/>
      <c r="K683" s="229"/>
      <c r="L683" s="234"/>
      <c r="M683" s="235"/>
      <c r="N683" s="236"/>
      <c r="O683" s="236"/>
      <c r="P683" s="236"/>
      <c r="Q683" s="236"/>
      <c r="R683" s="236"/>
      <c r="S683" s="236"/>
      <c r="T683" s="237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8" t="s">
        <v>222</v>
      </c>
      <c r="AU683" s="238" t="s">
        <v>83</v>
      </c>
      <c r="AV683" s="13" t="s">
        <v>81</v>
      </c>
      <c r="AW683" s="13" t="s">
        <v>34</v>
      </c>
      <c r="AX683" s="13" t="s">
        <v>74</v>
      </c>
      <c r="AY683" s="238" t="s">
        <v>213</v>
      </c>
    </row>
    <row r="684" s="13" customFormat="1">
      <c r="A684" s="13"/>
      <c r="B684" s="228"/>
      <c r="C684" s="229"/>
      <c r="D684" s="230" t="s">
        <v>222</v>
      </c>
      <c r="E684" s="231" t="s">
        <v>19</v>
      </c>
      <c r="F684" s="232" t="s">
        <v>950</v>
      </c>
      <c r="G684" s="229"/>
      <c r="H684" s="231" t="s">
        <v>19</v>
      </c>
      <c r="I684" s="233"/>
      <c r="J684" s="229"/>
      <c r="K684" s="229"/>
      <c r="L684" s="234"/>
      <c r="M684" s="235"/>
      <c r="N684" s="236"/>
      <c r="O684" s="236"/>
      <c r="P684" s="236"/>
      <c r="Q684" s="236"/>
      <c r="R684" s="236"/>
      <c r="S684" s="236"/>
      <c r="T684" s="237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8" t="s">
        <v>222</v>
      </c>
      <c r="AU684" s="238" t="s">
        <v>83</v>
      </c>
      <c r="AV684" s="13" t="s">
        <v>81</v>
      </c>
      <c r="AW684" s="13" t="s">
        <v>34</v>
      </c>
      <c r="AX684" s="13" t="s">
        <v>74</v>
      </c>
      <c r="AY684" s="238" t="s">
        <v>213</v>
      </c>
    </row>
    <row r="685" s="14" customFormat="1">
      <c r="A685" s="14"/>
      <c r="B685" s="239"/>
      <c r="C685" s="240"/>
      <c r="D685" s="230" t="s">
        <v>222</v>
      </c>
      <c r="E685" s="241" t="s">
        <v>19</v>
      </c>
      <c r="F685" s="242" t="s">
        <v>951</v>
      </c>
      <c r="G685" s="240"/>
      <c r="H685" s="243">
        <v>36.436</v>
      </c>
      <c r="I685" s="244"/>
      <c r="J685" s="240"/>
      <c r="K685" s="240"/>
      <c r="L685" s="245"/>
      <c r="M685" s="246"/>
      <c r="N685" s="247"/>
      <c r="O685" s="247"/>
      <c r="P685" s="247"/>
      <c r="Q685" s="247"/>
      <c r="R685" s="247"/>
      <c r="S685" s="247"/>
      <c r="T685" s="24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9" t="s">
        <v>222</v>
      </c>
      <c r="AU685" s="249" t="s">
        <v>83</v>
      </c>
      <c r="AV685" s="14" t="s">
        <v>83</v>
      </c>
      <c r="AW685" s="14" t="s">
        <v>34</v>
      </c>
      <c r="AX685" s="14" t="s">
        <v>81</v>
      </c>
      <c r="AY685" s="249" t="s">
        <v>213</v>
      </c>
    </row>
    <row r="686" s="2" customFormat="1">
      <c r="A686" s="40"/>
      <c r="B686" s="41"/>
      <c r="C686" s="215" t="s">
        <v>952</v>
      </c>
      <c r="D686" s="215" t="s">
        <v>215</v>
      </c>
      <c r="E686" s="216" t="s">
        <v>953</v>
      </c>
      <c r="F686" s="217" t="s">
        <v>954</v>
      </c>
      <c r="G686" s="218" t="s">
        <v>236</v>
      </c>
      <c r="H686" s="219">
        <v>4626.8239999999996</v>
      </c>
      <c r="I686" s="220"/>
      <c r="J686" s="221">
        <f>ROUND(I686*H686,2)</f>
        <v>0</v>
      </c>
      <c r="K686" s="217" t="s">
        <v>219</v>
      </c>
      <c r="L686" s="46"/>
      <c r="M686" s="222" t="s">
        <v>19</v>
      </c>
      <c r="N686" s="223" t="s">
        <v>45</v>
      </c>
      <c r="O686" s="86"/>
      <c r="P686" s="224">
        <f>O686*H686</f>
        <v>0</v>
      </c>
      <c r="Q686" s="224">
        <v>0.016279999999999999</v>
      </c>
      <c r="R686" s="224">
        <f>Q686*H686</f>
        <v>75.324694719999997</v>
      </c>
      <c r="S686" s="224">
        <v>0</v>
      </c>
      <c r="T686" s="225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26" t="s">
        <v>220</v>
      </c>
      <c r="AT686" s="226" t="s">
        <v>215</v>
      </c>
      <c r="AU686" s="226" t="s">
        <v>83</v>
      </c>
      <c r="AY686" s="19" t="s">
        <v>213</v>
      </c>
      <c r="BE686" s="227">
        <f>IF(N686="základní",J686,0)</f>
        <v>0</v>
      </c>
      <c r="BF686" s="227">
        <f>IF(N686="snížená",J686,0)</f>
        <v>0</v>
      </c>
      <c r="BG686" s="227">
        <f>IF(N686="zákl. přenesená",J686,0)</f>
        <v>0</v>
      </c>
      <c r="BH686" s="227">
        <f>IF(N686="sníž. přenesená",J686,0)</f>
        <v>0</v>
      </c>
      <c r="BI686" s="227">
        <f>IF(N686="nulová",J686,0)</f>
        <v>0</v>
      </c>
      <c r="BJ686" s="19" t="s">
        <v>81</v>
      </c>
      <c r="BK686" s="227">
        <f>ROUND(I686*H686,2)</f>
        <v>0</v>
      </c>
      <c r="BL686" s="19" t="s">
        <v>220</v>
      </c>
      <c r="BM686" s="226" t="s">
        <v>955</v>
      </c>
    </row>
    <row r="687" s="13" customFormat="1">
      <c r="A687" s="13"/>
      <c r="B687" s="228"/>
      <c r="C687" s="229"/>
      <c r="D687" s="230" t="s">
        <v>222</v>
      </c>
      <c r="E687" s="231" t="s">
        <v>19</v>
      </c>
      <c r="F687" s="232" t="s">
        <v>271</v>
      </c>
      <c r="G687" s="229"/>
      <c r="H687" s="231" t="s">
        <v>19</v>
      </c>
      <c r="I687" s="233"/>
      <c r="J687" s="229"/>
      <c r="K687" s="229"/>
      <c r="L687" s="234"/>
      <c r="M687" s="235"/>
      <c r="N687" s="236"/>
      <c r="O687" s="236"/>
      <c r="P687" s="236"/>
      <c r="Q687" s="236"/>
      <c r="R687" s="236"/>
      <c r="S687" s="236"/>
      <c r="T687" s="237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8" t="s">
        <v>222</v>
      </c>
      <c r="AU687" s="238" t="s">
        <v>83</v>
      </c>
      <c r="AV687" s="13" t="s">
        <v>81</v>
      </c>
      <c r="AW687" s="13" t="s">
        <v>34</v>
      </c>
      <c r="AX687" s="13" t="s">
        <v>74</v>
      </c>
      <c r="AY687" s="238" t="s">
        <v>213</v>
      </c>
    </row>
    <row r="688" s="14" customFormat="1">
      <c r="A688" s="14"/>
      <c r="B688" s="239"/>
      <c r="C688" s="240"/>
      <c r="D688" s="230" t="s">
        <v>222</v>
      </c>
      <c r="E688" s="241" t="s">
        <v>19</v>
      </c>
      <c r="F688" s="242" t="s">
        <v>956</v>
      </c>
      <c r="G688" s="240"/>
      <c r="H688" s="243">
        <v>1852.0229999999999</v>
      </c>
      <c r="I688" s="244"/>
      <c r="J688" s="240"/>
      <c r="K688" s="240"/>
      <c r="L688" s="245"/>
      <c r="M688" s="246"/>
      <c r="N688" s="247"/>
      <c r="O688" s="247"/>
      <c r="P688" s="247"/>
      <c r="Q688" s="247"/>
      <c r="R688" s="247"/>
      <c r="S688" s="247"/>
      <c r="T688" s="248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9" t="s">
        <v>222</v>
      </c>
      <c r="AU688" s="249" t="s">
        <v>83</v>
      </c>
      <c r="AV688" s="14" t="s">
        <v>83</v>
      </c>
      <c r="AW688" s="14" t="s">
        <v>34</v>
      </c>
      <c r="AX688" s="14" t="s">
        <v>74</v>
      </c>
      <c r="AY688" s="249" t="s">
        <v>213</v>
      </c>
    </row>
    <row r="689" s="16" customFormat="1">
      <c r="A689" s="16"/>
      <c r="B689" s="261"/>
      <c r="C689" s="262"/>
      <c r="D689" s="230" t="s">
        <v>222</v>
      </c>
      <c r="E689" s="263" t="s">
        <v>19</v>
      </c>
      <c r="F689" s="264" t="s">
        <v>299</v>
      </c>
      <c r="G689" s="262"/>
      <c r="H689" s="265">
        <v>1852.0229999999999</v>
      </c>
      <c r="I689" s="266"/>
      <c r="J689" s="262"/>
      <c r="K689" s="262"/>
      <c r="L689" s="267"/>
      <c r="M689" s="268"/>
      <c r="N689" s="269"/>
      <c r="O689" s="269"/>
      <c r="P689" s="269"/>
      <c r="Q689" s="269"/>
      <c r="R689" s="269"/>
      <c r="S689" s="269"/>
      <c r="T689" s="270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T689" s="271" t="s">
        <v>222</v>
      </c>
      <c r="AU689" s="271" t="s">
        <v>83</v>
      </c>
      <c r="AV689" s="16" t="s">
        <v>106</v>
      </c>
      <c r="AW689" s="16" t="s">
        <v>34</v>
      </c>
      <c r="AX689" s="16" t="s">
        <v>74</v>
      </c>
      <c r="AY689" s="271" t="s">
        <v>213</v>
      </c>
    </row>
    <row r="690" s="14" customFormat="1">
      <c r="A690" s="14"/>
      <c r="B690" s="239"/>
      <c r="C690" s="240"/>
      <c r="D690" s="230" t="s">
        <v>222</v>
      </c>
      <c r="E690" s="241" t="s">
        <v>19</v>
      </c>
      <c r="F690" s="242" t="s">
        <v>957</v>
      </c>
      <c r="G690" s="240"/>
      <c r="H690" s="243">
        <v>2149.2719999999999</v>
      </c>
      <c r="I690" s="244"/>
      <c r="J690" s="240"/>
      <c r="K690" s="240"/>
      <c r="L690" s="245"/>
      <c r="M690" s="246"/>
      <c r="N690" s="247"/>
      <c r="O690" s="247"/>
      <c r="P690" s="247"/>
      <c r="Q690" s="247"/>
      <c r="R690" s="247"/>
      <c r="S690" s="247"/>
      <c r="T690" s="248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9" t="s">
        <v>222</v>
      </c>
      <c r="AU690" s="249" t="s">
        <v>83</v>
      </c>
      <c r="AV690" s="14" t="s">
        <v>83</v>
      </c>
      <c r="AW690" s="14" t="s">
        <v>34</v>
      </c>
      <c r="AX690" s="14" t="s">
        <v>74</v>
      </c>
      <c r="AY690" s="249" t="s">
        <v>213</v>
      </c>
    </row>
    <row r="691" s="16" customFormat="1">
      <c r="A691" s="16"/>
      <c r="B691" s="261"/>
      <c r="C691" s="262"/>
      <c r="D691" s="230" t="s">
        <v>222</v>
      </c>
      <c r="E691" s="263" t="s">
        <v>19</v>
      </c>
      <c r="F691" s="264" t="s">
        <v>299</v>
      </c>
      <c r="G691" s="262"/>
      <c r="H691" s="265">
        <v>2149.2719999999999</v>
      </c>
      <c r="I691" s="266"/>
      <c r="J691" s="262"/>
      <c r="K691" s="262"/>
      <c r="L691" s="267"/>
      <c r="M691" s="268"/>
      <c r="N691" s="269"/>
      <c r="O691" s="269"/>
      <c r="P691" s="269"/>
      <c r="Q691" s="269"/>
      <c r="R691" s="269"/>
      <c r="S691" s="269"/>
      <c r="T691" s="270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T691" s="271" t="s">
        <v>222</v>
      </c>
      <c r="AU691" s="271" t="s">
        <v>83</v>
      </c>
      <c r="AV691" s="16" t="s">
        <v>106</v>
      </c>
      <c r="AW691" s="16" t="s">
        <v>34</v>
      </c>
      <c r="AX691" s="16" t="s">
        <v>74</v>
      </c>
      <c r="AY691" s="271" t="s">
        <v>213</v>
      </c>
    </row>
    <row r="692" s="14" customFormat="1">
      <c r="A692" s="14"/>
      <c r="B692" s="239"/>
      <c r="C692" s="240"/>
      <c r="D692" s="230" t="s">
        <v>222</v>
      </c>
      <c r="E692" s="241" t="s">
        <v>19</v>
      </c>
      <c r="F692" s="242" t="s">
        <v>958</v>
      </c>
      <c r="G692" s="240"/>
      <c r="H692" s="243">
        <v>456.94999999999999</v>
      </c>
      <c r="I692" s="244"/>
      <c r="J692" s="240"/>
      <c r="K692" s="240"/>
      <c r="L692" s="245"/>
      <c r="M692" s="246"/>
      <c r="N692" s="247"/>
      <c r="O692" s="247"/>
      <c r="P692" s="247"/>
      <c r="Q692" s="247"/>
      <c r="R692" s="247"/>
      <c r="S692" s="247"/>
      <c r="T692" s="248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9" t="s">
        <v>222</v>
      </c>
      <c r="AU692" s="249" t="s">
        <v>83</v>
      </c>
      <c r="AV692" s="14" t="s">
        <v>83</v>
      </c>
      <c r="AW692" s="14" t="s">
        <v>34</v>
      </c>
      <c r="AX692" s="14" t="s">
        <v>74</v>
      </c>
      <c r="AY692" s="249" t="s">
        <v>213</v>
      </c>
    </row>
    <row r="693" s="14" customFormat="1">
      <c r="A693" s="14"/>
      <c r="B693" s="239"/>
      <c r="C693" s="240"/>
      <c r="D693" s="230" t="s">
        <v>222</v>
      </c>
      <c r="E693" s="241" t="s">
        <v>19</v>
      </c>
      <c r="F693" s="242" t="s">
        <v>959</v>
      </c>
      <c r="G693" s="240"/>
      <c r="H693" s="243">
        <v>83.814999999999998</v>
      </c>
      <c r="I693" s="244"/>
      <c r="J693" s="240"/>
      <c r="K693" s="240"/>
      <c r="L693" s="245"/>
      <c r="M693" s="246"/>
      <c r="N693" s="247"/>
      <c r="O693" s="247"/>
      <c r="P693" s="247"/>
      <c r="Q693" s="247"/>
      <c r="R693" s="247"/>
      <c r="S693" s="247"/>
      <c r="T693" s="248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9" t="s">
        <v>222</v>
      </c>
      <c r="AU693" s="249" t="s">
        <v>83</v>
      </c>
      <c r="AV693" s="14" t="s">
        <v>83</v>
      </c>
      <c r="AW693" s="14" t="s">
        <v>34</v>
      </c>
      <c r="AX693" s="14" t="s">
        <v>74</v>
      </c>
      <c r="AY693" s="249" t="s">
        <v>213</v>
      </c>
    </row>
    <row r="694" s="16" customFormat="1">
      <c r="A694" s="16"/>
      <c r="B694" s="261"/>
      <c r="C694" s="262"/>
      <c r="D694" s="230" t="s">
        <v>222</v>
      </c>
      <c r="E694" s="263" t="s">
        <v>19</v>
      </c>
      <c r="F694" s="264" t="s">
        <v>299</v>
      </c>
      <c r="G694" s="262"/>
      <c r="H694" s="265">
        <v>540.76499999999999</v>
      </c>
      <c r="I694" s="266"/>
      <c r="J694" s="262"/>
      <c r="K694" s="262"/>
      <c r="L694" s="267"/>
      <c r="M694" s="268"/>
      <c r="N694" s="269"/>
      <c r="O694" s="269"/>
      <c r="P694" s="269"/>
      <c r="Q694" s="269"/>
      <c r="R694" s="269"/>
      <c r="S694" s="269"/>
      <c r="T694" s="270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T694" s="271" t="s">
        <v>222</v>
      </c>
      <c r="AU694" s="271" t="s">
        <v>83</v>
      </c>
      <c r="AV694" s="16" t="s">
        <v>106</v>
      </c>
      <c r="AW694" s="16" t="s">
        <v>34</v>
      </c>
      <c r="AX694" s="16" t="s">
        <v>74</v>
      </c>
      <c r="AY694" s="271" t="s">
        <v>213</v>
      </c>
    </row>
    <row r="695" s="14" customFormat="1">
      <c r="A695" s="14"/>
      <c r="B695" s="239"/>
      <c r="C695" s="240"/>
      <c r="D695" s="230" t="s">
        <v>222</v>
      </c>
      <c r="E695" s="241" t="s">
        <v>19</v>
      </c>
      <c r="F695" s="242" t="s">
        <v>960</v>
      </c>
      <c r="G695" s="240"/>
      <c r="H695" s="243">
        <v>84.763999999999996</v>
      </c>
      <c r="I695" s="244"/>
      <c r="J695" s="240"/>
      <c r="K695" s="240"/>
      <c r="L695" s="245"/>
      <c r="M695" s="246"/>
      <c r="N695" s="247"/>
      <c r="O695" s="247"/>
      <c r="P695" s="247"/>
      <c r="Q695" s="247"/>
      <c r="R695" s="247"/>
      <c r="S695" s="247"/>
      <c r="T695" s="248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9" t="s">
        <v>222</v>
      </c>
      <c r="AU695" s="249" t="s">
        <v>83</v>
      </c>
      <c r="AV695" s="14" t="s">
        <v>83</v>
      </c>
      <c r="AW695" s="14" t="s">
        <v>34</v>
      </c>
      <c r="AX695" s="14" t="s">
        <v>74</v>
      </c>
      <c r="AY695" s="249" t="s">
        <v>213</v>
      </c>
    </row>
    <row r="696" s="15" customFormat="1">
      <c r="A696" s="15"/>
      <c r="B696" s="250"/>
      <c r="C696" s="251"/>
      <c r="D696" s="230" t="s">
        <v>222</v>
      </c>
      <c r="E696" s="252" t="s">
        <v>19</v>
      </c>
      <c r="F696" s="253" t="s">
        <v>228</v>
      </c>
      <c r="G696" s="251"/>
      <c r="H696" s="254">
        <v>4626.8239999999996</v>
      </c>
      <c r="I696" s="255"/>
      <c r="J696" s="251"/>
      <c r="K696" s="251"/>
      <c r="L696" s="256"/>
      <c r="M696" s="257"/>
      <c r="N696" s="258"/>
      <c r="O696" s="258"/>
      <c r="P696" s="258"/>
      <c r="Q696" s="258"/>
      <c r="R696" s="258"/>
      <c r="S696" s="258"/>
      <c r="T696" s="259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60" t="s">
        <v>222</v>
      </c>
      <c r="AU696" s="260" t="s">
        <v>83</v>
      </c>
      <c r="AV696" s="15" t="s">
        <v>220</v>
      </c>
      <c r="AW696" s="15" t="s">
        <v>34</v>
      </c>
      <c r="AX696" s="15" t="s">
        <v>81</v>
      </c>
      <c r="AY696" s="260" t="s">
        <v>213</v>
      </c>
    </row>
    <row r="697" s="2" customFormat="1">
      <c r="A697" s="40"/>
      <c r="B697" s="41"/>
      <c r="C697" s="215" t="s">
        <v>961</v>
      </c>
      <c r="D697" s="215" t="s">
        <v>215</v>
      </c>
      <c r="E697" s="216" t="s">
        <v>962</v>
      </c>
      <c r="F697" s="217" t="s">
        <v>963</v>
      </c>
      <c r="G697" s="218" t="s">
        <v>236</v>
      </c>
      <c r="H697" s="219">
        <v>10525.947</v>
      </c>
      <c r="I697" s="220"/>
      <c r="J697" s="221">
        <f>ROUND(I697*H697,2)</f>
        <v>0</v>
      </c>
      <c r="K697" s="217" t="s">
        <v>219</v>
      </c>
      <c r="L697" s="46"/>
      <c r="M697" s="222" t="s">
        <v>19</v>
      </c>
      <c r="N697" s="223" t="s">
        <v>45</v>
      </c>
      <c r="O697" s="86"/>
      <c r="P697" s="224">
        <f>O697*H697</f>
        <v>0</v>
      </c>
      <c r="Q697" s="224">
        <v>0.0067999999999999996</v>
      </c>
      <c r="R697" s="224">
        <f>Q697*H697</f>
        <v>71.5764396</v>
      </c>
      <c r="S697" s="224">
        <v>0</v>
      </c>
      <c r="T697" s="225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26" t="s">
        <v>220</v>
      </c>
      <c r="AT697" s="226" t="s">
        <v>215</v>
      </c>
      <c r="AU697" s="226" t="s">
        <v>83</v>
      </c>
      <c r="AY697" s="19" t="s">
        <v>213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19" t="s">
        <v>81</v>
      </c>
      <c r="BK697" s="227">
        <f>ROUND(I697*H697,2)</f>
        <v>0</v>
      </c>
      <c r="BL697" s="19" t="s">
        <v>220</v>
      </c>
      <c r="BM697" s="226" t="s">
        <v>964</v>
      </c>
    </row>
    <row r="698" s="13" customFormat="1">
      <c r="A698" s="13"/>
      <c r="B698" s="228"/>
      <c r="C698" s="229"/>
      <c r="D698" s="230" t="s">
        <v>222</v>
      </c>
      <c r="E698" s="231" t="s">
        <v>19</v>
      </c>
      <c r="F698" s="232" t="s">
        <v>271</v>
      </c>
      <c r="G698" s="229"/>
      <c r="H698" s="231" t="s">
        <v>19</v>
      </c>
      <c r="I698" s="233"/>
      <c r="J698" s="229"/>
      <c r="K698" s="229"/>
      <c r="L698" s="234"/>
      <c r="M698" s="235"/>
      <c r="N698" s="236"/>
      <c r="O698" s="236"/>
      <c r="P698" s="236"/>
      <c r="Q698" s="236"/>
      <c r="R698" s="236"/>
      <c r="S698" s="236"/>
      <c r="T698" s="237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8" t="s">
        <v>222</v>
      </c>
      <c r="AU698" s="238" t="s">
        <v>83</v>
      </c>
      <c r="AV698" s="13" t="s">
        <v>81</v>
      </c>
      <c r="AW698" s="13" t="s">
        <v>34</v>
      </c>
      <c r="AX698" s="13" t="s">
        <v>74</v>
      </c>
      <c r="AY698" s="238" t="s">
        <v>213</v>
      </c>
    </row>
    <row r="699" s="14" customFormat="1">
      <c r="A699" s="14"/>
      <c r="B699" s="239"/>
      <c r="C699" s="240"/>
      <c r="D699" s="230" t="s">
        <v>222</v>
      </c>
      <c r="E699" s="241" t="s">
        <v>19</v>
      </c>
      <c r="F699" s="242" t="s">
        <v>965</v>
      </c>
      <c r="G699" s="240"/>
      <c r="H699" s="243">
        <v>1602.9480000000001</v>
      </c>
      <c r="I699" s="244"/>
      <c r="J699" s="240"/>
      <c r="K699" s="240"/>
      <c r="L699" s="245"/>
      <c r="M699" s="246"/>
      <c r="N699" s="247"/>
      <c r="O699" s="247"/>
      <c r="P699" s="247"/>
      <c r="Q699" s="247"/>
      <c r="R699" s="247"/>
      <c r="S699" s="247"/>
      <c r="T699" s="248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9" t="s">
        <v>222</v>
      </c>
      <c r="AU699" s="249" t="s">
        <v>83</v>
      </c>
      <c r="AV699" s="14" t="s">
        <v>83</v>
      </c>
      <c r="AW699" s="14" t="s">
        <v>34</v>
      </c>
      <c r="AX699" s="14" t="s">
        <v>74</v>
      </c>
      <c r="AY699" s="249" t="s">
        <v>213</v>
      </c>
    </row>
    <row r="700" s="14" customFormat="1">
      <c r="A700" s="14"/>
      <c r="B700" s="239"/>
      <c r="C700" s="240"/>
      <c r="D700" s="230" t="s">
        <v>222</v>
      </c>
      <c r="E700" s="241" t="s">
        <v>19</v>
      </c>
      <c r="F700" s="242" t="s">
        <v>966</v>
      </c>
      <c r="G700" s="240"/>
      <c r="H700" s="243">
        <v>2635.4140000000002</v>
      </c>
      <c r="I700" s="244"/>
      <c r="J700" s="240"/>
      <c r="K700" s="240"/>
      <c r="L700" s="245"/>
      <c r="M700" s="246"/>
      <c r="N700" s="247"/>
      <c r="O700" s="247"/>
      <c r="P700" s="247"/>
      <c r="Q700" s="247"/>
      <c r="R700" s="247"/>
      <c r="S700" s="247"/>
      <c r="T700" s="248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9" t="s">
        <v>222</v>
      </c>
      <c r="AU700" s="249" t="s">
        <v>83</v>
      </c>
      <c r="AV700" s="14" t="s">
        <v>83</v>
      </c>
      <c r="AW700" s="14" t="s">
        <v>34</v>
      </c>
      <c r="AX700" s="14" t="s">
        <v>74</v>
      </c>
      <c r="AY700" s="249" t="s">
        <v>213</v>
      </c>
    </row>
    <row r="701" s="16" customFormat="1">
      <c r="A701" s="16"/>
      <c r="B701" s="261"/>
      <c r="C701" s="262"/>
      <c r="D701" s="230" t="s">
        <v>222</v>
      </c>
      <c r="E701" s="263" t="s">
        <v>19</v>
      </c>
      <c r="F701" s="264" t="s">
        <v>299</v>
      </c>
      <c r="G701" s="262"/>
      <c r="H701" s="265">
        <v>4238.3620000000001</v>
      </c>
      <c r="I701" s="266"/>
      <c r="J701" s="262"/>
      <c r="K701" s="262"/>
      <c r="L701" s="267"/>
      <c r="M701" s="268"/>
      <c r="N701" s="269"/>
      <c r="O701" s="269"/>
      <c r="P701" s="269"/>
      <c r="Q701" s="269"/>
      <c r="R701" s="269"/>
      <c r="S701" s="269"/>
      <c r="T701" s="270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T701" s="271" t="s">
        <v>222</v>
      </c>
      <c r="AU701" s="271" t="s">
        <v>83</v>
      </c>
      <c r="AV701" s="16" t="s">
        <v>106</v>
      </c>
      <c r="AW701" s="16" t="s">
        <v>34</v>
      </c>
      <c r="AX701" s="16" t="s">
        <v>74</v>
      </c>
      <c r="AY701" s="271" t="s">
        <v>213</v>
      </c>
    </row>
    <row r="702" s="14" customFormat="1">
      <c r="A702" s="14"/>
      <c r="B702" s="239"/>
      <c r="C702" s="240"/>
      <c r="D702" s="230" t="s">
        <v>222</v>
      </c>
      <c r="E702" s="241" t="s">
        <v>19</v>
      </c>
      <c r="F702" s="242" t="s">
        <v>967</v>
      </c>
      <c r="G702" s="240"/>
      <c r="H702" s="243">
        <v>4298.5429999999997</v>
      </c>
      <c r="I702" s="244"/>
      <c r="J702" s="240"/>
      <c r="K702" s="240"/>
      <c r="L702" s="245"/>
      <c r="M702" s="246"/>
      <c r="N702" s="247"/>
      <c r="O702" s="247"/>
      <c r="P702" s="247"/>
      <c r="Q702" s="247"/>
      <c r="R702" s="247"/>
      <c r="S702" s="247"/>
      <c r="T702" s="248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9" t="s">
        <v>222</v>
      </c>
      <c r="AU702" s="249" t="s">
        <v>83</v>
      </c>
      <c r="AV702" s="14" t="s">
        <v>83</v>
      </c>
      <c r="AW702" s="14" t="s">
        <v>34</v>
      </c>
      <c r="AX702" s="14" t="s">
        <v>74</v>
      </c>
      <c r="AY702" s="249" t="s">
        <v>213</v>
      </c>
    </row>
    <row r="703" s="16" customFormat="1">
      <c r="A703" s="16"/>
      <c r="B703" s="261"/>
      <c r="C703" s="262"/>
      <c r="D703" s="230" t="s">
        <v>222</v>
      </c>
      <c r="E703" s="263" t="s">
        <v>19</v>
      </c>
      <c r="F703" s="264" t="s">
        <v>299</v>
      </c>
      <c r="G703" s="262"/>
      <c r="H703" s="265">
        <v>4298.5429999999997</v>
      </c>
      <c r="I703" s="266"/>
      <c r="J703" s="262"/>
      <c r="K703" s="262"/>
      <c r="L703" s="267"/>
      <c r="M703" s="268"/>
      <c r="N703" s="269"/>
      <c r="O703" s="269"/>
      <c r="P703" s="269"/>
      <c r="Q703" s="269"/>
      <c r="R703" s="269"/>
      <c r="S703" s="269"/>
      <c r="T703" s="270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T703" s="271" t="s">
        <v>222</v>
      </c>
      <c r="AU703" s="271" t="s">
        <v>83</v>
      </c>
      <c r="AV703" s="16" t="s">
        <v>106</v>
      </c>
      <c r="AW703" s="16" t="s">
        <v>34</v>
      </c>
      <c r="AX703" s="16" t="s">
        <v>74</v>
      </c>
      <c r="AY703" s="271" t="s">
        <v>213</v>
      </c>
    </row>
    <row r="704" s="14" customFormat="1">
      <c r="A704" s="14"/>
      <c r="B704" s="239"/>
      <c r="C704" s="240"/>
      <c r="D704" s="230" t="s">
        <v>222</v>
      </c>
      <c r="E704" s="241" t="s">
        <v>19</v>
      </c>
      <c r="F704" s="242" t="s">
        <v>968</v>
      </c>
      <c r="G704" s="240"/>
      <c r="H704" s="243">
        <v>913.90099999999995</v>
      </c>
      <c r="I704" s="244"/>
      <c r="J704" s="240"/>
      <c r="K704" s="240"/>
      <c r="L704" s="245"/>
      <c r="M704" s="246"/>
      <c r="N704" s="247"/>
      <c r="O704" s="247"/>
      <c r="P704" s="247"/>
      <c r="Q704" s="247"/>
      <c r="R704" s="247"/>
      <c r="S704" s="247"/>
      <c r="T704" s="248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9" t="s">
        <v>222</v>
      </c>
      <c r="AU704" s="249" t="s">
        <v>83</v>
      </c>
      <c r="AV704" s="14" t="s">
        <v>83</v>
      </c>
      <c r="AW704" s="14" t="s">
        <v>34</v>
      </c>
      <c r="AX704" s="14" t="s">
        <v>74</v>
      </c>
      <c r="AY704" s="249" t="s">
        <v>213</v>
      </c>
    </row>
    <row r="705" s="14" customFormat="1">
      <c r="A705" s="14"/>
      <c r="B705" s="239"/>
      <c r="C705" s="240"/>
      <c r="D705" s="230" t="s">
        <v>222</v>
      </c>
      <c r="E705" s="241" t="s">
        <v>19</v>
      </c>
      <c r="F705" s="242" t="s">
        <v>969</v>
      </c>
      <c r="G705" s="240"/>
      <c r="H705" s="243">
        <v>586.70500000000004</v>
      </c>
      <c r="I705" s="244"/>
      <c r="J705" s="240"/>
      <c r="K705" s="240"/>
      <c r="L705" s="245"/>
      <c r="M705" s="246"/>
      <c r="N705" s="247"/>
      <c r="O705" s="247"/>
      <c r="P705" s="247"/>
      <c r="Q705" s="247"/>
      <c r="R705" s="247"/>
      <c r="S705" s="247"/>
      <c r="T705" s="248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9" t="s">
        <v>222</v>
      </c>
      <c r="AU705" s="249" t="s">
        <v>83</v>
      </c>
      <c r="AV705" s="14" t="s">
        <v>83</v>
      </c>
      <c r="AW705" s="14" t="s">
        <v>34</v>
      </c>
      <c r="AX705" s="14" t="s">
        <v>74</v>
      </c>
      <c r="AY705" s="249" t="s">
        <v>213</v>
      </c>
    </row>
    <row r="706" s="16" customFormat="1">
      <c r="A706" s="16"/>
      <c r="B706" s="261"/>
      <c r="C706" s="262"/>
      <c r="D706" s="230" t="s">
        <v>222</v>
      </c>
      <c r="E706" s="263" t="s">
        <v>19</v>
      </c>
      <c r="F706" s="264" t="s">
        <v>299</v>
      </c>
      <c r="G706" s="262"/>
      <c r="H706" s="265">
        <v>1500.606</v>
      </c>
      <c r="I706" s="266"/>
      <c r="J706" s="262"/>
      <c r="K706" s="262"/>
      <c r="L706" s="267"/>
      <c r="M706" s="268"/>
      <c r="N706" s="269"/>
      <c r="O706" s="269"/>
      <c r="P706" s="269"/>
      <c r="Q706" s="269"/>
      <c r="R706" s="269"/>
      <c r="S706" s="269"/>
      <c r="T706" s="270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T706" s="271" t="s">
        <v>222</v>
      </c>
      <c r="AU706" s="271" t="s">
        <v>83</v>
      </c>
      <c r="AV706" s="16" t="s">
        <v>106</v>
      </c>
      <c r="AW706" s="16" t="s">
        <v>34</v>
      </c>
      <c r="AX706" s="16" t="s">
        <v>74</v>
      </c>
      <c r="AY706" s="271" t="s">
        <v>213</v>
      </c>
    </row>
    <row r="707" s="14" customFormat="1">
      <c r="A707" s="14"/>
      <c r="B707" s="239"/>
      <c r="C707" s="240"/>
      <c r="D707" s="230" t="s">
        <v>222</v>
      </c>
      <c r="E707" s="241" t="s">
        <v>19</v>
      </c>
      <c r="F707" s="242" t="s">
        <v>970</v>
      </c>
      <c r="G707" s="240"/>
      <c r="H707" s="243">
        <v>78.683999999999998</v>
      </c>
      <c r="I707" s="244"/>
      <c r="J707" s="240"/>
      <c r="K707" s="240"/>
      <c r="L707" s="245"/>
      <c r="M707" s="246"/>
      <c r="N707" s="247"/>
      <c r="O707" s="247"/>
      <c r="P707" s="247"/>
      <c r="Q707" s="247"/>
      <c r="R707" s="247"/>
      <c r="S707" s="247"/>
      <c r="T707" s="248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9" t="s">
        <v>222</v>
      </c>
      <c r="AU707" s="249" t="s">
        <v>83</v>
      </c>
      <c r="AV707" s="14" t="s">
        <v>83</v>
      </c>
      <c r="AW707" s="14" t="s">
        <v>34</v>
      </c>
      <c r="AX707" s="14" t="s">
        <v>74</v>
      </c>
      <c r="AY707" s="249" t="s">
        <v>213</v>
      </c>
    </row>
    <row r="708" s="14" customFormat="1">
      <c r="A708" s="14"/>
      <c r="B708" s="239"/>
      <c r="C708" s="240"/>
      <c r="D708" s="230" t="s">
        <v>222</v>
      </c>
      <c r="E708" s="241" t="s">
        <v>19</v>
      </c>
      <c r="F708" s="242" t="s">
        <v>971</v>
      </c>
      <c r="G708" s="240"/>
      <c r="H708" s="243">
        <v>409.75200000000001</v>
      </c>
      <c r="I708" s="244"/>
      <c r="J708" s="240"/>
      <c r="K708" s="240"/>
      <c r="L708" s="245"/>
      <c r="M708" s="246"/>
      <c r="N708" s="247"/>
      <c r="O708" s="247"/>
      <c r="P708" s="247"/>
      <c r="Q708" s="247"/>
      <c r="R708" s="247"/>
      <c r="S708" s="247"/>
      <c r="T708" s="248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9" t="s">
        <v>222</v>
      </c>
      <c r="AU708" s="249" t="s">
        <v>83</v>
      </c>
      <c r="AV708" s="14" t="s">
        <v>83</v>
      </c>
      <c r="AW708" s="14" t="s">
        <v>34</v>
      </c>
      <c r="AX708" s="14" t="s">
        <v>74</v>
      </c>
      <c r="AY708" s="249" t="s">
        <v>213</v>
      </c>
    </row>
    <row r="709" s="16" customFormat="1">
      <c r="A709" s="16"/>
      <c r="B709" s="261"/>
      <c r="C709" s="262"/>
      <c r="D709" s="230" t="s">
        <v>222</v>
      </c>
      <c r="E709" s="263" t="s">
        <v>19</v>
      </c>
      <c r="F709" s="264" t="s">
        <v>299</v>
      </c>
      <c r="G709" s="262"/>
      <c r="H709" s="265">
        <v>488.43599999999998</v>
      </c>
      <c r="I709" s="266"/>
      <c r="J709" s="262"/>
      <c r="K709" s="262"/>
      <c r="L709" s="267"/>
      <c r="M709" s="268"/>
      <c r="N709" s="269"/>
      <c r="O709" s="269"/>
      <c r="P709" s="269"/>
      <c r="Q709" s="269"/>
      <c r="R709" s="269"/>
      <c r="S709" s="269"/>
      <c r="T709" s="270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T709" s="271" t="s">
        <v>222</v>
      </c>
      <c r="AU709" s="271" t="s">
        <v>83</v>
      </c>
      <c r="AV709" s="16" t="s">
        <v>106</v>
      </c>
      <c r="AW709" s="16" t="s">
        <v>34</v>
      </c>
      <c r="AX709" s="16" t="s">
        <v>74</v>
      </c>
      <c r="AY709" s="271" t="s">
        <v>213</v>
      </c>
    </row>
    <row r="710" s="15" customFormat="1">
      <c r="A710" s="15"/>
      <c r="B710" s="250"/>
      <c r="C710" s="251"/>
      <c r="D710" s="230" t="s">
        <v>222</v>
      </c>
      <c r="E710" s="252" t="s">
        <v>19</v>
      </c>
      <c r="F710" s="253" t="s">
        <v>228</v>
      </c>
      <c r="G710" s="251"/>
      <c r="H710" s="254">
        <v>10525.947</v>
      </c>
      <c r="I710" s="255"/>
      <c r="J710" s="251"/>
      <c r="K710" s="251"/>
      <c r="L710" s="256"/>
      <c r="M710" s="257"/>
      <c r="N710" s="258"/>
      <c r="O710" s="258"/>
      <c r="P710" s="258"/>
      <c r="Q710" s="258"/>
      <c r="R710" s="258"/>
      <c r="S710" s="258"/>
      <c r="T710" s="259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60" t="s">
        <v>222</v>
      </c>
      <c r="AU710" s="260" t="s">
        <v>83</v>
      </c>
      <c r="AV710" s="15" t="s">
        <v>220</v>
      </c>
      <c r="AW710" s="15" t="s">
        <v>34</v>
      </c>
      <c r="AX710" s="15" t="s">
        <v>81</v>
      </c>
      <c r="AY710" s="260" t="s">
        <v>213</v>
      </c>
    </row>
    <row r="711" s="2" customFormat="1">
      <c r="A711" s="40"/>
      <c r="B711" s="41"/>
      <c r="C711" s="215" t="s">
        <v>972</v>
      </c>
      <c r="D711" s="215" t="s">
        <v>215</v>
      </c>
      <c r="E711" s="216" t="s">
        <v>973</v>
      </c>
      <c r="F711" s="217" t="s">
        <v>974</v>
      </c>
      <c r="G711" s="218" t="s">
        <v>236</v>
      </c>
      <c r="H711" s="219">
        <v>101.071</v>
      </c>
      <c r="I711" s="220"/>
      <c r="J711" s="221">
        <f>ROUND(I711*H711,2)</f>
        <v>0</v>
      </c>
      <c r="K711" s="217" t="s">
        <v>219</v>
      </c>
      <c r="L711" s="46"/>
      <c r="M711" s="222" t="s">
        <v>19</v>
      </c>
      <c r="N711" s="223" t="s">
        <v>45</v>
      </c>
      <c r="O711" s="86"/>
      <c r="P711" s="224">
        <f>O711*H711</f>
        <v>0</v>
      </c>
      <c r="Q711" s="224">
        <v>0.0026800000000000001</v>
      </c>
      <c r="R711" s="224">
        <f>Q711*H711</f>
        <v>0.27087028000000002</v>
      </c>
      <c r="S711" s="224">
        <v>0</v>
      </c>
      <c r="T711" s="225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6" t="s">
        <v>220</v>
      </c>
      <c r="AT711" s="226" t="s">
        <v>215</v>
      </c>
      <c r="AU711" s="226" t="s">
        <v>83</v>
      </c>
      <c r="AY711" s="19" t="s">
        <v>213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19" t="s">
        <v>81</v>
      </c>
      <c r="BK711" s="227">
        <f>ROUND(I711*H711,2)</f>
        <v>0</v>
      </c>
      <c r="BL711" s="19" t="s">
        <v>220</v>
      </c>
      <c r="BM711" s="226" t="s">
        <v>975</v>
      </c>
    </row>
    <row r="712" s="13" customFormat="1">
      <c r="A712" s="13"/>
      <c r="B712" s="228"/>
      <c r="C712" s="229"/>
      <c r="D712" s="230" t="s">
        <v>222</v>
      </c>
      <c r="E712" s="231" t="s">
        <v>19</v>
      </c>
      <c r="F712" s="232" t="s">
        <v>271</v>
      </c>
      <c r="G712" s="229"/>
      <c r="H712" s="231" t="s">
        <v>19</v>
      </c>
      <c r="I712" s="233"/>
      <c r="J712" s="229"/>
      <c r="K712" s="229"/>
      <c r="L712" s="234"/>
      <c r="M712" s="235"/>
      <c r="N712" s="236"/>
      <c r="O712" s="236"/>
      <c r="P712" s="236"/>
      <c r="Q712" s="236"/>
      <c r="R712" s="236"/>
      <c r="S712" s="236"/>
      <c r="T712" s="237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8" t="s">
        <v>222</v>
      </c>
      <c r="AU712" s="238" t="s">
        <v>83</v>
      </c>
      <c r="AV712" s="13" t="s">
        <v>81</v>
      </c>
      <c r="AW712" s="13" t="s">
        <v>34</v>
      </c>
      <c r="AX712" s="13" t="s">
        <v>74</v>
      </c>
      <c r="AY712" s="238" t="s">
        <v>213</v>
      </c>
    </row>
    <row r="713" s="14" customFormat="1">
      <c r="A713" s="14"/>
      <c r="B713" s="239"/>
      <c r="C713" s="240"/>
      <c r="D713" s="230" t="s">
        <v>222</v>
      </c>
      <c r="E713" s="241" t="s">
        <v>19</v>
      </c>
      <c r="F713" s="242" t="s">
        <v>976</v>
      </c>
      <c r="G713" s="240"/>
      <c r="H713" s="243">
        <v>101.071</v>
      </c>
      <c r="I713" s="244"/>
      <c r="J713" s="240"/>
      <c r="K713" s="240"/>
      <c r="L713" s="245"/>
      <c r="M713" s="246"/>
      <c r="N713" s="247"/>
      <c r="O713" s="247"/>
      <c r="P713" s="247"/>
      <c r="Q713" s="247"/>
      <c r="R713" s="247"/>
      <c r="S713" s="247"/>
      <c r="T713" s="24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9" t="s">
        <v>222</v>
      </c>
      <c r="AU713" s="249" t="s">
        <v>83</v>
      </c>
      <c r="AV713" s="14" t="s">
        <v>83</v>
      </c>
      <c r="AW713" s="14" t="s">
        <v>34</v>
      </c>
      <c r="AX713" s="14" t="s">
        <v>81</v>
      </c>
      <c r="AY713" s="249" t="s">
        <v>213</v>
      </c>
    </row>
    <row r="714" s="2" customFormat="1" ht="16.5" customHeight="1">
      <c r="A714" s="40"/>
      <c r="B714" s="41"/>
      <c r="C714" s="215" t="s">
        <v>977</v>
      </c>
      <c r="D714" s="215" t="s">
        <v>215</v>
      </c>
      <c r="E714" s="216" t="s">
        <v>978</v>
      </c>
      <c r="F714" s="217" t="s">
        <v>979</v>
      </c>
      <c r="G714" s="218" t="s">
        <v>236</v>
      </c>
      <c r="H714" s="219">
        <v>885.68100000000004</v>
      </c>
      <c r="I714" s="220"/>
      <c r="J714" s="221">
        <f>ROUND(I714*H714,2)</f>
        <v>0</v>
      </c>
      <c r="K714" s="217" t="s">
        <v>19</v>
      </c>
      <c r="L714" s="46"/>
      <c r="M714" s="222" t="s">
        <v>19</v>
      </c>
      <c r="N714" s="223" t="s">
        <v>45</v>
      </c>
      <c r="O714" s="86"/>
      <c r="P714" s="224">
        <f>O714*H714</f>
        <v>0</v>
      </c>
      <c r="Q714" s="224">
        <v>0.034500000000000003</v>
      </c>
      <c r="R714" s="224">
        <f>Q714*H714</f>
        <v>30.555994500000004</v>
      </c>
      <c r="S714" s="224">
        <v>0</v>
      </c>
      <c r="T714" s="225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6" t="s">
        <v>220</v>
      </c>
      <c r="AT714" s="226" t="s">
        <v>215</v>
      </c>
      <c r="AU714" s="226" t="s">
        <v>83</v>
      </c>
      <c r="AY714" s="19" t="s">
        <v>213</v>
      </c>
      <c r="BE714" s="227">
        <f>IF(N714="základní",J714,0)</f>
        <v>0</v>
      </c>
      <c r="BF714" s="227">
        <f>IF(N714="snížená",J714,0)</f>
        <v>0</v>
      </c>
      <c r="BG714" s="227">
        <f>IF(N714="zákl. přenesená",J714,0)</f>
        <v>0</v>
      </c>
      <c r="BH714" s="227">
        <f>IF(N714="sníž. přenesená",J714,0)</f>
        <v>0</v>
      </c>
      <c r="BI714" s="227">
        <f>IF(N714="nulová",J714,0)</f>
        <v>0</v>
      </c>
      <c r="BJ714" s="19" t="s">
        <v>81</v>
      </c>
      <c r="BK714" s="227">
        <f>ROUND(I714*H714,2)</f>
        <v>0</v>
      </c>
      <c r="BL714" s="19" t="s">
        <v>220</v>
      </c>
      <c r="BM714" s="226" t="s">
        <v>980</v>
      </c>
    </row>
    <row r="715" s="13" customFormat="1">
      <c r="A715" s="13"/>
      <c r="B715" s="228"/>
      <c r="C715" s="229"/>
      <c r="D715" s="230" t="s">
        <v>222</v>
      </c>
      <c r="E715" s="231" t="s">
        <v>19</v>
      </c>
      <c r="F715" s="232" t="s">
        <v>271</v>
      </c>
      <c r="G715" s="229"/>
      <c r="H715" s="231" t="s">
        <v>19</v>
      </c>
      <c r="I715" s="233"/>
      <c r="J715" s="229"/>
      <c r="K715" s="229"/>
      <c r="L715" s="234"/>
      <c r="M715" s="235"/>
      <c r="N715" s="236"/>
      <c r="O715" s="236"/>
      <c r="P715" s="236"/>
      <c r="Q715" s="236"/>
      <c r="R715" s="236"/>
      <c r="S715" s="236"/>
      <c r="T715" s="237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8" t="s">
        <v>222</v>
      </c>
      <c r="AU715" s="238" t="s">
        <v>83</v>
      </c>
      <c r="AV715" s="13" t="s">
        <v>81</v>
      </c>
      <c r="AW715" s="13" t="s">
        <v>34</v>
      </c>
      <c r="AX715" s="13" t="s">
        <v>74</v>
      </c>
      <c r="AY715" s="238" t="s">
        <v>213</v>
      </c>
    </row>
    <row r="716" s="14" customFormat="1">
      <c r="A716" s="14"/>
      <c r="B716" s="239"/>
      <c r="C716" s="240"/>
      <c r="D716" s="230" t="s">
        <v>222</v>
      </c>
      <c r="E716" s="241" t="s">
        <v>19</v>
      </c>
      <c r="F716" s="242" t="s">
        <v>981</v>
      </c>
      <c r="G716" s="240"/>
      <c r="H716" s="243">
        <v>775.14300000000003</v>
      </c>
      <c r="I716" s="244"/>
      <c r="J716" s="240"/>
      <c r="K716" s="240"/>
      <c r="L716" s="245"/>
      <c r="M716" s="246"/>
      <c r="N716" s="247"/>
      <c r="O716" s="247"/>
      <c r="P716" s="247"/>
      <c r="Q716" s="247"/>
      <c r="R716" s="247"/>
      <c r="S716" s="247"/>
      <c r="T716" s="248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9" t="s">
        <v>222</v>
      </c>
      <c r="AU716" s="249" t="s">
        <v>83</v>
      </c>
      <c r="AV716" s="14" t="s">
        <v>83</v>
      </c>
      <c r="AW716" s="14" t="s">
        <v>34</v>
      </c>
      <c r="AX716" s="14" t="s">
        <v>74</v>
      </c>
      <c r="AY716" s="249" t="s">
        <v>213</v>
      </c>
    </row>
    <row r="717" s="14" customFormat="1">
      <c r="A717" s="14"/>
      <c r="B717" s="239"/>
      <c r="C717" s="240"/>
      <c r="D717" s="230" t="s">
        <v>222</v>
      </c>
      <c r="E717" s="241" t="s">
        <v>19</v>
      </c>
      <c r="F717" s="242" t="s">
        <v>982</v>
      </c>
      <c r="G717" s="240"/>
      <c r="H717" s="243">
        <v>110.538</v>
      </c>
      <c r="I717" s="244"/>
      <c r="J717" s="240"/>
      <c r="K717" s="240"/>
      <c r="L717" s="245"/>
      <c r="M717" s="246"/>
      <c r="N717" s="247"/>
      <c r="O717" s="247"/>
      <c r="P717" s="247"/>
      <c r="Q717" s="247"/>
      <c r="R717" s="247"/>
      <c r="S717" s="247"/>
      <c r="T717" s="248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9" t="s">
        <v>222</v>
      </c>
      <c r="AU717" s="249" t="s">
        <v>83</v>
      </c>
      <c r="AV717" s="14" t="s">
        <v>83</v>
      </c>
      <c r="AW717" s="14" t="s">
        <v>34</v>
      </c>
      <c r="AX717" s="14" t="s">
        <v>74</v>
      </c>
      <c r="AY717" s="249" t="s">
        <v>213</v>
      </c>
    </row>
    <row r="718" s="15" customFormat="1">
      <c r="A718" s="15"/>
      <c r="B718" s="250"/>
      <c r="C718" s="251"/>
      <c r="D718" s="230" t="s">
        <v>222</v>
      </c>
      <c r="E718" s="252" t="s">
        <v>19</v>
      </c>
      <c r="F718" s="253" t="s">
        <v>228</v>
      </c>
      <c r="G718" s="251"/>
      <c r="H718" s="254">
        <v>885.68100000000004</v>
      </c>
      <c r="I718" s="255"/>
      <c r="J718" s="251"/>
      <c r="K718" s="251"/>
      <c r="L718" s="256"/>
      <c r="M718" s="257"/>
      <c r="N718" s="258"/>
      <c r="O718" s="258"/>
      <c r="P718" s="258"/>
      <c r="Q718" s="258"/>
      <c r="R718" s="258"/>
      <c r="S718" s="258"/>
      <c r="T718" s="259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60" t="s">
        <v>222</v>
      </c>
      <c r="AU718" s="260" t="s">
        <v>83</v>
      </c>
      <c r="AV718" s="15" t="s">
        <v>220</v>
      </c>
      <c r="AW718" s="15" t="s">
        <v>34</v>
      </c>
      <c r="AX718" s="15" t="s">
        <v>81</v>
      </c>
      <c r="AY718" s="260" t="s">
        <v>213</v>
      </c>
    </row>
    <row r="719" s="2" customFormat="1">
      <c r="A719" s="40"/>
      <c r="B719" s="41"/>
      <c r="C719" s="215" t="s">
        <v>983</v>
      </c>
      <c r="D719" s="215" t="s">
        <v>215</v>
      </c>
      <c r="E719" s="216" t="s">
        <v>984</v>
      </c>
      <c r="F719" s="217" t="s">
        <v>985</v>
      </c>
      <c r="G719" s="218" t="s">
        <v>236</v>
      </c>
      <c r="H719" s="219">
        <v>38.439999999999998</v>
      </c>
      <c r="I719" s="220"/>
      <c r="J719" s="221">
        <f>ROUND(I719*H719,2)</f>
        <v>0</v>
      </c>
      <c r="K719" s="217" t="s">
        <v>219</v>
      </c>
      <c r="L719" s="46"/>
      <c r="M719" s="222" t="s">
        <v>19</v>
      </c>
      <c r="N719" s="223" t="s">
        <v>45</v>
      </c>
      <c r="O719" s="86"/>
      <c r="P719" s="224">
        <f>O719*H719</f>
        <v>0</v>
      </c>
      <c r="Q719" s="224">
        <v>0.00064000000000000005</v>
      </c>
      <c r="R719" s="224">
        <f>Q719*H719</f>
        <v>0.024601600000000001</v>
      </c>
      <c r="S719" s="224">
        <v>0</v>
      </c>
      <c r="T719" s="225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26" t="s">
        <v>220</v>
      </c>
      <c r="AT719" s="226" t="s">
        <v>215</v>
      </c>
      <c r="AU719" s="226" t="s">
        <v>83</v>
      </c>
      <c r="AY719" s="19" t="s">
        <v>213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19" t="s">
        <v>81</v>
      </c>
      <c r="BK719" s="227">
        <f>ROUND(I719*H719,2)</f>
        <v>0</v>
      </c>
      <c r="BL719" s="19" t="s">
        <v>220</v>
      </c>
      <c r="BM719" s="226" t="s">
        <v>986</v>
      </c>
    </row>
    <row r="720" s="13" customFormat="1">
      <c r="A720" s="13"/>
      <c r="B720" s="228"/>
      <c r="C720" s="229"/>
      <c r="D720" s="230" t="s">
        <v>222</v>
      </c>
      <c r="E720" s="231" t="s">
        <v>19</v>
      </c>
      <c r="F720" s="232" t="s">
        <v>271</v>
      </c>
      <c r="G720" s="229"/>
      <c r="H720" s="231" t="s">
        <v>19</v>
      </c>
      <c r="I720" s="233"/>
      <c r="J720" s="229"/>
      <c r="K720" s="229"/>
      <c r="L720" s="234"/>
      <c r="M720" s="235"/>
      <c r="N720" s="236"/>
      <c r="O720" s="236"/>
      <c r="P720" s="236"/>
      <c r="Q720" s="236"/>
      <c r="R720" s="236"/>
      <c r="S720" s="236"/>
      <c r="T720" s="237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8" t="s">
        <v>222</v>
      </c>
      <c r="AU720" s="238" t="s">
        <v>83</v>
      </c>
      <c r="AV720" s="13" t="s">
        <v>81</v>
      </c>
      <c r="AW720" s="13" t="s">
        <v>34</v>
      </c>
      <c r="AX720" s="13" t="s">
        <v>74</v>
      </c>
      <c r="AY720" s="238" t="s">
        <v>213</v>
      </c>
    </row>
    <row r="721" s="13" customFormat="1">
      <c r="A721" s="13"/>
      <c r="B721" s="228"/>
      <c r="C721" s="229"/>
      <c r="D721" s="230" t="s">
        <v>222</v>
      </c>
      <c r="E721" s="231" t="s">
        <v>19</v>
      </c>
      <c r="F721" s="232" t="s">
        <v>987</v>
      </c>
      <c r="G721" s="229"/>
      <c r="H721" s="231" t="s">
        <v>19</v>
      </c>
      <c r="I721" s="233"/>
      <c r="J721" s="229"/>
      <c r="K721" s="229"/>
      <c r="L721" s="234"/>
      <c r="M721" s="235"/>
      <c r="N721" s="236"/>
      <c r="O721" s="236"/>
      <c r="P721" s="236"/>
      <c r="Q721" s="236"/>
      <c r="R721" s="236"/>
      <c r="S721" s="236"/>
      <c r="T721" s="237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8" t="s">
        <v>222</v>
      </c>
      <c r="AU721" s="238" t="s">
        <v>83</v>
      </c>
      <c r="AV721" s="13" t="s">
        <v>81</v>
      </c>
      <c r="AW721" s="13" t="s">
        <v>34</v>
      </c>
      <c r="AX721" s="13" t="s">
        <v>74</v>
      </c>
      <c r="AY721" s="238" t="s">
        <v>213</v>
      </c>
    </row>
    <row r="722" s="14" customFormat="1">
      <c r="A722" s="14"/>
      <c r="B722" s="239"/>
      <c r="C722" s="240"/>
      <c r="D722" s="230" t="s">
        <v>222</v>
      </c>
      <c r="E722" s="241" t="s">
        <v>19</v>
      </c>
      <c r="F722" s="242" t="s">
        <v>988</v>
      </c>
      <c r="G722" s="240"/>
      <c r="H722" s="243">
        <v>38.439999999999998</v>
      </c>
      <c r="I722" s="244"/>
      <c r="J722" s="240"/>
      <c r="K722" s="240"/>
      <c r="L722" s="245"/>
      <c r="M722" s="246"/>
      <c r="N722" s="247"/>
      <c r="O722" s="247"/>
      <c r="P722" s="247"/>
      <c r="Q722" s="247"/>
      <c r="R722" s="247"/>
      <c r="S722" s="247"/>
      <c r="T722" s="248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9" t="s">
        <v>222</v>
      </c>
      <c r="AU722" s="249" t="s">
        <v>83</v>
      </c>
      <c r="AV722" s="14" t="s">
        <v>83</v>
      </c>
      <c r="AW722" s="14" t="s">
        <v>34</v>
      </c>
      <c r="AX722" s="14" t="s">
        <v>81</v>
      </c>
      <c r="AY722" s="249" t="s">
        <v>213</v>
      </c>
    </row>
    <row r="723" s="2" customFormat="1">
      <c r="A723" s="40"/>
      <c r="B723" s="41"/>
      <c r="C723" s="215" t="s">
        <v>989</v>
      </c>
      <c r="D723" s="215" t="s">
        <v>215</v>
      </c>
      <c r="E723" s="216" t="s">
        <v>990</v>
      </c>
      <c r="F723" s="217" t="s">
        <v>991</v>
      </c>
      <c r="G723" s="218" t="s">
        <v>236</v>
      </c>
      <c r="H723" s="219">
        <v>25.199999999999999</v>
      </c>
      <c r="I723" s="220"/>
      <c r="J723" s="221">
        <f>ROUND(I723*H723,2)</f>
        <v>0</v>
      </c>
      <c r="K723" s="217" t="s">
        <v>219</v>
      </c>
      <c r="L723" s="46"/>
      <c r="M723" s="222" t="s">
        <v>19</v>
      </c>
      <c r="N723" s="223" t="s">
        <v>45</v>
      </c>
      <c r="O723" s="86"/>
      <c r="P723" s="224">
        <f>O723*H723</f>
        <v>0</v>
      </c>
      <c r="Q723" s="224">
        <v>0.0085199999999999998</v>
      </c>
      <c r="R723" s="224">
        <f>Q723*H723</f>
        <v>0.21470399999999998</v>
      </c>
      <c r="S723" s="224">
        <v>0</v>
      </c>
      <c r="T723" s="225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6" t="s">
        <v>220</v>
      </c>
      <c r="AT723" s="226" t="s">
        <v>215</v>
      </c>
      <c r="AU723" s="226" t="s">
        <v>83</v>
      </c>
      <c r="AY723" s="19" t="s">
        <v>213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19" t="s">
        <v>81</v>
      </c>
      <c r="BK723" s="227">
        <f>ROUND(I723*H723,2)</f>
        <v>0</v>
      </c>
      <c r="BL723" s="19" t="s">
        <v>220</v>
      </c>
      <c r="BM723" s="226" t="s">
        <v>992</v>
      </c>
    </row>
    <row r="724" s="13" customFormat="1">
      <c r="A724" s="13"/>
      <c r="B724" s="228"/>
      <c r="C724" s="229"/>
      <c r="D724" s="230" t="s">
        <v>222</v>
      </c>
      <c r="E724" s="231" t="s">
        <v>19</v>
      </c>
      <c r="F724" s="232" t="s">
        <v>271</v>
      </c>
      <c r="G724" s="229"/>
      <c r="H724" s="231" t="s">
        <v>19</v>
      </c>
      <c r="I724" s="233"/>
      <c r="J724" s="229"/>
      <c r="K724" s="229"/>
      <c r="L724" s="234"/>
      <c r="M724" s="235"/>
      <c r="N724" s="236"/>
      <c r="O724" s="236"/>
      <c r="P724" s="236"/>
      <c r="Q724" s="236"/>
      <c r="R724" s="236"/>
      <c r="S724" s="236"/>
      <c r="T724" s="237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8" t="s">
        <v>222</v>
      </c>
      <c r="AU724" s="238" t="s">
        <v>83</v>
      </c>
      <c r="AV724" s="13" t="s">
        <v>81</v>
      </c>
      <c r="AW724" s="13" t="s">
        <v>34</v>
      </c>
      <c r="AX724" s="13" t="s">
        <v>74</v>
      </c>
      <c r="AY724" s="238" t="s">
        <v>213</v>
      </c>
    </row>
    <row r="725" s="13" customFormat="1">
      <c r="A725" s="13"/>
      <c r="B725" s="228"/>
      <c r="C725" s="229"/>
      <c r="D725" s="230" t="s">
        <v>222</v>
      </c>
      <c r="E725" s="231" t="s">
        <v>19</v>
      </c>
      <c r="F725" s="232" t="s">
        <v>993</v>
      </c>
      <c r="G725" s="229"/>
      <c r="H725" s="231" t="s">
        <v>19</v>
      </c>
      <c r="I725" s="233"/>
      <c r="J725" s="229"/>
      <c r="K725" s="229"/>
      <c r="L725" s="234"/>
      <c r="M725" s="235"/>
      <c r="N725" s="236"/>
      <c r="O725" s="236"/>
      <c r="P725" s="236"/>
      <c r="Q725" s="236"/>
      <c r="R725" s="236"/>
      <c r="S725" s="236"/>
      <c r="T725" s="237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8" t="s">
        <v>222</v>
      </c>
      <c r="AU725" s="238" t="s">
        <v>83</v>
      </c>
      <c r="AV725" s="13" t="s">
        <v>81</v>
      </c>
      <c r="AW725" s="13" t="s">
        <v>34</v>
      </c>
      <c r="AX725" s="13" t="s">
        <v>74</v>
      </c>
      <c r="AY725" s="238" t="s">
        <v>213</v>
      </c>
    </row>
    <row r="726" s="14" customFormat="1">
      <c r="A726" s="14"/>
      <c r="B726" s="239"/>
      <c r="C726" s="240"/>
      <c r="D726" s="230" t="s">
        <v>222</v>
      </c>
      <c r="E726" s="241" t="s">
        <v>19</v>
      </c>
      <c r="F726" s="242" t="s">
        <v>994</v>
      </c>
      <c r="G726" s="240"/>
      <c r="H726" s="243">
        <v>25.199999999999999</v>
      </c>
      <c r="I726" s="244"/>
      <c r="J726" s="240"/>
      <c r="K726" s="240"/>
      <c r="L726" s="245"/>
      <c r="M726" s="246"/>
      <c r="N726" s="247"/>
      <c r="O726" s="247"/>
      <c r="P726" s="247"/>
      <c r="Q726" s="247"/>
      <c r="R726" s="247"/>
      <c r="S726" s="247"/>
      <c r="T726" s="248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9" t="s">
        <v>222</v>
      </c>
      <c r="AU726" s="249" t="s">
        <v>83</v>
      </c>
      <c r="AV726" s="14" t="s">
        <v>83</v>
      </c>
      <c r="AW726" s="14" t="s">
        <v>34</v>
      </c>
      <c r="AX726" s="14" t="s">
        <v>81</v>
      </c>
      <c r="AY726" s="249" t="s">
        <v>213</v>
      </c>
    </row>
    <row r="727" s="2" customFormat="1" ht="16.5" customHeight="1">
      <c r="A727" s="40"/>
      <c r="B727" s="41"/>
      <c r="C727" s="272" t="s">
        <v>995</v>
      </c>
      <c r="D727" s="272" t="s">
        <v>310</v>
      </c>
      <c r="E727" s="273" t="s">
        <v>996</v>
      </c>
      <c r="F727" s="274" t="s">
        <v>997</v>
      </c>
      <c r="G727" s="275" t="s">
        <v>236</v>
      </c>
      <c r="H727" s="276">
        <v>25.704000000000001</v>
      </c>
      <c r="I727" s="277"/>
      <c r="J727" s="278">
        <f>ROUND(I727*H727,2)</f>
        <v>0</v>
      </c>
      <c r="K727" s="274" t="s">
        <v>219</v>
      </c>
      <c r="L727" s="279"/>
      <c r="M727" s="280" t="s">
        <v>19</v>
      </c>
      <c r="N727" s="281" t="s">
        <v>45</v>
      </c>
      <c r="O727" s="86"/>
      <c r="P727" s="224">
        <f>O727*H727</f>
        <v>0</v>
      </c>
      <c r="Q727" s="224">
        <v>0.0030000000000000001</v>
      </c>
      <c r="R727" s="224">
        <f>Q727*H727</f>
        <v>0.077112</v>
      </c>
      <c r="S727" s="224">
        <v>0</v>
      </c>
      <c r="T727" s="225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26" t="s">
        <v>257</v>
      </c>
      <c r="AT727" s="226" t="s">
        <v>310</v>
      </c>
      <c r="AU727" s="226" t="s">
        <v>83</v>
      </c>
      <c r="AY727" s="19" t="s">
        <v>213</v>
      </c>
      <c r="BE727" s="227">
        <f>IF(N727="základní",J727,0)</f>
        <v>0</v>
      </c>
      <c r="BF727" s="227">
        <f>IF(N727="snížená",J727,0)</f>
        <v>0</v>
      </c>
      <c r="BG727" s="227">
        <f>IF(N727="zákl. přenesená",J727,0)</f>
        <v>0</v>
      </c>
      <c r="BH727" s="227">
        <f>IF(N727="sníž. přenesená",J727,0)</f>
        <v>0</v>
      </c>
      <c r="BI727" s="227">
        <f>IF(N727="nulová",J727,0)</f>
        <v>0</v>
      </c>
      <c r="BJ727" s="19" t="s">
        <v>81</v>
      </c>
      <c r="BK727" s="227">
        <f>ROUND(I727*H727,2)</f>
        <v>0</v>
      </c>
      <c r="BL727" s="19" t="s">
        <v>220</v>
      </c>
      <c r="BM727" s="226" t="s">
        <v>998</v>
      </c>
    </row>
    <row r="728" s="14" customFormat="1">
      <c r="A728" s="14"/>
      <c r="B728" s="239"/>
      <c r="C728" s="240"/>
      <c r="D728" s="230" t="s">
        <v>222</v>
      </c>
      <c r="E728" s="241" t="s">
        <v>19</v>
      </c>
      <c r="F728" s="242" t="s">
        <v>999</v>
      </c>
      <c r="G728" s="240"/>
      <c r="H728" s="243">
        <v>25.704000000000001</v>
      </c>
      <c r="I728" s="244"/>
      <c r="J728" s="240"/>
      <c r="K728" s="240"/>
      <c r="L728" s="245"/>
      <c r="M728" s="246"/>
      <c r="N728" s="247"/>
      <c r="O728" s="247"/>
      <c r="P728" s="247"/>
      <c r="Q728" s="247"/>
      <c r="R728" s="247"/>
      <c r="S728" s="247"/>
      <c r="T728" s="248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9" t="s">
        <v>222</v>
      </c>
      <c r="AU728" s="249" t="s">
        <v>83</v>
      </c>
      <c r="AV728" s="14" t="s">
        <v>83</v>
      </c>
      <c r="AW728" s="14" t="s">
        <v>34</v>
      </c>
      <c r="AX728" s="14" t="s">
        <v>81</v>
      </c>
      <c r="AY728" s="249" t="s">
        <v>213</v>
      </c>
    </row>
    <row r="729" s="2" customFormat="1" ht="33" customHeight="1">
      <c r="A729" s="40"/>
      <c r="B729" s="41"/>
      <c r="C729" s="215" t="s">
        <v>1000</v>
      </c>
      <c r="D729" s="215" t="s">
        <v>215</v>
      </c>
      <c r="E729" s="216" t="s">
        <v>1001</v>
      </c>
      <c r="F729" s="217" t="s">
        <v>1002</v>
      </c>
      <c r="G729" s="218" t="s">
        <v>338</v>
      </c>
      <c r="H729" s="219">
        <v>16.199999999999999</v>
      </c>
      <c r="I729" s="220"/>
      <c r="J729" s="221">
        <f>ROUND(I729*H729,2)</f>
        <v>0</v>
      </c>
      <c r="K729" s="217" t="s">
        <v>219</v>
      </c>
      <c r="L729" s="46"/>
      <c r="M729" s="222" t="s">
        <v>19</v>
      </c>
      <c r="N729" s="223" t="s">
        <v>45</v>
      </c>
      <c r="O729" s="86"/>
      <c r="P729" s="224">
        <f>O729*H729</f>
        <v>0</v>
      </c>
      <c r="Q729" s="224">
        <v>0.0033899999999999998</v>
      </c>
      <c r="R729" s="224">
        <f>Q729*H729</f>
        <v>0.054917999999999995</v>
      </c>
      <c r="S729" s="224">
        <v>0</v>
      </c>
      <c r="T729" s="225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26" t="s">
        <v>220</v>
      </c>
      <c r="AT729" s="226" t="s">
        <v>215</v>
      </c>
      <c r="AU729" s="226" t="s">
        <v>83</v>
      </c>
      <c r="AY729" s="19" t="s">
        <v>213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19" t="s">
        <v>81</v>
      </c>
      <c r="BK729" s="227">
        <f>ROUND(I729*H729,2)</f>
        <v>0</v>
      </c>
      <c r="BL729" s="19" t="s">
        <v>220</v>
      </c>
      <c r="BM729" s="226" t="s">
        <v>1003</v>
      </c>
    </row>
    <row r="730" s="13" customFormat="1">
      <c r="A730" s="13"/>
      <c r="B730" s="228"/>
      <c r="C730" s="229"/>
      <c r="D730" s="230" t="s">
        <v>222</v>
      </c>
      <c r="E730" s="231" t="s">
        <v>19</v>
      </c>
      <c r="F730" s="232" t="s">
        <v>271</v>
      </c>
      <c r="G730" s="229"/>
      <c r="H730" s="231" t="s">
        <v>19</v>
      </c>
      <c r="I730" s="233"/>
      <c r="J730" s="229"/>
      <c r="K730" s="229"/>
      <c r="L730" s="234"/>
      <c r="M730" s="235"/>
      <c r="N730" s="236"/>
      <c r="O730" s="236"/>
      <c r="P730" s="236"/>
      <c r="Q730" s="236"/>
      <c r="R730" s="236"/>
      <c r="S730" s="236"/>
      <c r="T730" s="237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8" t="s">
        <v>222</v>
      </c>
      <c r="AU730" s="238" t="s">
        <v>83</v>
      </c>
      <c r="AV730" s="13" t="s">
        <v>81</v>
      </c>
      <c r="AW730" s="13" t="s">
        <v>34</v>
      </c>
      <c r="AX730" s="13" t="s">
        <v>74</v>
      </c>
      <c r="AY730" s="238" t="s">
        <v>213</v>
      </c>
    </row>
    <row r="731" s="13" customFormat="1">
      <c r="A731" s="13"/>
      <c r="B731" s="228"/>
      <c r="C731" s="229"/>
      <c r="D731" s="230" t="s">
        <v>222</v>
      </c>
      <c r="E731" s="231" t="s">
        <v>19</v>
      </c>
      <c r="F731" s="232" t="s">
        <v>993</v>
      </c>
      <c r="G731" s="229"/>
      <c r="H731" s="231" t="s">
        <v>19</v>
      </c>
      <c r="I731" s="233"/>
      <c r="J731" s="229"/>
      <c r="K731" s="229"/>
      <c r="L731" s="234"/>
      <c r="M731" s="235"/>
      <c r="N731" s="236"/>
      <c r="O731" s="236"/>
      <c r="P731" s="236"/>
      <c r="Q731" s="236"/>
      <c r="R731" s="236"/>
      <c r="S731" s="236"/>
      <c r="T731" s="237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8" t="s">
        <v>222</v>
      </c>
      <c r="AU731" s="238" t="s">
        <v>83</v>
      </c>
      <c r="AV731" s="13" t="s">
        <v>81</v>
      </c>
      <c r="AW731" s="13" t="s">
        <v>34</v>
      </c>
      <c r="AX731" s="13" t="s">
        <v>74</v>
      </c>
      <c r="AY731" s="238" t="s">
        <v>213</v>
      </c>
    </row>
    <row r="732" s="14" customFormat="1">
      <c r="A732" s="14"/>
      <c r="B732" s="239"/>
      <c r="C732" s="240"/>
      <c r="D732" s="230" t="s">
        <v>222</v>
      </c>
      <c r="E732" s="241" t="s">
        <v>19</v>
      </c>
      <c r="F732" s="242" t="s">
        <v>1004</v>
      </c>
      <c r="G732" s="240"/>
      <c r="H732" s="243">
        <v>16.199999999999999</v>
      </c>
      <c r="I732" s="244"/>
      <c r="J732" s="240"/>
      <c r="K732" s="240"/>
      <c r="L732" s="245"/>
      <c r="M732" s="246"/>
      <c r="N732" s="247"/>
      <c r="O732" s="247"/>
      <c r="P732" s="247"/>
      <c r="Q732" s="247"/>
      <c r="R732" s="247"/>
      <c r="S732" s="247"/>
      <c r="T732" s="248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49" t="s">
        <v>222</v>
      </c>
      <c r="AU732" s="249" t="s">
        <v>83</v>
      </c>
      <c r="AV732" s="14" t="s">
        <v>83</v>
      </c>
      <c r="AW732" s="14" t="s">
        <v>34</v>
      </c>
      <c r="AX732" s="14" t="s">
        <v>81</v>
      </c>
      <c r="AY732" s="249" t="s">
        <v>213</v>
      </c>
    </row>
    <row r="733" s="2" customFormat="1" ht="16.5" customHeight="1">
      <c r="A733" s="40"/>
      <c r="B733" s="41"/>
      <c r="C733" s="272" t="s">
        <v>1005</v>
      </c>
      <c r="D733" s="272" t="s">
        <v>310</v>
      </c>
      <c r="E733" s="273" t="s">
        <v>1006</v>
      </c>
      <c r="F733" s="274" t="s">
        <v>1007</v>
      </c>
      <c r="G733" s="275" t="s">
        <v>236</v>
      </c>
      <c r="H733" s="276">
        <v>3.5640000000000001</v>
      </c>
      <c r="I733" s="277"/>
      <c r="J733" s="278">
        <f>ROUND(I733*H733,2)</f>
        <v>0</v>
      </c>
      <c r="K733" s="274" t="s">
        <v>219</v>
      </c>
      <c r="L733" s="279"/>
      <c r="M733" s="280" t="s">
        <v>19</v>
      </c>
      <c r="N733" s="281" t="s">
        <v>45</v>
      </c>
      <c r="O733" s="86"/>
      <c r="P733" s="224">
        <f>O733*H733</f>
        <v>0</v>
      </c>
      <c r="Q733" s="224">
        <v>0.00089999999999999998</v>
      </c>
      <c r="R733" s="224">
        <f>Q733*H733</f>
        <v>0.0032076000000000001</v>
      </c>
      <c r="S733" s="224">
        <v>0</v>
      </c>
      <c r="T733" s="225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26" t="s">
        <v>257</v>
      </c>
      <c r="AT733" s="226" t="s">
        <v>310</v>
      </c>
      <c r="AU733" s="226" t="s">
        <v>83</v>
      </c>
      <c r="AY733" s="19" t="s">
        <v>213</v>
      </c>
      <c r="BE733" s="227">
        <f>IF(N733="základní",J733,0)</f>
        <v>0</v>
      </c>
      <c r="BF733" s="227">
        <f>IF(N733="snížená",J733,0)</f>
        <v>0</v>
      </c>
      <c r="BG733" s="227">
        <f>IF(N733="zákl. přenesená",J733,0)</f>
        <v>0</v>
      </c>
      <c r="BH733" s="227">
        <f>IF(N733="sníž. přenesená",J733,0)</f>
        <v>0</v>
      </c>
      <c r="BI733" s="227">
        <f>IF(N733="nulová",J733,0)</f>
        <v>0</v>
      </c>
      <c r="BJ733" s="19" t="s">
        <v>81</v>
      </c>
      <c r="BK733" s="227">
        <f>ROUND(I733*H733,2)</f>
        <v>0</v>
      </c>
      <c r="BL733" s="19" t="s">
        <v>220</v>
      </c>
      <c r="BM733" s="226" t="s">
        <v>1008</v>
      </c>
    </row>
    <row r="734" s="14" customFormat="1">
      <c r="A734" s="14"/>
      <c r="B734" s="239"/>
      <c r="C734" s="240"/>
      <c r="D734" s="230" t="s">
        <v>222</v>
      </c>
      <c r="E734" s="241" t="s">
        <v>19</v>
      </c>
      <c r="F734" s="242" t="s">
        <v>1009</v>
      </c>
      <c r="G734" s="240"/>
      <c r="H734" s="243">
        <v>3.5640000000000001</v>
      </c>
      <c r="I734" s="244"/>
      <c r="J734" s="240"/>
      <c r="K734" s="240"/>
      <c r="L734" s="245"/>
      <c r="M734" s="246"/>
      <c r="N734" s="247"/>
      <c r="O734" s="247"/>
      <c r="P734" s="247"/>
      <c r="Q734" s="247"/>
      <c r="R734" s="247"/>
      <c r="S734" s="247"/>
      <c r="T734" s="248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9" t="s">
        <v>222</v>
      </c>
      <c r="AU734" s="249" t="s">
        <v>83</v>
      </c>
      <c r="AV734" s="14" t="s">
        <v>83</v>
      </c>
      <c r="AW734" s="14" t="s">
        <v>34</v>
      </c>
      <c r="AX734" s="14" t="s">
        <v>81</v>
      </c>
      <c r="AY734" s="249" t="s">
        <v>213</v>
      </c>
    </row>
    <row r="735" s="2" customFormat="1">
      <c r="A735" s="40"/>
      <c r="B735" s="41"/>
      <c r="C735" s="215" t="s">
        <v>1010</v>
      </c>
      <c r="D735" s="215" t="s">
        <v>215</v>
      </c>
      <c r="E735" s="216" t="s">
        <v>1011</v>
      </c>
      <c r="F735" s="217" t="s">
        <v>1012</v>
      </c>
      <c r="G735" s="218" t="s">
        <v>236</v>
      </c>
      <c r="H735" s="219">
        <v>308.96699999999998</v>
      </c>
      <c r="I735" s="220"/>
      <c r="J735" s="221">
        <f>ROUND(I735*H735,2)</f>
        <v>0</v>
      </c>
      <c r="K735" s="217" t="s">
        <v>219</v>
      </c>
      <c r="L735" s="46"/>
      <c r="M735" s="222" t="s">
        <v>19</v>
      </c>
      <c r="N735" s="223" t="s">
        <v>45</v>
      </c>
      <c r="O735" s="86"/>
      <c r="P735" s="224">
        <f>O735*H735</f>
        <v>0</v>
      </c>
      <c r="Q735" s="224">
        <v>0.0095999999999999992</v>
      </c>
      <c r="R735" s="224">
        <f>Q735*H735</f>
        <v>2.9660831999999995</v>
      </c>
      <c r="S735" s="224">
        <v>0</v>
      </c>
      <c r="T735" s="225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26" t="s">
        <v>220</v>
      </c>
      <c r="AT735" s="226" t="s">
        <v>215</v>
      </c>
      <c r="AU735" s="226" t="s">
        <v>83</v>
      </c>
      <c r="AY735" s="19" t="s">
        <v>213</v>
      </c>
      <c r="BE735" s="227">
        <f>IF(N735="základní",J735,0)</f>
        <v>0</v>
      </c>
      <c r="BF735" s="227">
        <f>IF(N735="snížená",J735,0)</f>
        <v>0</v>
      </c>
      <c r="BG735" s="227">
        <f>IF(N735="zákl. přenesená",J735,0)</f>
        <v>0</v>
      </c>
      <c r="BH735" s="227">
        <f>IF(N735="sníž. přenesená",J735,0)</f>
        <v>0</v>
      </c>
      <c r="BI735" s="227">
        <f>IF(N735="nulová",J735,0)</f>
        <v>0</v>
      </c>
      <c r="BJ735" s="19" t="s">
        <v>81</v>
      </c>
      <c r="BK735" s="227">
        <f>ROUND(I735*H735,2)</f>
        <v>0</v>
      </c>
      <c r="BL735" s="19" t="s">
        <v>220</v>
      </c>
      <c r="BM735" s="226" t="s">
        <v>1013</v>
      </c>
    </row>
    <row r="736" s="13" customFormat="1">
      <c r="A736" s="13"/>
      <c r="B736" s="228"/>
      <c r="C736" s="229"/>
      <c r="D736" s="230" t="s">
        <v>222</v>
      </c>
      <c r="E736" s="231" t="s">
        <v>19</v>
      </c>
      <c r="F736" s="232" t="s">
        <v>271</v>
      </c>
      <c r="G736" s="229"/>
      <c r="H736" s="231" t="s">
        <v>19</v>
      </c>
      <c r="I736" s="233"/>
      <c r="J736" s="229"/>
      <c r="K736" s="229"/>
      <c r="L736" s="234"/>
      <c r="M736" s="235"/>
      <c r="N736" s="236"/>
      <c r="O736" s="236"/>
      <c r="P736" s="236"/>
      <c r="Q736" s="236"/>
      <c r="R736" s="236"/>
      <c r="S736" s="236"/>
      <c r="T736" s="237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8" t="s">
        <v>222</v>
      </c>
      <c r="AU736" s="238" t="s">
        <v>83</v>
      </c>
      <c r="AV736" s="13" t="s">
        <v>81</v>
      </c>
      <c r="AW736" s="13" t="s">
        <v>34</v>
      </c>
      <c r="AX736" s="13" t="s">
        <v>74</v>
      </c>
      <c r="AY736" s="238" t="s">
        <v>213</v>
      </c>
    </row>
    <row r="737" s="13" customFormat="1">
      <c r="A737" s="13"/>
      <c r="B737" s="228"/>
      <c r="C737" s="229"/>
      <c r="D737" s="230" t="s">
        <v>222</v>
      </c>
      <c r="E737" s="231" t="s">
        <v>19</v>
      </c>
      <c r="F737" s="232" t="s">
        <v>1014</v>
      </c>
      <c r="G737" s="229"/>
      <c r="H737" s="231" t="s">
        <v>19</v>
      </c>
      <c r="I737" s="233"/>
      <c r="J737" s="229"/>
      <c r="K737" s="229"/>
      <c r="L737" s="234"/>
      <c r="M737" s="235"/>
      <c r="N737" s="236"/>
      <c r="O737" s="236"/>
      <c r="P737" s="236"/>
      <c r="Q737" s="236"/>
      <c r="R737" s="236"/>
      <c r="S737" s="236"/>
      <c r="T737" s="237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8" t="s">
        <v>222</v>
      </c>
      <c r="AU737" s="238" t="s">
        <v>83</v>
      </c>
      <c r="AV737" s="13" t="s">
        <v>81</v>
      </c>
      <c r="AW737" s="13" t="s">
        <v>34</v>
      </c>
      <c r="AX737" s="13" t="s">
        <v>74</v>
      </c>
      <c r="AY737" s="238" t="s">
        <v>213</v>
      </c>
    </row>
    <row r="738" s="14" customFormat="1">
      <c r="A738" s="14"/>
      <c r="B738" s="239"/>
      <c r="C738" s="240"/>
      <c r="D738" s="230" t="s">
        <v>222</v>
      </c>
      <c r="E738" s="241" t="s">
        <v>19</v>
      </c>
      <c r="F738" s="242" t="s">
        <v>1015</v>
      </c>
      <c r="G738" s="240"/>
      <c r="H738" s="243">
        <v>308.96699999999998</v>
      </c>
      <c r="I738" s="244"/>
      <c r="J738" s="240"/>
      <c r="K738" s="240"/>
      <c r="L738" s="245"/>
      <c r="M738" s="246"/>
      <c r="N738" s="247"/>
      <c r="O738" s="247"/>
      <c r="P738" s="247"/>
      <c r="Q738" s="247"/>
      <c r="R738" s="247"/>
      <c r="S738" s="247"/>
      <c r="T738" s="24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9" t="s">
        <v>222</v>
      </c>
      <c r="AU738" s="249" t="s">
        <v>83</v>
      </c>
      <c r="AV738" s="14" t="s">
        <v>83</v>
      </c>
      <c r="AW738" s="14" t="s">
        <v>34</v>
      </c>
      <c r="AX738" s="14" t="s">
        <v>81</v>
      </c>
      <c r="AY738" s="249" t="s">
        <v>213</v>
      </c>
    </row>
    <row r="739" s="2" customFormat="1" ht="16.5" customHeight="1">
      <c r="A739" s="40"/>
      <c r="B739" s="41"/>
      <c r="C739" s="272" t="s">
        <v>1016</v>
      </c>
      <c r="D739" s="272" t="s">
        <v>310</v>
      </c>
      <c r="E739" s="273" t="s">
        <v>1017</v>
      </c>
      <c r="F739" s="274" t="s">
        <v>1018</v>
      </c>
      <c r="G739" s="275" t="s">
        <v>236</v>
      </c>
      <c r="H739" s="276">
        <v>315.14600000000002</v>
      </c>
      <c r="I739" s="277"/>
      <c r="J739" s="278">
        <f>ROUND(I739*H739,2)</f>
        <v>0</v>
      </c>
      <c r="K739" s="274" t="s">
        <v>219</v>
      </c>
      <c r="L739" s="279"/>
      <c r="M739" s="280" t="s">
        <v>19</v>
      </c>
      <c r="N739" s="281" t="s">
        <v>45</v>
      </c>
      <c r="O739" s="86"/>
      <c r="P739" s="224">
        <f>O739*H739</f>
        <v>0</v>
      </c>
      <c r="Q739" s="224">
        <v>0.025000000000000001</v>
      </c>
      <c r="R739" s="224">
        <f>Q739*H739</f>
        <v>7.8786500000000004</v>
      </c>
      <c r="S739" s="224">
        <v>0</v>
      </c>
      <c r="T739" s="225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6" t="s">
        <v>257</v>
      </c>
      <c r="AT739" s="226" t="s">
        <v>310</v>
      </c>
      <c r="AU739" s="226" t="s">
        <v>83</v>
      </c>
      <c r="AY739" s="19" t="s">
        <v>213</v>
      </c>
      <c r="BE739" s="227">
        <f>IF(N739="základní",J739,0)</f>
        <v>0</v>
      </c>
      <c r="BF739" s="227">
        <f>IF(N739="snížená",J739,0)</f>
        <v>0</v>
      </c>
      <c r="BG739" s="227">
        <f>IF(N739="zákl. přenesená",J739,0)</f>
        <v>0</v>
      </c>
      <c r="BH739" s="227">
        <f>IF(N739="sníž. přenesená",J739,0)</f>
        <v>0</v>
      </c>
      <c r="BI739" s="227">
        <f>IF(N739="nulová",J739,0)</f>
        <v>0</v>
      </c>
      <c r="BJ739" s="19" t="s">
        <v>81</v>
      </c>
      <c r="BK739" s="227">
        <f>ROUND(I739*H739,2)</f>
        <v>0</v>
      </c>
      <c r="BL739" s="19" t="s">
        <v>220</v>
      </c>
      <c r="BM739" s="226" t="s">
        <v>1019</v>
      </c>
    </row>
    <row r="740" s="14" customFormat="1">
      <c r="A740" s="14"/>
      <c r="B740" s="239"/>
      <c r="C740" s="240"/>
      <c r="D740" s="230" t="s">
        <v>222</v>
      </c>
      <c r="E740" s="241" t="s">
        <v>19</v>
      </c>
      <c r="F740" s="242" t="s">
        <v>1020</v>
      </c>
      <c r="G740" s="240"/>
      <c r="H740" s="243">
        <v>315.14600000000002</v>
      </c>
      <c r="I740" s="244"/>
      <c r="J740" s="240"/>
      <c r="K740" s="240"/>
      <c r="L740" s="245"/>
      <c r="M740" s="246"/>
      <c r="N740" s="247"/>
      <c r="O740" s="247"/>
      <c r="P740" s="247"/>
      <c r="Q740" s="247"/>
      <c r="R740" s="247"/>
      <c r="S740" s="247"/>
      <c r="T740" s="248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9" t="s">
        <v>222</v>
      </c>
      <c r="AU740" s="249" t="s">
        <v>83</v>
      </c>
      <c r="AV740" s="14" t="s">
        <v>83</v>
      </c>
      <c r="AW740" s="14" t="s">
        <v>34</v>
      </c>
      <c r="AX740" s="14" t="s">
        <v>81</v>
      </c>
      <c r="AY740" s="249" t="s">
        <v>213</v>
      </c>
    </row>
    <row r="741" s="2" customFormat="1" ht="33" customHeight="1">
      <c r="A741" s="40"/>
      <c r="B741" s="41"/>
      <c r="C741" s="215" t="s">
        <v>1021</v>
      </c>
      <c r="D741" s="215" t="s">
        <v>215</v>
      </c>
      <c r="E741" s="216" t="s">
        <v>1022</v>
      </c>
      <c r="F741" s="217" t="s">
        <v>1023</v>
      </c>
      <c r="G741" s="218" t="s">
        <v>338</v>
      </c>
      <c r="H741" s="219">
        <v>237.85300000000001</v>
      </c>
      <c r="I741" s="220"/>
      <c r="J741" s="221">
        <f>ROUND(I741*H741,2)</f>
        <v>0</v>
      </c>
      <c r="K741" s="217" t="s">
        <v>219</v>
      </c>
      <c r="L741" s="46"/>
      <c r="M741" s="222" t="s">
        <v>19</v>
      </c>
      <c r="N741" s="223" t="s">
        <v>45</v>
      </c>
      <c r="O741" s="86"/>
      <c r="P741" s="224">
        <f>O741*H741</f>
        <v>0</v>
      </c>
      <c r="Q741" s="224">
        <v>0.0017600000000000001</v>
      </c>
      <c r="R741" s="224">
        <f>Q741*H741</f>
        <v>0.41862128000000004</v>
      </c>
      <c r="S741" s="224">
        <v>0</v>
      </c>
      <c r="T741" s="225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26" t="s">
        <v>220</v>
      </c>
      <c r="AT741" s="226" t="s">
        <v>215</v>
      </c>
      <c r="AU741" s="226" t="s">
        <v>83</v>
      </c>
      <c r="AY741" s="19" t="s">
        <v>213</v>
      </c>
      <c r="BE741" s="227">
        <f>IF(N741="základní",J741,0)</f>
        <v>0</v>
      </c>
      <c r="BF741" s="227">
        <f>IF(N741="snížená",J741,0)</f>
        <v>0</v>
      </c>
      <c r="BG741" s="227">
        <f>IF(N741="zákl. přenesená",J741,0)</f>
        <v>0</v>
      </c>
      <c r="BH741" s="227">
        <f>IF(N741="sníž. přenesená",J741,0)</f>
        <v>0</v>
      </c>
      <c r="BI741" s="227">
        <f>IF(N741="nulová",J741,0)</f>
        <v>0</v>
      </c>
      <c r="BJ741" s="19" t="s">
        <v>81</v>
      </c>
      <c r="BK741" s="227">
        <f>ROUND(I741*H741,2)</f>
        <v>0</v>
      </c>
      <c r="BL741" s="19" t="s">
        <v>220</v>
      </c>
      <c r="BM741" s="226" t="s">
        <v>1024</v>
      </c>
    </row>
    <row r="742" s="13" customFormat="1">
      <c r="A742" s="13"/>
      <c r="B742" s="228"/>
      <c r="C742" s="229"/>
      <c r="D742" s="230" t="s">
        <v>222</v>
      </c>
      <c r="E742" s="231" t="s">
        <v>19</v>
      </c>
      <c r="F742" s="232" t="s">
        <v>271</v>
      </c>
      <c r="G742" s="229"/>
      <c r="H742" s="231" t="s">
        <v>19</v>
      </c>
      <c r="I742" s="233"/>
      <c r="J742" s="229"/>
      <c r="K742" s="229"/>
      <c r="L742" s="234"/>
      <c r="M742" s="235"/>
      <c r="N742" s="236"/>
      <c r="O742" s="236"/>
      <c r="P742" s="236"/>
      <c r="Q742" s="236"/>
      <c r="R742" s="236"/>
      <c r="S742" s="236"/>
      <c r="T742" s="237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8" t="s">
        <v>222</v>
      </c>
      <c r="AU742" s="238" t="s">
        <v>83</v>
      </c>
      <c r="AV742" s="13" t="s">
        <v>81</v>
      </c>
      <c r="AW742" s="13" t="s">
        <v>34</v>
      </c>
      <c r="AX742" s="13" t="s">
        <v>74</v>
      </c>
      <c r="AY742" s="238" t="s">
        <v>213</v>
      </c>
    </row>
    <row r="743" s="13" customFormat="1">
      <c r="A743" s="13"/>
      <c r="B743" s="228"/>
      <c r="C743" s="229"/>
      <c r="D743" s="230" t="s">
        <v>222</v>
      </c>
      <c r="E743" s="231" t="s">
        <v>19</v>
      </c>
      <c r="F743" s="232" t="s">
        <v>1014</v>
      </c>
      <c r="G743" s="229"/>
      <c r="H743" s="231" t="s">
        <v>19</v>
      </c>
      <c r="I743" s="233"/>
      <c r="J743" s="229"/>
      <c r="K743" s="229"/>
      <c r="L743" s="234"/>
      <c r="M743" s="235"/>
      <c r="N743" s="236"/>
      <c r="O743" s="236"/>
      <c r="P743" s="236"/>
      <c r="Q743" s="236"/>
      <c r="R743" s="236"/>
      <c r="S743" s="236"/>
      <c r="T743" s="237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8" t="s">
        <v>222</v>
      </c>
      <c r="AU743" s="238" t="s">
        <v>83</v>
      </c>
      <c r="AV743" s="13" t="s">
        <v>81</v>
      </c>
      <c r="AW743" s="13" t="s">
        <v>34</v>
      </c>
      <c r="AX743" s="13" t="s">
        <v>74</v>
      </c>
      <c r="AY743" s="238" t="s">
        <v>213</v>
      </c>
    </row>
    <row r="744" s="14" customFormat="1">
      <c r="A744" s="14"/>
      <c r="B744" s="239"/>
      <c r="C744" s="240"/>
      <c r="D744" s="230" t="s">
        <v>222</v>
      </c>
      <c r="E744" s="241" t="s">
        <v>19</v>
      </c>
      <c r="F744" s="242" t="s">
        <v>1025</v>
      </c>
      <c r="G744" s="240"/>
      <c r="H744" s="243">
        <v>237.85300000000001</v>
      </c>
      <c r="I744" s="244"/>
      <c r="J744" s="240"/>
      <c r="K744" s="240"/>
      <c r="L744" s="245"/>
      <c r="M744" s="246"/>
      <c r="N744" s="247"/>
      <c r="O744" s="247"/>
      <c r="P744" s="247"/>
      <c r="Q744" s="247"/>
      <c r="R744" s="247"/>
      <c r="S744" s="247"/>
      <c r="T744" s="248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49" t="s">
        <v>222</v>
      </c>
      <c r="AU744" s="249" t="s">
        <v>83</v>
      </c>
      <c r="AV744" s="14" t="s">
        <v>83</v>
      </c>
      <c r="AW744" s="14" t="s">
        <v>34</v>
      </c>
      <c r="AX744" s="14" t="s">
        <v>81</v>
      </c>
      <c r="AY744" s="249" t="s">
        <v>213</v>
      </c>
    </row>
    <row r="745" s="2" customFormat="1" ht="16.5" customHeight="1">
      <c r="A745" s="40"/>
      <c r="B745" s="41"/>
      <c r="C745" s="272" t="s">
        <v>1026</v>
      </c>
      <c r="D745" s="272" t="s">
        <v>310</v>
      </c>
      <c r="E745" s="273" t="s">
        <v>1027</v>
      </c>
      <c r="F745" s="274" t="s">
        <v>1028</v>
      </c>
      <c r="G745" s="275" t="s">
        <v>236</v>
      </c>
      <c r="H745" s="276">
        <v>78.492000000000004</v>
      </c>
      <c r="I745" s="277"/>
      <c r="J745" s="278">
        <f>ROUND(I745*H745,2)</f>
        <v>0</v>
      </c>
      <c r="K745" s="274" t="s">
        <v>19</v>
      </c>
      <c r="L745" s="279"/>
      <c r="M745" s="280" t="s">
        <v>19</v>
      </c>
      <c r="N745" s="281" t="s">
        <v>45</v>
      </c>
      <c r="O745" s="86"/>
      <c r="P745" s="224">
        <f>O745*H745</f>
        <v>0</v>
      </c>
      <c r="Q745" s="224">
        <v>0.0048300000000000001</v>
      </c>
      <c r="R745" s="224">
        <f>Q745*H745</f>
        <v>0.37911636000000004</v>
      </c>
      <c r="S745" s="224">
        <v>0</v>
      </c>
      <c r="T745" s="225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26" t="s">
        <v>257</v>
      </c>
      <c r="AT745" s="226" t="s">
        <v>310</v>
      </c>
      <c r="AU745" s="226" t="s">
        <v>83</v>
      </c>
      <c r="AY745" s="19" t="s">
        <v>213</v>
      </c>
      <c r="BE745" s="227">
        <f>IF(N745="základní",J745,0)</f>
        <v>0</v>
      </c>
      <c r="BF745" s="227">
        <f>IF(N745="snížená",J745,0)</f>
        <v>0</v>
      </c>
      <c r="BG745" s="227">
        <f>IF(N745="zákl. přenesená",J745,0)</f>
        <v>0</v>
      </c>
      <c r="BH745" s="227">
        <f>IF(N745="sníž. přenesená",J745,0)</f>
        <v>0</v>
      </c>
      <c r="BI745" s="227">
        <f>IF(N745="nulová",J745,0)</f>
        <v>0</v>
      </c>
      <c r="BJ745" s="19" t="s">
        <v>81</v>
      </c>
      <c r="BK745" s="227">
        <f>ROUND(I745*H745,2)</f>
        <v>0</v>
      </c>
      <c r="BL745" s="19" t="s">
        <v>220</v>
      </c>
      <c r="BM745" s="226" t="s">
        <v>1029</v>
      </c>
    </row>
    <row r="746" s="14" customFormat="1">
      <c r="A746" s="14"/>
      <c r="B746" s="239"/>
      <c r="C746" s="240"/>
      <c r="D746" s="230" t="s">
        <v>222</v>
      </c>
      <c r="E746" s="241" t="s">
        <v>19</v>
      </c>
      <c r="F746" s="242" t="s">
        <v>1030</v>
      </c>
      <c r="G746" s="240"/>
      <c r="H746" s="243">
        <v>71.355999999999995</v>
      </c>
      <c r="I746" s="244"/>
      <c r="J746" s="240"/>
      <c r="K746" s="240"/>
      <c r="L746" s="245"/>
      <c r="M746" s="246"/>
      <c r="N746" s="247"/>
      <c r="O746" s="247"/>
      <c r="P746" s="247"/>
      <c r="Q746" s="247"/>
      <c r="R746" s="247"/>
      <c r="S746" s="247"/>
      <c r="T746" s="248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9" t="s">
        <v>222</v>
      </c>
      <c r="AU746" s="249" t="s">
        <v>83</v>
      </c>
      <c r="AV746" s="14" t="s">
        <v>83</v>
      </c>
      <c r="AW746" s="14" t="s">
        <v>34</v>
      </c>
      <c r="AX746" s="14" t="s">
        <v>74</v>
      </c>
      <c r="AY746" s="249" t="s">
        <v>213</v>
      </c>
    </row>
    <row r="747" s="14" customFormat="1">
      <c r="A747" s="14"/>
      <c r="B747" s="239"/>
      <c r="C747" s="240"/>
      <c r="D747" s="230" t="s">
        <v>222</v>
      </c>
      <c r="E747" s="241" t="s">
        <v>19</v>
      </c>
      <c r="F747" s="242" t="s">
        <v>1031</v>
      </c>
      <c r="G747" s="240"/>
      <c r="H747" s="243">
        <v>78.492000000000004</v>
      </c>
      <c r="I747" s="244"/>
      <c r="J747" s="240"/>
      <c r="K747" s="240"/>
      <c r="L747" s="245"/>
      <c r="M747" s="246"/>
      <c r="N747" s="247"/>
      <c r="O747" s="247"/>
      <c r="P747" s="247"/>
      <c r="Q747" s="247"/>
      <c r="R747" s="247"/>
      <c r="S747" s="247"/>
      <c r="T747" s="24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9" t="s">
        <v>222</v>
      </c>
      <c r="AU747" s="249" t="s">
        <v>83</v>
      </c>
      <c r="AV747" s="14" t="s">
        <v>83</v>
      </c>
      <c r="AW747" s="14" t="s">
        <v>34</v>
      </c>
      <c r="AX747" s="14" t="s">
        <v>81</v>
      </c>
      <c r="AY747" s="249" t="s">
        <v>213</v>
      </c>
    </row>
    <row r="748" s="2" customFormat="1" ht="16.5" customHeight="1">
      <c r="A748" s="40"/>
      <c r="B748" s="41"/>
      <c r="C748" s="215" t="s">
        <v>1032</v>
      </c>
      <c r="D748" s="215" t="s">
        <v>215</v>
      </c>
      <c r="E748" s="216" t="s">
        <v>1033</v>
      </c>
      <c r="F748" s="217" t="s">
        <v>1034</v>
      </c>
      <c r="G748" s="218" t="s">
        <v>338</v>
      </c>
      <c r="H748" s="219">
        <v>49.700000000000003</v>
      </c>
      <c r="I748" s="220"/>
      <c r="J748" s="221">
        <f>ROUND(I748*H748,2)</f>
        <v>0</v>
      </c>
      <c r="K748" s="217" t="s">
        <v>219</v>
      </c>
      <c r="L748" s="46"/>
      <c r="M748" s="222" t="s">
        <v>19</v>
      </c>
      <c r="N748" s="223" t="s">
        <v>45</v>
      </c>
      <c r="O748" s="86"/>
      <c r="P748" s="224">
        <f>O748*H748</f>
        <v>0</v>
      </c>
      <c r="Q748" s="224">
        <v>3.0000000000000001E-05</v>
      </c>
      <c r="R748" s="224">
        <f>Q748*H748</f>
        <v>0.0014910000000000001</v>
      </c>
      <c r="S748" s="224">
        <v>0</v>
      </c>
      <c r="T748" s="225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6" t="s">
        <v>220</v>
      </c>
      <c r="AT748" s="226" t="s">
        <v>215</v>
      </c>
      <c r="AU748" s="226" t="s">
        <v>83</v>
      </c>
      <c r="AY748" s="19" t="s">
        <v>213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19" t="s">
        <v>81</v>
      </c>
      <c r="BK748" s="227">
        <f>ROUND(I748*H748,2)</f>
        <v>0</v>
      </c>
      <c r="BL748" s="19" t="s">
        <v>220</v>
      </c>
      <c r="BM748" s="226" t="s">
        <v>1035</v>
      </c>
    </row>
    <row r="749" s="13" customFormat="1">
      <c r="A749" s="13"/>
      <c r="B749" s="228"/>
      <c r="C749" s="229"/>
      <c r="D749" s="230" t="s">
        <v>222</v>
      </c>
      <c r="E749" s="231" t="s">
        <v>19</v>
      </c>
      <c r="F749" s="232" t="s">
        <v>271</v>
      </c>
      <c r="G749" s="229"/>
      <c r="H749" s="231" t="s">
        <v>19</v>
      </c>
      <c r="I749" s="233"/>
      <c r="J749" s="229"/>
      <c r="K749" s="229"/>
      <c r="L749" s="234"/>
      <c r="M749" s="235"/>
      <c r="N749" s="236"/>
      <c r="O749" s="236"/>
      <c r="P749" s="236"/>
      <c r="Q749" s="236"/>
      <c r="R749" s="236"/>
      <c r="S749" s="236"/>
      <c r="T749" s="237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8" t="s">
        <v>222</v>
      </c>
      <c r="AU749" s="238" t="s">
        <v>83</v>
      </c>
      <c r="AV749" s="13" t="s">
        <v>81</v>
      </c>
      <c r="AW749" s="13" t="s">
        <v>34</v>
      </c>
      <c r="AX749" s="13" t="s">
        <v>74</v>
      </c>
      <c r="AY749" s="238" t="s">
        <v>213</v>
      </c>
    </row>
    <row r="750" s="14" customFormat="1">
      <c r="A750" s="14"/>
      <c r="B750" s="239"/>
      <c r="C750" s="240"/>
      <c r="D750" s="230" t="s">
        <v>222</v>
      </c>
      <c r="E750" s="241" t="s">
        <v>19</v>
      </c>
      <c r="F750" s="242" t="s">
        <v>1036</v>
      </c>
      <c r="G750" s="240"/>
      <c r="H750" s="243">
        <v>49.700000000000003</v>
      </c>
      <c r="I750" s="244"/>
      <c r="J750" s="240"/>
      <c r="K750" s="240"/>
      <c r="L750" s="245"/>
      <c r="M750" s="246"/>
      <c r="N750" s="247"/>
      <c r="O750" s="247"/>
      <c r="P750" s="247"/>
      <c r="Q750" s="247"/>
      <c r="R750" s="247"/>
      <c r="S750" s="247"/>
      <c r="T750" s="248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49" t="s">
        <v>222</v>
      </c>
      <c r="AU750" s="249" t="s">
        <v>83</v>
      </c>
      <c r="AV750" s="14" t="s">
        <v>83</v>
      </c>
      <c r="AW750" s="14" t="s">
        <v>34</v>
      </c>
      <c r="AX750" s="14" t="s">
        <v>81</v>
      </c>
      <c r="AY750" s="249" t="s">
        <v>213</v>
      </c>
    </row>
    <row r="751" s="2" customFormat="1" ht="16.5" customHeight="1">
      <c r="A751" s="40"/>
      <c r="B751" s="41"/>
      <c r="C751" s="272" t="s">
        <v>1037</v>
      </c>
      <c r="D751" s="272" t="s">
        <v>310</v>
      </c>
      <c r="E751" s="273" t="s">
        <v>1038</v>
      </c>
      <c r="F751" s="274" t="s">
        <v>1039</v>
      </c>
      <c r="G751" s="275" t="s">
        <v>338</v>
      </c>
      <c r="H751" s="276">
        <v>52.185000000000002</v>
      </c>
      <c r="I751" s="277"/>
      <c r="J751" s="278">
        <f>ROUND(I751*H751,2)</f>
        <v>0</v>
      </c>
      <c r="K751" s="274" t="s">
        <v>219</v>
      </c>
      <c r="L751" s="279"/>
      <c r="M751" s="280" t="s">
        <v>19</v>
      </c>
      <c r="N751" s="281" t="s">
        <v>45</v>
      </c>
      <c r="O751" s="86"/>
      <c r="P751" s="224">
        <f>O751*H751</f>
        <v>0</v>
      </c>
      <c r="Q751" s="224">
        <v>0.00059999999999999995</v>
      </c>
      <c r="R751" s="224">
        <f>Q751*H751</f>
        <v>0.031310999999999999</v>
      </c>
      <c r="S751" s="224">
        <v>0</v>
      </c>
      <c r="T751" s="225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6" t="s">
        <v>257</v>
      </c>
      <c r="AT751" s="226" t="s">
        <v>310</v>
      </c>
      <c r="AU751" s="226" t="s">
        <v>83</v>
      </c>
      <c r="AY751" s="19" t="s">
        <v>213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19" t="s">
        <v>81</v>
      </c>
      <c r="BK751" s="227">
        <f>ROUND(I751*H751,2)</f>
        <v>0</v>
      </c>
      <c r="BL751" s="19" t="s">
        <v>220</v>
      </c>
      <c r="BM751" s="226" t="s">
        <v>1040</v>
      </c>
    </row>
    <row r="752" s="14" customFormat="1">
      <c r="A752" s="14"/>
      <c r="B752" s="239"/>
      <c r="C752" s="240"/>
      <c r="D752" s="230" t="s">
        <v>222</v>
      </c>
      <c r="E752" s="241" t="s">
        <v>19</v>
      </c>
      <c r="F752" s="242" t="s">
        <v>1041</v>
      </c>
      <c r="G752" s="240"/>
      <c r="H752" s="243">
        <v>52.185000000000002</v>
      </c>
      <c r="I752" s="244"/>
      <c r="J752" s="240"/>
      <c r="K752" s="240"/>
      <c r="L752" s="245"/>
      <c r="M752" s="246"/>
      <c r="N752" s="247"/>
      <c r="O752" s="247"/>
      <c r="P752" s="247"/>
      <c r="Q752" s="247"/>
      <c r="R752" s="247"/>
      <c r="S752" s="247"/>
      <c r="T752" s="248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9" t="s">
        <v>222</v>
      </c>
      <c r="AU752" s="249" t="s">
        <v>83</v>
      </c>
      <c r="AV752" s="14" t="s">
        <v>83</v>
      </c>
      <c r="AW752" s="14" t="s">
        <v>34</v>
      </c>
      <c r="AX752" s="14" t="s">
        <v>81</v>
      </c>
      <c r="AY752" s="249" t="s">
        <v>213</v>
      </c>
    </row>
    <row r="753" s="2" customFormat="1" ht="16.5" customHeight="1">
      <c r="A753" s="40"/>
      <c r="B753" s="41"/>
      <c r="C753" s="215" t="s">
        <v>1042</v>
      </c>
      <c r="D753" s="215" t="s">
        <v>215</v>
      </c>
      <c r="E753" s="216" t="s">
        <v>1043</v>
      </c>
      <c r="F753" s="217" t="s">
        <v>1044</v>
      </c>
      <c r="G753" s="218" t="s">
        <v>338</v>
      </c>
      <c r="H753" s="219">
        <v>838.51999999999998</v>
      </c>
      <c r="I753" s="220"/>
      <c r="J753" s="221">
        <f>ROUND(I753*H753,2)</f>
        <v>0</v>
      </c>
      <c r="K753" s="217" t="s">
        <v>219</v>
      </c>
      <c r="L753" s="46"/>
      <c r="M753" s="222" t="s">
        <v>19</v>
      </c>
      <c r="N753" s="223" t="s">
        <v>45</v>
      </c>
      <c r="O753" s="86"/>
      <c r="P753" s="224">
        <f>O753*H753</f>
        <v>0</v>
      </c>
      <c r="Q753" s="224">
        <v>0</v>
      </c>
      <c r="R753" s="224">
        <f>Q753*H753</f>
        <v>0</v>
      </c>
      <c r="S753" s="224">
        <v>0</v>
      </c>
      <c r="T753" s="225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6" t="s">
        <v>220</v>
      </c>
      <c r="AT753" s="226" t="s">
        <v>215</v>
      </c>
      <c r="AU753" s="226" t="s">
        <v>83</v>
      </c>
      <c r="AY753" s="19" t="s">
        <v>213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19" t="s">
        <v>81</v>
      </c>
      <c r="BK753" s="227">
        <f>ROUND(I753*H753,2)</f>
        <v>0</v>
      </c>
      <c r="BL753" s="19" t="s">
        <v>220</v>
      </c>
      <c r="BM753" s="226" t="s">
        <v>1045</v>
      </c>
    </row>
    <row r="754" s="13" customFormat="1">
      <c r="A754" s="13"/>
      <c r="B754" s="228"/>
      <c r="C754" s="229"/>
      <c r="D754" s="230" t="s">
        <v>222</v>
      </c>
      <c r="E754" s="231" t="s">
        <v>19</v>
      </c>
      <c r="F754" s="232" t="s">
        <v>271</v>
      </c>
      <c r="G754" s="229"/>
      <c r="H754" s="231" t="s">
        <v>19</v>
      </c>
      <c r="I754" s="233"/>
      <c r="J754" s="229"/>
      <c r="K754" s="229"/>
      <c r="L754" s="234"/>
      <c r="M754" s="235"/>
      <c r="N754" s="236"/>
      <c r="O754" s="236"/>
      <c r="P754" s="236"/>
      <c r="Q754" s="236"/>
      <c r="R754" s="236"/>
      <c r="S754" s="236"/>
      <c r="T754" s="237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8" t="s">
        <v>222</v>
      </c>
      <c r="AU754" s="238" t="s">
        <v>83</v>
      </c>
      <c r="AV754" s="13" t="s">
        <v>81</v>
      </c>
      <c r="AW754" s="13" t="s">
        <v>34</v>
      </c>
      <c r="AX754" s="13" t="s">
        <v>74</v>
      </c>
      <c r="AY754" s="238" t="s">
        <v>213</v>
      </c>
    </row>
    <row r="755" s="14" customFormat="1">
      <c r="A755" s="14"/>
      <c r="B755" s="239"/>
      <c r="C755" s="240"/>
      <c r="D755" s="230" t="s">
        <v>222</v>
      </c>
      <c r="E755" s="241" t="s">
        <v>19</v>
      </c>
      <c r="F755" s="242" t="s">
        <v>1046</v>
      </c>
      <c r="G755" s="240"/>
      <c r="H755" s="243">
        <v>838.51999999999998</v>
      </c>
      <c r="I755" s="244"/>
      <c r="J755" s="240"/>
      <c r="K755" s="240"/>
      <c r="L755" s="245"/>
      <c r="M755" s="246"/>
      <c r="N755" s="247"/>
      <c r="O755" s="247"/>
      <c r="P755" s="247"/>
      <c r="Q755" s="247"/>
      <c r="R755" s="247"/>
      <c r="S755" s="247"/>
      <c r="T755" s="248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9" t="s">
        <v>222</v>
      </c>
      <c r="AU755" s="249" t="s">
        <v>83</v>
      </c>
      <c r="AV755" s="14" t="s">
        <v>83</v>
      </c>
      <c r="AW755" s="14" t="s">
        <v>34</v>
      </c>
      <c r="AX755" s="14" t="s">
        <v>81</v>
      </c>
      <c r="AY755" s="249" t="s">
        <v>213</v>
      </c>
    </row>
    <row r="756" s="2" customFormat="1" ht="16.5" customHeight="1">
      <c r="A756" s="40"/>
      <c r="B756" s="41"/>
      <c r="C756" s="272" t="s">
        <v>1047</v>
      </c>
      <c r="D756" s="272" t="s">
        <v>310</v>
      </c>
      <c r="E756" s="273" t="s">
        <v>1048</v>
      </c>
      <c r="F756" s="274" t="s">
        <v>1049</v>
      </c>
      <c r="G756" s="275" t="s">
        <v>338</v>
      </c>
      <c r="H756" s="276">
        <v>380.96100000000001</v>
      </c>
      <c r="I756" s="277"/>
      <c r="J756" s="278">
        <f>ROUND(I756*H756,2)</f>
        <v>0</v>
      </c>
      <c r="K756" s="274" t="s">
        <v>219</v>
      </c>
      <c r="L756" s="279"/>
      <c r="M756" s="280" t="s">
        <v>19</v>
      </c>
      <c r="N756" s="281" t="s">
        <v>45</v>
      </c>
      <c r="O756" s="86"/>
      <c r="P756" s="224">
        <f>O756*H756</f>
        <v>0</v>
      </c>
      <c r="Q756" s="224">
        <v>0.00012</v>
      </c>
      <c r="R756" s="224">
        <f>Q756*H756</f>
        <v>0.045715320000000004</v>
      </c>
      <c r="S756" s="224">
        <v>0</v>
      </c>
      <c r="T756" s="225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26" t="s">
        <v>257</v>
      </c>
      <c r="AT756" s="226" t="s">
        <v>310</v>
      </c>
      <c r="AU756" s="226" t="s">
        <v>83</v>
      </c>
      <c r="AY756" s="19" t="s">
        <v>213</v>
      </c>
      <c r="BE756" s="227">
        <f>IF(N756="základní",J756,0)</f>
        <v>0</v>
      </c>
      <c r="BF756" s="227">
        <f>IF(N756="snížená",J756,0)</f>
        <v>0</v>
      </c>
      <c r="BG756" s="227">
        <f>IF(N756="zákl. přenesená",J756,0)</f>
        <v>0</v>
      </c>
      <c r="BH756" s="227">
        <f>IF(N756="sníž. přenesená",J756,0)</f>
        <v>0</v>
      </c>
      <c r="BI756" s="227">
        <f>IF(N756="nulová",J756,0)</f>
        <v>0</v>
      </c>
      <c r="BJ756" s="19" t="s">
        <v>81</v>
      </c>
      <c r="BK756" s="227">
        <f>ROUND(I756*H756,2)</f>
        <v>0</v>
      </c>
      <c r="BL756" s="19" t="s">
        <v>220</v>
      </c>
      <c r="BM756" s="226" t="s">
        <v>1050</v>
      </c>
    </row>
    <row r="757" s="14" customFormat="1">
      <c r="A757" s="14"/>
      <c r="B757" s="239"/>
      <c r="C757" s="240"/>
      <c r="D757" s="230" t="s">
        <v>222</v>
      </c>
      <c r="E757" s="241" t="s">
        <v>19</v>
      </c>
      <c r="F757" s="242" t="s">
        <v>1051</v>
      </c>
      <c r="G757" s="240"/>
      <c r="H757" s="243">
        <v>91.400000000000006</v>
      </c>
      <c r="I757" s="244"/>
      <c r="J757" s="240"/>
      <c r="K757" s="240"/>
      <c r="L757" s="245"/>
      <c r="M757" s="246"/>
      <c r="N757" s="247"/>
      <c r="O757" s="247"/>
      <c r="P757" s="247"/>
      <c r="Q757" s="247"/>
      <c r="R757" s="247"/>
      <c r="S757" s="247"/>
      <c r="T757" s="248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9" t="s">
        <v>222</v>
      </c>
      <c r="AU757" s="249" t="s">
        <v>83</v>
      </c>
      <c r="AV757" s="14" t="s">
        <v>83</v>
      </c>
      <c r="AW757" s="14" t="s">
        <v>34</v>
      </c>
      <c r="AX757" s="14" t="s">
        <v>74</v>
      </c>
      <c r="AY757" s="249" t="s">
        <v>213</v>
      </c>
    </row>
    <row r="758" s="14" customFormat="1">
      <c r="A758" s="14"/>
      <c r="B758" s="239"/>
      <c r="C758" s="240"/>
      <c r="D758" s="230" t="s">
        <v>222</v>
      </c>
      <c r="E758" s="241" t="s">
        <v>19</v>
      </c>
      <c r="F758" s="242" t="s">
        <v>1052</v>
      </c>
      <c r="G758" s="240"/>
      <c r="H758" s="243">
        <v>215.19999999999999</v>
      </c>
      <c r="I758" s="244"/>
      <c r="J758" s="240"/>
      <c r="K758" s="240"/>
      <c r="L758" s="245"/>
      <c r="M758" s="246"/>
      <c r="N758" s="247"/>
      <c r="O758" s="247"/>
      <c r="P758" s="247"/>
      <c r="Q758" s="247"/>
      <c r="R758" s="247"/>
      <c r="S758" s="247"/>
      <c r="T758" s="248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9" t="s">
        <v>222</v>
      </c>
      <c r="AU758" s="249" t="s">
        <v>83</v>
      </c>
      <c r="AV758" s="14" t="s">
        <v>83</v>
      </c>
      <c r="AW758" s="14" t="s">
        <v>34</v>
      </c>
      <c r="AX758" s="14" t="s">
        <v>74</v>
      </c>
      <c r="AY758" s="249" t="s">
        <v>213</v>
      </c>
    </row>
    <row r="759" s="14" customFormat="1">
      <c r="A759" s="14"/>
      <c r="B759" s="239"/>
      <c r="C759" s="240"/>
      <c r="D759" s="230" t="s">
        <v>222</v>
      </c>
      <c r="E759" s="241" t="s">
        <v>19</v>
      </c>
      <c r="F759" s="242" t="s">
        <v>1053</v>
      </c>
      <c r="G759" s="240"/>
      <c r="H759" s="243">
        <v>56.219999999999999</v>
      </c>
      <c r="I759" s="244"/>
      <c r="J759" s="240"/>
      <c r="K759" s="240"/>
      <c r="L759" s="245"/>
      <c r="M759" s="246"/>
      <c r="N759" s="247"/>
      <c r="O759" s="247"/>
      <c r="P759" s="247"/>
      <c r="Q759" s="247"/>
      <c r="R759" s="247"/>
      <c r="S759" s="247"/>
      <c r="T759" s="248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49" t="s">
        <v>222</v>
      </c>
      <c r="AU759" s="249" t="s">
        <v>83</v>
      </c>
      <c r="AV759" s="14" t="s">
        <v>83</v>
      </c>
      <c r="AW759" s="14" t="s">
        <v>34</v>
      </c>
      <c r="AX759" s="14" t="s">
        <v>74</v>
      </c>
      <c r="AY759" s="249" t="s">
        <v>213</v>
      </c>
    </row>
    <row r="760" s="15" customFormat="1">
      <c r="A760" s="15"/>
      <c r="B760" s="250"/>
      <c r="C760" s="251"/>
      <c r="D760" s="230" t="s">
        <v>222</v>
      </c>
      <c r="E760" s="252" t="s">
        <v>19</v>
      </c>
      <c r="F760" s="253" t="s">
        <v>228</v>
      </c>
      <c r="G760" s="251"/>
      <c r="H760" s="254">
        <v>362.81999999999999</v>
      </c>
      <c r="I760" s="255"/>
      <c r="J760" s="251"/>
      <c r="K760" s="251"/>
      <c r="L760" s="256"/>
      <c r="M760" s="257"/>
      <c r="N760" s="258"/>
      <c r="O760" s="258"/>
      <c r="P760" s="258"/>
      <c r="Q760" s="258"/>
      <c r="R760" s="258"/>
      <c r="S760" s="258"/>
      <c r="T760" s="259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60" t="s">
        <v>222</v>
      </c>
      <c r="AU760" s="260" t="s">
        <v>83</v>
      </c>
      <c r="AV760" s="15" t="s">
        <v>220</v>
      </c>
      <c r="AW760" s="15" t="s">
        <v>34</v>
      </c>
      <c r="AX760" s="15" t="s">
        <v>74</v>
      </c>
      <c r="AY760" s="260" t="s">
        <v>213</v>
      </c>
    </row>
    <row r="761" s="14" customFormat="1">
      <c r="A761" s="14"/>
      <c r="B761" s="239"/>
      <c r="C761" s="240"/>
      <c r="D761" s="230" t="s">
        <v>222</v>
      </c>
      <c r="E761" s="241" t="s">
        <v>19</v>
      </c>
      <c r="F761" s="242" t="s">
        <v>1054</v>
      </c>
      <c r="G761" s="240"/>
      <c r="H761" s="243">
        <v>380.96100000000001</v>
      </c>
      <c r="I761" s="244"/>
      <c r="J761" s="240"/>
      <c r="K761" s="240"/>
      <c r="L761" s="245"/>
      <c r="M761" s="246"/>
      <c r="N761" s="247"/>
      <c r="O761" s="247"/>
      <c r="P761" s="247"/>
      <c r="Q761" s="247"/>
      <c r="R761" s="247"/>
      <c r="S761" s="247"/>
      <c r="T761" s="248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9" t="s">
        <v>222</v>
      </c>
      <c r="AU761" s="249" t="s">
        <v>83</v>
      </c>
      <c r="AV761" s="14" t="s">
        <v>83</v>
      </c>
      <c r="AW761" s="14" t="s">
        <v>34</v>
      </c>
      <c r="AX761" s="14" t="s">
        <v>81</v>
      </c>
      <c r="AY761" s="249" t="s">
        <v>213</v>
      </c>
    </row>
    <row r="762" s="2" customFormat="1" ht="16.5" customHeight="1">
      <c r="A762" s="40"/>
      <c r="B762" s="41"/>
      <c r="C762" s="272" t="s">
        <v>1055</v>
      </c>
      <c r="D762" s="272" t="s">
        <v>310</v>
      </c>
      <c r="E762" s="273" t="s">
        <v>1056</v>
      </c>
      <c r="F762" s="274" t="s">
        <v>1057</v>
      </c>
      <c r="G762" s="275" t="s">
        <v>338</v>
      </c>
      <c r="H762" s="276">
        <v>10.5</v>
      </c>
      <c r="I762" s="277"/>
      <c r="J762" s="278">
        <f>ROUND(I762*H762,2)</f>
        <v>0</v>
      </c>
      <c r="K762" s="274" t="s">
        <v>219</v>
      </c>
      <c r="L762" s="279"/>
      <c r="M762" s="280" t="s">
        <v>19</v>
      </c>
      <c r="N762" s="281" t="s">
        <v>45</v>
      </c>
      <c r="O762" s="86"/>
      <c r="P762" s="224">
        <f>O762*H762</f>
        <v>0</v>
      </c>
      <c r="Q762" s="224">
        <v>0.00050000000000000001</v>
      </c>
      <c r="R762" s="224">
        <f>Q762*H762</f>
        <v>0.0052500000000000003</v>
      </c>
      <c r="S762" s="224">
        <v>0</v>
      </c>
      <c r="T762" s="225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26" t="s">
        <v>257</v>
      </c>
      <c r="AT762" s="226" t="s">
        <v>310</v>
      </c>
      <c r="AU762" s="226" t="s">
        <v>83</v>
      </c>
      <c r="AY762" s="19" t="s">
        <v>213</v>
      </c>
      <c r="BE762" s="227">
        <f>IF(N762="základní",J762,0)</f>
        <v>0</v>
      </c>
      <c r="BF762" s="227">
        <f>IF(N762="snížená",J762,0)</f>
        <v>0</v>
      </c>
      <c r="BG762" s="227">
        <f>IF(N762="zákl. přenesená",J762,0)</f>
        <v>0</v>
      </c>
      <c r="BH762" s="227">
        <f>IF(N762="sníž. přenesená",J762,0)</f>
        <v>0</v>
      </c>
      <c r="BI762" s="227">
        <f>IF(N762="nulová",J762,0)</f>
        <v>0</v>
      </c>
      <c r="BJ762" s="19" t="s">
        <v>81</v>
      </c>
      <c r="BK762" s="227">
        <f>ROUND(I762*H762,2)</f>
        <v>0</v>
      </c>
      <c r="BL762" s="19" t="s">
        <v>220</v>
      </c>
      <c r="BM762" s="226" t="s">
        <v>1058</v>
      </c>
    </row>
    <row r="763" s="14" customFormat="1">
      <c r="A763" s="14"/>
      <c r="B763" s="239"/>
      <c r="C763" s="240"/>
      <c r="D763" s="230" t="s">
        <v>222</v>
      </c>
      <c r="E763" s="241" t="s">
        <v>19</v>
      </c>
      <c r="F763" s="242" t="s">
        <v>1059</v>
      </c>
      <c r="G763" s="240"/>
      <c r="H763" s="243">
        <v>10</v>
      </c>
      <c r="I763" s="244"/>
      <c r="J763" s="240"/>
      <c r="K763" s="240"/>
      <c r="L763" s="245"/>
      <c r="M763" s="246"/>
      <c r="N763" s="247"/>
      <c r="O763" s="247"/>
      <c r="P763" s="247"/>
      <c r="Q763" s="247"/>
      <c r="R763" s="247"/>
      <c r="S763" s="247"/>
      <c r="T763" s="248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49" t="s">
        <v>222</v>
      </c>
      <c r="AU763" s="249" t="s">
        <v>83</v>
      </c>
      <c r="AV763" s="14" t="s">
        <v>83</v>
      </c>
      <c r="AW763" s="14" t="s">
        <v>34</v>
      </c>
      <c r="AX763" s="14" t="s">
        <v>74</v>
      </c>
      <c r="AY763" s="249" t="s">
        <v>213</v>
      </c>
    </row>
    <row r="764" s="14" customFormat="1">
      <c r="A764" s="14"/>
      <c r="B764" s="239"/>
      <c r="C764" s="240"/>
      <c r="D764" s="230" t="s">
        <v>222</v>
      </c>
      <c r="E764" s="241" t="s">
        <v>19</v>
      </c>
      <c r="F764" s="242" t="s">
        <v>1060</v>
      </c>
      <c r="G764" s="240"/>
      <c r="H764" s="243">
        <v>10.5</v>
      </c>
      <c r="I764" s="244"/>
      <c r="J764" s="240"/>
      <c r="K764" s="240"/>
      <c r="L764" s="245"/>
      <c r="M764" s="246"/>
      <c r="N764" s="247"/>
      <c r="O764" s="247"/>
      <c r="P764" s="247"/>
      <c r="Q764" s="247"/>
      <c r="R764" s="247"/>
      <c r="S764" s="247"/>
      <c r="T764" s="248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49" t="s">
        <v>222</v>
      </c>
      <c r="AU764" s="249" t="s">
        <v>83</v>
      </c>
      <c r="AV764" s="14" t="s">
        <v>83</v>
      </c>
      <c r="AW764" s="14" t="s">
        <v>34</v>
      </c>
      <c r="AX764" s="14" t="s">
        <v>81</v>
      </c>
      <c r="AY764" s="249" t="s">
        <v>213</v>
      </c>
    </row>
    <row r="765" s="2" customFormat="1" ht="16.5" customHeight="1">
      <c r="A765" s="40"/>
      <c r="B765" s="41"/>
      <c r="C765" s="272" t="s">
        <v>1061</v>
      </c>
      <c r="D765" s="272" t="s">
        <v>310</v>
      </c>
      <c r="E765" s="273" t="s">
        <v>1062</v>
      </c>
      <c r="F765" s="274" t="s">
        <v>1063</v>
      </c>
      <c r="G765" s="275" t="s">
        <v>338</v>
      </c>
      <c r="H765" s="276">
        <v>221.81299999999999</v>
      </c>
      <c r="I765" s="277"/>
      <c r="J765" s="278">
        <f>ROUND(I765*H765,2)</f>
        <v>0</v>
      </c>
      <c r="K765" s="274" t="s">
        <v>219</v>
      </c>
      <c r="L765" s="279"/>
      <c r="M765" s="280" t="s">
        <v>19</v>
      </c>
      <c r="N765" s="281" t="s">
        <v>45</v>
      </c>
      <c r="O765" s="86"/>
      <c r="P765" s="224">
        <f>O765*H765</f>
        <v>0</v>
      </c>
      <c r="Q765" s="224">
        <v>4.0000000000000003E-05</v>
      </c>
      <c r="R765" s="224">
        <f>Q765*H765</f>
        <v>0.0088725200000000001</v>
      </c>
      <c r="S765" s="224">
        <v>0</v>
      </c>
      <c r="T765" s="225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26" t="s">
        <v>257</v>
      </c>
      <c r="AT765" s="226" t="s">
        <v>310</v>
      </c>
      <c r="AU765" s="226" t="s">
        <v>83</v>
      </c>
      <c r="AY765" s="19" t="s">
        <v>213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19" t="s">
        <v>81</v>
      </c>
      <c r="BK765" s="227">
        <f>ROUND(I765*H765,2)</f>
        <v>0</v>
      </c>
      <c r="BL765" s="19" t="s">
        <v>220</v>
      </c>
      <c r="BM765" s="226" t="s">
        <v>1064</v>
      </c>
    </row>
    <row r="766" s="14" customFormat="1">
      <c r="A766" s="14"/>
      <c r="B766" s="239"/>
      <c r="C766" s="240"/>
      <c r="D766" s="230" t="s">
        <v>222</v>
      </c>
      <c r="E766" s="241" t="s">
        <v>19</v>
      </c>
      <c r="F766" s="242" t="s">
        <v>1065</v>
      </c>
      <c r="G766" s="240"/>
      <c r="H766" s="243">
        <v>32.399999999999999</v>
      </c>
      <c r="I766" s="244"/>
      <c r="J766" s="240"/>
      <c r="K766" s="240"/>
      <c r="L766" s="245"/>
      <c r="M766" s="246"/>
      <c r="N766" s="247"/>
      <c r="O766" s="247"/>
      <c r="P766" s="247"/>
      <c r="Q766" s="247"/>
      <c r="R766" s="247"/>
      <c r="S766" s="247"/>
      <c r="T766" s="24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9" t="s">
        <v>222</v>
      </c>
      <c r="AU766" s="249" t="s">
        <v>83</v>
      </c>
      <c r="AV766" s="14" t="s">
        <v>83</v>
      </c>
      <c r="AW766" s="14" t="s">
        <v>34</v>
      </c>
      <c r="AX766" s="14" t="s">
        <v>74</v>
      </c>
      <c r="AY766" s="249" t="s">
        <v>213</v>
      </c>
    </row>
    <row r="767" s="14" customFormat="1">
      <c r="A767" s="14"/>
      <c r="B767" s="239"/>
      <c r="C767" s="240"/>
      <c r="D767" s="230" t="s">
        <v>222</v>
      </c>
      <c r="E767" s="241" t="s">
        <v>19</v>
      </c>
      <c r="F767" s="242" t="s">
        <v>1066</v>
      </c>
      <c r="G767" s="240"/>
      <c r="H767" s="243">
        <v>22.600000000000001</v>
      </c>
      <c r="I767" s="244"/>
      <c r="J767" s="240"/>
      <c r="K767" s="240"/>
      <c r="L767" s="245"/>
      <c r="M767" s="246"/>
      <c r="N767" s="247"/>
      <c r="O767" s="247"/>
      <c r="P767" s="247"/>
      <c r="Q767" s="247"/>
      <c r="R767" s="247"/>
      <c r="S767" s="247"/>
      <c r="T767" s="248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49" t="s">
        <v>222</v>
      </c>
      <c r="AU767" s="249" t="s">
        <v>83</v>
      </c>
      <c r="AV767" s="14" t="s">
        <v>83</v>
      </c>
      <c r="AW767" s="14" t="s">
        <v>34</v>
      </c>
      <c r="AX767" s="14" t="s">
        <v>74</v>
      </c>
      <c r="AY767" s="249" t="s">
        <v>213</v>
      </c>
    </row>
    <row r="768" s="14" customFormat="1">
      <c r="A768" s="14"/>
      <c r="B768" s="239"/>
      <c r="C768" s="240"/>
      <c r="D768" s="230" t="s">
        <v>222</v>
      </c>
      <c r="E768" s="241" t="s">
        <v>19</v>
      </c>
      <c r="F768" s="242" t="s">
        <v>1067</v>
      </c>
      <c r="G768" s="240"/>
      <c r="H768" s="243">
        <v>78</v>
      </c>
      <c r="I768" s="244"/>
      <c r="J768" s="240"/>
      <c r="K768" s="240"/>
      <c r="L768" s="245"/>
      <c r="M768" s="246"/>
      <c r="N768" s="247"/>
      <c r="O768" s="247"/>
      <c r="P768" s="247"/>
      <c r="Q768" s="247"/>
      <c r="R768" s="247"/>
      <c r="S768" s="247"/>
      <c r="T768" s="248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9" t="s">
        <v>222</v>
      </c>
      <c r="AU768" s="249" t="s">
        <v>83</v>
      </c>
      <c r="AV768" s="14" t="s">
        <v>83</v>
      </c>
      <c r="AW768" s="14" t="s">
        <v>34</v>
      </c>
      <c r="AX768" s="14" t="s">
        <v>74</v>
      </c>
      <c r="AY768" s="249" t="s">
        <v>213</v>
      </c>
    </row>
    <row r="769" s="14" customFormat="1">
      <c r="A769" s="14"/>
      <c r="B769" s="239"/>
      <c r="C769" s="240"/>
      <c r="D769" s="230" t="s">
        <v>222</v>
      </c>
      <c r="E769" s="241" t="s">
        <v>19</v>
      </c>
      <c r="F769" s="242" t="s">
        <v>1068</v>
      </c>
      <c r="G769" s="240"/>
      <c r="H769" s="243">
        <v>28.199999999999999</v>
      </c>
      <c r="I769" s="244"/>
      <c r="J769" s="240"/>
      <c r="K769" s="240"/>
      <c r="L769" s="245"/>
      <c r="M769" s="246"/>
      <c r="N769" s="247"/>
      <c r="O769" s="247"/>
      <c r="P769" s="247"/>
      <c r="Q769" s="247"/>
      <c r="R769" s="247"/>
      <c r="S769" s="247"/>
      <c r="T769" s="248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9" t="s">
        <v>222</v>
      </c>
      <c r="AU769" s="249" t="s">
        <v>83</v>
      </c>
      <c r="AV769" s="14" t="s">
        <v>83</v>
      </c>
      <c r="AW769" s="14" t="s">
        <v>34</v>
      </c>
      <c r="AX769" s="14" t="s">
        <v>74</v>
      </c>
      <c r="AY769" s="249" t="s">
        <v>213</v>
      </c>
    </row>
    <row r="770" s="14" customFormat="1">
      <c r="A770" s="14"/>
      <c r="B770" s="239"/>
      <c r="C770" s="240"/>
      <c r="D770" s="230" t="s">
        <v>222</v>
      </c>
      <c r="E770" s="241" t="s">
        <v>19</v>
      </c>
      <c r="F770" s="242" t="s">
        <v>1069</v>
      </c>
      <c r="G770" s="240"/>
      <c r="H770" s="243">
        <v>12.6</v>
      </c>
      <c r="I770" s="244"/>
      <c r="J770" s="240"/>
      <c r="K770" s="240"/>
      <c r="L770" s="245"/>
      <c r="M770" s="246"/>
      <c r="N770" s="247"/>
      <c r="O770" s="247"/>
      <c r="P770" s="247"/>
      <c r="Q770" s="247"/>
      <c r="R770" s="247"/>
      <c r="S770" s="247"/>
      <c r="T770" s="24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9" t="s">
        <v>222</v>
      </c>
      <c r="AU770" s="249" t="s">
        <v>83</v>
      </c>
      <c r="AV770" s="14" t="s">
        <v>83</v>
      </c>
      <c r="AW770" s="14" t="s">
        <v>34</v>
      </c>
      <c r="AX770" s="14" t="s">
        <v>74</v>
      </c>
      <c r="AY770" s="249" t="s">
        <v>213</v>
      </c>
    </row>
    <row r="771" s="14" customFormat="1">
      <c r="A771" s="14"/>
      <c r="B771" s="239"/>
      <c r="C771" s="240"/>
      <c r="D771" s="230" t="s">
        <v>222</v>
      </c>
      <c r="E771" s="241" t="s">
        <v>19</v>
      </c>
      <c r="F771" s="242" t="s">
        <v>1070</v>
      </c>
      <c r="G771" s="240"/>
      <c r="H771" s="243">
        <v>10.800000000000001</v>
      </c>
      <c r="I771" s="244"/>
      <c r="J771" s="240"/>
      <c r="K771" s="240"/>
      <c r="L771" s="245"/>
      <c r="M771" s="246"/>
      <c r="N771" s="247"/>
      <c r="O771" s="247"/>
      <c r="P771" s="247"/>
      <c r="Q771" s="247"/>
      <c r="R771" s="247"/>
      <c r="S771" s="247"/>
      <c r="T771" s="248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9" t="s">
        <v>222</v>
      </c>
      <c r="AU771" s="249" t="s">
        <v>83</v>
      </c>
      <c r="AV771" s="14" t="s">
        <v>83</v>
      </c>
      <c r="AW771" s="14" t="s">
        <v>34</v>
      </c>
      <c r="AX771" s="14" t="s">
        <v>74</v>
      </c>
      <c r="AY771" s="249" t="s">
        <v>213</v>
      </c>
    </row>
    <row r="772" s="14" customFormat="1">
      <c r="A772" s="14"/>
      <c r="B772" s="239"/>
      <c r="C772" s="240"/>
      <c r="D772" s="230" t="s">
        <v>222</v>
      </c>
      <c r="E772" s="241" t="s">
        <v>19</v>
      </c>
      <c r="F772" s="242" t="s">
        <v>1071</v>
      </c>
      <c r="G772" s="240"/>
      <c r="H772" s="243">
        <v>12.300000000000001</v>
      </c>
      <c r="I772" s="244"/>
      <c r="J772" s="240"/>
      <c r="K772" s="240"/>
      <c r="L772" s="245"/>
      <c r="M772" s="246"/>
      <c r="N772" s="247"/>
      <c r="O772" s="247"/>
      <c r="P772" s="247"/>
      <c r="Q772" s="247"/>
      <c r="R772" s="247"/>
      <c r="S772" s="247"/>
      <c r="T772" s="248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9" t="s">
        <v>222</v>
      </c>
      <c r="AU772" s="249" t="s">
        <v>83</v>
      </c>
      <c r="AV772" s="14" t="s">
        <v>83</v>
      </c>
      <c r="AW772" s="14" t="s">
        <v>34</v>
      </c>
      <c r="AX772" s="14" t="s">
        <v>74</v>
      </c>
      <c r="AY772" s="249" t="s">
        <v>213</v>
      </c>
    </row>
    <row r="773" s="13" customFormat="1">
      <c r="A773" s="13"/>
      <c r="B773" s="228"/>
      <c r="C773" s="229"/>
      <c r="D773" s="230" t="s">
        <v>222</v>
      </c>
      <c r="E773" s="231" t="s">
        <v>19</v>
      </c>
      <c r="F773" s="232" t="s">
        <v>1072</v>
      </c>
      <c r="G773" s="229"/>
      <c r="H773" s="231" t="s">
        <v>19</v>
      </c>
      <c r="I773" s="233"/>
      <c r="J773" s="229"/>
      <c r="K773" s="229"/>
      <c r="L773" s="234"/>
      <c r="M773" s="235"/>
      <c r="N773" s="236"/>
      <c r="O773" s="236"/>
      <c r="P773" s="236"/>
      <c r="Q773" s="236"/>
      <c r="R773" s="236"/>
      <c r="S773" s="236"/>
      <c r="T773" s="237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8" t="s">
        <v>222</v>
      </c>
      <c r="AU773" s="238" t="s">
        <v>83</v>
      </c>
      <c r="AV773" s="13" t="s">
        <v>81</v>
      </c>
      <c r="AW773" s="13" t="s">
        <v>34</v>
      </c>
      <c r="AX773" s="13" t="s">
        <v>74</v>
      </c>
      <c r="AY773" s="238" t="s">
        <v>213</v>
      </c>
    </row>
    <row r="774" s="14" customFormat="1">
      <c r="A774" s="14"/>
      <c r="B774" s="239"/>
      <c r="C774" s="240"/>
      <c r="D774" s="230" t="s">
        <v>222</v>
      </c>
      <c r="E774" s="241" t="s">
        <v>19</v>
      </c>
      <c r="F774" s="242" t="s">
        <v>1073</v>
      </c>
      <c r="G774" s="240"/>
      <c r="H774" s="243">
        <v>6.9000000000000004</v>
      </c>
      <c r="I774" s="244"/>
      <c r="J774" s="240"/>
      <c r="K774" s="240"/>
      <c r="L774" s="245"/>
      <c r="M774" s="246"/>
      <c r="N774" s="247"/>
      <c r="O774" s="247"/>
      <c r="P774" s="247"/>
      <c r="Q774" s="247"/>
      <c r="R774" s="247"/>
      <c r="S774" s="247"/>
      <c r="T774" s="248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49" t="s">
        <v>222</v>
      </c>
      <c r="AU774" s="249" t="s">
        <v>83</v>
      </c>
      <c r="AV774" s="14" t="s">
        <v>83</v>
      </c>
      <c r="AW774" s="14" t="s">
        <v>34</v>
      </c>
      <c r="AX774" s="14" t="s">
        <v>74</v>
      </c>
      <c r="AY774" s="249" t="s">
        <v>213</v>
      </c>
    </row>
    <row r="775" s="14" customFormat="1">
      <c r="A775" s="14"/>
      <c r="B775" s="239"/>
      <c r="C775" s="240"/>
      <c r="D775" s="230" t="s">
        <v>222</v>
      </c>
      <c r="E775" s="241" t="s">
        <v>19</v>
      </c>
      <c r="F775" s="242" t="s">
        <v>1074</v>
      </c>
      <c r="G775" s="240"/>
      <c r="H775" s="243">
        <v>7.4500000000000002</v>
      </c>
      <c r="I775" s="244"/>
      <c r="J775" s="240"/>
      <c r="K775" s="240"/>
      <c r="L775" s="245"/>
      <c r="M775" s="246"/>
      <c r="N775" s="247"/>
      <c r="O775" s="247"/>
      <c r="P775" s="247"/>
      <c r="Q775" s="247"/>
      <c r="R775" s="247"/>
      <c r="S775" s="247"/>
      <c r="T775" s="248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9" t="s">
        <v>222</v>
      </c>
      <c r="AU775" s="249" t="s">
        <v>83</v>
      </c>
      <c r="AV775" s="14" t="s">
        <v>83</v>
      </c>
      <c r="AW775" s="14" t="s">
        <v>34</v>
      </c>
      <c r="AX775" s="14" t="s">
        <v>74</v>
      </c>
      <c r="AY775" s="249" t="s">
        <v>213</v>
      </c>
    </row>
    <row r="776" s="15" customFormat="1">
      <c r="A776" s="15"/>
      <c r="B776" s="250"/>
      <c r="C776" s="251"/>
      <c r="D776" s="230" t="s">
        <v>222</v>
      </c>
      <c r="E776" s="252" t="s">
        <v>19</v>
      </c>
      <c r="F776" s="253" t="s">
        <v>228</v>
      </c>
      <c r="G776" s="251"/>
      <c r="H776" s="254">
        <v>211.25</v>
      </c>
      <c r="I776" s="255"/>
      <c r="J776" s="251"/>
      <c r="K776" s="251"/>
      <c r="L776" s="256"/>
      <c r="M776" s="257"/>
      <c r="N776" s="258"/>
      <c r="O776" s="258"/>
      <c r="P776" s="258"/>
      <c r="Q776" s="258"/>
      <c r="R776" s="258"/>
      <c r="S776" s="258"/>
      <c r="T776" s="259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60" t="s">
        <v>222</v>
      </c>
      <c r="AU776" s="260" t="s">
        <v>83</v>
      </c>
      <c r="AV776" s="15" t="s">
        <v>220</v>
      </c>
      <c r="AW776" s="15" t="s">
        <v>34</v>
      </c>
      <c r="AX776" s="15" t="s">
        <v>74</v>
      </c>
      <c r="AY776" s="260" t="s">
        <v>213</v>
      </c>
    </row>
    <row r="777" s="14" customFormat="1">
      <c r="A777" s="14"/>
      <c r="B777" s="239"/>
      <c r="C777" s="240"/>
      <c r="D777" s="230" t="s">
        <v>222</v>
      </c>
      <c r="E777" s="241" t="s">
        <v>19</v>
      </c>
      <c r="F777" s="242" t="s">
        <v>1075</v>
      </c>
      <c r="G777" s="240"/>
      <c r="H777" s="243">
        <v>221.81299999999999</v>
      </c>
      <c r="I777" s="244"/>
      <c r="J777" s="240"/>
      <c r="K777" s="240"/>
      <c r="L777" s="245"/>
      <c r="M777" s="246"/>
      <c r="N777" s="247"/>
      <c r="O777" s="247"/>
      <c r="P777" s="247"/>
      <c r="Q777" s="247"/>
      <c r="R777" s="247"/>
      <c r="S777" s="247"/>
      <c r="T777" s="248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9" t="s">
        <v>222</v>
      </c>
      <c r="AU777" s="249" t="s">
        <v>83</v>
      </c>
      <c r="AV777" s="14" t="s">
        <v>83</v>
      </c>
      <c r="AW777" s="14" t="s">
        <v>34</v>
      </c>
      <c r="AX777" s="14" t="s">
        <v>81</v>
      </c>
      <c r="AY777" s="249" t="s">
        <v>213</v>
      </c>
    </row>
    <row r="778" s="2" customFormat="1" ht="16.5" customHeight="1">
      <c r="A778" s="40"/>
      <c r="B778" s="41"/>
      <c r="C778" s="272" t="s">
        <v>1076</v>
      </c>
      <c r="D778" s="272" t="s">
        <v>310</v>
      </c>
      <c r="E778" s="273" t="s">
        <v>1077</v>
      </c>
      <c r="F778" s="274" t="s">
        <v>1078</v>
      </c>
      <c r="G778" s="275" t="s">
        <v>338</v>
      </c>
      <c r="H778" s="276">
        <v>221.81299999999999</v>
      </c>
      <c r="I778" s="277"/>
      <c r="J778" s="278">
        <f>ROUND(I778*H778,2)</f>
        <v>0</v>
      </c>
      <c r="K778" s="274" t="s">
        <v>219</v>
      </c>
      <c r="L778" s="279"/>
      <c r="M778" s="280" t="s">
        <v>19</v>
      </c>
      <c r="N778" s="281" t="s">
        <v>45</v>
      </c>
      <c r="O778" s="86"/>
      <c r="P778" s="224">
        <f>O778*H778</f>
        <v>0</v>
      </c>
      <c r="Q778" s="224">
        <v>0.00029999999999999997</v>
      </c>
      <c r="R778" s="224">
        <f>Q778*H778</f>
        <v>0.066543899999999989</v>
      </c>
      <c r="S778" s="224">
        <v>0</v>
      </c>
      <c r="T778" s="225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26" t="s">
        <v>257</v>
      </c>
      <c r="AT778" s="226" t="s">
        <v>310</v>
      </c>
      <c r="AU778" s="226" t="s">
        <v>83</v>
      </c>
      <c r="AY778" s="19" t="s">
        <v>213</v>
      </c>
      <c r="BE778" s="227">
        <f>IF(N778="základní",J778,0)</f>
        <v>0</v>
      </c>
      <c r="BF778" s="227">
        <f>IF(N778="snížená",J778,0)</f>
        <v>0</v>
      </c>
      <c r="BG778" s="227">
        <f>IF(N778="zákl. přenesená",J778,0)</f>
        <v>0</v>
      </c>
      <c r="BH778" s="227">
        <f>IF(N778="sníž. přenesená",J778,0)</f>
        <v>0</v>
      </c>
      <c r="BI778" s="227">
        <f>IF(N778="nulová",J778,0)</f>
        <v>0</v>
      </c>
      <c r="BJ778" s="19" t="s">
        <v>81</v>
      </c>
      <c r="BK778" s="227">
        <f>ROUND(I778*H778,2)</f>
        <v>0</v>
      </c>
      <c r="BL778" s="19" t="s">
        <v>220</v>
      </c>
      <c r="BM778" s="226" t="s">
        <v>1079</v>
      </c>
    </row>
    <row r="779" s="14" customFormat="1">
      <c r="A779" s="14"/>
      <c r="B779" s="239"/>
      <c r="C779" s="240"/>
      <c r="D779" s="230" t="s">
        <v>222</v>
      </c>
      <c r="E779" s="241" t="s">
        <v>19</v>
      </c>
      <c r="F779" s="242" t="s">
        <v>1080</v>
      </c>
      <c r="G779" s="240"/>
      <c r="H779" s="243">
        <v>211.25</v>
      </c>
      <c r="I779" s="244"/>
      <c r="J779" s="240"/>
      <c r="K779" s="240"/>
      <c r="L779" s="245"/>
      <c r="M779" s="246"/>
      <c r="N779" s="247"/>
      <c r="O779" s="247"/>
      <c r="P779" s="247"/>
      <c r="Q779" s="247"/>
      <c r="R779" s="247"/>
      <c r="S779" s="247"/>
      <c r="T779" s="248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9" t="s">
        <v>222</v>
      </c>
      <c r="AU779" s="249" t="s">
        <v>83</v>
      </c>
      <c r="AV779" s="14" t="s">
        <v>83</v>
      </c>
      <c r="AW779" s="14" t="s">
        <v>34</v>
      </c>
      <c r="AX779" s="14" t="s">
        <v>74</v>
      </c>
      <c r="AY779" s="249" t="s">
        <v>213</v>
      </c>
    </row>
    <row r="780" s="14" customFormat="1">
      <c r="A780" s="14"/>
      <c r="B780" s="239"/>
      <c r="C780" s="240"/>
      <c r="D780" s="230" t="s">
        <v>222</v>
      </c>
      <c r="E780" s="241" t="s">
        <v>19</v>
      </c>
      <c r="F780" s="242" t="s">
        <v>1075</v>
      </c>
      <c r="G780" s="240"/>
      <c r="H780" s="243">
        <v>221.81299999999999</v>
      </c>
      <c r="I780" s="244"/>
      <c r="J780" s="240"/>
      <c r="K780" s="240"/>
      <c r="L780" s="245"/>
      <c r="M780" s="246"/>
      <c r="N780" s="247"/>
      <c r="O780" s="247"/>
      <c r="P780" s="247"/>
      <c r="Q780" s="247"/>
      <c r="R780" s="247"/>
      <c r="S780" s="247"/>
      <c r="T780" s="248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9" t="s">
        <v>222</v>
      </c>
      <c r="AU780" s="249" t="s">
        <v>83</v>
      </c>
      <c r="AV780" s="14" t="s">
        <v>83</v>
      </c>
      <c r="AW780" s="14" t="s">
        <v>34</v>
      </c>
      <c r="AX780" s="14" t="s">
        <v>81</v>
      </c>
      <c r="AY780" s="249" t="s">
        <v>213</v>
      </c>
    </row>
    <row r="781" s="2" customFormat="1" ht="16.5" customHeight="1">
      <c r="A781" s="40"/>
      <c r="B781" s="41"/>
      <c r="C781" s="272" t="s">
        <v>1081</v>
      </c>
      <c r="D781" s="272" t="s">
        <v>310</v>
      </c>
      <c r="E781" s="273" t="s">
        <v>1082</v>
      </c>
      <c r="F781" s="274" t="s">
        <v>1083</v>
      </c>
      <c r="G781" s="275" t="s">
        <v>338</v>
      </c>
      <c r="H781" s="276">
        <v>45.359999999999999</v>
      </c>
      <c r="I781" s="277"/>
      <c r="J781" s="278">
        <f>ROUND(I781*H781,2)</f>
        <v>0</v>
      </c>
      <c r="K781" s="274" t="s">
        <v>219</v>
      </c>
      <c r="L781" s="279"/>
      <c r="M781" s="280" t="s">
        <v>19</v>
      </c>
      <c r="N781" s="281" t="s">
        <v>45</v>
      </c>
      <c r="O781" s="86"/>
      <c r="P781" s="224">
        <f>O781*H781</f>
        <v>0</v>
      </c>
      <c r="Q781" s="224">
        <v>0.00020000000000000001</v>
      </c>
      <c r="R781" s="224">
        <f>Q781*H781</f>
        <v>0.0090720000000000002</v>
      </c>
      <c r="S781" s="224">
        <v>0</v>
      </c>
      <c r="T781" s="225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26" t="s">
        <v>257</v>
      </c>
      <c r="AT781" s="226" t="s">
        <v>310</v>
      </c>
      <c r="AU781" s="226" t="s">
        <v>83</v>
      </c>
      <c r="AY781" s="19" t="s">
        <v>213</v>
      </c>
      <c r="BE781" s="227">
        <f>IF(N781="základní",J781,0)</f>
        <v>0</v>
      </c>
      <c r="BF781" s="227">
        <f>IF(N781="snížená",J781,0)</f>
        <v>0</v>
      </c>
      <c r="BG781" s="227">
        <f>IF(N781="zákl. přenesená",J781,0)</f>
        <v>0</v>
      </c>
      <c r="BH781" s="227">
        <f>IF(N781="sníž. přenesená",J781,0)</f>
        <v>0</v>
      </c>
      <c r="BI781" s="227">
        <f>IF(N781="nulová",J781,0)</f>
        <v>0</v>
      </c>
      <c r="BJ781" s="19" t="s">
        <v>81</v>
      </c>
      <c r="BK781" s="227">
        <f>ROUND(I781*H781,2)</f>
        <v>0</v>
      </c>
      <c r="BL781" s="19" t="s">
        <v>220</v>
      </c>
      <c r="BM781" s="226" t="s">
        <v>1084</v>
      </c>
    </row>
    <row r="782" s="14" customFormat="1">
      <c r="A782" s="14"/>
      <c r="B782" s="239"/>
      <c r="C782" s="240"/>
      <c r="D782" s="230" t="s">
        <v>222</v>
      </c>
      <c r="E782" s="241" t="s">
        <v>19</v>
      </c>
      <c r="F782" s="242" t="s">
        <v>1085</v>
      </c>
      <c r="G782" s="240"/>
      <c r="H782" s="243">
        <v>43.200000000000003</v>
      </c>
      <c r="I782" s="244"/>
      <c r="J782" s="240"/>
      <c r="K782" s="240"/>
      <c r="L782" s="245"/>
      <c r="M782" s="246"/>
      <c r="N782" s="247"/>
      <c r="O782" s="247"/>
      <c r="P782" s="247"/>
      <c r="Q782" s="247"/>
      <c r="R782" s="247"/>
      <c r="S782" s="247"/>
      <c r="T782" s="248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9" t="s">
        <v>222</v>
      </c>
      <c r="AU782" s="249" t="s">
        <v>83</v>
      </c>
      <c r="AV782" s="14" t="s">
        <v>83</v>
      </c>
      <c r="AW782" s="14" t="s">
        <v>34</v>
      </c>
      <c r="AX782" s="14" t="s">
        <v>74</v>
      </c>
      <c r="AY782" s="249" t="s">
        <v>213</v>
      </c>
    </row>
    <row r="783" s="14" customFormat="1">
      <c r="A783" s="14"/>
      <c r="B783" s="239"/>
      <c r="C783" s="240"/>
      <c r="D783" s="230" t="s">
        <v>222</v>
      </c>
      <c r="E783" s="241" t="s">
        <v>19</v>
      </c>
      <c r="F783" s="242" t="s">
        <v>1086</v>
      </c>
      <c r="G783" s="240"/>
      <c r="H783" s="243">
        <v>45.359999999999999</v>
      </c>
      <c r="I783" s="244"/>
      <c r="J783" s="240"/>
      <c r="K783" s="240"/>
      <c r="L783" s="245"/>
      <c r="M783" s="246"/>
      <c r="N783" s="247"/>
      <c r="O783" s="247"/>
      <c r="P783" s="247"/>
      <c r="Q783" s="247"/>
      <c r="R783" s="247"/>
      <c r="S783" s="247"/>
      <c r="T783" s="248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49" t="s">
        <v>222</v>
      </c>
      <c r="AU783" s="249" t="s">
        <v>83</v>
      </c>
      <c r="AV783" s="14" t="s">
        <v>83</v>
      </c>
      <c r="AW783" s="14" t="s">
        <v>34</v>
      </c>
      <c r="AX783" s="14" t="s">
        <v>81</v>
      </c>
      <c r="AY783" s="249" t="s">
        <v>213</v>
      </c>
    </row>
    <row r="784" s="2" customFormat="1" ht="21.75" customHeight="1">
      <c r="A784" s="40"/>
      <c r="B784" s="41"/>
      <c r="C784" s="215" t="s">
        <v>1087</v>
      </c>
      <c r="D784" s="215" t="s">
        <v>215</v>
      </c>
      <c r="E784" s="216" t="s">
        <v>1088</v>
      </c>
      <c r="F784" s="217" t="s">
        <v>1089</v>
      </c>
      <c r="G784" s="218" t="s">
        <v>236</v>
      </c>
      <c r="H784" s="219">
        <v>2.5870000000000002</v>
      </c>
      <c r="I784" s="220"/>
      <c r="J784" s="221">
        <f>ROUND(I784*H784,2)</f>
        <v>0</v>
      </c>
      <c r="K784" s="217" t="s">
        <v>219</v>
      </c>
      <c r="L784" s="46"/>
      <c r="M784" s="222" t="s">
        <v>19</v>
      </c>
      <c r="N784" s="223" t="s">
        <v>45</v>
      </c>
      <c r="O784" s="86"/>
      <c r="P784" s="224">
        <f>O784*H784</f>
        <v>0</v>
      </c>
      <c r="Q784" s="224">
        <v>0.023630000000000002</v>
      </c>
      <c r="R784" s="224">
        <f>Q784*H784</f>
        <v>0.061130810000000008</v>
      </c>
      <c r="S784" s="224">
        <v>0</v>
      </c>
      <c r="T784" s="225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26" t="s">
        <v>220</v>
      </c>
      <c r="AT784" s="226" t="s">
        <v>215</v>
      </c>
      <c r="AU784" s="226" t="s">
        <v>83</v>
      </c>
      <c r="AY784" s="19" t="s">
        <v>213</v>
      </c>
      <c r="BE784" s="227">
        <f>IF(N784="základní",J784,0)</f>
        <v>0</v>
      </c>
      <c r="BF784" s="227">
        <f>IF(N784="snížená",J784,0)</f>
        <v>0</v>
      </c>
      <c r="BG784" s="227">
        <f>IF(N784="zákl. přenesená",J784,0)</f>
        <v>0</v>
      </c>
      <c r="BH784" s="227">
        <f>IF(N784="sníž. přenesená",J784,0)</f>
        <v>0</v>
      </c>
      <c r="BI784" s="227">
        <f>IF(N784="nulová",J784,0)</f>
        <v>0</v>
      </c>
      <c r="BJ784" s="19" t="s">
        <v>81</v>
      </c>
      <c r="BK784" s="227">
        <f>ROUND(I784*H784,2)</f>
        <v>0</v>
      </c>
      <c r="BL784" s="19" t="s">
        <v>220</v>
      </c>
      <c r="BM784" s="226" t="s">
        <v>1090</v>
      </c>
    </row>
    <row r="785" s="13" customFormat="1">
      <c r="A785" s="13"/>
      <c r="B785" s="228"/>
      <c r="C785" s="229"/>
      <c r="D785" s="230" t="s">
        <v>222</v>
      </c>
      <c r="E785" s="231" t="s">
        <v>19</v>
      </c>
      <c r="F785" s="232" t="s">
        <v>271</v>
      </c>
      <c r="G785" s="229"/>
      <c r="H785" s="231" t="s">
        <v>19</v>
      </c>
      <c r="I785" s="233"/>
      <c r="J785" s="229"/>
      <c r="K785" s="229"/>
      <c r="L785" s="234"/>
      <c r="M785" s="235"/>
      <c r="N785" s="236"/>
      <c r="O785" s="236"/>
      <c r="P785" s="236"/>
      <c r="Q785" s="236"/>
      <c r="R785" s="236"/>
      <c r="S785" s="236"/>
      <c r="T785" s="237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8" t="s">
        <v>222</v>
      </c>
      <c r="AU785" s="238" t="s">
        <v>83</v>
      </c>
      <c r="AV785" s="13" t="s">
        <v>81</v>
      </c>
      <c r="AW785" s="13" t="s">
        <v>34</v>
      </c>
      <c r="AX785" s="13" t="s">
        <v>74</v>
      </c>
      <c r="AY785" s="238" t="s">
        <v>213</v>
      </c>
    </row>
    <row r="786" s="14" customFormat="1">
      <c r="A786" s="14"/>
      <c r="B786" s="239"/>
      <c r="C786" s="240"/>
      <c r="D786" s="230" t="s">
        <v>222</v>
      </c>
      <c r="E786" s="241" t="s">
        <v>19</v>
      </c>
      <c r="F786" s="242" t="s">
        <v>1091</v>
      </c>
      <c r="G786" s="240"/>
      <c r="H786" s="243">
        <v>2.5870000000000002</v>
      </c>
      <c r="I786" s="244"/>
      <c r="J786" s="240"/>
      <c r="K786" s="240"/>
      <c r="L786" s="245"/>
      <c r="M786" s="246"/>
      <c r="N786" s="247"/>
      <c r="O786" s="247"/>
      <c r="P786" s="247"/>
      <c r="Q786" s="247"/>
      <c r="R786" s="247"/>
      <c r="S786" s="247"/>
      <c r="T786" s="248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9" t="s">
        <v>222</v>
      </c>
      <c r="AU786" s="249" t="s">
        <v>83</v>
      </c>
      <c r="AV786" s="14" t="s">
        <v>83</v>
      </c>
      <c r="AW786" s="14" t="s">
        <v>34</v>
      </c>
      <c r="AX786" s="14" t="s">
        <v>81</v>
      </c>
      <c r="AY786" s="249" t="s">
        <v>213</v>
      </c>
    </row>
    <row r="787" s="2" customFormat="1">
      <c r="A787" s="40"/>
      <c r="B787" s="41"/>
      <c r="C787" s="215" t="s">
        <v>1092</v>
      </c>
      <c r="D787" s="215" t="s">
        <v>215</v>
      </c>
      <c r="E787" s="216" t="s">
        <v>1093</v>
      </c>
      <c r="F787" s="217" t="s">
        <v>1094</v>
      </c>
      <c r="G787" s="218" t="s">
        <v>236</v>
      </c>
      <c r="H787" s="219">
        <v>24.931999999999999</v>
      </c>
      <c r="I787" s="220"/>
      <c r="J787" s="221">
        <f>ROUND(I787*H787,2)</f>
        <v>0</v>
      </c>
      <c r="K787" s="217" t="s">
        <v>219</v>
      </c>
      <c r="L787" s="46"/>
      <c r="M787" s="222" t="s">
        <v>19</v>
      </c>
      <c r="N787" s="223" t="s">
        <v>45</v>
      </c>
      <c r="O787" s="86"/>
      <c r="P787" s="224">
        <f>O787*H787</f>
        <v>0</v>
      </c>
      <c r="Q787" s="224">
        <v>0.026360000000000001</v>
      </c>
      <c r="R787" s="224">
        <f>Q787*H787</f>
        <v>0.65720752000000004</v>
      </c>
      <c r="S787" s="224">
        <v>0</v>
      </c>
      <c r="T787" s="225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26" t="s">
        <v>220</v>
      </c>
      <c r="AT787" s="226" t="s">
        <v>215</v>
      </c>
      <c r="AU787" s="226" t="s">
        <v>83</v>
      </c>
      <c r="AY787" s="19" t="s">
        <v>213</v>
      </c>
      <c r="BE787" s="227">
        <f>IF(N787="základní",J787,0)</f>
        <v>0</v>
      </c>
      <c r="BF787" s="227">
        <f>IF(N787="snížená",J787,0)</f>
        <v>0</v>
      </c>
      <c r="BG787" s="227">
        <f>IF(N787="zákl. přenesená",J787,0)</f>
        <v>0</v>
      </c>
      <c r="BH787" s="227">
        <f>IF(N787="sníž. přenesená",J787,0)</f>
        <v>0</v>
      </c>
      <c r="BI787" s="227">
        <f>IF(N787="nulová",J787,0)</f>
        <v>0</v>
      </c>
      <c r="BJ787" s="19" t="s">
        <v>81</v>
      </c>
      <c r="BK787" s="227">
        <f>ROUND(I787*H787,2)</f>
        <v>0</v>
      </c>
      <c r="BL787" s="19" t="s">
        <v>220</v>
      </c>
      <c r="BM787" s="226" t="s">
        <v>1095</v>
      </c>
    </row>
    <row r="788" s="13" customFormat="1">
      <c r="A788" s="13"/>
      <c r="B788" s="228"/>
      <c r="C788" s="229"/>
      <c r="D788" s="230" t="s">
        <v>222</v>
      </c>
      <c r="E788" s="231" t="s">
        <v>19</v>
      </c>
      <c r="F788" s="232" t="s">
        <v>271</v>
      </c>
      <c r="G788" s="229"/>
      <c r="H788" s="231" t="s">
        <v>19</v>
      </c>
      <c r="I788" s="233"/>
      <c r="J788" s="229"/>
      <c r="K788" s="229"/>
      <c r="L788" s="234"/>
      <c r="M788" s="235"/>
      <c r="N788" s="236"/>
      <c r="O788" s="236"/>
      <c r="P788" s="236"/>
      <c r="Q788" s="236"/>
      <c r="R788" s="236"/>
      <c r="S788" s="236"/>
      <c r="T788" s="237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8" t="s">
        <v>222</v>
      </c>
      <c r="AU788" s="238" t="s">
        <v>83</v>
      </c>
      <c r="AV788" s="13" t="s">
        <v>81</v>
      </c>
      <c r="AW788" s="13" t="s">
        <v>34</v>
      </c>
      <c r="AX788" s="13" t="s">
        <v>74</v>
      </c>
      <c r="AY788" s="238" t="s">
        <v>213</v>
      </c>
    </row>
    <row r="789" s="14" customFormat="1">
      <c r="A789" s="14"/>
      <c r="B789" s="239"/>
      <c r="C789" s="240"/>
      <c r="D789" s="230" t="s">
        <v>222</v>
      </c>
      <c r="E789" s="241" t="s">
        <v>19</v>
      </c>
      <c r="F789" s="242" t="s">
        <v>1096</v>
      </c>
      <c r="G789" s="240"/>
      <c r="H789" s="243">
        <v>4.173</v>
      </c>
      <c r="I789" s="244"/>
      <c r="J789" s="240"/>
      <c r="K789" s="240"/>
      <c r="L789" s="245"/>
      <c r="M789" s="246"/>
      <c r="N789" s="247"/>
      <c r="O789" s="247"/>
      <c r="P789" s="247"/>
      <c r="Q789" s="247"/>
      <c r="R789" s="247"/>
      <c r="S789" s="247"/>
      <c r="T789" s="248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9" t="s">
        <v>222</v>
      </c>
      <c r="AU789" s="249" t="s">
        <v>83</v>
      </c>
      <c r="AV789" s="14" t="s">
        <v>83</v>
      </c>
      <c r="AW789" s="14" t="s">
        <v>34</v>
      </c>
      <c r="AX789" s="14" t="s">
        <v>74</v>
      </c>
      <c r="AY789" s="249" t="s">
        <v>213</v>
      </c>
    </row>
    <row r="790" s="14" customFormat="1">
      <c r="A790" s="14"/>
      <c r="B790" s="239"/>
      <c r="C790" s="240"/>
      <c r="D790" s="230" t="s">
        <v>222</v>
      </c>
      <c r="E790" s="241" t="s">
        <v>19</v>
      </c>
      <c r="F790" s="242" t="s">
        <v>1097</v>
      </c>
      <c r="G790" s="240"/>
      <c r="H790" s="243">
        <v>20.759</v>
      </c>
      <c r="I790" s="244"/>
      <c r="J790" s="240"/>
      <c r="K790" s="240"/>
      <c r="L790" s="245"/>
      <c r="M790" s="246"/>
      <c r="N790" s="247"/>
      <c r="O790" s="247"/>
      <c r="P790" s="247"/>
      <c r="Q790" s="247"/>
      <c r="R790" s="247"/>
      <c r="S790" s="247"/>
      <c r="T790" s="248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49" t="s">
        <v>222</v>
      </c>
      <c r="AU790" s="249" t="s">
        <v>83</v>
      </c>
      <c r="AV790" s="14" t="s">
        <v>83</v>
      </c>
      <c r="AW790" s="14" t="s">
        <v>34</v>
      </c>
      <c r="AX790" s="14" t="s">
        <v>74</v>
      </c>
      <c r="AY790" s="249" t="s">
        <v>213</v>
      </c>
    </row>
    <row r="791" s="15" customFormat="1">
      <c r="A791" s="15"/>
      <c r="B791" s="250"/>
      <c r="C791" s="251"/>
      <c r="D791" s="230" t="s">
        <v>222</v>
      </c>
      <c r="E791" s="252" t="s">
        <v>19</v>
      </c>
      <c r="F791" s="253" t="s">
        <v>228</v>
      </c>
      <c r="G791" s="251"/>
      <c r="H791" s="254">
        <v>24.931999999999999</v>
      </c>
      <c r="I791" s="255"/>
      <c r="J791" s="251"/>
      <c r="K791" s="251"/>
      <c r="L791" s="256"/>
      <c r="M791" s="257"/>
      <c r="N791" s="258"/>
      <c r="O791" s="258"/>
      <c r="P791" s="258"/>
      <c r="Q791" s="258"/>
      <c r="R791" s="258"/>
      <c r="S791" s="258"/>
      <c r="T791" s="259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60" t="s">
        <v>222</v>
      </c>
      <c r="AU791" s="260" t="s">
        <v>83</v>
      </c>
      <c r="AV791" s="15" t="s">
        <v>220</v>
      </c>
      <c r="AW791" s="15" t="s">
        <v>34</v>
      </c>
      <c r="AX791" s="15" t="s">
        <v>81</v>
      </c>
      <c r="AY791" s="260" t="s">
        <v>213</v>
      </c>
    </row>
    <row r="792" s="2" customFormat="1">
      <c r="A792" s="40"/>
      <c r="B792" s="41"/>
      <c r="C792" s="215" t="s">
        <v>1098</v>
      </c>
      <c r="D792" s="215" t="s">
        <v>215</v>
      </c>
      <c r="E792" s="216" t="s">
        <v>1099</v>
      </c>
      <c r="F792" s="217" t="s">
        <v>1100</v>
      </c>
      <c r="G792" s="218" t="s">
        <v>236</v>
      </c>
      <c r="H792" s="219">
        <v>37.866999999999997</v>
      </c>
      <c r="I792" s="220"/>
      <c r="J792" s="221">
        <f>ROUND(I792*H792,2)</f>
        <v>0</v>
      </c>
      <c r="K792" s="217" t="s">
        <v>219</v>
      </c>
      <c r="L792" s="46"/>
      <c r="M792" s="222" t="s">
        <v>19</v>
      </c>
      <c r="N792" s="223" t="s">
        <v>45</v>
      </c>
      <c r="O792" s="86"/>
      <c r="P792" s="224">
        <f>O792*H792</f>
        <v>0</v>
      </c>
      <c r="Q792" s="224">
        <v>0.0067999999999999996</v>
      </c>
      <c r="R792" s="224">
        <f>Q792*H792</f>
        <v>0.25749559999999999</v>
      </c>
      <c r="S792" s="224">
        <v>0</v>
      </c>
      <c r="T792" s="225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26" t="s">
        <v>220</v>
      </c>
      <c r="AT792" s="226" t="s">
        <v>215</v>
      </c>
      <c r="AU792" s="226" t="s">
        <v>83</v>
      </c>
      <c r="AY792" s="19" t="s">
        <v>213</v>
      </c>
      <c r="BE792" s="227">
        <f>IF(N792="základní",J792,0)</f>
        <v>0</v>
      </c>
      <c r="BF792" s="227">
        <f>IF(N792="snížená",J792,0)</f>
        <v>0</v>
      </c>
      <c r="BG792" s="227">
        <f>IF(N792="zákl. přenesená",J792,0)</f>
        <v>0</v>
      </c>
      <c r="BH792" s="227">
        <f>IF(N792="sníž. přenesená",J792,0)</f>
        <v>0</v>
      </c>
      <c r="BI792" s="227">
        <f>IF(N792="nulová",J792,0)</f>
        <v>0</v>
      </c>
      <c r="BJ792" s="19" t="s">
        <v>81</v>
      </c>
      <c r="BK792" s="227">
        <f>ROUND(I792*H792,2)</f>
        <v>0</v>
      </c>
      <c r="BL792" s="19" t="s">
        <v>220</v>
      </c>
      <c r="BM792" s="226" t="s">
        <v>1101</v>
      </c>
    </row>
    <row r="793" s="13" customFormat="1">
      <c r="A793" s="13"/>
      <c r="B793" s="228"/>
      <c r="C793" s="229"/>
      <c r="D793" s="230" t="s">
        <v>222</v>
      </c>
      <c r="E793" s="231" t="s">
        <v>19</v>
      </c>
      <c r="F793" s="232" t="s">
        <v>271</v>
      </c>
      <c r="G793" s="229"/>
      <c r="H793" s="231" t="s">
        <v>19</v>
      </c>
      <c r="I793" s="233"/>
      <c r="J793" s="229"/>
      <c r="K793" s="229"/>
      <c r="L793" s="234"/>
      <c r="M793" s="235"/>
      <c r="N793" s="236"/>
      <c r="O793" s="236"/>
      <c r="P793" s="236"/>
      <c r="Q793" s="236"/>
      <c r="R793" s="236"/>
      <c r="S793" s="236"/>
      <c r="T793" s="237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8" t="s">
        <v>222</v>
      </c>
      <c r="AU793" s="238" t="s">
        <v>83</v>
      </c>
      <c r="AV793" s="13" t="s">
        <v>81</v>
      </c>
      <c r="AW793" s="13" t="s">
        <v>34</v>
      </c>
      <c r="AX793" s="13" t="s">
        <v>74</v>
      </c>
      <c r="AY793" s="238" t="s">
        <v>213</v>
      </c>
    </row>
    <row r="794" s="14" customFormat="1">
      <c r="A794" s="14"/>
      <c r="B794" s="239"/>
      <c r="C794" s="240"/>
      <c r="D794" s="230" t="s">
        <v>222</v>
      </c>
      <c r="E794" s="241" t="s">
        <v>19</v>
      </c>
      <c r="F794" s="242" t="s">
        <v>1102</v>
      </c>
      <c r="G794" s="240"/>
      <c r="H794" s="243">
        <v>12.935000000000001</v>
      </c>
      <c r="I794" s="244"/>
      <c r="J794" s="240"/>
      <c r="K794" s="240"/>
      <c r="L794" s="245"/>
      <c r="M794" s="246"/>
      <c r="N794" s="247"/>
      <c r="O794" s="247"/>
      <c r="P794" s="247"/>
      <c r="Q794" s="247"/>
      <c r="R794" s="247"/>
      <c r="S794" s="247"/>
      <c r="T794" s="248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9" t="s">
        <v>222</v>
      </c>
      <c r="AU794" s="249" t="s">
        <v>83</v>
      </c>
      <c r="AV794" s="14" t="s">
        <v>83</v>
      </c>
      <c r="AW794" s="14" t="s">
        <v>34</v>
      </c>
      <c r="AX794" s="14" t="s">
        <v>74</v>
      </c>
      <c r="AY794" s="249" t="s">
        <v>213</v>
      </c>
    </row>
    <row r="795" s="14" customFormat="1">
      <c r="A795" s="14"/>
      <c r="B795" s="239"/>
      <c r="C795" s="240"/>
      <c r="D795" s="230" t="s">
        <v>222</v>
      </c>
      <c r="E795" s="241" t="s">
        <v>19</v>
      </c>
      <c r="F795" s="242" t="s">
        <v>1103</v>
      </c>
      <c r="G795" s="240"/>
      <c r="H795" s="243">
        <v>4.173</v>
      </c>
      <c r="I795" s="244"/>
      <c r="J795" s="240"/>
      <c r="K795" s="240"/>
      <c r="L795" s="245"/>
      <c r="M795" s="246"/>
      <c r="N795" s="247"/>
      <c r="O795" s="247"/>
      <c r="P795" s="247"/>
      <c r="Q795" s="247"/>
      <c r="R795" s="247"/>
      <c r="S795" s="247"/>
      <c r="T795" s="248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9" t="s">
        <v>222</v>
      </c>
      <c r="AU795" s="249" t="s">
        <v>83</v>
      </c>
      <c r="AV795" s="14" t="s">
        <v>83</v>
      </c>
      <c r="AW795" s="14" t="s">
        <v>34</v>
      </c>
      <c r="AX795" s="14" t="s">
        <v>74</v>
      </c>
      <c r="AY795" s="249" t="s">
        <v>213</v>
      </c>
    </row>
    <row r="796" s="14" customFormat="1">
      <c r="A796" s="14"/>
      <c r="B796" s="239"/>
      <c r="C796" s="240"/>
      <c r="D796" s="230" t="s">
        <v>222</v>
      </c>
      <c r="E796" s="241" t="s">
        <v>19</v>
      </c>
      <c r="F796" s="242" t="s">
        <v>1104</v>
      </c>
      <c r="G796" s="240"/>
      <c r="H796" s="243">
        <v>20.759</v>
      </c>
      <c r="I796" s="244"/>
      <c r="J796" s="240"/>
      <c r="K796" s="240"/>
      <c r="L796" s="245"/>
      <c r="M796" s="246"/>
      <c r="N796" s="247"/>
      <c r="O796" s="247"/>
      <c r="P796" s="247"/>
      <c r="Q796" s="247"/>
      <c r="R796" s="247"/>
      <c r="S796" s="247"/>
      <c r="T796" s="248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9" t="s">
        <v>222</v>
      </c>
      <c r="AU796" s="249" t="s">
        <v>83</v>
      </c>
      <c r="AV796" s="14" t="s">
        <v>83</v>
      </c>
      <c r="AW796" s="14" t="s">
        <v>34</v>
      </c>
      <c r="AX796" s="14" t="s">
        <v>74</v>
      </c>
      <c r="AY796" s="249" t="s">
        <v>213</v>
      </c>
    </row>
    <row r="797" s="15" customFormat="1">
      <c r="A797" s="15"/>
      <c r="B797" s="250"/>
      <c r="C797" s="251"/>
      <c r="D797" s="230" t="s">
        <v>222</v>
      </c>
      <c r="E797" s="252" t="s">
        <v>19</v>
      </c>
      <c r="F797" s="253" t="s">
        <v>228</v>
      </c>
      <c r="G797" s="251"/>
      <c r="H797" s="254">
        <v>37.866999999999997</v>
      </c>
      <c r="I797" s="255"/>
      <c r="J797" s="251"/>
      <c r="K797" s="251"/>
      <c r="L797" s="256"/>
      <c r="M797" s="257"/>
      <c r="N797" s="258"/>
      <c r="O797" s="258"/>
      <c r="P797" s="258"/>
      <c r="Q797" s="258"/>
      <c r="R797" s="258"/>
      <c r="S797" s="258"/>
      <c r="T797" s="259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60" t="s">
        <v>222</v>
      </c>
      <c r="AU797" s="260" t="s">
        <v>83</v>
      </c>
      <c r="AV797" s="15" t="s">
        <v>220</v>
      </c>
      <c r="AW797" s="15" t="s">
        <v>34</v>
      </c>
      <c r="AX797" s="15" t="s">
        <v>81</v>
      </c>
      <c r="AY797" s="260" t="s">
        <v>213</v>
      </c>
    </row>
    <row r="798" s="2" customFormat="1">
      <c r="A798" s="40"/>
      <c r="B798" s="41"/>
      <c r="C798" s="215" t="s">
        <v>1105</v>
      </c>
      <c r="D798" s="215" t="s">
        <v>215</v>
      </c>
      <c r="E798" s="216" t="s">
        <v>1106</v>
      </c>
      <c r="F798" s="217" t="s">
        <v>1107</v>
      </c>
      <c r="G798" s="218" t="s">
        <v>236</v>
      </c>
      <c r="H798" s="219">
        <v>317.82499999999999</v>
      </c>
      <c r="I798" s="220"/>
      <c r="J798" s="221">
        <f>ROUND(I798*H798,2)</f>
        <v>0</v>
      </c>
      <c r="K798" s="217" t="s">
        <v>219</v>
      </c>
      <c r="L798" s="46"/>
      <c r="M798" s="222" t="s">
        <v>19</v>
      </c>
      <c r="N798" s="223" t="s">
        <v>45</v>
      </c>
      <c r="O798" s="86"/>
      <c r="P798" s="224">
        <f>O798*H798</f>
        <v>0</v>
      </c>
      <c r="Q798" s="224">
        <v>0.00382</v>
      </c>
      <c r="R798" s="224">
        <f>Q798*H798</f>
        <v>1.2140914999999999</v>
      </c>
      <c r="S798" s="224">
        <v>0</v>
      </c>
      <c r="T798" s="225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26" t="s">
        <v>220</v>
      </c>
      <c r="AT798" s="226" t="s">
        <v>215</v>
      </c>
      <c r="AU798" s="226" t="s">
        <v>83</v>
      </c>
      <c r="AY798" s="19" t="s">
        <v>213</v>
      </c>
      <c r="BE798" s="227">
        <f>IF(N798="základní",J798,0)</f>
        <v>0</v>
      </c>
      <c r="BF798" s="227">
        <f>IF(N798="snížená",J798,0)</f>
        <v>0</v>
      </c>
      <c r="BG798" s="227">
        <f>IF(N798="zákl. přenesená",J798,0)</f>
        <v>0</v>
      </c>
      <c r="BH798" s="227">
        <f>IF(N798="sníž. přenesená",J798,0)</f>
        <v>0</v>
      </c>
      <c r="BI798" s="227">
        <f>IF(N798="nulová",J798,0)</f>
        <v>0</v>
      </c>
      <c r="BJ798" s="19" t="s">
        <v>81</v>
      </c>
      <c r="BK798" s="227">
        <f>ROUND(I798*H798,2)</f>
        <v>0</v>
      </c>
      <c r="BL798" s="19" t="s">
        <v>220</v>
      </c>
      <c r="BM798" s="226" t="s">
        <v>1108</v>
      </c>
    </row>
    <row r="799" s="13" customFormat="1">
      <c r="A799" s="13"/>
      <c r="B799" s="228"/>
      <c r="C799" s="229"/>
      <c r="D799" s="230" t="s">
        <v>222</v>
      </c>
      <c r="E799" s="231" t="s">
        <v>19</v>
      </c>
      <c r="F799" s="232" t="s">
        <v>271</v>
      </c>
      <c r="G799" s="229"/>
      <c r="H799" s="231" t="s">
        <v>19</v>
      </c>
      <c r="I799" s="233"/>
      <c r="J799" s="229"/>
      <c r="K799" s="229"/>
      <c r="L799" s="234"/>
      <c r="M799" s="235"/>
      <c r="N799" s="236"/>
      <c r="O799" s="236"/>
      <c r="P799" s="236"/>
      <c r="Q799" s="236"/>
      <c r="R799" s="236"/>
      <c r="S799" s="236"/>
      <c r="T799" s="237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8" t="s">
        <v>222</v>
      </c>
      <c r="AU799" s="238" t="s">
        <v>83</v>
      </c>
      <c r="AV799" s="13" t="s">
        <v>81</v>
      </c>
      <c r="AW799" s="13" t="s">
        <v>34</v>
      </c>
      <c r="AX799" s="13" t="s">
        <v>74</v>
      </c>
      <c r="AY799" s="238" t="s">
        <v>213</v>
      </c>
    </row>
    <row r="800" s="14" customFormat="1">
      <c r="A800" s="14"/>
      <c r="B800" s="239"/>
      <c r="C800" s="240"/>
      <c r="D800" s="230" t="s">
        <v>222</v>
      </c>
      <c r="E800" s="241" t="s">
        <v>19</v>
      </c>
      <c r="F800" s="242" t="s">
        <v>1109</v>
      </c>
      <c r="G800" s="240"/>
      <c r="H800" s="243">
        <v>317.82499999999999</v>
      </c>
      <c r="I800" s="244"/>
      <c r="J800" s="240"/>
      <c r="K800" s="240"/>
      <c r="L800" s="245"/>
      <c r="M800" s="246"/>
      <c r="N800" s="247"/>
      <c r="O800" s="247"/>
      <c r="P800" s="247"/>
      <c r="Q800" s="247"/>
      <c r="R800" s="247"/>
      <c r="S800" s="247"/>
      <c r="T800" s="248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9" t="s">
        <v>222</v>
      </c>
      <c r="AU800" s="249" t="s">
        <v>83</v>
      </c>
      <c r="AV800" s="14" t="s">
        <v>83</v>
      </c>
      <c r="AW800" s="14" t="s">
        <v>34</v>
      </c>
      <c r="AX800" s="14" t="s">
        <v>81</v>
      </c>
      <c r="AY800" s="249" t="s">
        <v>213</v>
      </c>
    </row>
    <row r="801" s="2" customFormat="1">
      <c r="A801" s="40"/>
      <c r="B801" s="41"/>
      <c r="C801" s="215" t="s">
        <v>1110</v>
      </c>
      <c r="D801" s="215" t="s">
        <v>215</v>
      </c>
      <c r="E801" s="216" t="s">
        <v>1111</v>
      </c>
      <c r="F801" s="217" t="s">
        <v>1112</v>
      </c>
      <c r="G801" s="218" t="s">
        <v>236</v>
      </c>
      <c r="H801" s="219">
        <v>650.76700000000005</v>
      </c>
      <c r="I801" s="220"/>
      <c r="J801" s="221">
        <f>ROUND(I801*H801,2)</f>
        <v>0</v>
      </c>
      <c r="K801" s="217" t="s">
        <v>219</v>
      </c>
      <c r="L801" s="46"/>
      <c r="M801" s="222" t="s">
        <v>19</v>
      </c>
      <c r="N801" s="223" t="s">
        <v>45</v>
      </c>
      <c r="O801" s="86"/>
      <c r="P801" s="224">
        <f>O801*H801</f>
        <v>0</v>
      </c>
      <c r="Q801" s="224">
        <v>0.021229999999999999</v>
      </c>
      <c r="R801" s="224">
        <f>Q801*H801</f>
        <v>13.81578341</v>
      </c>
      <c r="S801" s="224">
        <v>0</v>
      </c>
      <c r="T801" s="225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26" t="s">
        <v>220</v>
      </c>
      <c r="AT801" s="226" t="s">
        <v>215</v>
      </c>
      <c r="AU801" s="226" t="s">
        <v>83</v>
      </c>
      <c r="AY801" s="19" t="s">
        <v>213</v>
      </c>
      <c r="BE801" s="227">
        <f>IF(N801="základní",J801,0)</f>
        <v>0</v>
      </c>
      <c r="BF801" s="227">
        <f>IF(N801="snížená",J801,0)</f>
        <v>0</v>
      </c>
      <c r="BG801" s="227">
        <f>IF(N801="zákl. přenesená",J801,0)</f>
        <v>0</v>
      </c>
      <c r="BH801" s="227">
        <f>IF(N801="sníž. přenesená",J801,0)</f>
        <v>0</v>
      </c>
      <c r="BI801" s="227">
        <f>IF(N801="nulová",J801,0)</f>
        <v>0</v>
      </c>
      <c r="BJ801" s="19" t="s">
        <v>81</v>
      </c>
      <c r="BK801" s="227">
        <f>ROUND(I801*H801,2)</f>
        <v>0</v>
      </c>
      <c r="BL801" s="19" t="s">
        <v>220</v>
      </c>
      <c r="BM801" s="226" t="s">
        <v>1113</v>
      </c>
    </row>
    <row r="802" s="13" customFormat="1">
      <c r="A802" s="13"/>
      <c r="B802" s="228"/>
      <c r="C802" s="229"/>
      <c r="D802" s="230" t="s">
        <v>222</v>
      </c>
      <c r="E802" s="231" t="s">
        <v>19</v>
      </c>
      <c r="F802" s="232" t="s">
        <v>1114</v>
      </c>
      <c r="G802" s="229"/>
      <c r="H802" s="231" t="s">
        <v>19</v>
      </c>
      <c r="I802" s="233"/>
      <c r="J802" s="229"/>
      <c r="K802" s="229"/>
      <c r="L802" s="234"/>
      <c r="M802" s="235"/>
      <c r="N802" s="236"/>
      <c r="O802" s="236"/>
      <c r="P802" s="236"/>
      <c r="Q802" s="236"/>
      <c r="R802" s="236"/>
      <c r="S802" s="236"/>
      <c r="T802" s="237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8" t="s">
        <v>222</v>
      </c>
      <c r="AU802" s="238" t="s">
        <v>83</v>
      </c>
      <c r="AV802" s="13" t="s">
        <v>81</v>
      </c>
      <c r="AW802" s="13" t="s">
        <v>34</v>
      </c>
      <c r="AX802" s="13" t="s">
        <v>74</v>
      </c>
      <c r="AY802" s="238" t="s">
        <v>213</v>
      </c>
    </row>
    <row r="803" s="13" customFormat="1">
      <c r="A803" s="13"/>
      <c r="B803" s="228"/>
      <c r="C803" s="229"/>
      <c r="D803" s="230" t="s">
        <v>222</v>
      </c>
      <c r="E803" s="231" t="s">
        <v>19</v>
      </c>
      <c r="F803" s="232" t="s">
        <v>1115</v>
      </c>
      <c r="G803" s="229"/>
      <c r="H803" s="231" t="s">
        <v>19</v>
      </c>
      <c r="I803" s="233"/>
      <c r="J803" s="229"/>
      <c r="K803" s="229"/>
      <c r="L803" s="234"/>
      <c r="M803" s="235"/>
      <c r="N803" s="236"/>
      <c r="O803" s="236"/>
      <c r="P803" s="236"/>
      <c r="Q803" s="236"/>
      <c r="R803" s="236"/>
      <c r="S803" s="236"/>
      <c r="T803" s="237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8" t="s">
        <v>222</v>
      </c>
      <c r="AU803" s="238" t="s">
        <v>83</v>
      </c>
      <c r="AV803" s="13" t="s">
        <v>81</v>
      </c>
      <c r="AW803" s="13" t="s">
        <v>34</v>
      </c>
      <c r="AX803" s="13" t="s">
        <v>74</v>
      </c>
      <c r="AY803" s="238" t="s">
        <v>213</v>
      </c>
    </row>
    <row r="804" s="14" customFormat="1">
      <c r="A804" s="14"/>
      <c r="B804" s="239"/>
      <c r="C804" s="240"/>
      <c r="D804" s="230" t="s">
        <v>222</v>
      </c>
      <c r="E804" s="241" t="s">
        <v>19</v>
      </c>
      <c r="F804" s="242" t="s">
        <v>1116</v>
      </c>
      <c r="G804" s="240"/>
      <c r="H804" s="243">
        <v>411.65199999999999</v>
      </c>
      <c r="I804" s="244"/>
      <c r="J804" s="240"/>
      <c r="K804" s="240"/>
      <c r="L804" s="245"/>
      <c r="M804" s="246"/>
      <c r="N804" s="247"/>
      <c r="O804" s="247"/>
      <c r="P804" s="247"/>
      <c r="Q804" s="247"/>
      <c r="R804" s="247"/>
      <c r="S804" s="247"/>
      <c r="T804" s="24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9" t="s">
        <v>222</v>
      </c>
      <c r="AU804" s="249" t="s">
        <v>83</v>
      </c>
      <c r="AV804" s="14" t="s">
        <v>83</v>
      </c>
      <c r="AW804" s="14" t="s">
        <v>34</v>
      </c>
      <c r="AX804" s="14" t="s">
        <v>74</v>
      </c>
      <c r="AY804" s="249" t="s">
        <v>213</v>
      </c>
    </row>
    <row r="805" s="14" customFormat="1">
      <c r="A805" s="14"/>
      <c r="B805" s="239"/>
      <c r="C805" s="240"/>
      <c r="D805" s="230" t="s">
        <v>222</v>
      </c>
      <c r="E805" s="241" t="s">
        <v>19</v>
      </c>
      <c r="F805" s="242" t="s">
        <v>1117</v>
      </c>
      <c r="G805" s="240"/>
      <c r="H805" s="243">
        <v>239.11500000000001</v>
      </c>
      <c r="I805" s="244"/>
      <c r="J805" s="240"/>
      <c r="K805" s="240"/>
      <c r="L805" s="245"/>
      <c r="M805" s="246"/>
      <c r="N805" s="247"/>
      <c r="O805" s="247"/>
      <c r="P805" s="247"/>
      <c r="Q805" s="247"/>
      <c r="R805" s="247"/>
      <c r="S805" s="247"/>
      <c r="T805" s="248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49" t="s">
        <v>222</v>
      </c>
      <c r="AU805" s="249" t="s">
        <v>83</v>
      </c>
      <c r="AV805" s="14" t="s">
        <v>83</v>
      </c>
      <c r="AW805" s="14" t="s">
        <v>34</v>
      </c>
      <c r="AX805" s="14" t="s">
        <v>74</v>
      </c>
      <c r="AY805" s="249" t="s">
        <v>213</v>
      </c>
    </row>
    <row r="806" s="15" customFormat="1">
      <c r="A806" s="15"/>
      <c r="B806" s="250"/>
      <c r="C806" s="251"/>
      <c r="D806" s="230" t="s">
        <v>222</v>
      </c>
      <c r="E806" s="252" t="s">
        <v>19</v>
      </c>
      <c r="F806" s="253" t="s">
        <v>228</v>
      </c>
      <c r="G806" s="251"/>
      <c r="H806" s="254">
        <v>650.76700000000005</v>
      </c>
      <c r="I806" s="255"/>
      <c r="J806" s="251"/>
      <c r="K806" s="251"/>
      <c r="L806" s="256"/>
      <c r="M806" s="257"/>
      <c r="N806" s="258"/>
      <c r="O806" s="258"/>
      <c r="P806" s="258"/>
      <c r="Q806" s="258"/>
      <c r="R806" s="258"/>
      <c r="S806" s="258"/>
      <c r="T806" s="259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0" t="s">
        <v>222</v>
      </c>
      <c r="AU806" s="260" t="s">
        <v>83</v>
      </c>
      <c r="AV806" s="15" t="s">
        <v>220</v>
      </c>
      <c r="AW806" s="15" t="s">
        <v>34</v>
      </c>
      <c r="AX806" s="15" t="s">
        <v>81</v>
      </c>
      <c r="AY806" s="260" t="s">
        <v>213</v>
      </c>
    </row>
    <row r="807" s="2" customFormat="1">
      <c r="A807" s="40"/>
      <c r="B807" s="41"/>
      <c r="C807" s="215" t="s">
        <v>1118</v>
      </c>
      <c r="D807" s="215" t="s">
        <v>215</v>
      </c>
      <c r="E807" s="216" t="s">
        <v>1119</v>
      </c>
      <c r="F807" s="217" t="s">
        <v>1120</v>
      </c>
      <c r="G807" s="218" t="s">
        <v>236</v>
      </c>
      <c r="H807" s="219">
        <v>234.93700000000001</v>
      </c>
      <c r="I807" s="220"/>
      <c r="J807" s="221">
        <f>ROUND(I807*H807,2)</f>
        <v>0</v>
      </c>
      <c r="K807" s="217" t="s">
        <v>219</v>
      </c>
      <c r="L807" s="46"/>
      <c r="M807" s="222" t="s">
        <v>19</v>
      </c>
      <c r="N807" s="223" t="s">
        <v>45</v>
      </c>
      <c r="O807" s="86"/>
      <c r="P807" s="224">
        <f>O807*H807</f>
        <v>0</v>
      </c>
      <c r="Q807" s="224">
        <v>0.035380000000000002</v>
      </c>
      <c r="R807" s="224">
        <f>Q807*H807</f>
        <v>8.312071060000001</v>
      </c>
      <c r="S807" s="224">
        <v>0</v>
      </c>
      <c r="T807" s="225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26" t="s">
        <v>220</v>
      </c>
      <c r="AT807" s="226" t="s">
        <v>215</v>
      </c>
      <c r="AU807" s="226" t="s">
        <v>83</v>
      </c>
      <c r="AY807" s="19" t="s">
        <v>213</v>
      </c>
      <c r="BE807" s="227">
        <f>IF(N807="základní",J807,0)</f>
        <v>0</v>
      </c>
      <c r="BF807" s="227">
        <f>IF(N807="snížená",J807,0)</f>
        <v>0</v>
      </c>
      <c r="BG807" s="227">
        <f>IF(N807="zákl. přenesená",J807,0)</f>
        <v>0</v>
      </c>
      <c r="BH807" s="227">
        <f>IF(N807="sníž. přenesená",J807,0)</f>
        <v>0</v>
      </c>
      <c r="BI807" s="227">
        <f>IF(N807="nulová",J807,0)</f>
        <v>0</v>
      </c>
      <c r="BJ807" s="19" t="s">
        <v>81</v>
      </c>
      <c r="BK807" s="227">
        <f>ROUND(I807*H807,2)</f>
        <v>0</v>
      </c>
      <c r="BL807" s="19" t="s">
        <v>220</v>
      </c>
      <c r="BM807" s="226" t="s">
        <v>1121</v>
      </c>
    </row>
    <row r="808" s="13" customFormat="1">
      <c r="A808" s="13"/>
      <c r="B808" s="228"/>
      <c r="C808" s="229"/>
      <c r="D808" s="230" t="s">
        <v>222</v>
      </c>
      <c r="E808" s="231" t="s">
        <v>19</v>
      </c>
      <c r="F808" s="232" t="s">
        <v>1114</v>
      </c>
      <c r="G808" s="229"/>
      <c r="H808" s="231" t="s">
        <v>19</v>
      </c>
      <c r="I808" s="233"/>
      <c r="J808" s="229"/>
      <c r="K808" s="229"/>
      <c r="L808" s="234"/>
      <c r="M808" s="235"/>
      <c r="N808" s="236"/>
      <c r="O808" s="236"/>
      <c r="P808" s="236"/>
      <c r="Q808" s="236"/>
      <c r="R808" s="236"/>
      <c r="S808" s="236"/>
      <c r="T808" s="237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8" t="s">
        <v>222</v>
      </c>
      <c r="AU808" s="238" t="s">
        <v>83</v>
      </c>
      <c r="AV808" s="13" t="s">
        <v>81</v>
      </c>
      <c r="AW808" s="13" t="s">
        <v>34</v>
      </c>
      <c r="AX808" s="13" t="s">
        <v>74</v>
      </c>
      <c r="AY808" s="238" t="s">
        <v>213</v>
      </c>
    </row>
    <row r="809" s="13" customFormat="1">
      <c r="A809" s="13"/>
      <c r="B809" s="228"/>
      <c r="C809" s="229"/>
      <c r="D809" s="230" t="s">
        <v>222</v>
      </c>
      <c r="E809" s="231" t="s">
        <v>19</v>
      </c>
      <c r="F809" s="232" t="s">
        <v>1115</v>
      </c>
      <c r="G809" s="229"/>
      <c r="H809" s="231" t="s">
        <v>19</v>
      </c>
      <c r="I809" s="233"/>
      <c r="J809" s="229"/>
      <c r="K809" s="229"/>
      <c r="L809" s="234"/>
      <c r="M809" s="235"/>
      <c r="N809" s="236"/>
      <c r="O809" s="236"/>
      <c r="P809" s="236"/>
      <c r="Q809" s="236"/>
      <c r="R809" s="236"/>
      <c r="S809" s="236"/>
      <c r="T809" s="237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8" t="s">
        <v>222</v>
      </c>
      <c r="AU809" s="238" t="s">
        <v>83</v>
      </c>
      <c r="AV809" s="13" t="s">
        <v>81</v>
      </c>
      <c r="AW809" s="13" t="s">
        <v>34</v>
      </c>
      <c r="AX809" s="13" t="s">
        <v>74</v>
      </c>
      <c r="AY809" s="238" t="s">
        <v>213</v>
      </c>
    </row>
    <row r="810" s="14" customFormat="1">
      <c r="A810" s="14"/>
      <c r="B810" s="239"/>
      <c r="C810" s="240"/>
      <c r="D810" s="230" t="s">
        <v>222</v>
      </c>
      <c r="E810" s="241" t="s">
        <v>19</v>
      </c>
      <c r="F810" s="242" t="s">
        <v>1122</v>
      </c>
      <c r="G810" s="240"/>
      <c r="H810" s="243">
        <v>234.93700000000001</v>
      </c>
      <c r="I810" s="244"/>
      <c r="J810" s="240"/>
      <c r="K810" s="240"/>
      <c r="L810" s="245"/>
      <c r="M810" s="246"/>
      <c r="N810" s="247"/>
      <c r="O810" s="247"/>
      <c r="P810" s="247"/>
      <c r="Q810" s="247"/>
      <c r="R810" s="247"/>
      <c r="S810" s="247"/>
      <c r="T810" s="248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9" t="s">
        <v>222</v>
      </c>
      <c r="AU810" s="249" t="s">
        <v>83</v>
      </c>
      <c r="AV810" s="14" t="s">
        <v>83</v>
      </c>
      <c r="AW810" s="14" t="s">
        <v>34</v>
      </c>
      <c r="AX810" s="14" t="s">
        <v>81</v>
      </c>
      <c r="AY810" s="249" t="s">
        <v>213</v>
      </c>
    </row>
    <row r="811" s="2" customFormat="1">
      <c r="A811" s="40"/>
      <c r="B811" s="41"/>
      <c r="C811" s="215" t="s">
        <v>1123</v>
      </c>
      <c r="D811" s="215" t="s">
        <v>215</v>
      </c>
      <c r="E811" s="216" t="s">
        <v>1124</v>
      </c>
      <c r="F811" s="217" t="s">
        <v>1125</v>
      </c>
      <c r="G811" s="218" t="s">
        <v>236</v>
      </c>
      <c r="H811" s="219">
        <v>451.685</v>
      </c>
      <c r="I811" s="220"/>
      <c r="J811" s="221">
        <f>ROUND(I811*H811,2)</f>
        <v>0</v>
      </c>
      <c r="K811" s="217" t="s">
        <v>219</v>
      </c>
      <c r="L811" s="46"/>
      <c r="M811" s="222" t="s">
        <v>19</v>
      </c>
      <c r="N811" s="223" t="s">
        <v>45</v>
      </c>
      <c r="O811" s="86"/>
      <c r="P811" s="224">
        <f>O811*H811</f>
        <v>0</v>
      </c>
      <c r="Q811" s="224">
        <v>0.00348</v>
      </c>
      <c r="R811" s="224">
        <f>Q811*H811</f>
        <v>1.5718638</v>
      </c>
      <c r="S811" s="224">
        <v>0</v>
      </c>
      <c r="T811" s="225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26" t="s">
        <v>220</v>
      </c>
      <c r="AT811" s="226" t="s">
        <v>215</v>
      </c>
      <c r="AU811" s="226" t="s">
        <v>83</v>
      </c>
      <c r="AY811" s="19" t="s">
        <v>213</v>
      </c>
      <c r="BE811" s="227">
        <f>IF(N811="základní",J811,0)</f>
        <v>0</v>
      </c>
      <c r="BF811" s="227">
        <f>IF(N811="snížená",J811,0)</f>
        <v>0</v>
      </c>
      <c r="BG811" s="227">
        <f>IF(N811="zákl. přenesená",J811,0)</f>
        <v>0</v>
      </c>
      <c r="BH811" s="227">
        <f>IF(N811="sníž. přenesená",J811,0)</f>
        <v>0</v>
      </c>
      <c r="BI811" s="227">
        <f>IF(N811="nulová",J811,0)</f>
        <v>0</v>
      </c>
      <c r="BJ811" s="19" t="s">
        <v>81</v>
      </c>
      <c r="BK811" s="227">
        <f>ROUND(I811*H811,2)</f>
        <v>0</v>
      </c>
      <c r="BL811" s="19" t="s">
        <v>220</v>
      </c>
      <c r="BM811" s="226" t="s">
        <v>1126</v>
      </c>
    </row>
    <row r="812" s="13" customFormat="1">
      <c r="A812" s="13"/>
      <c r="B812" s="228"/>
      <c r="C812" s="229"/>
      <c r="D812" s="230" t="s">
        <v>222</v>
      </c>
      <c r="E812" s="231" t="s">
        <v>19</v>
      </c>
      <c r="F812" s="232" t="s">
        <v>271</v>
      </c>
      <c r="G812" s="229"/>
      <c r="H812" s="231" t="s">
        <v>19</v>
      </c>
      <c r="I812" s="233"/>
      <c r="J812" s="229"/>
      <c r="K812" s="229"/>
      <c r="L812" s="234"/>
      <c r="M812" s="235"/>
      <c r="N812" s="236"/>
      <c r="O812" s="236"/>
      <c r="P812" s="236"/>
      <c r="Q812" s="236"/>
      <c r="R812" s="236"/>
      <c r="S812" s="236"/>
      <c r="T812" s="237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8" t="s">
        <v>222</v>
      </c>
      <c r="AU812" s="238" t="s">
        <v>83</v>
      </c>
      <c r="AV812" s="13" t="s">
        <v>81</v>
      </c>
      <c r="AW812" s="13" t="s">
        <v>34</v>
      </c>
      <c r="AX812" s="13" t="s">
        <v>74</v>
      </c>
      <c r="AY812" s="238" t="s">
        <v>213</v>
      </c>
    </row>
    <row r="813" s="13" customFormat="1">
      <c r="A813" s="13"/>
      <c r="B813" s="228"/>
      <c r="C813" s="229"/>
      <c r="D813" s="230" t="s">
        <v>222</v>
      </c>
      <c r="E813" s="231" t="s">
        <v>19</v>
      </c>
      <c r="F813" s="232" t="s">
        <v>1014</v>
      </c>
      <c r="G813" s="229"/>
      <c r="H813" s="231" t="s">
        <v>19</v>
      </c>
      <c r="I813" s="233"/>
      <c r="J813" s="229"/>
      <c r="K813" s="229"/>
      <c r="L813" s="234"/>
      <c r="M813" s="235"/>
      <c r="N813" s="236"/>
      <c r="O813" s="236"/>
      <c r="P813" s="236"/>
      <c r="Q813" s="236"/>
      <c r="R813" s="236"/>
      <c r="S813" s="236"/>
      <c r="T813" s="237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8" t="s">
        <v>222</v>
      </c>
      <c r="AU813" s="238" t="s">
        <v>83</v>
      </c>
      <c r="AV813" s="13" t="s">
        <v>81</v>
      </c>
      <c r="AW813" s="13" t="s">
        <v>34</v>
      </c>
      <c r="AX813" s="13" t="s">
        <v>74</v>
      </c>
      <c r="AY813" s="238" t="s">
        <v>213</v>
      </c>
    </row>
    <row r="814" s="14" customFormat="1">
      <c r="A814" s="14"/>
      <c r="B814" s="239"/>
      <c r="C814" s="240"/>
      <c r="D814" s="230" t="s">
        <v>222</v>
      </c>
      <c r="E814" s="241" t="s">
        <v>19</v>
      </c>
      <c r="F814" s="242" t="s">
        <v>1127</v>
      </c>
      <c r="G814" s="240"/>
      <c r="H814" s="243">
        <v>311.35700000000003</v>
      </c>
      <c r="I814" s="244"/>
      <c r="J814" s="240"/>
      <c r="K814" s="240"/>
      <c r="L814" s="245"/>
      <c r="M814" s="246"/>
      <c r="N814" s="247"/>
      <c r="O814" s="247"/>
      <c r="P814" s="247"/>
      <c r="Q814" s="247"/>
      <c r="R814" s="247"/>
      <c r="S814" s="247"/>
      <c r="T814" s="248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9" t="s">
        <v>222</v>
      </c>
      <c r="AU814" s="249" t="s">
        <v>83</v>
      </c>
      <c r="AV814" s="14" t="s">
        <v>83</v>
      </c>
      <c r="AW814" s="14" t="s">
        <v>34</v>
      </c>
      <c r="AX814" s="14" t="s">
        <v>74</v>
      </c>
      <c r="AY814" s="249" t="s">
        <v>213</v>
      </c>
    </row>
    <row r="815" s="14" customFormat="1">
      <c r="A815" s="14"/>
      <c r="B815" s="239"/>
      <c r="C815" s="240"/>
      <c r="D815" s="230" t="s">
        <v>222</v>
      </c>
      <c r="E815" s="241" t="s">
        <v>19</v>
      </c>
      <c r="F815" s="242" t="s">
        <v>1128</v>
      </c>
      <c r="G815" s="240"/>
      <c r="H815" s="243">
        <v>71.355999999999995</v>
      </c>
      <c r="I815" s="244"/>
      <c r="J815" s="240"/>
      <c r="K815" s="240"/>
      <c r="L815" s="245"/>
      <c r="M815" s="246"/>
      <c r="N815" s="247"/>
      <c r="O815" s="247"/>
      <c r="P815" s="247"/>
      <c r="Q815" s="247"/>
      <c r="R815" s="247"/>
      <c r="S815" s="247"/>
      <c r="T815" s="248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9" t="s">
        <v>222</v>
      </c>
      <c r="AU815" s="249" t="s">
        <v>83</v>
      </c>
      <c r="AV815" s="14" t="s">
        <v>83</v>
      </c>
      <c r="AW815" s="14" t="s">
        <v>34</v>
      </c>
      <c r="AX815" s="14" t="s">
        <v>74</v>
      </c>
      <c r="AY815" s="249" t="s">
        <v>213</v>
      </c>
    </row>
    <row r="816" s="14" customFormat="1">
      <c r="A816" s="14"/>
      <c r="B816" s="239"/>
      <c r="C816" s="240"/>
      <c r="D816" s="230" t="s">
        <v>222</v>
      </c>
      <c r="E816" s="241" t="s">
        <v>19</v>
      </c>
      <c r="F816" s="242" t="s">
        <v>1129</v>
      </c>
      <c r="G816" s="240"/>
      <c r="H816" s="243">
        <v>68.971999999999994</v>
      </c>
      <c r="I816" s="244"/>
      <c r="J816" s="240"/>
      <c r="K816" s="240"/>
      <c r="L816" s="245"/>
      <c r="M816" s="246"/>
      <c r="N816" s="247"/>
      <c r="O816" s="247"/>
      <c r="P816" s="247"/>
      <c r="Q816" s="247"/>
      <c r="R816" s="247"/>
      <c r="S816" s="247"/>
      <c r="T816" s="248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9" t="s">
        <v>222</v>
      </c>
      <c r="AU816" s="249" t="s">
        <v>83</v>
      </c>
      <c r="AV816" s="14" t="s">
        <v>83</v>
      </c>
      <c r="AW816" s="14" t="s">
        <v>34</v>
      </c>
      <c r="AX816" s="14" t="s">
        <v>74</v>
      </c>
      <c r="AY816" s="249" t="s">
        <v>213</v>
      </c>
    </row>
    <row r="817" s="15" customFormat="1">
      <c r="A817" s="15"/>
      <c r="B817" s="250"/>
      <c r="C817" s="251"/>
      <c r="D817" s="230" t="s">
        <v>222</v>
      </c>
      <c r="E817" s="252" t="s">
        <v>19</v>
      </c>
      <c r="F817" s="253" t="s">
        <v>228</v>
      </c>
      <c r="G817" s="251"/>
      <c r="H817" s="254">
        <v>451.685</v>
      </c>
      <c r="I817" s="255"/>
      <c r="J817" s="251"/>
      <c r="K817" s="251"/>
      <c r="L817" s="256"/>
      <c r="M817" s="257"/>
      <c r="N817" s="258"/>
      <c r="O817" s="258"/>
      <c r="P817" s="258"/>
      <c r="Q817" s="258"/>
      <c r="R817" s="258"/>
      <c r="S817" s="258"/>
      <c r="T817" s="259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60" t="s">
        <v>222</v>
      </c>
      <c r="AU817" s="260" t="s">
        <v>83</v>
      </c>
      <c r="AV817" s="15" t="s">
        <v>220</v>
      </c>
      <c r="AW817" s="15" t="s">
        <v>34</v>
      </c>
      <c r="AX817" s="15" t="s">
        <v>81</v>
      </c>
      <c r="AY817" s="260" t="s">
        <v>213</v>
      </c>
    </row>
    <row r="818" s="2" customFormat="1" ht="16.5" customHeight="1">
      <c r="A818" s="40"/>
      <c r="B818" s="41"/>
      <c r="C818" s="215" t="s">
        <v>1130</v>
      </c>
      <c r="D818" s="215" t="s">
        <v>215</v>
      </c>
      <c r="E818" s="216" t="s">
        <v>1131</v>
      </c>
      <c r="F818" s="217" t="s">
        <v>1132</v>
      </c>
      <c r="G818" s="218" t="s">
        <v>236</v>
      </c>
      <c r="H818" s="219">
        <v>451.685</v>
      </c>
      <c r="I818" s="220"/>
      <c r="J818" s="221">
        <f>ROUND(I818*H818,2)</f>
        <v>0</v>
      </c>
      <c r="K818" s="217" t="s">
        <v>19</v>
      </c>
      <c r="L818" s="46"/>
      <c r="M818" s="222" t="s">
        <v>19</v>
      </c>
      <c r="N818" s="223" t="s">
        <v>45</v>
      </c>
      <c r="O818" s="86"/>
      <c r="P818" s="224">
        <f>O818*H818</f>
        <v>0</v>
      </c>
      <c r="Q818" s="224">
        <v>0</v>
      </c>
      <c r="R818" s="224">
        <f>Q818*H818</f>
        <v>0</v>
      </c>
      <c r="S818" s="224">
        <v>0</v>
      </c>
      <c r="T818" s="225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26" t="s">
        <v>220</v>
      </c>
      <c r="AT818" s="226" t="s">
        <v>215</v>
      </c>
      <c r="AU818" s="226" t="s">
        <v>83</v>
      </c>
      <c r="AY818" s="19" t="s">
        <v>213</v>
      </c>
      <c r="BE818" s="227">
        <f>IF(N818="základní",J818,0)</f>
        <v>0</v>
      </c>
      <c r="BF818" s="227">
        <f>IF(N818="snížená",J818,0)</f>
        <v>0</v>
      </c>
      <c r="BG818" s="227">
        <f>IF(N818="zákl. přenesená",J818,0)</f>
        <v>0</v>
      </c>
      <c r="BH818" s="227">
        <f>IF(N818="sníž. přenesená",J818,0)</f>
        <v>0</v>
      </c>
      <c r="BI818" s="227">
        <f>IF(N818="nulová",J818,0)</f>
        <v>0</v>
      </c>
      <c r="BJ818" s="19" t="s">
        <v>81</v>
      </c>
      <c r="BK818" s="227">
        <f>ROUND(I818*H818,2)</f>
        <v>0</v>
      </c>
      <c r="BL818" s="19" t="s">
        <v>220</v>
      </c>
      <c r="BM818" s="226" t="s">
        <v>1133</v>
      </c>
    </row>
    <row r="819" s="13" customFormat="1">
      <c r="A819" s="13"/>
      <c r="B819" s="228"/>
      <c r="C819" s="229"/>
      <c r="D819" s="230" t="s">
        <v>222</v>
      </c>
      <c r="E819" s="231" t="s">
        <v>19</v>
      </c>
      <c r="F819" s="232" t="s">
        <v>271</v>
      </c>
      <c r="G819" s="229"/>
      <c r="H819" s="231" t="s">
        <v>19</v>
      </c>
      <c r="I819" s="233"/>
      <c r="J819" s="229"/>
      <c r="K819" s="229"/>
      <c r="L819" s="234"/>
      <c r="M819" s="235"/>
      <c r="N819" s="236"/>
      <c r="O819" s="236"/>
      <c r="P819" s="236"/>
      <c r="Q819" s="236"/>
      <c r="R819" s="236"/>
      <c r="S819" s="236"/>
      <c r="T819" s="237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8" t="s">
        <v>222</v>
      </c>
      <c r="AU819" s="238" t="s">
        <v>83</v>
      </c>
      <c r="AV819" s="13" t="s">
        <v>81</v>
      </c>
      <c r="AW819" s="13" t="s">
        <v>34</v>
      </c>
      <c r="AX819" s="13" t="s">
        <v>74</v>
      </c>
      <c r="AY819" s="238" t="s">
        <v>213</v>
      </c>
    </row>
    <row r="820" s="13" customFormat="1">
      <c r="A820" s="13"/>
      <c r="B820" s="228"/>
      <c r="C820" s="229"/>
      <c r="D820" s="230" t="s">
        <v>222</v>
      </c>
      <c r="E820" s="231" t="s">
        <v>19</v>
      </c>
      <c r="F820" s="232" t="s">
        <v>1014</v>
      </c>
      <c r="G820" s="229"/>
      <c r="H820" s="231" t="s">
        <v>19</v>
      </c>
      <c r="I820" s="233"/>
      <c r="J820" s="229"/>
      <c r="K820" s="229"/>
      <c r="L820" s="234"/>
      <c r="M820" s="235"/>
      <c r="N820" s="236"/>
      <c r="O820" s="236"/>
      <c r="P820" s="236"/>
      <c r="Q820" s="236"/>
      <c r="R820" s="236"/>
      <c r="S820" s="236"/>
      <c r="T820" s="237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8" t="s">
        <v>222</v>
      </c>
      <c r="AU820" s="238" t="s">
        <v>83</v>
      </c>
      <c r="AV820" s="13" t="s">
        <v>81</v>
      </c>
      <c r="AW820" s="13" t="s">
        <v>34</v>
      </c>
      <c r="AX820" s="13" t="s">
        <v>74</v>
      </c>
      <c r="AY820" s="238" t="s">
        <v>213</v>
      </c>
    </row>
    <row r="821" s="14" customFormat="1">
      <c r="A821" s="14"/>
      <c r="B821" s="239"/>
      <c r="C821" s="240"/>
      <c r="D821" s="230" t="s">
        <v>222</v>
      </c>
      <c r="E821" s="241" t="s">
        <v>19</v>
      </c>
      <c r="F821" s="242" t="s">
        <v>1127</v>
      </c>
      <c r="G821" s="240"/>
      <c r="H821" s="243">
        <v>311.35700000000003</v>
      </c>
      <c r="I821" s="244"/>
      <c r="J821" s="240"/>
      <c r="K821" s="240"/>
      <c r="L821" s="245"/>
      <c r="M821" s="246"/>
      <c r="N821" s="247"/>
      <c r="O821" s="247"/>
      <c r="P821" s="247"/>
      <c r="Q821" s="247"/>
      <c r="R821" s="247"/>
      <c r="S821" s="247"/>
      <c r="T821" s="248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49" t="s">
        <v>222</v>
      </c>
      <c r="AU821" s="249" t="s">
        <v>83</v>
      </c>
      <c r="AV821" s="14" t="s">
        <v>83</v>
      </c>
      <c r="AW821" s="14" t="s">
        <v>34</v>
      </c>
      <c r="AX821" s="14" t="s">
        <v>74</v>
      </c>
      <c r="AY821" s="249" t="s">
        <v>213</v>
      </c>
    </row>
    <row r="822" s="14" customFormat="1">
      <c r="A822" s="14"/>
      <c r="B822" s="239"/>
      <c r="C822" s="240"/>
      <c r="D822" s="230" t="s">
        <v>222</v>
      </c>
      <c r="E822" s="241" t="s">
        <v>19</v>
      </c>
      <c r="F822" s="242" t="s">
        <v>1128</v>
      </c>
      <c r="G822" s="240"/>
      <c r="H822" s="243">
        <v>71.355999999999995</v>
      </c>
      <c r="I822" s="244"/>
      <c r="J822" s="240"/>
      <c r="K822" s="240"/>
      <c r="L822" s="245"/>
      <c r="M822" s="246"/>
      <c r="N822" s="247"/>
      <c r="O822" s="247"/>
      <c r="P822" s="247"/>
      <c r="Q822" s="247"/>
      <c r="R822" s="247"/>
      <c r="S822" s="247"/>
      <c r="T822" s="248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49" t="s">
        <v>222</v>
      </c>
      <c r="AU822" s="249" t="s">
        <v>83</v>
      </c>
      <c r="AV822" s="14" t="s">
        <v>83</v>
      </c>
      <c r="AW822" s="14" t="s">
        <v>34</v>
      </c>
      <c r="AX822" s="14" t="s">
        <v>74</v>
      </c>
      <c r="AY822" s="249" t="s">
        <v>213</v>
      </c>
    </row>
    <row r="823" s="14" customFormat="1">
      <c r="A823" s="14"/>
      <c r="B823" s="239"/>
      <c r="C823" s="240"/>
      <c r="D823" s="230" t="s">
        <v>222</v>
      </c>
      <c r="E823" s="241" t="s">
        <v>19</v>
      </c>
      <c r="F823" s="242" t="s">
        <v>1129</v>
      </c>
      <c r="G823" s="240"/>
      <c r="H823" s="243">
        <v>68.971999999999994</v>
      </c>
      <c r="I823" s="244"/>
      <c r="J823" s="240"/>
      <c r="K823" s="240"/>
      <c r="L823" s="245"/>
      <c r="M823" s="246"/>
      <c r="N823" s="247"/>
      <c r="O823" s="247"/>
      <c r="P823" s="247"/>
      <c r="Q823" s="247"/>
      <c r="R823" s="247"/>
      <c r="S823" s="247"/>
      <c r="T823" s="24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9" t="s">
        <v>222</v>
      </c>
      <c r="AU823" s="249" t="s">
        <v>83</v>
      </c>
      <c r="AV823" s="14" t="s">
        <v>83</v>
      </c>
      <c r="AW823" s="14" t="s">
        <v>34</v>
      </c>
      <c r="AX823" s="14" t="s">
        <v>74</v>
      </c>
      <c r="AY823" s="249" t="s">
        <v>213</v>
      </c>
    </row>
    <row r="824" s="15" customFormat="1">
      <c r="A824" s="15"/>
      <c r="B824" s="250"/>
      <c r="C824" s="251"/>
      <c r="D824" s="230" t="s">
        <v>222</v>
      </c>
      <c r="E824" s="252" t="s">
        <v>19</v>
      </c>
      <c r="F824" s="253" t="s">
        <v>228</v>
      </c>
      <c r="G824" s="251"/>
      <c r="H824" s="254">
        <v>451.685</v>
      </c>
      <c r="I824" s="255"/>
      <c r="J824" s="251"/>
      <c r="K824" s="251"/>
      <c r="L824" s="256"/>
      <c r="M824" s="257"/>
      <c r="N824" s="258"/>
      <c r="O824" s="258"/>
      <c r="P824" s="258"/>
      <c r="Q824" s="258"/>
      <c r="R824" s="258"/>
      <c r="S824" s="258"/>
      <c r="T824" s="259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60" t="s">
        <v>222</v>
      </c>
      <c r="AU824" s="260" t="s">
        <v>83</v>
      </c>
      <c r="AV824" s="15" t="s">
        <v>220</v>
      </c>
      <c r="AW824" s="15" t="s">
        <v>34</v>
      </c>
      <c r="AX824" s="15" t="s">
        <v>81</v>
      </c>
      <c r="AY824" s="260" t="s">
        <v>213</v>
      </c>
    </row>
    <row r="825" s="2" customFormat="1" ht="16.5" customHeight="1">
      <c r="A825" s="40"/>
      <c r="B825" s="41"/>
      <c r="C825" s="215" t="s">
        <v>1134</v>
      </c>
      <c r="D825" s="215" t="s">
        <v>215</v>
      </c>
      <c r="E825" s="216" t="s">
        <v>1135</v>
      </c>
      <c r="F825" s="217" t="s">
        <v>1136</v>
      </c>
      <c r="G825" s="218" t="s">
        <v>236</v>
      </c>
      <c r="H825" s="219">
        <v>370</v>
      </c>
      <c r="I825" s="220"/>
      <c r="J825" s="221">
        <f>ROUND(I825*H825,2)</f>
        <v>0</v>
      </c>
      <c r="K825" s="217" t="s">
        <v>19</v>
      </c>
      <c r="L825" s="46"/>
      <c r="M825" s="222" t="s">
        <v>19</v>
      </c>
      <c r="N825" s="223" t="s">
        <v>45</v>
      </c>
      <c r="O825" s="86"/>
      <c r="P825" s="224">
        <f>O825*H825</f>
        <v>0</v>
      </c>
      <c r="Q825" s="224">
        <v>0.034500000000000003</v>
      </c>
      <c r="R825" s="224">
        <f>Q825*H825</f>
        <v>12.765000000000001</v>
      </c>
      <c r="S825" s="224">
        <v>0</v>
      </c>
      <c r="T825" s="225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26" t="s">
        <v>220</v>
      </c>
      <c r="AT825" s="226" t="s">
        <v>215</v>
      </c>
      <c r="AU825" s="226" t="s">
        <v>83</v>
      </c>
      <c r="AY825" s="19" t="s">
        <v>213</v>
      </c>
      <c r="BE825" s="227">
        <f>IF(N825="základní",J825,0)</f>
        <v>0</v>
      </c>
      <c r="BF825" s="227">
        <f>IF(N825="snížená",J825,0)</f>
        <v>0</v>
      </c>
      <c r="BG825" s="227">
        <f>IF(N825="zákl. přenesená",J825,0)</f>
        <v>0</v>
      </c>
      <c r="BH825" s="227">
        <f>IF(N825="sníž. přenesená",J825,0)</f>
        <v>0</v>
      </c>
      <c r="BI825" s="227">
        <f>IF(N825="nulová",J825,0)</f>
        <v>0</v>
      </c>
      <c r="BJ825" s="19" t="s">
        <v>81</v>
      </c>
      <c r="BK825" s="227">
        <f>ROUND(I825*H825,2)</f>
        <v>0</v>
      </c>
      <c r="BL825" s="19" t="s">
        <v>220</v>
      </c>
      <c r="BM825" s="226" t="s">
        <v>1137</v>
      </c>
    </row>
    <row r="826" s="13" customFormat="1">
      <c r="A826" s="13"/>
      <c r="B826" s="228"/>
      <c r="C826" s="229"/>
      <c r="D826" s="230" t="s">
        <v>222</v>
      </c>
      <c r="E826" s="231" t="s">
        <v>19</v>
      </c>
      <c r="F826" s="232" t="s">
        <v>271</v>
      </c>
      <c r="G826" s="229"/>
      <c r="H826" s="231" t="s">
        <v>19</v>
      </c>
      <c r="I826" s="233"/>
      <c r="J826" s="229"/>
      <c r="K826" s="229"/>
      <c r="L826" s="234"/>
      <c r="M826" s="235"/>
      <c r="N826" s="236"/>
      <c r="O826" s="236"/>
      <c r="P826" s="236"/>
      <c r="Q826" s="236"/>
      <c r="R826" s="236"/>
      <c r="S826" s="236"/>
      <c r="T826" s="237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8" t="s">
        <v>222</v>
      </c>
      <c r="AU826" s="238" t="s">
        <v>83</v>
      </c>
      <c r="AV826" s="13" t="s">
        <v>81</v>
      </c>
      <c r="AW826" s="13" t="s">
        <v>34</v>
      </c>
      <c r="AX826" s="13" t="s">
        <v>74</v>
      </c>
      <c r="AY826" s="238" t="s">
        <v>213</v>
      </c>
    </row>
    <row r="827" s="14" customFormat="1">
      <c r="A827" s="14"/>
      <c r="B827" s="239"/>
      <c r="C827" s="240"/>
      <c r="D827" s="230" t="s">
        <v>222</v>
      </c>
      <c r="E827" s="241" t="s">
        <v>19</v>
      </c>
      <c r="F827" s="242" t="s">
        <v>1138</v>
      </c>
      <c r="G827" s="240"/>
      <c r="H827" s="243">
        <v>155.435</v>
      </c>
      <c r="I827" s="244"/>
      <c r="J827" s="240"/>
      <c r="K827" s="240"/>
      <c r="L827" s="245"/>
      <c r="M827" s="246"/>
      <c r="N827" s="247"/>
      <c r="O827" s="247"/>
      <c r="P827" s="247"/>
      <c r="Q827" s="247"/>
      <c r="R827" s="247"/>
      <c r="S827" s="247"/>
      <c r="T827" s="248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9" t="s">
        <v>222</v>
      </c>
      <c r="AU827" s="249" t="s">
        <v>83</v>
      </c>
      <c r="AV827" s="14" t="s">
        <v>83</v>
      </c>
      <c r="AW827" s="14" t="s">
        <v>34</v>
      </c>
      <c r="AX827" s="14" t="s">
        <v>74</v>
      </c>
      <c r="AY827" s="249" t="s">
        <v>213</v>
      </c>
    </row>
    <row r="828" s="14" customFormat="1">
      <c r="A828" s="14"/>
      <c r="B828" s="239"/>
      <c r="C828" s="240"/>
      <c r="D828" s="230" t="s">
        <v>222</v>
      </c>
      <c r="E828" s="241" t="s">
        <v>19</v>
      </c>
      <c r="F828" s="242" t="s">
        <v>1139</v>
      </c>
      <c r="G828" s="240"/>
      <c r="H828" s="243">
        <v>22.381</v>
      </c>
      <c r="I828" s="244"/>
      <c r="J828" s="240"/>
      <c r="K828" s="240"/>
      <c r="L828" s="245"/>
      <c r="M828" s="246"/>
      <c r="N828" s="247"/>
      <c r="O828" s="247"/>
      <c r="P828" s="247"/>
      <c r="Q828" s="247"/>
      <c r="R828" s="247"/>
      <c r="S828" s="247"/>
      <c r="T828" s="248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49" t="s">
        <v>222</v>
      </c>
      <c r="AU828" s="249" t="s">
        <v>83</v>
      </c>
      <c r="AV828" s="14" t="s">
        <v>83</v>
      </c>
      <c r="AW828" s="14" t="s">
        <v>34</v>
      </c>
      <c r="AX828" s="14" t="s">
        <v>74</v>
      </c>
      <c r="AY828" s="249" t="s">
        <v>213</v>
      </c>
    </row>
    <row r="829" s="14" customFormat="1">
      <c r="A829" s="14"/>
      <c r="B829" s="239"/>
      <c r="C829" s="240"/>
      <c r="D829" s="230" t="s">
        <v>222</v>
      </c>
      <c r="E829" s="241" t="s">
        <v>19</v>
      </c>
      <c r="F829" s="242" t="s">
        <v>1140</v>
      </c>
      <c r="G829" s="240"/>
      <c r="H829" s="243">
        <v>5.04</v>
      </c>
      <c r="I829" s="244"/>
      <c r="J829" s="240"/>
      <c r="K829" s="240"/>
      <c r="L829" s="245"/>
      <c r="M829" s="246"/>
      <c r="N829" s="247"/>
      <c r="O829" s="247"/>
      <c r="P829" s="247"/>
      <c r="Q829" s="247"/>
      <c r="R829" s="247"/>
      <c r="S829" s="247"/>
      <c r="T829" s="248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49" t="s">
        <v>222</v>
      </c>
      <c r="AU829" s="249" t="s">
        <v>83</v>
      </c>
      <c r="AV829" s="14" t="s">
        <v>83</v>
      </c>
      <c r="AW829" s="14" t="s">
        <v>34</v>
      </c>
      <c r="AX829" s="14" t="s">
        <v>74</v>
      </c>
      <c r="AY829" s="249" t="s">
        <v>213</v>
      </c>
    </row>
    <row r="830" s="14" customFormat="1">
      <c r="A830" s="14"/>
      <c r="B830" s="239"/>
      <c r="C830" s="240"/>
      <c r="D830" s="230" t="s">
        <v>222</v>
      </c>
      <c r="E830" s="241" t="s">
        <v>19</v>
      </c>
      <c r="F830" s="242" t="s">
        <v>1141</v>
      </c>
      <c r="G830" s="240"/>
      <c r="H830" s="243">
        <v>23.02</v>
      </c>
      <c r="I830" s="244"/>
      <c r="J830" s="240"/>
      <c r="K830" s="240"/>
      <c r="L830" s="245"/>
      <c r="M830" s="246"/>
      <c r="N830" s="247"/>
      <c r="O830" s="247"/>
      <c r="P830" s="247"/>
      <c r="Q830" s="247"/>
      <c r="R830" s="247"/>
      <c r="S830" s="247"/>
      <c r="T830" s="248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49" t="s">
        <v>222</v>
      </c>
      <c r="AU830" s="249" t="s">
        <v>83</v>
      </c>
      <c r="AV830" s="14" t="s">
        <v>83</v>
      </c>
      <c r="AW830" s="14" t="s">
        <v>34</v>
      </c>
      <c r="AX830" s="14" t="s">
        <v>74</v>
      </c>
      <c r="AY830" s="249" t="s">
        <v>213</v>
      </c>
    </row>
    <row r="831" s="14" customFormat="1">
      <c r="A831" s="14"/>
      <c r="B831" s="239"/>
      <c r="C831" s="240"/>
      <c r="D831" s="230" t="s">
        <v>222</v>
      </c>
      <c r="E831" s="241" t="s">
        <v>19</v>
      </c>
      <c r="F831" s="242" t="s">
        <v>1142</v>
      </c>
      <c r="G831" s="240"/>
      <c r="H831" s="243">
        <v>31.379000000000001</v>
      </c>
      <c r="I831" s="244"/>
      <c r="J831" s="240"/>
      <c r="K831" s="240"/>
      <c r="L831" s="245"/>
      <c r="M831" s="246"/>
      <c r="N831" s="247"/>
      <c r="O831" s="247"/>
      <c r="P831" s="247"/>
      <c r="Q831" s="247"/>
      <c r="R831" s="247"/>
      <c r="S831" s="247"/>
      <c r="T831" s="248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9" t="s">
        <v>222</v>
      </c>
      <c r="AU831" s="249" t="s">
        <v>83</v>
      </c>
      <c r="AV831" s="14" t="s">
        <v>83</v>
      </c>
      <c r="AW831" s="14" t="s">
        <v>34</v>
      </c>
      <c r="AX831" s="14" t="s">
        <v>74</v>
      </c>
      <c r="AY831" s="249" t="s">
        <v>213</v>
      </c>
    </row>
    <row r="832" s="14" customFormat="1">
      <c r="A832" s="14"/>
      <c r="B832" s="239"/>
      <c r="C832" s="240"/>
      <c r="D832" s="230" t="s">
        <v>222</v>
      </c>
      <c r="E832" s="241" t="s">
        <v>19</v>
      </c>
      <c r="F832" s="242" t="s">
        <v>1143</v>
      </c>
      <c r="G832" s="240"/>
      <c r="H832" s="243">
        <v>11.609</v>
      </c>
      <c r="I832" s="244"/>
      <c r="J832" s="240"/>
      <c r="K832" s="240"/>
      <c r="L832" s="245"/>
      <c r="M832" s="246"/>
      <c r="N832" s="247"/>
      <c r="O832" s="247"/>
      <c r="P832" s="247"/>
      <c r="Q832" s="247"/>
      <c r="R832" s="247"/>
      <c r="S832" s="247"/>
      <c r="T832" s="248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49" t="s">
        <v>222</v>
      </c>
      <c r="AU832" s="249" t="s">
        <v>83</v>
      </c>
      <c r="AV832" s="14" t="s">
        <v>83</v>
      </c>
      <c r="AW832" s="14" t="s">
        <v>34</v>
      </c>
      <c r="AX832" s="14" t="s">
        <v>74</v>
      </c>
      <c r="AY832" s="249" t="s">
        <v>213</v>
      </c>
    </row>
    <row r="833" s="14" customFormat="1">
      <c r="A833" s="14"/>
      <c r="B833" s="239"/>
      <c r="C833" s="240"/>
      <c r="D833" s="230" t="s">
        <v>222</v>
      </c>
      <c r="E833" s="241" t="s">
        <v>19</v>
      </c>
      <c r="F833" s="242" t="s">
        <v>1144</v>
      </c>
      <c r="G833" s="240"/>
      <c r="H833" s="243">
        <v>11.720000000000001</v>
      </c>
      <c r="I833" s="244"/>
      <c r="J833" s="240"/>
      <c r="K833" s="240"/>
      <c r="L833" s="245"/>
      <c r="M833" s="246"/>
      <c r="N833" s="247"/>
      <c r="O833" s="247"/>
      <c r="P833" s="247"/>
      <c r="Q833" s="247"/>
      <c r="R833" s="247"/>
      <c r="S833" s="247"/>
      <c r="T833" s="24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9" t="s">
        <v>222</v>
      </c>
      <c r="AU833" s="249" t="s">
        <v>83</v>
      </c>
      <c r="AV833" s="14" t="s">
        <v>83</v>
      </c>
      <c r="AW833" s="14" t="s">
        <v>34</v>
      </c>
      <c r="AX833" s="14" t="s">
        <v>74</v>
      </c>
      <c r="AY833" s="249" t="s">
        <v>213</v>
      </c>
    </row>
    <row r="834" s="16" customFormat="1">
      <c r="A834" s="16"/>
      <c r="B834" s="261"/>
      <c r="C834" s="262"/>
      <c r="D834" s="230" t="s">
        <v>222</v>
      </c>
      <c r="E834" s="263" t="s">
        <v>19</v>
      </c>
      <c r="F834" s="264" t="s">
        <v>299</v>
      </c>
      <c r="G834" s="262"/>
      <c r="H834" s="265">
        <v>260.584</v>
      </c>
      <c r="I834" s="266"/>
      <c r="J834" s="262"/>
      <c r="K834" s="262"/>
      <c r="L834" s="267"/>
      <c r="M834" s="268"/>
      <c r="N834" s="269"/>
      <c r="O834" s="269"/>
      <c r="P834" s="269"/>
      <c r="Q834" s="269"/>
      <c r="R834" s="269"/>
      <c r="S834" s="269"/>
      <c r="T834" s="270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T834" s="271" t="s">
        <v>222</v>
      </c>
      <c r="AU834" s="271" t="s">
        <v>83</v>
      </c>
      <c r="AV834" s="16" t="s">
        <v>106</v>
      </c>
      <c r="AW834" s="16" t="s">
        <v>34</v>
      </c>
      <c r="AX834" s="16" t="s">
        <v>74</v>
      </c>
      <c r="AY834" s="271" t="s">
        <v>213</v>
      </c>
    </row>
    <row r="835" s="13" customFormat="1">
      <c r="A835" s="13"/>
      <c r="B835" s="228"/>
      <c r="C835" s="229"/>
      <c r="D835" s="230" t="s">
        <v>222</v>
      </c>
      <c r="E835" s="231" t="s">
        <v>19</v>
      </c>
      <c r="F835" s="232" t="s">
        <v>1145</v>
      </c>
      <c r="G835" s="229"/>
      <c r="H835" s="231" t="s">
        <v>19</v>
      </c>
      <c r="I835" s="233"/>
      <c r="J835" s="229"/>
      <c r="K835" s="229"/>
      <c r="L835" s="234"/>
      <c r="M835" s="235"/>
      <c r="N835" s="236"/>
      <c r="O835" s="236"/>
      <c r="P835" s="236"/>
      <c r="Q835" s="236"/>
      <c r="R835" s="236"/>
      <c r="S835" s="236"/>
      <c r="T835" s="237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8" t="s">
        <v>222</v>
      </c>
      <c r="AU835" s="238" t="s">
        <v>83</v>
      </c>
      <c r="AV835" s="13" t="s">
        <v>81</v>
      </c>
      <c r="AW835" s="13" t="s">
        <v>34</v>
      </c>
      <c r="AX835" s="13" t="s">
        <v>74</v>
      </c>
      <c r="AY835" s="238" t="s">
        <v>213</v>
      </c>
    </row>
    <row r="836" s="14" customFormat="1">
      <c r="A836" s="14"/>
      <c r="B836" s="239"/>
      <c r="C836" s="240"/>
      <c r="D836" s="230" t="s">
        <v>222</v>
      </c>
      <c r="E836" s="241" t="s">
        <v>19</v>
      </c>
      <c r="F836" s="242" t="s">
        <v>1146</v>
      </c>
      <c r="G836" s="240"/>
      <c r="H836" s="243">
        <v>62.758000000000003</v>
      </c>
      <c r="I836" s="244"/>
      <c r="J836" s="240"/>
      <c r="K836" s="240"/>
      <c r="L836" s="245"/>
      <c r="M836" s="246"/>
      <c r="N836" s="247"/>
      <c r="O836" s="247"/>
      <c r="P836" s="247"/>
      <c r="Q836" s="247"/>
      <c r="R836" s="247"/>
      <c r="S836" s="247"/>
      <c r="T836" s="248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9" t="s">
        <v>222</v>
      </c>
      <c r="AU836" s="249" t="s">
        <v>83</v>
      </c>
      <c r="AV836" s="14" t="s">
        <v>83</v>
      </c>
      <c r="AW836" s="14" t="s">
        <v>34</v>
      </c>
      <c r="AX836" s="14" t="s">
        <v>74</v>
      </c>
      <c r="AY836" s="249" t="s">
        <v>213</v>
      </c>
    </row>
    <row r="837" s="14" customFormat="1">
      <c r="A837" s="14"/>
      <c r="B837" s="239"/>
      <c r="C837" s="240"/>
      <c r="D837" s="230" t="s">
        <v>222</v>
      </c>
      <c r="E837" s="241" t="s">
        <v>19</v>
      </c>
      <c r="F837" s="242" t="s">
        <v>1147</v>
      </c>
      <c r="G837" s="240"/>
      <c r="H837" s="243">
        <v>23.218</v>
      </c>
      <c r="I837" s="244"/>
      <c r="J837" s="240"/>
      <c r="K837" s="240"/>
      <c r="L837" s="245"/>
      <c r="M837" s="246"/>
      <c r="N837" s="247"/>
      <c r="O837" s="247"/>
      <c r="P837" s="247"/>
      <c r="Q837" s="247"/>
      <c r="R837" s="247"/>
      <c r="S837" s="247"/>
      <c r="T837" s="248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9" t="s">
        <v>222</v>
      </c>
      <c r="AU837" s="249" t="s">
        <v>83</v>
      </c>
      <c r="AV837" s="14" t="s">
        <v>83</v>
      </c>
      <c r="AW837" s="14" t="s">
        <v>34</v>
      </c>
      <c r="AX837" s="14" t="s">
        <v>74</v>
      </c>
      <c r="AY837" s="249" t="s">
        <v>213</v>
      </c>
    </row>
    <row r="838" s="14" customFormat="1">
      <c r="A838" s="14"/>
      <c r="B838" s="239"/>
      <c r="C838" s="240"/>
      <c r="D838" s="230" t="s">
        <v>222</v>
      </c>
      <c r="E838" s="241" t="s">
        <v>19</v>
      </c>
      <c r="F838" s="242" t="s">
        <v>1148</v>
      </c>
      <c r="G838" s="240"/>
      <c r="H838" s="243">
        <v>23.440000000000001</v>
      </c>
      <c r="I838" s="244"/>
      <c r="J838" s="240"/>
      <c r="K838" s="240"/>
      <c r="L838" s="245"/>
      <c r="M838" s="246"/>
      <c r="N838" s="247"/>
      <c r="O838" s="247"/>
      <c r="P838" s="247"/>
      <c r="Q838" s="247"/>
      <c r="R838" s="247"/>
      <c r="S838" s="247"/>
      <c r="T838" s="248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9" t="s">
        <v>222</v>
      </c>
      <c r="AU838" s="249" t="s">
        <v>83</v>
      </c>
      <c r="AV838" s="14" t="s">
        <v>83</v>
      </c>
      <c r="AW838" s="14" t="s">
        <v>34</v>
      </c>
      <c r="AX838" s="14" t="s">
        <v>74</v>
      </c>
      <c r="AY838" s="249" t="s">
        <v>213</v>
      </c>
    </row>
    <row r="839" s="16" customFormat="1">
      <c r="A839" s="16"/>
      <c r="B839" s="261"/>
      <c r="C839" s="262"/>
      <c r="D839" s="230" t="s">
        <v>222</v>
      </c>
      <c r="E839" s="263" t="s">
        <v>19</v>
      </c>
      <c r="F839" s="264" t="s">
        <v>299</v>
      </c>
      <c r="G839" s="262"/>
      <c r="H839" s="265">
        <v>109.416</v>
      </c>
      <c r="I839" s="266"/>
      <c r="J839" s="262"/>
      <c r="K839" s="262"/>
      <c r="L839" s="267"/>
      <c r="M839" s="268"/>
      <c r="N839" s="269"/>
      <c r="O839" s="269"/>
      <c r="P839" s="269"/>
      <c r="Q839" s="269"/>
      <c r="R839" s="269"/>
      <c r="S839" s="269"/>
      <c r="T839" s="270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T839" s="271" t="s">
        <v>222</v>
      </c>
      <c r="AU839" s="271" t="s">
        <v>83</v>
      </c>
      <c r="AV839" s="16" t="s">
        <v>106</v>
      </c>
      <c r="AW839" s="16" t="s">
        <v>34</v>
      </c>
      <c r="AX839" s="16" t="s">
        <v>74</v>
      </c>
      <c r="AY839" s="271" t="s">
        <v>213</v>
      </c>
    </row>
    <row r="840" s="15" customFormat="1">
      <c r="A840" s="15"/>
      <c r="B840" s="250"/>
      <c r="C840" s="251"/>
      <c r="D840" s="230" t="s">
        <v>222</v>
      </c>
      <c r="E840" s="252" t="s">
        <v>19</v>
      </c>
      <c r="F840" s="253" t="s">
        <v>228</v>
      </c>
      <c r="G840" s="251"/>
      <c r="H840" s="254">
        <v>370</v>
      </c>
      <c r="I840" s="255"/>
      <c r="J840" s="251"/>
      <c r="K840" s="251"/>
      <c r="L840" s="256"/>
      <c r="M840" s="257"/>
      <c r="N840" s="258"/>
      <c r="O840" s="258"/>
      <c r="P840" s="258"/>
      <c r="Q840" s="258"/>
      <c r="R840" s="258"/>
      <c r="S840" s="258"/>
      <c r="T840" s="259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60" t="s">
        <v>222</v>
      </c>
      <c r="AU840" s="260" t="s">
        <v>83</v>
      </c>
      <c r="AV840" s="15" t="s">
        <v>220</v>
      </c>
      <c r="AW840" s="15" t="s">
        <v>34</v>
      </c>
      <c r="AX840" s="15" t="s">
        <v>81</v>
      </c>
      <c r="AY840" s="260" t="s">
        <v>213</v>
      </c>
    </row>
    <row r="841" s="2" customFormat="1" ht="16.5" customHeight="1">
      <c r="A841" s="40"/>
      <c r="B841" s="41"/>
      <c r="C841" s="215" t="s">
        <v>1149</v>
      </c>
      <c r="D841" s="215" t="s">
        <v>215</v>
      </c>
      <c r="E841" s="216" t="s">
        <v>1150</v>
      </c>
      <c r="F841" s="217" t="s">
        <v>1151</v>
      </c>
      <c r="G841" s="218" t="s">
        <v>236</v>
      </c>
      <c r="H841" s="219">
        <v>1288.905</v>
      </c>
      <c r="I841" s="220"/>
      <c r="J841" s="221">
        <f>ROUND(I841*H841,2)</f>
        <v>0</v>
      </c>
      <c r="K841" s="217" t="s">
        <v>219</v>
      </c>
      <c r="L841" s="46"/>
      <c r="M841" s="222" t="s">
        <v>19</v>
      </c>
      <c r="N841" s="223" t="s">
        <v>45</v>
      </c>
      <c r="O841" s="86"/>
      <c r="P841" s="224">
        <f>O841*H841</f>
        <v>0</v>
      </c>
      <c r="Q841" s="224">
        <v>0</v>
      </c>
      <c r="R841" s="224">
        <f>Q841*H841</f>
        <v>0</v>
      </c>
      <c r="S841" s="224">
        <v>0</v>
      </c>
      <c r="T841" s="225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26" t="s">
        <v>220</v>
      </c>
      <c r="AT841" s="226" t="s">
        <v>215</v>
      </c>
      <c r="AU841" s="226" t="s">
        <v>83</v>
      </c>
      <c r="AY841" s="19" t="s">
        <v>213</v>
      </c>
      <c r="BE841" s="227">
        <f>IF(N841="základní",J841,0)</f>
        <v>0</v>
      </c>
      <c r="BF841" s="227">
        <f>IF(N841="snížená",J841,0)</f>
        <v>0</v>
      </c>
      <c r="BG841" s="227">
        <f>IF(N841="zákl. přenesená",J841,0)</f>
        <v>0</v>
      </c>
      <c r="BH841" s="227">
        <f>IF(N841="sníž. přenesená",J841,0)</f>
        <v>0</v>
      </c>
      <c r="BI841" s="227">
        <f>IF(N841="nulová",J841,0)</f>
        <v>0</v>
      </c>
      <c r="BJ841" s="19" t="s">
        <v>81</v>
      </c>
      <c r="BK841" s="227">
        <f>ROUND(I841*H841,2)</f>
        <v>0</v>
      </c>
      <c r="BL841" s="19" t="s">
        <v>220</v>
      </c>
      <c r="BM841" s="226" t="s">
        <v>1152</v>
      </c>
    </row>
    <row r="842" s="13" customFormat="1">
      <c r="A842" s="13"/>
      <c r="B842" s="228"/>
      <c r="C842" s="229"/>
      <c r="D842" s="230" t="s">
        <v>222</v>
      </c>
      <c r="E842" s="231" t="s">
        <v>19</v>
      </c>
      <c r="F842" s="232" t="s">
        <v>271</v>
      </c>
      <c r="G842" s="229"/>
      <c r="H842" s="231" t="s">
        <v>19</v>
      </c>
      <c r="I842" s="233"/>
      <c r="J842" s="229"/>
      <c r="K842" s="229"/>
      <c r="L842" s="234"/>
      <c r="M842" s="235"/>
      <c r="N842" s="236"/>
      <c r="O842" s="236"/>
      <c r="P842" s="236"/>
      <c r="Q842" s="236"/>
      <c r="R842" s="236"/>
      <c r="S842" s="236"/>
      <c r="T842" s="237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8" t="s">
        <v>222</v>
      </c>
      <c r="AU842" s="238" t="s">
        <v>83</v>
      </c>
      <c r="AV842" s="13" t="s">
        <v>81</v>
      </c>
      <c r="AW842" s="13" t="s">
        <v>34</v>
      </c>
      <c r="AX842" s="13" t="s">
        <v>74</v>
      </c>
      <c r="AY842" s="238" t="s">
        <v>213</v>
      </c>
    </row>
    <row r="843" s="14" customFormat="1">
      <c r="A843" s="14"/>
      <c r="B843" s="239"/>
      <c r="C843" s="240"/>
      <c r="D843" s="230" t="s">
        <v>222</v>
      </c>
      <c r="E843" s="241" t="s">
        <v>19</v>
      </c>
      <c r="F843" s="242" t="s">
        <v>1153</v>
      </c>
      <c r="G843" s="240"/>
      <c r="H843" s="243">
        <v>425.22800000000001</v>
      </c>
      <c r="I843" s="244"/>
      <c r="J843" s="240"/>
      <c r="K843" s="240"/>
      <c r="L843" s="245"/>
      <c r="M843" s="246"/>
      <c r="N843" s="247"/>
      <c r="O843" s="247"/>
      <c r="P843" s="247"/>
      <c r="Q843" s="247"/>
      <c r="R843" s="247"/>
      <c r="S843" s="247"/>
      <c r="T843" s="248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49" t="s">
        <v>222</v>
      </c>
      <c r="AU843" s="249" t="s">
        <v>83</v>
      </c>
      <c r="AV843" s="14" t="s">
        <v>83</v>
      </c>
      <c r="AW843" s="14" t="s">
        <v>34</v>
      </c>
      <c r="AX843" s="14" t="s">
        <v>74</v>
      </c>
      <c r="AY843" s="249" t="s">
        <v>213</v>
      </c>
    </row>
    <row r="844" s="14" customFormat="1">
      <c r="A844" s="14"/>
      <c r="B844" s="239"/>
      <c r="C844" s="240"/>
      <c r="D844" s="230" t="s">
        <v>222</v>
      </c>
      <c r="E844" s="241" t="s">
        <v>19</v>
      </c>
      <c r="F844" s="242" t="s">
        <v>1154</v>
      </c>
      <c r="G844" s="240"/>
      <c r="H844" s="243">
        <v>398.77199999999999</v>
      </c>
      <c r="I844" s="244"/>
      <c r="J844" s="240"/>
      <c r="K844" s="240"/>
      <c r="L844" s="245"/>
      <c r="M844" s="246"/>
      <c r="N844" s="247"/>
      <c r="O844" s="247"/>
      <c r="P844" s="247"/>
      <c r="Q844" s="247"/>
      <c r="R844" s="247"/>
      <c r="S844" s="247"/>
      <c r="T844" s="248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49" t="s">
        <v>222</v>
      </c>
      <c r="AU844" s="249" t="s">
        <v>83</v>
      </c>
      <c r="AV844" s="14" t="s">
        <v>83</v>
      </c>
      <c r="AW844" s="14" t="s">
        <v>34</v>
      </c>
      <c r="AX844" s="14" t="s">
        <v>74</v>
      </c>
      <c r="AY844" s="249" t="s">
        <v>213</v>
      </c>
    </row>
    <row r="845" s="14" customFormat="1">
      <c r="A845" s="14"/>
      <c r="B845" s="239"/>
      <c r="C845" s="240"/>
      <c r="D845" s="230" t="s">
        <v>222</v>
      </c>
      <c r="E845" s="241" t="s">
        <v>19</v>
      </c>
      <c r="F845" s="242" t="s">
        <v>1155</v>
      </c>
      <c r="G845" s="240"/>
      <c r="H845" s="243">
        <v>195.91399999999999</v>
      </c>
      <c r="I845" s="244"/>
      <c r="J845" s="240"/>
      <c r="K845" s="240"/>
      <c r="L845" s="245"/>
      <c r="M845" s="246"/>
      <c r="N845" s="247"/>
      <c r="O845" s="247"/>
      <c r="P845" s="247"/>
      <c r="Q845" s="247"/>
      <c r="R845" s="247"/>
      <c r="S845" s="247"/>
      <c r="T845" s="248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9" t="s">
        <v>222</v>
      </c>
      <c r="AU845" s="249" t="s">
        <v>83</v>
      </c>
      <c r="AV845" s="14" t="s">
        <v>83</v>
      </c>
      <c r="AW845" s="14" t="s">
        <v>34</v>
      </c>
      <c r="AX845" s="14" t="s">
        <v>74</v>
      </c>
      <c r="AY845" s="249" t="s">
        <v>213</v>
      </c>
    </row>
    <row r="846" s="14" customFormat="1">
      <c r="A846" s="14"/>
      <c r="B846" s="239"/>
      <c r="C846" s="240"/>
      <c r="D846" s="230" t="s">
        <v>222</v>
      </c>
      <c r="E846" s="241" t="s">
        <v>19</v>
      </c>
      <c r="F846" s="242" t="s">
        <v>1156</v>
      </c>
      <c r="G846" s="240"/>
      <c r="H846" s="243">
        <v>196.75200000000001</v>
      </c>
      <c r="I846" s="244"/>
      <c r="J846" s="240"/>
      <c r="K846" s="240"/>
      <c r="L846" s="245"/>
      <c r="M846" s="246"/>
      <c r="N846" s="247"/>
      <c r="O846" s="247"/>
      <c r="P846" s="247"/>
      <c r="Q846" s="247"/>
      <c r="R846" s="247"/>
      <c r="S846" s="247"/>
      <c r="T846" s="24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9" t="s">
        <v>222</v>
      </c>
      <c r="AU846" s="249" t="s">
        <v>83</v>
      </c>
      <c r="AV846" s="14" t="s">
        <v>83</v>
      </c>
      <c r="AW846" s="14" t="s">
        <v>34</v>
      </c>
      <c r="AX846" s="14" t="s">
        <v>74</v>
      </c>
      <c r="AY846" s="249" t="s">
        <v>213</v>
      </c>
    </row>
    <row r="847" s="14" customFormat="1">
      <c r="A847" s="14"/>
      <c r="B847" s="239"/>
      <c r="C847" s="240"/>
      <c r="D847" s="230" t="s">
        <v>222</v>
      </c>
      <c r="E847" s="241" t="s">
        <v>19</v>
      </c>
      <c r="F847" s="242" t="s">
        <v>1157</v>
      </c>
      <c r="G847" s="240"/>
      <c r="H847" s="243">
        <v>2.1699999999999999</v>
      </c>
      <c r="I847" s="244"/>
      <c r="J847" s="240"/>
      <c r="K847" s="240"/>
      <c r="L847" s="245"/>
      <c r="M847" s="246"/>
      <c r="N847" s="247"/>
      <c r="O847" s="247"/>
      <c r="P847" s="247"/>
      <c r="Q847" s="247"/>
      <c r="R847" s="247"/>
      <c r="S847" s="247"/>
      <c r="T847" s="248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9" t="s">
        <v>222</v>
      </c>
      <c r="AU847" s="249" t="s">
        <v>83</v>
      </c>
      <c r="AV847" s="14" t="s">
        <v>83</v>
      </c>
      <c r="AW847" s="14" t="s">
        <v>34</v>
      </c>
      <c r="AX847" s="14" t="s">
        <v>74</v>
      </c>
      <c r="AY847" s="249" t="s">
        <v>213</v>
      </c>
    </row>
    <row r="848" s="14" customFormat="1">
      <c r="A848" s="14"/>
      <c r="B848" s="239"/>
      <c r="C848" s="240"/>
      <c r="D848" s="230" t="s">
        <v>222</v>
      </c>
      <c r="E848" s="241" t="s">
        <v>19</v>
      </c>
      <c r="F848" s="242" t="s">
        <v>1158</v>
      </c>
      <c r="G848" s="240"/>
      <c r="H848" s="243">
        <v>24.972000000000001</v>
      </c>
      <c r="I848" s="244"/>
      <c r="J848" s="240"/>
      <c r="K848" s="240"/>
      <c r="L848" s="245"/>
      <c r="M848" s="246"/>
      <c r="N848" s="247"/>
      <c r="O848" s="247"/>
      <c r="P848" s="247"/>
      <c r="Q848" s="247"/>
      <c r="R848" s="247"/>
      <c r="S848" s="247"/>
      <c r="T848" s="248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49" t="s">
        <v>222</v>
      </c>
      <c r="AU848" s="249" t="s">
        <v>83</v>
      </c>
      <c r="AV848" s="14" t="s">
        <v>83</v>
      </c>
      <c r="AW848" s="14" t="s">
        <v>34</v>
      </c>
      <c r="AX848" s="14" t="s">
        <v>74</v>
      </c>
      <c r="AY848" s="249" t="s">
        <v>213</v>
      </c>
    </row>
    <row r="849" s="14" customFormat="1">
      <c r="A849" s="14"/>
      <c r="B849" s="239"/>
      <c r="C849" s="240"/>
      <c r="D849" s="230" t="s">
        <v>222</v>
      </c>
      <c r="E849" s="241" t="s">
        <v>19</v>
      </c>
      <c r="F849" s="242" t="s">
        <v>1159</v>
      </c>
      <c r="G849" s="240"/>
      <c r="H849" s="243">
        <v>11.776</v>
      </c>
      <c r="I849" s="244"/>
      <c r="J849" s="240"/>
      <c r="K849" s="240"/>
      <c r="L849" s="245"/>
      <c r="M849" s="246"/>
      <c r="N849" s="247"/>
      <c r="O849" s="247"/>
      <c r="P849" s="247"/>
      <c r="Q849" s="247"/>
      <c r="R849" s="247"/>
      <c r="S849" s="247"/>
      <c r="T849" s="248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9" t="s">
        <v>222</v>
      </c>
      <c r="AU849" s="249" t="s">
        <v>83</v>
      </c>
      <c r="AV849" s="14" t="s">
        <v>83</v>
      </c>
      <c r="AW849" s="14" t="s">
        <v>34</v>
      </c>
      <c r="AX849" s="14" t="s">
        <v>74</v>
      </c>
      <c r="AY849" s="249" t="s">
        <v>213</v>
      </c>
    </row>
    <row r="850" s="14" customFormat="1">
      <c r="A850" s="14"/>
      <c r="B850" s="239"/>
      <c r="C850" s="240"/>
      <c r="D850" s="230" t="s">
        <v>222</v>
      </c>
      <c r="E850" s="241" t="s">
        <v>19</v>
      </c>
      <c r="F850" s="242" t="s">
        <v>1160</v>
      </c>
      <c r="G850" s="240"/>
      <c r="H850" s="243">
        <v>9.8010000000000002</v>
      </c>
      <c r="I850" s="244"/>
      <c r="J850" s="240"/>
      <c r="K850" s="240"/>
      <c r="L850" s="245"/>
      <c r="M850" s="246"/>
      <c r="N850" s="247"/>
      <c r="O850" s="247"/>
      <c r="P850" s="247"/>
      <c r="Q850" s="247"/>
      <c r="R850" s="247"/>
      <c r="S850" s="247"/>
      <c r="T850" s="24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9" t="s">
        <v>222</v>
      </c>
      <c r="AU850" s="249" t="s">
        <v>83</v>
      </c>
      <c r="AV850" s="14" t="s">
        <v>83</v>
      </c>
      <c r="AW850" s="14" t="s">
        <v>34</v>
      </c>
      <c r="AX850" s="14" t="s">
        <v>74</v>
      </c>
      <c r="AY850" s="249" t="s">
        <v>213</v>
      </c>
    </row>
    <row r="851" s="14" customFormat="1">
      <c r="A851" s="14"/>
      <c r="B851" s="239"/>
      <c r="C851" s="240"/>
      <c r="D851" s="230" t="s">
        <v>222</v>
      </c>
      <c r="E851" s="241" t="s">
        <v>19</v>
      </c>
      <c r="F851" s="242" t="s">
        <v>1161</v>
      </c>
      <c r="G851" s="240"/>
      <c r="H851" s="243">
        <v>23.52</v>
      </c>
      <c r="I851" s="244"/>
      <c r="J851" s="240"/>
      <c r="K851" s="240"/>
      <c r="L851" s="245"/>
      <c r="M851" s="246"/>
      <c r="N851" s="247"/>
      <c r="O851" s="247"/>
      <c r="P851" s="247"/>
      <c r="Q851" s="247"/>
      <c r="R851" s="247"/>
      <c r="S851" s="247"/>
      <c r="T851" s="248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9" t="s">
        <v>222</v>
      </c>
      <c r="AU851" s="249" t="s">
        <v>83</v>
      </c>
      <c r="AV851" s="14" t="s">
        <v>83</v>
      </c>
      <c r="AW851" s="14" t="s">
        <v>34</v>
      </c>
      <c r="AX851" s="14" t="s">
        <v>74</v>
      </c>
      <c r="AY851" s="249" t="s">
        <v>213</v>
      </c>
    </row>
    <row r="852" s="15" customFormat="1">
      <c r="A852" s="15"/>
      <c r="B852" s="250"/>
      <c r="C852" s="251"/>
      <c r="D852" s="230" t="s">
        <v>222</v>
      </c>
      <c r="E852" s="252" t="s">
        <v>19</v>
      </c>
      <c r="F852" s="253" t="s">
        <v>228</v>
      </c>
      <c r="G852" s="251"/>
      <c r="H852" s="254">
        <v>1288.905</v>
      </c>
      <c r="I852" s="255"/>
      <c r="J852" s="251"/>
      <c r="K852" s="251"/>
      <c r="L852" s="256"/>
      <c r="M852" s="257"/>
      <c r="N852" s="258"/>
      <c r="O852" s="258"/>
      <c r="P852" s="258"/>
      <c r="Q852" s="258"/>
      <c r="R852" s="258"/>
      <c r="S852" s="258"/>
      <c r="T852" s="259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60" t="s">
        <v>222</v>
      </c>
      <c r="AU852" s="260" t="s">
        <v>83</v>
      </c>
      <c r="AV852" s="15" t="s">
        <v>220</v>
      </c>
      <c r="AW852" s="15" t="s">
        <v>34</v>
      </c>
      <c r="AX852" s="15" t="s">
        <v>81</v>
      </c>
      <c r="AY852" s="260" t="s">
        <v>213</v>
      </c>
    </row>
    <row r="853" s="2" customFormat="1" ht="16.5" customHeight="1">
      <c r="A853" s="40"/>
      <c r="B853" s="41"/>
      <c r="C853" s="215" t="s">
        <v>1162</v>
      </c>
      <c r="D853" s="215" t="s">
        <v>215</v>
      </c>
      <c r="E853" s="216" t="s">
        <v>1163</v>
      </c>
      <c r="F853" s="217" t="s">
        <v>1164</v>
      </c>
      <c r="G853" s="218" t="s">
        <v>218</v>
      </c>
      <c r="H853" s="219">
        <v>176.684</v>
      </c>
      <c r="I853" s="220"/>
      <c r="J853" s="221">
        <f>ROUND(I853*H853,2)</f>
        <v>0</v>
      </c>
      <c r="K853" s="217" t="s">
        <v>19</v>
      </c>
      <c r="L853" s="46"/>
      <c r="M853" s="222" t="s">
        <v>19</v>
      </c>
      <c r="N853" s="223" t="s">
        <v>45</v>
      </c>
      <c r="O853" s="86"/>
      <c r="P853" s="224">
        <f>O853*H853</f>
        <v>0</v>
      </c>
      <c r="Q853" s="224">
        <v>0</v>
      </c>
      <c r="R853" s="224">
        <f>Q853*H853</f>
        <v>0</v>
      </c>
      <c r="S853" s="224">
        <v>0</v>
      </c>
      <c r="T853" s="225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26" t="s">
        <v>220</v>
      </c>
      <c r="AT853" s="226" t="s">
        <v>215</v>
      </c>
      <c r="AU853" s="226" t="s">
        <v>83</v>
      </c>
      <c r="AY853" s="19" t="s">
        <v>213</v>
      </c>
      <c r="BE853" s="227">
        <f>IF(N853="základní",J853,0)</f>
        <v>0</v>
      </c>
      <c r="BF853" s="227">
        <f>IF(N853="snížená",J853,0)</f>
        <v>0</v>
      </c>
      <c r="BG853" s="227">
        <f>IF(N853="zákl. přenesená",J853,0)</f>
        <v>0</v>
      </c>
      <c r="BH853" s="227">
        <f>IF(N853="sníž. přenesená",J853,0)</f>
        <v>0</v>
      </c>
      <c r="BI853" s="227">
        <f>IF(N853="nulová",J853,0)</f>
        <v>0</v>
      </c>
      <c r="BJ853" s="19" t="s">
        <v>81</v>
      </c>
      <c r="BK853" s="227">
        <f>ROUND(I853*H853,2)</f>
        <v>0</v>
      </c>
      <c r="BL853" s="19" t="s">
        <v>220</v>
      </c>
      <c r="BM853" s="226" t="s">
        <v>1165</v>
      </c>
    </row>
    <row r="854" s="13" customFormat="1">
      <c r="A854" s="13"/>
      <c r="B854" s="228"/>
      <c r="C854" s="229"/>
      <c r="D854" s="230" t="s">
        <v>222</v>
      </c>
      <c r="E854" s="231" t="s">
        <v>19</v>
      </c>
      <c r="F854" s="232" t="s">
        <v>271</v>
      </c>
      <c r="G854" s="229"/>
      <c r="H854" s="231" t="s">
        <v>19</v>
      </c>
      <c r="I854" s="233"/>
      <c r="J854" s="229"/>
      <c r="K854" s="229"/>
      <c r="L854" s="234"/>
      <c r="M854" s="235"/>
      <c r="N854" s="236"/>
      <c r="O854" s="236"/>
      <c r="P854" s="236"/>
      <c r="Q854" s="236"/>
      <c r="R854" s="236"/>
      <c r="S854" s="236"/>
      <c r="T854" s="237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8" t="s">
        <v>222</v>
      </c>
      <c r="AU854" s="238" t="s">
        <v>83</v>
      </c>
      <c r="AV854" s="13" t="s">
        <v>81</v>
      </c>
      <c r="AW854" s="13" t="s">
        <v>34</v>
      </c>
      <c r="AX854" s="13" t="s">
        <v>74</v>
      </c>
      <c r="AY854" s="238" t="s">
        <v>213</v>
      </c>
    </row>
    <row r="855" s="13" customFormat="1">
      <c r="A855" s="13"/>
      <c r="B855" s="228"/>
      <c r="C855" s="229"/>
      <c r="D855" s="230" t="s">
        <v>222</v>
      </c>
      <c r="E855" s="231" t="s">
        <v>19</v>
      </c>
      <c r="F855" s="232" t="s">
        <v>1166</v>
      </c>
      <c r="G855" s="229"/>
      <c r="H855" s="231" t="s">
        <v>19</v>
      </c>
      <c r="I855" s="233"/>
      <c r="J855" s="229"/>
      <c r="K855" s="229"/>
      <c r="L855" s="234"/>
      <c r="M855" s="235"/>
      <c r="N855" s="236"/>
      <c r="O855" s="236"/>
      <c r="P855" s="236"/>
      <c r="Q855" s="236"/>
      <c r="R855" s="236"/>
      <c r="S855" s="236"/>
      <c r="T855" s="237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8" t="s">
        <v>222</v>
      </c>
      <c r="AU855" s="238" t="s">
        <v>83</v>
      </c>
      <c r="AV855" s="13" t="s">
        <v>81</v>
      </c>
      <c r="AW855" s="13" t="s">
        <v>34</v>
      </c>
      <c r="AX855" s="13" t="s">
        <v>74</v>
      </c>
      <c r="AY855" s="238" t="s">
        <v>213</v>
      </c>
    </row>
    <row r="856" s="14" customFormat="1">
      <c r="A856" s="14"/>
      <c r="B856" s="239"/>
      <c r="C856" s="240"/>
      <c r="D856" s="230" t="s">
        <v>222</v>
      </c>
      <c r="E856" s="241" t="s">
        <v>19</v>
      </c>
      <c r="F856" s="242" t="s">
        <v>1167</v>
      </c>
      <c r="G856" s="240"/>
      <c r="H856" s="243">
        <v>23.978999999999999</v>
      </c>
      <c r="I856" s="244"/>
      <c r="J856" s="240"/>
      <c r="K856" s="240"/>
      <c r="L856" s="245"/>
      <c r="M856" s="246"/>
      <c r="N856" s="247"/>
      <c r="O856" s="247"/>
      <c r="P856" s="247"/>
      <c r="Q856" s="247"/>
      <c r="R856" s="247"/>
      <c r="S856" s="247"/>
      <c r="T856" s="248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49" t="s">
        <v>222</v>
      </c>
      <c r="AU856" s="249" t="s">
        <v>83</v>
      </c>
      <c r="AV856" s="14" t="s">
        <v>83</v>
      </c>
      <c r="AW856" s="14" t="s">
        <v>34</v>
      </c>
      <c r="AX856" s="14" t="s">
        <v>74</v>
      </c>
      <c r="AY856" s="249" t="s">
        <v>213</v>
      </c>
    </row>
    <row r="857" s="14" customFormat="1">
      <c r="A857" s="14"/>
      <c r="B857" s="239"/>
      <c r="C857" s="240"/>
      <c r="D857" s="230" t="s">
        <v>222</v>
      </c>
      <c r="E857" s="241" t="s">
        <v>19</v>
      </c>
      <c r="F857" s="242" t="s">
        <v>1168</v>
      </c>
      <c r="G857" s="240"/>
      <c r="H857" s="243">
        <v>20.981999999999999</v>
      </c>
      <c r="I857" s="244"/>
      <c r="J857" s="240"/>
      <c r="K857" s="240"/>
      <c r="L857" s="245"/>
      <c r="M857" s="246"/>
      <c r="N857" s="247"/>
      <c r="O857" s="247"/>
      <c r="P857" s="247"/>
      <c r="Q857" s="247"/>
      <c r="R857" s="247"/>
      <c r="S857" s="247"/>
      <c r="T857" s="248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9" t="s">
        <v>222</v>
      </c>
      <c r="AU857" s="249" t="s">
        <v>83</v>
      </c>
      <c r="AV857" s="14" t="s">
        <v>83</v>
      </c>
      <c r="AW857" s="14" t="s">
        <v>34</v>
      </c>
      <c r="AX857" s="14" t="s">
        <v>74</v>
      </c>
      <c r="AY857" s="249" t="s">
        <v>213</v>
      </c>
    </row>
    <row r="858" s="16" customFormat="1">
      <c r="A858" s="16"/>
      <c r="B858" s="261"/>
      <c r="C858" s="262"/>
      <c r="D858" s="230" t="s">
        <v>222</v>
      </c>
      <c r="E858" s="263" t="s">
        <v>19</v>
      </c>
      <c r="F858" s="264" t="s">
        <v>299</v>
      </c>
      <c r="G858" s="262"/>
      <c r="H858" s="265">
        <v>44.960999999999999</v>
      </c>
      <c r="I858" s="266"/>
      <c r="J858" s="262"/>
      <c r="K858" s="262"/>
      <c r="L858" s="267"/>
      <c r="M858" s="268"/>
      <c r="N858" s="269"/>
      <c r="O858" s="269"/>
      <c r="P858" s="269"/>
      <c r="Q858" s="269"/>
      <c r="R858" s="269"/>
      <c r="S858" s="269"/>
      <c r="T858" s="270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T858" s="271" t="s">
        <v>222</v>
      </c>
      <c r="AU858" s="271" t="s">
        <v>83</v>
      </c>
      <c r="AV858" s="16" t="s">
        <v>106</v>
      </c>
      <c r="AW858" s="16" t="s">
        <v>34</v>
      </c>
      <c r="AX858" s="16" t="s">
        <v>74</v>
      </c>
      <c r="AY858" s="271" t="s">
        <v>213</v>
      </c>
    </row>
    <row r="859" s="14" customFormat="1">
      <c r="A859" s="14"/>
      <c r="B859" s="239"/>
      <c r="C859" s="240"/>
      <c r="D859" s="230" t="s">
        <v>222</v>
      </c>
      <c r="E859" s="241" t="s">
        <v>19</v>
      </c>
      <c r="F859" s="242" t="s">
        <v>1169</v>
      </c>
      <c r="G859" s="240"/>
      <c r="H859" s="243">
        <v>32.427</v>
      </c>
      <c r="I859" s="244"/>
      <c r="J859" s="240"/>
      <c r="K859" s="240"/>
      <c r="L859" s="245"/>
      <c r="M859" s="246"/>
      <c r="N859" s="247"/>
      <c r="O859" s="247"/>
      <c r="P859" s="247"/>
      <c r="Q859" s="247"/>
      <c r="R859" s="247"/>
      <c r="S859" s="247"/>
      <c r="T859" s="248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9" t="s">
        <v>222</v>
      </c>
      <c r="AU859" s="249" t="s">
        <v>83</v>
      </c>
      <c r="AV859" s="14" t="s">
        <v>83</v>
      </c>
      <c r="AW859" s="14" t="s">
        <v>34</v>
      </c>
      <c r="AX859" s="14" t="s">
        <v>74</v>
      </c>
      <c r="AY859" s="249" t="s">
        <v>213</v>
      </c>
    </row>
    <row r="860" s="14" customFormat="1">
      <c r="A860" s="14"/>
      <c r="B860" s="239"/>
      <c r="C860" s="240"/>
      <c r="D860" s="230" t="s">
        <v>222</v>
      </c>
      <c r="E860" s="241" t="s">
        <v>19</v>
      </c>
      <c r="F860" s="242" t="s">
        <v>1170</v>
      </c>
      <c r="G860" s="240"/>
      <c r="H860" s="243">
        <v>9.7349999999999994</v>
      </c>
      <c r="I860" s="244"/>
      <c r="J860" s="240"/>
      <c r="K860" s="240"/>
      <c r="L860" s="245"/>
      <c r="M860" s="246"/>
      <c r="N860" s="247"/>
      <c r="O860" s="247"/>
      <c r="P860" s="247"/>
      <c r="Q860" s="247"/>
      <c r="R860" s="247"/>
      <c r="S860" s="247"/>
      <c r="T860" s="248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49" t="s">
        <v>222</v>
      </c>
      <c r="AU860" s="249" t="s">
        <v>83</v>
      </c>
      <c r="AV860" s="14" t="s">
        <v>83</v>
      </c>
      <c r="AW860" s="14" t="s">
        <v>34</v>
      </c>
      <c r="AX860" s="14" t="s">
        <v>74</v>
      </c>
      <c r="AY860" s="249" t="s">
        <v>213</v>
      </c>
    </row>
    <row r="861" s="14" customFormat="1">
      <c r="A861" s="14"/>
      <c r="B861" s="239"/>
      <c r="C861" s="240"/>
      <c r="D861" s="230" t="s">
        <v>222</v>
      </c>
      <c r="E861" s="241" t="s">
        <v>19</v>
      </c>
      <c r="F861" s="242" t="s">
        <v>1171</v>
      </c>
      <c r="G861" s="240"/>
      <c r="H861" s="243">
        <v>4.7190000000000003</v>
      </c>
      <c r="I861" s="244"/>
      <c r="J861" s="240"/>
      <c r="K861" s="240"/>
      <c r="L861" s="245"/>
      <c r="M861" s="246"/>
      <c r="N861" s="247"/>
      <c r="O861" s="247"/>
      <c r="P861" s="247"/>
      <c r="Q861" s="247"/>
      <c r="R861" s="247"/>
      <c r="S861" s="247"/>
      <c r="T861" s="248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9" t="s">
        <v>222</v>
      </c>
      <c r="AU861" s="249" t="s">
        <v>83</v>
      </c>
      <c r="AV861" s="14" t="s">
        <v>83</v>
      </c>
      <c r="AW861" s="14" t="s">
        <v>34</v>
      </c>
      <c r="AX861" s="14" t="s">
        <v>74</v>
      </c>
      <c r="AY861" s="249" t="s">
        <v>213</v>
      </c>
    </row>
    <row r="862" s="14" customFormat="1">
      <c r="A862" s="14"/>
      <c r="B862" s="239"/>
      <c r="C862" s="240"/>
      <c r="D862" s="230" t="s">
        <v>222</v>
      </c>
      <c r="E862" s="241" t="s">
        <v>19</v>
      </c>
      <c r="F862" s="242" t="s">
        <v>1172</v>
      </c>
      <c r="G862" s="240"/>
      <c r="H862" s="243">
        <v>3.319</v>
      </c>
      <c r="I862" s="244"/>
      <c r="J862" s="240"/>
      <c r="K862" s="240"/>
      <c r="L862" s="245"/>
      <c r="M862" s="246"/>
      <c r="N862" s="247"/>
      <c r="O862" s="247"/>
      <c r="P862" s="247"/>
      <c r="Q862" s="247"/>
      <c r="R862" s="247"/>
      <c r="S862" s="247"/>
      <c r="T862" s="248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49" t="s">
        <v>222</v>
      </c>
      <c r="AU862" s="249" t="s">
        <v>83</v>
      </c>
      <c r="AV862" s="14" t="s">
        <v>83</v>
      </c>
      <c r="AW862" s="14" t="s">
        <v>34</v>
      </c>
      <c r="AX862" s="14" t="s">
        <v>74</v>
      </c>
      <c r="AY862" s="249" t="s">
        <v>213</v>
      </c>
    </row>
    <row r="863" s="14" customFormat="1">
      <c r="A863" s="14"/>
      <c r="B863" s="239"/>
      <c r="C863" s="240"/>
      <c r="D863" s="230" t="s">
        <v>222</v>
      </c>
      <c r="E863" s="241" t="s">
        <v>19</v>
      </c>
      <c r="F863" s="242" t="s">
        <v>1173</v>
      </c>
      <c r="G863" s="240"/>
      <c r="H863" s="243">
        <v>1.2010000000000001</v>
      </c>
      <c r="I863" s="244"/>
      <c r="J863" s="240"/>
      <c r="K863" s="240"/>
      <c r="L863" s="245"/>
      <c r="M863" s="246"/>
      <c r="N863" s="247"/>
      <c r="O863" s="247"/>
      <c r="P863" s="247"/>
      <c r="Q863" s="247"/>
      <c r="R863" s="247"/>
      <c r="S863" s="247"/>
      <c r="T863" s="248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49" t="s">
        <v>222</v>
      </c>
      <c r="AU863" s="249" t="s">
        <v>83</v>
      </c>
      <c r="AV863" s="14" t="s">
        <v>83</v>
      </c>
      <c r="AW863" s="14" t="s">
        <v>34</v>
      </c>
      <c r="AX863" s="14" t="s">
        <v>74</v>
      </c>
      <c r="AY863" s="249" t="s">
        <v>213</v>
      </c>
    </row>
    <row r="864" s="14" customFormat="1">
      <c r="A864" s="14"/>
      <c r="B864" s="239"/>
      <c r="C864" s="240"/>
      <c r="D864" s="230" t="s">
        <v>222</v>
      </c>
      <c r="E864" s="241" t="s">
        <v>19</v>
      </c>
      <c r="F864" s="242" t="s">
        <v>1174</v>
      </c>
      <c r="G864" s="240"/>
      <c r="H864" s="243">
        <v>1.272</v>
      </c>
      <c r="I864" s="244"/>
      <c r="J864" s="240"/>
      <c r="K864" s="240"/>
      <c r="L864" s="245"/>
      <c r="M864" s="246"/>
      <c r="N864" s="247"/>
      <c r="O864" s="247"/>
      <c r="P864" s="247"/>
      <c r="Q864" s="247"/>
      <c r="R864" s="247"/>
      <c r="S864" s="247"/>
      <c r="T864" s="248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49" t="s">
        <v>222</v>
      </c>
      <c r="AU864" s="249" t="s">
        <v>83</v>
      </c>
      <c r="AV864" s="14" t="s">
        <v>83</v>
      </c>
      <c r="AW864" s="14" t="s">
        <v>34</v>
      </c>
      <c r="AX864" s="14" t="s">
        <v>74</v>
      </c>
      <c r="AY864" s="249" t="s">
        <v>213</v>
      </c>
    </row>
    <row r="865" s="16" customFormat="1">
      <c r="A865" s="16"/>
      <c r="B865" s="261"/>
      <c r="C865" s="262"/>
      <c r="D865" s="230" t="s">
        <v>222</v>
      </c>
      <c r="E865" s="263" t="s">
        <v>19</v>
      </c>
      <c r="F865" s="264" t="s">
        <v>299</v>
      </c>
      <c r="G865" s="262"/>
      <c r="H865" s="265">
        <v>52.673000000000002</v>
      </c>
      <c r="I865" s="266"/>
      <c r="J865" s="262"/>
      <c r="K865" s="262"/>
      <c r="L865" s="267"/>
      <c r="M865" s="268"/>
      <c r="N865" s="269"/>
      <c r="O865" s="269"/>
      <c r="P865" s="269"/>
      <c r="Q865" s="269"/>
      <c r="R865" s="269"/>
      <c r="S865" s="269"/>
      <c r="T865" s="270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T865" s="271" t="s">
        <v>222</v>
      </c>
      <c r="AU865" s="271" t="s">
        <v>83</v>
      </c>
      <c r="AV865" s="16" t="s">
        <v>106</v>
      </c>
      <c r="AW865" s="16" t="s">
        <v>34</v>
      </c>
      <c r="AX865" s="16" t="s">
        <v>74</v>
      </c>
      <c r="AY865" s="271" t="s">
        <v>213</v>
      </c>
    </row>
    <row r="866" s="14" customFormat="1">
      <c r="A866" s="14"/>
      <c r="B866" s="239"/>
      <c r="C866" s="240"/>
      <c r="D866" s="230" t="s">
        <v>222</v>
      </c>
      <c r="E866" s="241" t="s">
        <v>19</v>
      </c>
      <c r="F866" s="242" t="s">
        <v>1175</v>
      </c>
      <c r="G866" s="240"/>
      <c r="H866" s="243">
        <v>2.371</v>
      </c>
      <c r="I866" s="244"/>
      <c r="J866" s="240"/>
      <c r="K866" s="240"/>
      <c r="L866" s="245"/>
      <c r="M866" s="246"/>
      <c r="N866" s="247"/>
      <c r="O866" s="247"/>
      <c r="P866" s="247"/>
      <c r="Q866" s="247"/>
      <c r="R866" s="247"/>
      <c r="S866" s="247"/>
      <c r="T866" s="248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49" t="s">
        <v>222</v>
      </c>
      <c r="AU866" s="249" t="s">
        <v>83</v>
      </c>
      <c r="AV866" s="14" t="s">
        <v>83</v>
      </c>
      <c r="AW866" s="14" t="s">
        <v>34</v>
      </c>
      <c r="AX866" s="14" t="s">
        <v>74</v>
      </c>
      <c r="AY866" s="249" t="s">
        <v>213</v>
      </c>
    </row>
    <row r="867" s="14" customFormat="1">
      <c r="A867" s="14"/>
      <c r="B867" s="239"/>
      <c r="C867" s="240"/>
      <c r="D867" s="230" t="s">
        <v>222</v>
      </c>
      <c r="E867" s="241" t="s">
        <v>19</v>
      </c>
      <c r="F867" s="242" t="s">
        <v>1176</v>
      </c>
      <c r="G867" s="240"/>
      <c r="H867" s="243">
        <v>32.924999999999997</v>
      </c>
      <c r="I867" s="244"/>
      <c r="J867" s="240"/>
      <c r="K867" s="240"/>
      <c r="L867" s="245"/>
      <c r="M867" s="246"/>
      <c r="N867" s="247"/>
      <c r="O867" s="247"/>
      <c r="P867" s="247"/>
      <c r="Q867" s="247"/>
      <c r="R867" s="247"/>
      <c r="S867" s="247"/>
      <c r="T867" s="248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9" t="s">
        <v>222</v>
      </c>
      <c r="AU867" s="249" t="s">
        <v>83</v>
      </c>
      <c r="AV867" s="14" t="s">
        <v>83</v>
      </c>
      <c r="AW867" s="14" t="s">
        <v>34</v>
      </c>
      <c r="AX867" s="14" t="s">
        <v>74</v>
      </c>
      <c r="AY867" s="249" t="s">
        <v>213</v>
      </c>
    </row>
    <row r="868" s="14" customFormat="1">
      <c r="A868" s="14"/>
      <c r="B868" s="239"/>
      <c r="C868" s="240"/>
      <c r="D868" s="230" t="s">
        <v>222</v>
      </c>
      <c r="E868" s="241" t="s">
        <v>19</v>
      </c>
      <c r="F868" s="242" t="s">
        <v>1177</v>
      </c>
      <c r="G868" s="240"/>
      <c r="H868" s="243">
        <v>2.746</v>
      </c>
      <c r="I868" s="244"/>
      <c r="J868" s="240"/>
      <c r="K868" s="240"/>
      <c r="L868" s="245"/>
      <c r="M868" s="246"/>
      <c r="N868" s="247"/>
      <c r="O868" s="247"/>
      <c r="P868" s="247"/>
      <c r="Q868" s="247"/>
      <c r="R868" s="247"/>
      <c r="S868" s="247"/>
      <c r="T868" s="248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49" t="s">
        <v>222</v>
      </c>
      <c r="AU868" s="249" t="s">
        <v>83</v>
      </c>
      <c r="AV868" s="14" t="s">
        <v>83</v>
      </c>
      <c r="AW868" s="14" t="s">
        <v>34</v>
      </c>
      <c r="AX868" s="14" t="s">
        <v>74</v>
      </c>
      <c r="AY868" s="249" t="s">
        <v>213</v>
      </c>
    </row>
    <row r="869" s="16" customFormat="1">
      <c r="A869" s="16"/>
      <c r="B869" s="261"/>
      <c r="C869" s="262"/>
      <c r="D869" s="230" t="s">
        <v>222</v>
      </c>
      <c r="E869" s="263" t="s">
        <v>19</v>
      </c>
      <c r="F869" s="264" t="s">
        <v>299</v>
      </c>
      <c r="G869" s="262"/>
      <c r="H869" s="265">
        <v>38.042000000000002</v>
      </c>
      <c r="I869" s="266"/>
      <c r="J869" s="262"/>
      <c r="K869" s="262"/>
      <c r="L869" s="267"/>
      <c r="M869" s="268"/>
      <c r="N869" s="269"/>
      <c r="O869" s="269"/>
      <c r="P869" s="269"/>
      <c r="Q869" s="269"/>
      <c r="R869" s="269"/>
      <c r="S869" s="269"/>
      <c r="T869" s="270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T869" s="271" t="s">
        <v>222</v>
      </c>
      <c r="AU869" s="271" t="s">
        <v>83</v>
      </c>
      <c r="AV869" s="16" t="s">
        <v>106</v>
      </c>
      <c r="AW869" s="16" t="s">
        <v>34</v>
      </c>
      <c r="AX869" s="16" t="s">
        <v>74</v>
      </c>
      <c r="AY869" s="271" t="s">
        <v>213</v>
      </c>
    </row>
    <row r="870" s="14" customFormat="1">
      <c r="A870" s="14"/>
      <c r="B870" s="239"/>
      <c r="C870" s="240"/>
      <c r="D870" s="230" t="s">
        <v>222</v>
      </c>
      <c r="E870" s="241" t="s">
        <v>19</v>
      </c>
      <c r="F870" s="242" t="s">
        <v>1178</v>
      </c>
      <c r="G870" s="240"/>
      <c r="H870" s="243">
        <v>33.460000000000001</v>
      </c>
      <c r="I870" s="244"/>
      <c r="J870" s="240"/>
      <c r="K870" s="240"/>
      <c r="L870" s="245"/>
      <c r="M870" s="246"/>
      <c r="N870" s="247"/>
      <c r="O870" s="247"/>
      <c r="P870" s="247"/>
      <c r="Q870" s="247"/>
      <c r="R870" s="247"/>
      <c r="S870" s="247"/>
      <c r="T870" s="248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49" t="s">
        <v>222</v>
      </c>
      <c r="AU870" s="249" t="s">
        <v>83</v>
      </c>
      <c r="AV870" s="14" t="s">
        <v>83</v>
      </c>
      <c r="AW870" s="14" t="s">
        <v>34</v>
      </c>
      <c r="AX870" s="14" t="s">
        <v>74</v>
      </c>
      <c r="AY870" s="249" t="s">
        <v>213</v>
      </c>
    </row>
    <row r="871" s="14" customFormat="1">
      <c r="A871" s="14"/>
      <c r="B871" s="239"/>
      <c r="C871" s="240"/>
      <c r="D871" s="230" t="s">
        <v>222</v>
      </c>
      <c r="E871" s="241" t="s">
        <v>19</v>
      </c>
      <c r="F871" s="242" t="s">
        <v>1179</v>
      </c>
      <c r="G871" s="240"/>
      <c r="H871" s="243">
        <v>2.0600000000000001</v>
      </c>
      <c r="I871" s="244"/>
      <c r="J871" s="240"/>
      <c r="K871" s="240"/>
      <c r="L871" s="245"/>
      <c r="M871" s="246"/>
      <c r="N871" s="247"/>
      <c r="O871" s="247"/>
      <c r="P871" s="247"/>
      <c r="Q871" s="247"/>
      <c r="R871" s="247"/>
      <c r="S871" s="247"/>
      <c r="T871" s="248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9" t="s">
        <v>222</v>
      </c>
      <c r="AU871" s="249" t="s">
        <v>83</v>
      </c>
      <c r="AV871" s="14" t="s">
        <v>83</v>
      </c>
      <c r="AW871" s="14" t="s">
        <v>34</v>
      </c>
      <c r="AX871" s="14" t="s">
        <v>74</v>
      </c>
      <c r="AY871" s="249" t="s">
        <v>213</v>
      </c>
    </row>
    <row r="872" s="14" customFormat="1">
      <c r="A872" s="14"/>
      <c r="B872" s="239"/>
      <c r="C872" s="240"/>
      <c r="D872" s="230" t="s">
        <v>222</v>
      </c>
      <c r="E872" s="241" t="s">
        <v>19</v>
      </c>
      <c r="F872" s="242" t="s">
        <v>1180</v>
      </c>
      <c r="G872" s="240"/>
      <c r="H872" s="243">
        <v>1.1200000000000001</v>
      </c>
      <c r="I872" s="244"/>
      <c r="J872" s="240"/>
      <c r="K872" s="240"/>
      <c r="L872" s="245"/>
      <c r="M872" s="246"/>
      <c r="N872" s="247"/>
      <c r="O872" s="247"/>
      <c r="P872" s="247"/>
      <c r="Q872" s="247"/>
      <c r="R872" s="247"/>
      <c r="S872" s="247"/>
      <c r="T872" s="248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9" t="s">
        <v>222</v>
      </c>
      <c r="AU872" s="249" t="s">
        <v>83</v>
      </c>
      <c r="AV872" s="14" t="s">
        <v>83</v>
      </c>
      <c r="AW872" s="14" t="s">
        <v>34</v>
      </c>
      <c r="AX872" s="14" t="s">
        <v>74</v>
      </c>
      <c r="AY872" s="249" t="s">
        <v>213</v>
      </c>
    </row>
    <row r="873" s="14" customFormat="1">
      <c r="A873" s="14"/>
      <c r="B873" s="239"/>
      <c r="C873" s="240"/>
      <c r="D873" s="230" t="s">
        <v>222</v>
      </c>
      <c r="E873" s="241" t="s">
        <v>19</v>
      </c>
      <c r="F873" s="242" t="s">
        <v>1181</v>
      </c>
      <c r="G873" s="240"/>
      <c r="H873" s="243">
        <v>4.3680000000000003</v>
      </c>
      <c r="I873" s="244"/>
      <c r="J873" s="240"/>
      <c r="K873" s="240"/>
      <c r="L873" s="245"/>
      <c r="M873" s="246"/>
      <c r="N873" s="247"/>
      <c r="O873" s="247"/>
      <c r="P873" s="247"/>
      <c r="Q873" s="247"/>
      <c r="R873" s="247"/>
      <c r="S873" s="247"/>
      <c r="T873" s="248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49" t="s">
        <v>222</v>
      </c>
      <c r="AU873" s="249" t="s">
        <v>83</v>
      </c>
      <c r="AV873" s="14" t="s">
        <v>83</v>
      </c>
      <c r="AW873" s="14" t="s">
        <v>34</v>
      </c>
      <c r="AX873" s="14" t="s">
        <v>74</v>
      </c>
      <c r="AY873" s="249" t="s">
        <v>213</v>
      </c>
    </row>
    <row r="874" s="16" customFormat="1">
      <c r="A874" s="16"/>
      <c r="B874" s="261"/>
      <c r="C874" s="262"/>
      <c r="D874" s="230" t="s">
        <v>222</v>
      </c>
      <c r="E874" s="263" t="s">
        <v>19</v>
      </c>
      <c r="F874" s="264" t="s">
        <v>299</v>
      </c>
      <c r="G874" s="262"/>
      <c r="H874" s="265">
        <v>41.008000000000003</v>
      </c>
      <c r="I874" s="266"/>
      <c r="J874" s="262"/>
      <c r="K874" s="262"/>
      <c r="L874" s="267"/>
      <c r="M874" s="268"/>
      <c r="N874" s="269"/>
      <c r="O874" s="269"/>
      <c r="P874" s="269"/>
      <c r="Q874" s="269"/>
      <c r="R874" s="269"/>
      <c r="S874" s="269"/>
      <c r="T874" s="270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T874" s="271" t="s">
        <v>222</v>
      </c>
      <c r="AU874" s="271" t="s">
        <v>83</v>
      </c>
      <c r="AV874" s="16" t="s">
        <v>106</v>
      </c>
      <c r="AW874" s="16" t="s">
        <v>34</v>
      </c>
      <c r="AX874" s="16" t="s">
        <v>74</v>
      </c>
      <c r="AY874" s="271" t="s">
        <v>213</v>
      </c>
    </row>
    <row r="875" s="15" customFormat="1">
      <c r="A875" s="15"/>
      <c r="B875" s="250"/>
      <c r="C875" s="251"/>
      <c r="D875" s="230" t="s">
        <v>222</v>
      </c>
      <c r="E875" s="252" t="s">
        <v>19</v>
      </c>
      <c r="F875" s="253" t="s">
        <v>228</v>
      </c>
      <c r="G875" s="251"/>
      <c r="H875" s="254">
        <v>176.684</v>
      </c>
      <c r="I875" s="255"/>
      <c r="J875" s="251"/>
      <c r="K875" s="251"/>
      <c r="L875" s="256"/>
      <c r="M875" s="257"/>
      <c r="N875" s="258"/>
      <c r="O875" s="258"/>
      <c r="P875" s="258"/>
      <c r="Q875" s="258"/>
      <c r="R875" s="258"/>
      <c r="S875" s="258"/>
      <c r="T875" s="259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0" t="s">
        <v>222</v>
      </c>
      <c r="AU875" s="260" t="s">
        <v>83</v>
      </c>
      <c r="AV875" s="15" t="s">
        <v>220</v>
      </c>
      <c r="AW875" s="15" t="s">
        <v>34</v>
      </c>
      <c r="AX875" s="15" t="s">
        <v>81</v>
      </c>
      <c r="AY875" s="260" t="s">
        <v>213</v>
      </c>
    </row>
    <row r="876" s="2" customFormat="1" ht="21.75" customHeight="1">
      <c r="A876" s="40"/>
      <c r="B876" s="41"/>
      <c r="C876" s="215" t="s">
        <v>1182</v>
      </c>
      <c r="D876" s="215" t="s">
        <v>215</v>
      </c>
      <c r="E876" s="216" t="s">
        <v>1183</v>
      </c>
      <c r="F876" s="217" t="s">
        <v>1184</v>
      </c>
      <c r="G876" s="218" t="s">
        <v>218</v>
      </c>
      <c r="H876" s="219">
        <v>11.125999999999999</v>
      </c>
      <c r="I876" s="220"/>
      <c r="J876" s="221">
        <f>ROUND(I876*H876,2)</f>
        <v>0</v>
      </c>
      <c r="K876" s="217" t="s">
        <v>219</v>
      </c>
      <c r="L876" s="46"/>
      <c r="M876" s="222" t="s">
        <v>19</v>
      </c>
      <c r="N876" s="223" t="s">
        <v>45</v>
      </c>
      <c r="O876" s="86"/>
      <c r="P876" s="224">
        <f>O876*H876</f>
        <v>0</v>
      </c>
      <c r="Q876" s="224">
        <v>0</v>
      </c>
      <c r="R876" s="224">
        <f>Q876*H876</f>
        <v>0</v>
      </c>
      <c r="S876" s="224">
        <v>0</v>
      </c>
      <c r="T876" s="225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26" t="s">
        <v>220</v>
      </c>
      <c r="AT876" s="226" t="s">
        <v>215</v>
      </c>
      <c r="AU876" s="226" t="s">
        <v>83</v>
      </c>
      <c r="AY876" s="19" t="s">
        <v>213</v>
      </c>
      <c r="BE876" s="227">
        <f>IF(N876="základní",J876,0)</f>
        <v>0</v>
      </c>
      <c r="BF876" s="227">
        <f>IF(N876="snížená",J876,0)</f>
        <v>0</v>
      </c>
      <c r="BG876" s="227">
        <f>IF(N876="zákl. přenesená",J876,0)</f>
        <v>0</v>
      </c>
      <c r="BH876" s="227">
        <f>IF(N876="sníž. přenesená",J876,0)</f>
        <v>0</v>
      </c>
      <c r="BI876" s="227">
        <f>IF(N876="nulová",J876,0)</f>
        <v>0</v>
      </c>
      <c r="BJ876" s="19" t="s">
        <v>81</v>
      </c>
      <c r="BK876" s="227">
        <f>ROUND(I876*H876,2)</f>
        <v>0</v>
      </c>
      <c r="BL876" s="19" t="s">
        <v>220</v>
      </c>
      <c r="BM876" s="226" t="s">
        <v>1185</v>
      </c>
    </row>
    <row r="877" s="2" customFormat="1" ht="16.5" customHeight="1">
      <c r="A877" s="40"/>
      <c r="B877" s="41"/>
      <c r="C877" s="215" t="s">
        <v>1186</v>
      </c>
      <c r="D877" s="215" t="s">
        <v>215</v>
      </c>
      <c r="E877" s="216" t="s">
        <v>1187</v>
      </c>
      <c r="F877" s="217" t="s">
        <v>1188</v>
      </c>
      <c r="G877" s="218" t="s">
        <v>218</v>
      </c>
      <c r="H877" s="219">
        <v>11.125999999999999</v>
      </c>
      <c r="I877" s="220"/>
      <c r="J877" s="221">
        <f>ROUND(I877*H877,2)</f>
        <v>0</v>
      </c>
      <c r="K877" s="217" t="s">
        <v>19</v>
      </c>
      <c r="L877" s="46"/>
      <c r="M877" s="222" t="s">
        <v>19</v>
      </c>
      <c r="N877" s="223" t="s">
        <v>45</v>
      </c>
      <c r="O877" s="86"/>
      <c r="P877" s="224">
        <f>O877*H877</f>
        <v>0</v>
      </c>
      <c r="Q877" s="224">
        <v>1.6160000000000001</v>
      </c>
      <c r="R877" s="224">
        <f>Q877*H877</f>
        <v>17.979616</v>
      </c>
      <c r="S877" s="224">
        <v>0</v>
      </c>
      <c r="T877" s="225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26" t="s">
        <v>220</v>
      </c>
      <c r="AT877" s="226" t="s">
        <v>215</v>
      </c>
      <c r="AU877" s="226" t="s">
        <v>83</v>
      </c>
      <c r="AY877" s="19" t="s">
        <v>213</v>
      </c>
      <c r="BE877" s="227">
        <f>IF(N877="základní",J877,0)</f>
        <v>0</v>
      </c>
      <c r="BF877" s="227">
        <f>IF(N877="snížená",J877,0)</f>
        <v>0</v>
      </c>
      <c r="BG877" s="227">
        <f>IF(N877="zákl. přenesená",J877,0)</f>
        <v>0</v>
      </c>
      <c r="BH877" s="227">
        <f>IF(N877="sníž. přenesená",J877,0)</f>
        <v>0</v>
      </c>
      <c r="BI877" s="227">
        <f>IF(N877="nulová",J877,0)</f>
        <v>0</v>
      </c>
      <c r="BJ877" s="19" t="s">
        <v>81</v>
      </c>
      <c r="BK877" s="227">
        <f>ROUND(I877*H877,2)</f>
        <v>0</v>
      </c>
      <c r="BL877" s="19" t="s">
        <v>220</v>
      </c>
      <c r="BM877" s="226" t="s">
        <v>1189</v>
      </c>
    </row>
    <row r="878" s="13" customFormat="1">
      <c r="A878" s="13"/>
      <c r="B878" s="228"/>
      <c r="C878" s="229"/>
      <c r="D878" s="230" t="s">
        <v>222</v>
      </c>
      <c r="E878" s="231" t="s">
        <v>19</v>
      </c>
      <c r="F878" s="232" t="s">
        <v>271</v>
      </c>
      <c r="G878" s="229"/>
      <c r="H878" s="231" t="s">
        <v>19</v>
      </c>
      <c r="I878" s="233"/>
      <c r="J878" s="229"/>
      <c r="K878" s="229"/>
      <c r="L878" s="234"/>
      <c r="M878" s="235"/>
      <c r="N878" s="236"/>
      <c r="O878" s="236"/>
      <c r="P878" s="236"/>
      <c r="Q878" s="236"/>
      <c r="R878" s="236"/>
      <c r="S878" s="236"/>
      <c r="T878" s="237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8" t="s">
        <v>222</v>
      </c>
      <c r="AU878" s="238" t="s">
        <v>83</v>
      </c>
      <c r="AV878" s="13" t="s">
        <v>81</v>
      </c>
      <c r="AW878" s="13" t="s">
        <v>34</v>
      </c>
      <c r="AX878" s="13" t="s">
        <v>74</v>
      </c>
      <c r="AY878" s="238" t="s">
        <v>213</v>
      </c>
    </row>
    <row r="879" s="13" customFormat="1">
      <c r="A879" s="13"/>
      <c r="B879" s="228"/>
      <c r="C879" s="229"/>
      <c r="D879" s="230" t="s">
        <v>222</v>
      </c>
      <c r="E879" s="231" t="s">
        <v>19</v>
      </c>
      <c r="F879" s="232" t="s">
        <v>1190</v>
      </c>
      <c r="G879" s="229"/>
      <c r="H879" s="231" t="s">
        <v>19</v>
      </c>
      <c r="I879" s="233"/>
      <c r="J879" s="229"/>
      <c r="K879" s="229"/>
      <c r="L879" s="234"/>
      <c r="M879" s="235"/>
      <c r="N879" s="236"/>
      <c r="O879" s="236"/>
      <c r="P879" s="236"/>
      <c r="Q879" s="236"/>
      <c r="R879" s="236"/>
      <c r="S879" s="236"/>
      <c r="T879" s="237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8" t="s">
        <v>222</v>
      </c>
      <c r="AU879" s="238" t="s">
        <v>83</v>
      </c>
      <c r="AV879" s="13" t="s">
        <v>81</v>
      </c>
      <c r="AW879" s="13" t="s">
        <v>34</v>
      </c>
      <c r="AX879" s="13" t="s">
        <v>74</v>
      </c>
      <c r="AY879" s="238" t="s">
        <v>213</v>
      </c>
    </row>
    <row r="880" s="14" customFormat="1">
      <c r="A880" s="14"/>
      <c r="B880" s="239"/>
      <c r="C880" s="240"/>
      <c r="D880" s="230" t="s">
        <v>222</v>
      </c>
      <c r="E880" s="241" t="s">
        <v>19</v>
      </c>
      <c r="F880" s="242" t="s">
        <v>1191</v>
      </c>
      <c r="G880" s="240"/>
      <c r="H880" s="243">
        <v>11.125999999999999</v>
      </c>
      <c r="I880" s="244"/>
      <c r="J880" s="240"/>
      <c r="K880" s="240"/>
      <c r="L880" s="245"/>
      <c r="M880" s="246"/>
      <c r="N880" s="247"/>
      <c r="O880" s="247"/>
      <c r="P880" s="247"/>
      <c r="Q880" s="247"/>
      <c r="R880" s="247"/>
      <c r="S880" s="247"/>
      <c r="T880" s="248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49" t="s">
        <v>222</v>
      </c>
      <c r="AU880" s="249" t="s">
        <v>83</v>
      </c>
      <c r="AV880" s="14" t="s">
        <v>83</v>
      </c>
      <c r="AW880" s="14" t="s">
        <v>34</v>
      </c>
      <c r="AX880" s="14" t="s">
        <v>81</v>
      </c>
      <c r="AY880" s="249" t="s">
        <v>213</v>
      </c>
    </row>
    <row r="881" s="2" customFormat="1" ht="16.5" customHeight="1">
      <c r="A881" s="40"/>
      <c r="B881" s="41"/>
      <c r="C881" s="215" t="s">
        <v>1192</v>
      </c>
      <c r="D881" s="215" t="s">
        <v>215</v>
      </c>
      <c r="E881" s="216" t="s">
        <v>1193</v>
      </c>
      <c r="F881" s="217" t="s">
        <v>1194</v>
      </c>
      <c r="G881" s="218" t="s">
        <v>288</v>
      </c>
      <c r="H881" s="219">
        <v>8.4580000000000002</v>
      </c>
      <c r="I881" s="220"/>
      <c r="J881" s="221">
        <f>ROUND(I881*H881,2)</f>
        <v>0</v>
      </c>
      <c r="K881" s="217" t="s">
        <v>219</v>
      </c>
      <c r="L881" s="46"/>
      <c r="M881" s="222" t="s">
        <v>19</v>
      </c>
      <c r="N881" s="223" t="s">
        <v>45</v>
      </c>
      <c r="O881" s="86"/>
      <c r="P881" s="224">
        <f>O881*H881</f>
        <v>0</v>
      </c>
      <c r="Q881" s="224">
        <v>1.06277</v>
      </c>
      <c r="R881" s="224">
        <f>Q881*H881</f>
        <v>8.9889086599999999</v>
      </c>
      <c r="S881" s="224">
        <v>0</v>
      </c>
      <c r="T881" s="225">
        <f>S881*H881</f>
        <v>0</v>
      </c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R881" s="226" t="s">
        <v>220</v>
      </c>
      <c r="AT881" s="226" t="s">
        <v>215</v>
      </c>
      <c r="AU881" s="226" t="s">
        <v>83</v>
      </c>
      <c r="AY881" s="19" t="s">
        <v>213</v>
      </c>
      <c r="BE881" s="227">
        <f>IF(N881="základní",J881,0)</f>
        <v>0</v>
      </c>
      <c r="BF881" s="227">
        <f>IF(N881="snížená",J881,0)</f>
        <v>0</v>
      </c>
      <c r="BG881" s="227">
        <f>IF(N881="zákl. přenesená",J881,0)</f>
        <v>0</v>
      </c>
      <c r="BH881" s="227">
        <f>IF(N881="sníž. přenesená",J881,0)</f>
        <v>0</v>
      </c>
      <c r="BI881" s="227">
        <f>IF(N881="nulová",J881,0)</f>
        <v>0</v>
      </c>
      <c r="BJ881" s="19" t="s">
        <v>81</v>
      </c>
      <c r="BK881" s="227">
        <f>ROUND(I881*H881,2)</f>
        <v>0</v>
      </c>
      <c r="BL881" s="19" t="s">
        <v>220</v>
      </c>
      <c r="BM881" s="226" t="s">
        <v>1195</v>
      </c>
    </row>
    <row r="882" s="13" customFormat="1">
      <c r="A882" s="13"/>
      <c r="B882" s="228"/>
      <c r="C882" s="229"/>
      <c r="D882" s="230" t="s">
        <v>222</v>
      </c>
      <c r="E882" s="231" t="s">
        <v>19</v>
      </c>
      <c r="F882" s="232" t="s">
        <v>271</v>
      </c>
      <c r="G882" s="229"/>
      <c r="H882" s="231" t="s">
        <v>19</v>
      </c>
      <c r="I882" s="233"/>
      <c r="J882" s="229"/>
      <c r="K882" s="229"/>
      <c r="L882" s="234"/>
      <c r="M882" s="235"/>
      <c r="N882" s="236"/>
      <c r="O882" s="236"/>
      <c r="P882" s="236"/>
      <c r="Q882" s="236"/>
      <c r="R882" s="236"/>
      <c r="S882" s="236"/>
      <c r="T882" s="237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8" t="s">
        <v>222</v>
      </c>
      <c r="AU882" s="238" t="s">
        <v>83</v>
      </c>
      <c r="AV882" s="13" t="s">
        <v>81</v>
      </c>
      <c r="AW882" s="13" t="s">
        <v>34</v>
      </c>
      <c r="AX882" s="13" t="s">
        <v>74</v>
      </c>
      <c r="AY882" s="238" t="s">
        <v>213</v>
      </c>
    </row>
    <row r="883" s="14" customFormat="1">
      <c r="A883" s="14"/>
      <c r="B883" s="239"/>
      <c r="C883" s="240"/>
      <c r="D883" s="230" t="s">
        <v>222</v>
      </c>
      <c r="E883" s="241" t="s">
        <v>19</v>
      </c>
      <c r="F883" s="242" t="s">
        <v>1196</v>
      </c>
      <c r="G883" s="240"/>
      <c r="H883" s="243">
        <v>2.1230000000000002</v>
      </c>
      <c r="I883" s="244"/>
      <c r="J883" s="240"/>
      <c r="K883" s="240"/>
      <c r="L883" s="245"/>
      <c r="M883" s="246"/>
      <c r="N883" s="247"/>
      <c r="O883" s="247"/>
      <c r="P883" s="247"/>
      <c r="Q883" s="247"/>
      <c r="R883" s="247"/>
      <c r="S883" s="247"/>
      <c r="T883" s="248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9" t="s">
        <v>222</v>
      </c>
      <c r="AU883" s="249" t="s">
        <v>83</v>
      </c>
      <c r="AV883" s="14" t="s">
        <v>83</v>
      </c>
      <c r="AW883" s="14" t="s">
        <v>34</v>
      </c>
      <c r="AX883" s="14" t="s">
        <v>74</v>
      </c>
      <c r="AY883" s="249" t="s">
        <v>213</v>
      </c>
    </row>
    <row r="884" s="16" customFormat="1">
      <c r="A884" s="16"/>
      <c r="B884" s="261"/>
      <c r="C884" s="262"/>
      <c r="D884" s="230" t="s">
        <v>222</v>
      </c>
      <c r="E884" s="263" t="s">
        <v>19</v>
      </c>
      <c r="F884" s="264" t="s">
        <v>299</v>
      </c>
      <c r="G884" s="262"/>
      <c r="H884" s="265">
        <v>2.1230000000000002</v>
      </c>
      <c r="I884" s="266"/>
      <c r="J884" s="262"/>
      <c r="K884" s="262"/>
      <c r="L884" s="267"/>
      <c r="M884" s="268"/>
      <c r="N884" s="269"/>
      <c r="O884" s="269"/>
      <c r="P884" s="269"/>
      <c r="Q884" s="269"/>
      <c r="R884" s="269"/>
      <c r="S884" s="269"/>
      <c r="T884" s="270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T884" s="271" t="s">
        <v>222</v>
      </c>
      <c r="AU884" s="271" t="s">
        <v>83</v>
      </c>
      <c r="AV884" s="16" t="s">
        <v>106</v>
      </c>
      <c r="AW884" s="16" t="s">
        <v>34</v>
      </c>
      <c r="AX884" s="16" t="s">
        <v>74</v>
      </c>
      <c r="AY884" s="271" t="s">
        <v>213</v>
      </c>
    </row>
    <row r="885" s="14" customFormat="1">
      <c r="A885" s="14"/>
      <c r="B885" s="239"/>
      <c r="C885" s="240"/>
      <c r="D885" s="230" t="s">
        <v>222</v>
      </c>
      <c r="E885" s="241" t="s">
        <v>19</v>
      </c>
      <c r="F885" s="242" t="s">
        <v>1197</v>
      </c>
      <c r="G885" s="240"/>
      <c r="H885" s="243">
        <v>1.5309999999999999</v>
      </c>
      <c r="I885" s="244"/>
      <c r="J885" s="240"/>
      <c r="K885" s="240"/>
      <c r="L885" s="245"/>
      <c r="M885" s="246"/>
      <c r="N885" s="247"/>
      <c r="O885" s="247"/>
      <c r="P885" s="247"/>
      <c r="Q885" s="247"/>
      <c r="R885" s="247"/>
      <c r="S885" s="247"/>
      <c r="T885" s="248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49" t="s">
        <v>222</v>
      </c>
      <c r="AU885" s="249" t="s">
        <v>83</v>
      </c>
      <c r="AV885" s="14" t="s">
        <v>83</v>
      </c>
      <c r="AW885" s="14" t="s">
        <v>34</v>
      </c>
      <c r="AX885" s="14" t="s">
        <v>74</v>
      </c>
      <c r="AY885" s="249" t="s">
        <v>213</v>
      </c>
    </row>
    <row r="886" s="14" customFormat="1">
      <c r="A886" s="14"/>
      <c r="B886" s="239"/>
      <c r="C886" s="240"/>
      <c r="D886" s="230" t="s">
        <v>222</v>
      </c>
      <c r="E886" s="241" t="s">
        <v>19</v>
      </c>
      <c r="F886" s="242" t="s">
        <v>816</v>
      </c>
      <c r="G886" s="240"/>
      <c r="H886" s="243">
        <v>0.49299999999999999</v>
      </c>
      <c r="I886" s="244"/>
      <c r="J886" s="240"/>
      <c r="K886" s="240"/>
      <c r="L886" s="245"/>
      <c r="M886" s="246"/>
      <c r="N886" s="247"/>
      <c r="O886" s="247"/>
      <c r="P886" s="247"/>
      <c r="Q886" s="247"/>
      <c r="R886" s="247"/>
      <c r="S886" s="247"/>
      <c r="T886" s="248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49" t="s">
        <v>222</v>
      </c>
      <c r="AU886" s="249" t="s">
        <v>83</v>
      </c>
      <c r="AV886" s="14" t="s">
        <v>83</v>
      </c>
      <c r="AW886" s="14" t="s">
        <v>34</v>
      </c>
      <c r="AX886" s="14" t="s">
        <v>74</v>
      </c>
      <c r="AY886" s="249" t="s">
        <v>213</v>
      </c>
    </row>
    <row r="887" s="14" customFormat="1">
      <c r="A887" s="14"/>
      <c r="B887" s="239"/>
      <c r="C887" s="240"/>
      <c r="D887" s="230" t="s">
        <v>222</v>
      </c>
      <c r="E887" s="241" t="s">
        <v>19</v>
      </c>
      <c r="F887" s="242" t="s">
        <v>1198</v>
      </c>
      <c r="G887" s="240"/>
      <c r="H887" s="243">
        <v>0.33400000000000002</v>
      </c>
      <c r="I887" s="244"/>
      <c r="J887" s="240"/>
      <c r="K887" s="240"/>
      <c r="L887" s="245"/>
      <c r="M887" s="246"/>
      <c r="N887" s="247"/>
      <c r="O887" s="247"/>
      <c r="P887" s="247"/>
      <c r="Q887" s="247"/>
      <c r="R887" s="247"/>
      <c r="S887" s="247"/>
      <c r="T887" s="248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49" t="s">
        <v>222</v>
      </c>
      <c r="AU887" s="249" t="s">
        <v>83</v>
      </c>
      <c r="AV887" s="14" t="s">
        <v>83</v>
      </c>
      <c r="AW887" s="14" t="s">
        <v>34</v>
      </c>
      <c r="AX887" s="14" t="s">
        <v>74</v>
      </c>
      <c r="AY887" s="249" t="s">
        <v>213</v>
      </c>
    </row>
    <row r="888" s="14" customFormat="1">
      <c r="A888" s="14"/>
      <c r="B888" s="239"/>
      <c r="C888" s="240"/>
      <c r="D888" s="230" t="s">
        <v>222</v>
      </c>
      <c r="E888" s="241" t="s">
        <v>19</v>
      </c>
      <c r="F888" s="242" t="s">
        <v>1199</v>
      </c>
      <c r="G888" s="240"/>
      <c r="H888" s="243">
        <v>0.085000000000000006</v>
      </c>
      <c r="I888" s="244"/>
      <c r="J888" s="240"/>
      <c r="K888" s="240"/>
      <c r="L888" s="245"/>
      <c r="M888" s="246"/>
      <c r="N888" s="247"/>
      <c r="O888" s="247"/>
      <c r="P888" s="247"/>
      <c r="Q888" s="247"/>
      <c r="R888" s="247"/>
      <c r="S888" s="247"/>
      <c r="T888" s="248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49" t="s">
        <v>222</v>
      </c>
      <c r="AU888" s="249" t="s">
        <v>83</v>
      </c>
      <c r="AV888" s="14" t="s">
        <v>83</v>
      </c>
      <c r="AW888" s="14" t="s">
        <v>34</v>
      </c>
      <c r="AX888" s="14" t="s">
        <v>74</v>
      </c>
      <c r="AY888" s="249" t="s">
        <v>213</v>
      </c>
    </row>
    <row r="889" s="14" customFormat="1">
      <c r="A889" s="14"/>
      <c r="B889" s="239"/>
      <c r="C889" s="240"/>
      <c r="D889" s="230" t="s">
        <v>222</v>
      </c>
      <c r="E889" s="241" t="s">
        <v>19</v>
      </c>
      <c r="F889" s="242" t="s">
        <v>1200</v>
      </c>
      <c r="G889" s="240"/>
      <c r="H889" s="243">
        <v>0.051999999999999998</v>
      </c>
      <c r="I889" s="244"/>
      <c r="J889" s="240"/>
      <c r="K889" s="240"/>
      <c r="L889" s="245"/>
      <c r="M889" s="246"/>
      <c r="N889" s="247"/>
      <c r="O889" s="247"/>
      <c r="P889" s="247"/>
      <c r="Q889" s="247"/>
      <c r="R889" s="247"/>
      <c r="S889" s="247"/>
      <c r="T889" s="248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49" t="s">
        <v>222</v>
      </c>
      <c r="AU889" s="249" t="s">
        <v>83</v>
      </c>
      <c r="AV889" s="14" t="s">
        <v>83</v>
      </c>
      <c r="AW889" s="14" t="s">
        <v>34</v>
      </c>
      <c r="AX889" s="14" t="s">
        <v>74</v>
      </c>
      <c r="AY889" s="249" t="s">
        <v>213</v>
      </c>
    </row>
    <row r="890" s="16" customFormat="1">
      <c r="A890" s="16"/>
      <c r="B890" s="261"/>
      <c r="C890" s="262"/>
      <c r="D890" s="230" t="s">
        <v>222</v>
      </c>
      <c r="E890" s="263" t="s">
        <v>19</v>
      </c>
      <c r="F890" s="264" t="s">
        <v>299</v>
      </c>
      <c r="G890" s="262"/>
      <c r="H890" s="265">
        <v>2.4950000000000001</v>
      </c>
      <c r="I890" s="266"/>
      <c r="J890" s="262"/>
      <c r="K890" s="262"/>
      <c r="L890" s="267"/>
      <c r="M890" s="268"/>
      <c r="N890" s="269"/>
      <c r="O890" s="269"/>
      <c r="P890" s="269"/>
      <c r="Q890" s="269"/>
      <c r="R890" s="269"/>
      <c r="S890" s="269"/>
      <c r="T890" s="270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T890" s="271" t="s">
        <v>222</v>
      </c>
      <c r="AU890" s="271" t="s">
        <v>83</v>
      </c>
      <c r="AV890" s="16" t="s">
        <v>106</v>
      </c>
      <c r="AW890" s="16" t="s">
        <v>34</v>
      </c>
      <c r="AX890" s="16" t="s">
        <v>74</v>
      </c>
      <c r="AY890" s="271" t="s">
        <v>213</v>
      </c>
    </row>
    <row r="891" s="14" customFormat="1">
      <c r="A891" s="14"/>
      <c r="B891" s="239"/>
      <c r="C891" s="240"/>
      <c r="D891" s="230" t="s">
        <v>222</v>
      </c>
      <c r="E891" s="241" t="s">
        <v>19</v>
      </c>
      <c r="F891" s="242" t="s">
        <v>1201</v>
      </c>
      <c r="G891" s="240"/>
      <c r="H891" s="243">
        <v>1.6659999999999999</v>
      </c>
      <c r="I891" s="244"/>
      <c r="J891" s="240"/>
      <c r="K891" s="240"/>
      <c r="L891" s="245"/>
      <c r="M891" s="246"/>
      <c r="N891" s="247"/>
      <c r="O891" s="247"/>
      <c r="P891" s="247"/>
      <c r="Q891" s="247"/>
      <c r="R891" s="247"/>
      <c r="S891" s="247"/>
      <c r="T891" s="248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49" t="s">
        <v>222</v>
      </c>
      <c r="AU891" s="249" t="s">
        <v>83</v>
      </c>
      <c r="AV891" s="14" t="s">
        <v>83</v>
      </c>
      <c r="AW891" s="14" t="s">
        <v>34</v>
      </c>
      <c r="AX891" s="14" t="s">
        <v>74</v>
      </c>
      <c r="AY891" s="249" t="s">
        <v>213</v>
      </c>
    </row>
    <row r="892" s="14" customFormat="1">
      <c r="A892" s="14"/>
      <c r="B892" s="239"/>
      <c r="C892" s="240"/>
      <c r="D892" s="230" t="s">
        <v>222</v>
      </c>
      <c r="E892" s="241" t="s">
        <v>19</v>
      </c>
      <c r="F892" s="242" t="s">
        <v>1202</v>
      </c>
      <c r="G892" s="240"/>
      <c r="H892" s="243">
        <v>0.13900000000000001</v>
      </c>
      <c r="I892" s="244"/>
      <c r="J892" s="240"/>
      <c r="K892" s="240"/>
      <c r="L892" s="245"/>
      <c r="M892" s="246"/>
      <c r="N892" s="247"/>
      <c r="O892" s="247"/>
      <c r="P892" s="247"/>
      <c r="Q892" s="247"/>
      <c r="R892" s="247"/>
      <c r="S892" s="247"/>
      <c r="T892" s="248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49" t="s">
        <v>222</v>
      </c>
      <c r="AU892" s="249" t="s">
        <v>83</v>
      </c>
      <c r="AV892" s="14" t="s">
        <v>83</v>
      </c>
      <c r="AW892" s="14" t="s">
        <v>34</v>
      </c>
      <c r="AX892" s="14" t="s">
        <v>74</v>
      </c>
      <c r="AY892" s="249" t="s">
        <v>213</v>
      </c>
    </row>
    <row r="893" s="16" customFormat="1">
      <c r="A893" s="16"/>
      <c r="B893" s="261"/>
      <c r="C893" s="262"/>
      <c r="D893" s="230" t="s">
        <v>222</v>
      </c>
      <c r="E893" s="263" t="s">
        <v>19</v>
      </c>
      <c r="F893" s="264" t="s">
        <v>299</v>
      </c>
      <c r="G893" s="262"/>
      <c r="H893" s="265">
        <v>1.8049999999999999</v>
      </c>
      <c r="I893" s="266"/>
      <c r="J893" s="262"/>
      <c r="K893" s="262"/>
      <c r="L893" s="267"/>
      <c r="M893" s="268"/>
      <c r="N893" s="269"/>
      <c r="O893" s="269"/>
      <c r="P893" s="269"/>
      <c r="Q893" s="269"/>
      <c r="R893" s="269"/>
      <c r="S893" s="269"/>
      <c r="T893" s="270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T893" s="271" t="s">
        <v>222</v>
      </c>
      <c r="AU893" s="271" t="s">
        <v>83</v>
      </c>
      <c r="AV893" s="16" t="s">
        <v>106</v>
      </c>
      <c r="AW893" s="16" t="s">
        <v>34</v>
      </c>
      <c r="AX893" s="16" t="s">
        <v>74</v>
      </c>
      <c r="AY893" s="271" t="s">
        <v>213</v>
      </c>
    </row>
    <row r="894" s="14" customFormat="1">
      <c r="A894" s="14"/>
      <c r="B894" s="239"/>
      <c r="C894" s="240"/>
      <c r="D894" s="230" t="s">
        <v>222</v>
      </c>
      <c r="E894" s="241" t="s">
        <v>19</v>
      </c>
      <c r="F894" s="242" t="s">
        <v>1203</v>
      </c>
      <c r="G894" s="240"/>
      <c r="H894" s="243">
        <v>1.6930000000000001</v>
      </c>
      <c r="I894" s="244"/>
      <c r="J894" s="240"/>
      <c r="K894" s="240"/>
      <c r="L894" s="245"/>
      <c r="M894" s="246"/>
      <c r="N894" s="247"/>
      <c r="O894" s="247"/>
      <c r="P894" s="247"/>
      <c r="Q894" s="247"/>
      <c r="R894" s="247"/>
      <c r="S894" s="247"/>
      <c r="T894" s="248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49" t="s">
        <v>222</v>
      </c>
      <c r="AU894" s="249" t="s">
        <v>83</v>
      </c>
      <c r="AV894" s="14" t="s">
        <v>83</v>
      </c>
      <c r="AW894" s="14" t="s">
        <v>34</v>
      </c>
      <c r="AX894" s="14" t="s">
        <v>74</v>
      </c>
      <c r="AY894" s="249" t="s">
        <v>213</v>
      </c>
    </row>
    <row r="895" s="14" customFormat="1">
      <c r="A895" s="14"/>
      <c r="B895" s="239"/>
      <c r="C895" s="240"/>
      <c r="D895" s="230" t="s">
        <v>222</v>
      </c>
      <c r="E895" s="241" t="s">
        <v>19</v>
      </c>
      <c r="F895" s="242" t="s">
        <v>1204</v>
      </c>
      <c r="G895" s="240"/>
      <c r="H895" s="243">
        <v>0.104</v>
      </c>
      <c r="I895" s="244"/>
      <c r="J895" s="240"/>
      <c r="K895" s="240"/>
      <c r="L895" s="245"/>
      <c r="M895" s="246"/>
      <c r="N895" s="247"/>
      <c r="O895" s="247"/>
      <c r="P895" s="247"/>
      <c r="Q895" s="247"/>
      <c r="R895" s="247"/>
      <c r="S895" s="247"/>
      <c r="T895" s="248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9" t="s">
        <v>222</v>
      </c>
      <c r="AU895" s="249" t="s">
        <v>83</v>
      </c>
      <c r="AV895" s="14" t="s">
        <v>83</v>
      </c>
      <c r="AW895" s="14" t="s">
        <v>34</v>
      </c>
      <c r="AX895" s="14" t="s">
        <v>74</v>
      </c>
      <c r="AY895" s="249" t="s">
        <v>213</v>
      </c>
    </row>
    <row r="896" s="14" customFormat="1">
      <c r="A896" s="14"/>
      <c r="B896" s="239"/>
      <c r="C896" s="240"/>
      <c r="D896" s="230" t="s">
        <v>222</v>
      </c>
      <c r="E896" s="241" t="s">
        <v>19</v>
      </c>
      <c r="F896" s="242" t="s">
        <v>1205</v>
      </c>
      <c r="G896" s="240"/>
      <c r="H896" s="243">
        <v>0.23799999999999999</v>
      </c>
      <c r="I896" s="244"/>
      <c r="J896" s="240"/>
      <c r="K896" s="240"/>
      <c r="L896" s="245"/>
      <c r="M896" s="246"/>
      <c r="N896" s="247"/>
      <c r="O896" s="247"/>
      <c r="P896" s="247"/>
      <c r="Q896" s="247"/>
      <c r="R896" s="247"/>
      <c r="S896" s="247"/>
      <c r="T896" s="248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9" t="s">
        <v>222</v>
      </c>
      <c r="AU896" s="249" t="s">
        <v>83</v>
      </c>
      <c r="AV896" s="14" t="s">
        <v>83</v>
      </c>
      <c r="AW896" s="14" t="s">
        <v>34</v>
      </c>
      <c r="AX896" s="14" t="s">
        <v>74</v>
      </c>
      <c r="AY896" s="249" t="s">
        <v>213</v>
      </c>
    </row>
    <row r="897" s="16" customFormat="1">
      <c r="A897" s="16"/>
      <c r="B897" s="261"/>
      <c r="C897" s="262"/>
      <c r="D897" s="230" t="s">
        <v>222</v>
      </c>
      <c r="E897" s="263" t="s">
        <v>19</v>
      </c>
      <c r="F897" s="264" t="s">
        <v>299</v>
      </c>
      <c r="G897" s="262"/>
      <c r="H897" s="265">
        <v>2.0350000000000001</v>
      </c>
      <c r="I897" s="266"/>
      <c r="J897" s="262"/>
      <c r="K897" s="262"/>
      <c r="L897" s="267"/>
      <c r="M897" s="268"/>
      <c r="N897" s="269"/>
      <c r="O897" s="269"/>
      <c r="P897" s="269"/>
      <c r="Q897" s="269"/>
      <c r="R897" s="269"/>
      <c r="S897" s="269"/>
      <c r="T897" s="270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T897" s="271" t="s">
        <v>222</v>
      </c>
      <c r="AU897" s="271" t="s">
        <v>83</v>
      </c>
      <c r="AV897" s="16" t="s">
        <v>106</v>
      </c>
      <c r="AW897" s="16" t="s">
        <v>34</v>
      </c>
      <c r="AX897" s="16" t="s">
        <v>74</v>
      </c>
      <c r="AY897" s="271" t="s">
        <v>213</v>
      </c>
    </row>
    <row r="898" s="15" customFormat="1">
      <c r="A898" s="15"/>
      <c r="B898" s="250"/>
      <c r="C898" s="251"/>
      <c r="D898" s="230" t="s">
        <v>222</v>
      </c>
      <c r="E898" s="252" t="s">
        <v>19</v>
      </c>
      <c r="F898" s="253" t="s">
        <v>228</v>
      </c>
      <c r="G898" s="251"/>
      <c r="H898" s="254">
        <v>8.4580000000000002</v>
      </c>
      <c r="I898" s="255"/>
      <c r="J898" s="251"/>
      <c r="K898" s="251"/>
      <c r="L898" s="256"/>
      <c r="M898" s="257"/>
      <c r="N898" s="258"/>
      <c r="O898" s="258"/>
      <c r="P898" s="258"/>
      <c r="Q898" s="258"/>
      <c r="R898" s="258"/>
      <c r="S898" s="258"/>
      <c r="T898" s="259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60" t="s">
        <v>222</v>
      </c>
      <c r="AU898" s="260" t="s">
        <v>83</v>
      </c>
      <c r="AV898" s="15" t="s">
        <v>220</v>
      </c>
      <c r="AW898" s="15" t="s">
        <v>34</v>
      </c>
      <c r="AX898" s="15" t="s">
        <v>81</v>
      </c>
      <c r="AY898" s="260" t="s">
        <v>213</v>
      </c>
    </row>
    <row r="899" s="2" customFormat="1" ht="21.75" customHeight="1">
      <c r="A899" s="40"/>
      <c r="B899" s="41"/>
      <c r="C899" s="215" t="s">
        <v>1206</v>
      </c>
      <c r="D899" s="215" t="s">
        <v>215</v>
      </c>
      <c r="E899" s="216" t="s">
        <v>1207</v>
      </c>
      <c r="F899" s="217" t="s">
        <v>1208</v>
      </c>
      <c r="G899" s="218" t="s">
        <v>236</v>
      </c>
      <c r="H899" s="219">
        <v>93.037999999999997</v>
      </c>
      <c r="I899" s="220"/>
      <c r="J899" s="221">
        <f>ROUND(I899*H899,2)</f>
        <v>0</v>
      </c>
      <c r="K899" s="217" t="s">
        <v>219</v>
      </c>
      <c r="L899" s="46"/>
      <c r="M899" s="222" t="s">
        <v>19</v>
      </c>
      <c r="N899" s="223" t="s">
        <v>45</v>
      </c>
      <c r="O899" s="86"/>
      <c r="P899" s="224">
        <f>O899*H899</f>
        <v>0</v>
      </c>
      <c r="Q899" s="224">
        <v>0.063</v>
      </c>
      <c r="R899" s="224">
        <f>Q899*H899</f>
        <v>5.8613939999999998</v>
      </c>
      <c r="S899" s="224">
        <v>0</v>
      </c>
      <c r="T899" s="225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26" t="s">
        <v>220</v>
      </c>
      <c r="AT899" s="226" t="s">
        <v>215</v>
      </c>
      <c r="AU899" s="226" t="s">
        <v>83</v>
      </c>
      <c r="AY899" s="19" t="s">
        <v>213</v>
      </c>
      <c r="BE899" s="227">
        <f>IF(N899="základní",J899,0)</f>
        <v>0</v>
      </c>
      <c r="BF899" s="227">
        <f>IF(N899="snížená",J899,0)</f>
        <v>0</v>
      </c>
      <c r="BG899" s="227">
        <f>IF(N899="zákl. přenesená",J899,0)</f>
        <v>0</v>
      </c>
      <c r="BH899" s="227">
        <f>IF(N899="sníž. přenesená",J899,0)</f>
        <v>0</v>
      </c>
      <c r="BI899" s="227">
        <f>IF(N899="nulová",J899,0)</f>
        <v>0</v>
      </c>
      <c r="BJ899" s="19" t="s">
        <v>81</v>
      </c>
      <c r="BK899" s="227">
        <f>ROUND(I899*H899,2)</f>
        <v>0</v>
      </c>
      <c r="BL899" s="19" t="s">
        <v>220</v>
      </c>
      <c r="BM899" s="226" t="s">
        <v>1209</v>
      </c>
    </row>
    <row r="900" s="13" customFormat="1">
      <c r="A900" s="13"/>
      <c r="B900" s="228"/>
      <c r="C900" s="229"/>
      <c r="D900" s="230" t="s">
        <v>222</v>
      </c>
      <c r="E900" s="231" t="s">
        <v>19</v>
      </c>
      <c r="F900" s="232" t="s">
        <v>1210</v>
      </c>
      <c r="G900" s="229"/>
      <c r="H900" s="231" t="s">
        <v>19</v>
      </c>
      <c r="I900" s="233"/>
      <c r="J900" s="229"/>
      <c r="K900" s="229"/>
      <c r="L900" s="234"/>
      <c r="M900" s="235"/>
      <c r="N900" s="236"/>
      <c r="O900" s="236"/>
      <c r="P900" s="236"/>
      <c r="Q900" s="236"/>
      <c r="R900" s="236"/>
      <c r="S900" s="236"/>
      <c r="T900" s="237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8" t="s">
        <v>222</v>
      </c>
      <c r="AU900" s="238" t="s">
        <v>83</v>
      </c>
      <c r="AV900" s="13" t="s">
        <v>81</v>
      </c>
      <c r="AW900" s="13" t="s">
        <v>34</v>
      </c>
      <c r="AX900" s="13" t="s">
        <v>74</v>
      </c>
      <c r="AY900" s="238" t="s">
        <v>213</v>
      </c>
    </row>
    <row r="901" s="13" customFormat="1">
      <c r="A901" s="13"/>
      <c r="B901" s="228"/>
      <c r="C901" s="229"/>
      <c r="D901" s="230" t="s">
        <v>222</v>
      </c>
      <c r="E901" s="231" t="s">
        <v>19</v>
      </c>
      <c r="F901" s="232" t="s">
        <v>1211</v>
      </c>
      <c r="G901" s="229"/>
      <c r="H901" s="231" t="s">
        <v>19</v>
      </c>
      <c r="I901" s="233"/>
      <c r="J901" s="229"/>
      <c r="K901" s="229"/>
      <c r="L901" s="234"/>
      <c r="M901" s="235"/>
      <c r="N901" s="236"/>
      <c r="O901" s="236"/>
      <c r="P901" s="236"/>
      <c r="Q901" s="236"/>
      <c r="R901" s="236"/>
      <c r="S901" s="236"/>
      <c r="T901" s="237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8" t="s">
        <v>222</v>
      </c>
      <c r="AU901" s="238" t="s">
        <v>83</v>
      </c>
      <c r="AV901" s="13" t="s">
        <v>81</v>
      </c>
      <c r="AW901" s="13" t="s">
        <v>34</v>
      </c>
      <c r="AX901" s="13" t="s">
        <v>74</v>
      </c>
      <c r="AY901" s="238" t="s">
        <v>213</v>
      </c>
    </row>
    <row r="902" s="14" customFormat="1">
      <c r="A902" s="14"/>
      <c r="B902" s="239"/>
      <c r="C902" s="240"/>
      <c r="D902" s="230" t="s">
        <v>222</v>
      </c>
      <c r="E902" s="241" t="s">
        <v>19</v>
      </c>
      <c r="F902" s="242" t="s">
        <v>1212</v>
      </c>
      <c r="G902" s="240"/>
      <c r="H902" s="243">
        <v>93.037999999999997</v>
      </c>
      <c r="I902" s="244"/>
      <c r="J902" s="240"/>
      <c r="K902" s="240"/>
      <c r="L902" s="245"/>
      <c r="M902" s="246"/>
      <c r="N902" s="247"/>
      <c r="O902" s="247"/>
      <c r="P902" s="247"/>
      <c r="Q902" s="247"/>
      <c r="R902" s="247"/>
      <c r="S902" s="247"/>
      <c r="T902" s="248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49" t="s">
        <v>222</v>
      </c>
      <c r="AU902" s="249" t="s">
        <v>83</v>
      </c>
      <c r="AV902" s="14" t="s">
        <v>83</v>
      </c>
      <c r="AW902" s="14" t="s">
        <v>34</v>
      </c>
      <c r="AX902" s="14" t="s">
        <v>81</v>
      </c>
      <c r="AY902" s="249" t="s">
        <v>213</v>
      </c>
    </row>
    <row r="903" s="2" customFormat="1" ht="16.5" customHeight="1">
      <c r="A903" s="40"/>
      <c r="B903" s="41"/>
      <c r="C903" s="215" t="s">
        <v>1213</v>
      </c>
      <c r="D903" s="215" t="s">
        <v>215</v>
      </c>
      <c r="E903" s="216" t="s">
        <v>1214</v>
      </c>
      <c r="F903" s="217" t="s">
        <v>1215</v>
      </c>
      <c r="G903" s="218" t="s">
        <v>236</v>
      </c>
      <c r="H903" s="219">
        <v>2082.8530000000001</v>
      </c>
      <c r="I903" s="220"/>
      <c r="J903" s="221">
        <f>ROUND(I903*H903,2)</f>
        <v>0</v>
      </c>
      <c r="K903" s="217" t="s">
        <v>219</v>
      </c>
      <c r="L903" s="46"/>
      <c r="M903" s="222" t="s">
        <v>19</v>
      </c>
      <c r="N903" s="223" t="s">
        <v>45</v>
      </c>
      <c r="O903" s="86"/>
      <c r="P903" s="224">
        <f>O903*H903</f>
        <v>0</v>
      </c>
      <c r="Q903" s="224">
        <v>0.020400000000000001</v>
      </c>
      <c r="R903" s="224">
        <f>Q903*H903</f>
        <v>42.490201200000001</v>
      </c>
      <c r="S903" s="224">
        <v>0</v>
      </c>
      <c r="T903" s="225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26" t="s">
        <v>220</v>
      </c>
      <c r="AT903" s="226" t="s">
        <v>215</v>
      </c>
      <c r="AU903" s="226" t="s">
        <v>83</v>
      </c>
      <c r="AY903" s="19" t="s">
        <v>213</v>
      </c>
      <c r="BE903" s="227">
        <f>IF(N903="základní",J903,0)</f>
        <v>0</v>
      </c>
      <c r="BF903" s="227">
        <f>IF(N903="snížená",J903,0)</f>
        <v>0</v>
      </c>
      <c r="BG903" s="227">
        <f>IF(N903="zákl. přenesená",J903,0)</f>
        <v>0</v>
      </c>
      <c r="BH903" s="227">
        <f>IF(N903="sníž. přenesená",J903,0)</f>
        <v>0</v>
      </c>
      <c r="BI903" s="227">
        <f>IF(N903="nulová",J903,0)</f>
        <v>0</v>
      </c>
      <c r="BJ903" s="19" t="s">
        <v>81</v>
      </c>
      <c r="BK903" s="227">
        <f>ROUND(I903*H903,2)</f>
        <v>0</v>
      </c>
      <c r="BL903" s="19" t="s">
        <v>220</v>
      </c>
      <c r="BM903" s="226" t="s">
        <v>1216</v>
      </c>
    </row>
    <row r="904" s="13" customFormat="1">
      <c r="A904" s="13"/>
      <c r="B904" s="228"/>
      <c r="C904" s="229"/>
      <c r="D904" s="230" t="s">
        <v>222</v>
      </c>
      <c r="E904" s="231" t="s">
        <v>19</v>
      </c>
      <c r="F904" s="232" t="s">
        <v>271</v>
      </c>
      <c r="G904" s="229"/>
      <c r="H904" s="231" t="s">
        <v>19</v>
      </c>
      <c r="I904" s="233"/>
      <c r="J904" s="229"/>
      <c r="K904" s="229"/>
      <c r="L904" s="234"/>
      <c r="M904" s="235"/>
      <c r="N904" s="236"/>
      <c r="O904" s="236"/>
      <c r="P904" s="236"/>
      <c r="Q904" s="236"/>
      <c r="R904" s="236"/>
      <c r="S904" s="236"/>
      <c r="T904" s="237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8" t="s">
        <v>222</v>
      </c>
      <c r="AU904" s="238" t="s">
        <v>83</v>
      </c>
      <c r="AV904" s="13" t="s">
        <v>81</v>
      </c>
      <c r="AW904" s="13" t="s">
        <v>34</v>
      </c>
      <c r="AX904" s="13" t="s">
        <v>74</v>
      </c>
      <c r="AY904" s="238" t="s">
        <v>213</v>
      </c>
    </row>
    <row r="905" s="14" customFormat="1">
      <c r="A905" s="14"/>
      <c r="B905" s="239"/>
      <c r="C905" s="240"/>
      <c r="D905" s="230" t="s">
        <v>222</v>
      </c>
      <c r="E905" s="241" t="s">
        <v>19</v>
      </c>
      <c r="F905" s="242" t="s">
        <v>1217</v>
      </c>
      <c r="G905" s="240"/>
      <c r="H905" s="243">
        <v>299.73599999999999</v>
      </c>
      <c r="I905" s="244"/>
      <c r="J905" s="240"/>
      <c r="K905" s="240"/>
      <c r="L905" s="245"/>
      <c r="M905" s="246"/>
      <c r="N905" s="247"/>
      <c r="O905" s="247"/>
      <c r="P905" s="247"/>
      <c r="Q905" s="247"/>
      <c r="R905" s="247"/>
      <c r="S905" s="247"/>
      <c r="T905" s="248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49" t="s">
        <v>222</v>
      </c>
      <c r="AU905" s="249" t="s">
        <v>83</v>
      </c>
      <c r="AV905" s="14" t="s">
        <v>83</v>
      </c>
      <c r="AW905" s="14" t="s">
        <v>34</v>
      </c>
      <c r="AX905" s="14" t="s">
        <v>74</v>
      </c>
      <c r="AY905" s="249" t="s">
        <v>213</v>
      </c>
    </row>
    <row r="906" s="16" customFormat="1">
      <c r="A906" s="16"/>
      <c r="B906" s="261"/>
      <c r="C906" s="262"/>
      <c r="D906" s="230" t="s">
        <v>222</v>
      </c>
      <c r="E906" s="263" t="s">
        <v>19</v>
      </c>
      <c r="F906" s="264" t="s">
        <v>299</v>
      </c>
      <c r="G906" s="262"/>
      <c r="H906" s="265">
        <v>299.73599999999999</v>
      </c>
      <c r="I906" s="266"/>
      <c r="J906" s="262"/>
      <c r="K906" s="262"/>
      <c r="L906" s="267"/>
      <c r="M906" s="268"/>
      <c r="N906" s="269"/>
      <c r="O906" s="269"/>
      <c r="P906" s="269"/>
      <c r="Q906" s="269"/>
      <c r="R906" s="269"/>
      <c r="S906" s="269"/>
      <c r="T906" s="270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T906" s="271" t="s">
        <v>222</v>
      </c>
      <c r="AU906" s="271" t="s">
        <v>83</v>
      </c>
      <c r="AV906" s="16" t="s">
        <v>106</v>
      </c>
      <c r="AW906" s="16" t="s">
        <v>34</v>
      </c>
      <c r="AX906" s="16" t="s">
        <v>74</v>
      </c>
      <c r="AY906" s="271" t="s">
        <v>213</v>
      </c>
    </row>
    <row r="907" s="14" customFormat="1">
      <c r="A907" s="14"/>
      <c r="B907" s="239"/>
      <c r="C907" s="240"/>
      <c r="D907" s="230" t="s">
        <v>222</v>
      </c>
      <c r="E907" s="241" t="s">
        <v>19</v>
      </c>
      <c r="F907" s="242" t="s">
        <v>1218</v>
      </c>
      <c r="G907" s="240"/>
      <c r="H907" s="243">
        <v>216.17699999999999</v>
      </c>
      <c r="I907" s="244"/>
      <c r="J907" s="240"/>
      <c r="K907" s="240"/>
      <c r="L907" s="245"/>
      <c r="M907" s="246"/>
      <c r="N907" s="247"/>
      <c r="O907" s="247"/>
      <c r="P907" s="247"/>
      <c r="Q907" s="247"/>
      <c r="R907" s="247"/>
      <c r="S907" s="247"/>
      <c r="T907" s="248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49" t="s">
        <v>222</v>
      </c>
      <c r="AU907" s="249" t="s">
        <v>83</v>
      </c>
      <c r="AV907" s="14" t="s">
        <v>83</v>
      </c>
      <c r="AW907" s="14" t="s">
        <v>34</v>
      </c>
      <c r="AX907" s="14" t="s">
        <v>74</v>
      </c>
      <c r="AY907" s="249" t="s">
        <v>213</v>
      </c>
    </row>
    <row r="908" s="14" customFormat="1">
      <c r="A908" s="14"/>
      <c r="B908" s="239"/>
      <c r="C908" s="240"/>
      <c r="D908" s="230" t="s">
        <v>222</v>
      </c>
      <c r="E908" s="241" t="s">
        <v>19</v>
      </c>
      <c r="F908" s="242" t="s">
        <v>789</v>
      </c>
      <c r="G908" s="240"/>
      <c r="H908" s="243">
        <v>139.06999999999999</v>
      </c>
      <c r="I908" s="244"/>
      <c r="J908" s="240"/>
      <c r="K908" s="240"/>
      <c r="L908" s="245"/>
      <c r="M908" s="246"/>
      <c r="N908" s="247"/>
      <c r="O908" s="247"/>
      <c r="P908" s="247"/>
      <c r="Q908" s="247"/>
      <c r="R908" s="247"/>
      <c r="S908" s="247"/>
      <c r="T908" s="248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49" t="s">
        <v>222</v>
      </c>
      <c r="AU908" s="249" t="s">
        <v>83</v>
      </c>
      <c r="AV908" s="14" t="s">
        <v>83</v>
      </c>
      <c r="AW908" s="14" t="s">
        <v>34</v>
      </c>
      <c r="AX908" s="14" t="s">
        <v>74</v>
      </c>
      <c r="AY908" s="249" t="s">
        <v>213</v>
      </c>
    </row>
    <row r="909" s="14" customFormat="1">
      <c r="A909" s="14"/>
      <c r="B909" s="239"/>
      <c r="C909" s="240"/>
      <c r="D909" s="230" t="s">
        <v>222</v>
      </c>
      <c r="E909" s="241" t="s">
        <v>19</v>
      </c>
      <c r="F909" s="242" t="s">
        <v>1219</v>
      </c>
      <c r="G909" s="240"/>
      <c r="H909" s="243">
        <v>94.381</v>
      </c>
      <c r="I909" s="244"/>
      <c r="J909" s="240"/>
      <c r="K909" s="240"/>
      <c r="L909" s="245"/>
      <c r="M909" s="246"/>
      <c r="N909" s="247"/>
      <c r="O909" s="247"/>
      <c r="P909" s="247"/>
      <c r="Q909" s="247"/>
      <c r="R909" s="247"/>
      <c r="S909" s="247"/>
      <c r="T909" s="248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9" t="s">
        <v>222</v>
      </c>
      <c r="AU909" s="249" t="s">
        <v>83</v>
      </c>
      <c r="AV909" s="14" t="s">
        <v>83</v>
      </c>
      <c r="AW909" s="14" t="s">
        <v>34</v>
      </c>
      <c r="AX909" s="14" t="s">
        <v>74</v>
      </c>
      <c r="AY909" s="249" t="s">
        <v>213</v>
      </c>
    </row>
    <row r="910" s="14" customFormat="1">
      <c r="A910" s="14"/>
      <c r="B910" s="239"/>
      <c r="C910" s="240"/>
      <c r="D910" s="230" t="s">
        <v>222</v>
      </c>
      <c r="E910" s="241" t="s">
        <v>19</v>
      </c>
      <c r="F910" s="242" t="s">
        <v>1220</v>
      </c>
      <c r="G910" s="240"/>
      <c r="H910" s="243">
        <v>66.370999999999995</v>
      </c>
      <c r="I910" s="244"/>
      <c r="J910" s="240"/>
      <c r="K910" s="240"/>
      <c r="L910" s="245"/>
      <c r="M910" s="246"/>
      <c r="N910" s="247"/>
      <c r="O910" s="247"/>
      <c r="P910" s="247"/>
      <c r="Q910" s="247"/>
      <c r="R910" s="247"/>
      <c r="S910" s="247"/>
      <c r="T910" s="248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49" t="s">
        <v>222</v>
      </c>
      <c r="AU910" s="249" t="s">
        <v>83</v>
      </c>
      <c r="AV910" s="14" t="s">
        <v>83</v>
      </c>
      <c r="AW910" s="14" t="s">
        <v>34</v>
      </c>
      <c r="AX910" s="14" t="s">
        <v>74</v>
      </c>
      <c r="AY910" s="249" t="s">
        <v>213</v>
      </c>
    </row>
    <row r="911" s="14" customFormat="1">
      <c r="A911" s="14"/>
      <c r="B911" s="239"/>
      <c r="C911" s="240"/>
      <c r="D911" s="230" t="s">
        <v>222</v>
      </c>
      <c r="E911" s="241" t="s">
        <v>19</v>
      </c>
      <c r="F911" s="242" t="s">
        <v>1221</v>
      </c>
      <c r="G911" s="240"/>
      <c r="H911" s="243">
        <v>2.6339999999999999</v>
      </c>
      <c r="I911" s="244"/>
      <c r="J911" s="240"/>
      <c r="K911" s="240"/>
      <c r="L911" s="245"/>
      <c r="M911" s="246"/>
      <c r="N911" s="247"/>
      <c r="O911" s="247"/>
      <c r="P911" s="247"/>
      <c r="Q911" s="247"/>
      <c r="R911" s="247"/>
      <c r="S911" s="247"/>
      <c r="T911" s="248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49" t="s">
        <v>222</v>
      </c>
      <c r="AU911" s="249" t="s">
        <v>83</v>
      </c>
      <c r="AV911" s="14" t="s">
        <v>83</v>
      </c>
      <c r="AW911" s="14" t="s">
        <v>34</v>
      </c>
      <c r="AX911" s="14" t="s">
        <v>74</v>
      </c>
      <c r="AY911" s="249" t="s">
        <v>213</v>
      </c>
    </row>
    <row r="912" s="16" customFormat="1">
      <c r="A912" s="16"/>
      <c r="B912" s="261"/>
      <c r="C912" s="262"/>
      <c r="D912" s="230" t="s">
        <v>222</v>
      </c>
      <c r="E912" s="263" t="s">
        <v>19</v>
      </c>
      <c r="F912" s="264" t="s">
        <v>299</v>
      </c>
      <c r="G912" s="262"/>
      <c r="H912" s="265">
        <v>518.63300000000004</v>
      </c>
      <c r="I912" s="266"/>
      <c r="J912" s="262"/>
      <c r="K912" s="262"/>
      <c r="L912" s="267"/>
      <c r="M912" s="268"/>
      <c r="N912" s="269"/>
      <c r="O912" s="269"/>
      <c r="P912" s="269"/>
      <c r="Q912" s="269"/>
      <c r="R912" s="269"/>
      <c r="S912" s="269"/>
      <c r="T912" s="270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T912" s="271" t="s">
        <v>222</v>
      </c>
      <c r="AU912" s="271" t="s">
        <v>83</v>
      </c>
      <c r="AV912" s="16" t="s">
        <v>106</v>
      </c>
      <c r="AW912" s="16" t="s">
        <v>34</v>
      </c>
      <c r="AX912" s="16" t="s">
        <v>74</v>
      </c>
      <c r="AY912" s="271" t="s">
        <v>213</v>
      </c>
    </row>
    <row r="913" s="14" customFormat="1">
      <c r="A913" s="14"/>
      <c r="B913" s="239"/>
      <c r="C913" s="240"/>
      <c r="D913" s="230" t="s">
        <v>222</v>
      </c>
      <c r="E913" s="241" t="s">
        <v>19</v>
      </c>
      <c r="F913" s="242" t="s">
        <v>1222</v>
      </c>
      <c r="G913" s="240"/>
      <c r="H913" s="243">
        <v>47.411000000000001</v>
      </c>
      <c r="I913" s="244"/>
      <c r="J913" s="240"/>
      <c r="K913" s="240"/>
      <c r="L913" s="245"/>
      <c r="M913" s="246"/>
      <c r="N913" s="247"/>
      <c r="O913" s="247"/>
      <c r="P913" s="247"/>
      <c r="Q913" s="247"/>
      <c r="R913" s="247"/>
      <c r="S913" s="247"/>
      <c r="T913" s="248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49" t="s">
        <v>222</v>
      </c>
      <c r="AU913" s="249" t="s">
        <v>83</v>
      </c>
      <c r="AV913" s="14" t="s">
        <v>83</v>
      </c>
      <c r="AW913" s="14" t="s">
        <v>34</v>
      </c>
      <c r="AX913" s="14" t="s">
        <v>74</v>
      </c>
      <c r="AY913" s="249" t="s">
        <v>213</v>
      </c>
    </row>
    <row r="914" s="14" customFormat="1">
      <c r="A914" s="14"/>
      <c r="B914" s="239"/>
      <c r="C914" s="240"/>
      <c r="D914" s="230" t="s">
        <v>222</v>
      </c>
      <c r="E914" s="241" t="s">
        <v>19</v>
      </c>
      <c r="F914" s="242" t="s">
        <v>1223</v>
      </c>
      <c r="G914" s="240"/>
      <c r="H914" s="243">
        <v>470.35599999999999</v>
      </c>
      <c r="I914" s="244"/>
      <c r="J914" s="240"/>
      <c r="K914" s="240"/>
      <c r="L914" s="245"/>
      <c r="M914" s="246"/>
      <c r="N914" s="247"/>
      <c r="O914" s="247"/>
      <c r="P914" s="247"/>
      <c r="Q914" s="247"/>
      <c r="R914" s="247"/>
      <c r="S914" s="247"/>
      <c r="T914" s="248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49" t="s">
        <v>222</v>
      </c>
      <c r="AU914" s="249" t="s">
        <v>83</v>
      </c>
      <c r="AV914" s="14" t="s">
        <v>83</v>
      </c>
      <c r="AW914" s="14" t="s">
        <v>34</v>
      </c>
      <c r="AX914" s="14" t="s">
        <v>74</v>
      </c>
      <c r="AY914" s="249" t="s">
        <v>213</v>
      </c>
    </row>
    <row r="915" s="16" customFormat="1">
      <c r="A915" s="16"/>
      <c r="B915" s="261"/>
      <c r="C915" s="262"/>
      <c r="D915" s="230" t="s">
        <v>222</v>
      </c>
      <c r="E915" s="263" t="s">
        <v>19</v>
      </c>
      <c r="F915" s="264" t="s">
        <v>299</v>
      </c>
      <c r="G915" s="262"/>
      <c r="H915" s="265">
        <v>517.76700000000005</v>
      </c>
      <c r="I915" s="266"/>
      <c r="J915" s="262"/>
      <c r="K915" s="262"/>
      <c r="L915" s="267"/>
      <c r="M915" s="268"/>
      <c r="N915" s="269"/>
      <c r="O915" s="269"/>
      <c r="P915" s="269"/>
      <c r="Q915" s="269"/>
      <c r="R915" s="269"/>
      <c r="S915" s="269"/>
      <c r="T915" s="270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T915" s="271" t="s">
        <v>222</v>
      </c>
      <c r="AU915" s="271" t="s">
        <v>83</v>
      </c>
      <c r="AV915" s="16" t="s">
        <v>106</v>
      </c>
      <c r="AW915" s="16" t="s">
        <v>34</v>
      </c>
      <c r="AX915" s="16" t="s">
        <v>74</v>
      </c>
      <c r="AY915" s="271" t="s">
        <v>213</v>
      </c>
    </row>
    <row r="916" s="14" customFormat="1">
      <c r="A916" s="14"/>
      <c r="B916" s="239"/>
      <c r="C916" s="240"/>
      <c r="D916" s="230" t="s">
        <v>222</v>
      </c>
      <c r="E916" s="241" t="s">
        <v>19</v>
      </c>
      <c r="F916" s="242" t="s">
        <v>1224</v>
      </c>
      <c r="G916" s="240"/>
      <c r="H916" s="243">
        <v>478.00400000000002</v>
      </c>
      <c r="I916" s="244"/>
      <c r="J916" s="240"/>
      <c r="K916" s="240"/>
      <c r="L916" s="245"/>
      <c r="M916" s="246"/>
      <c r="N916" s="247"/>
      <c r="O916" s="247"/>
      <c r="P916" s="247"/>
      <c r="Q916" s="247"/>
      <c r="R916" s="247"/>
      <c r="S916" s="247"/>
      <c r="T916" s="248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49" t="s">
        <v>222</v>
      </c>
      <c r="AU916" s="249" t="s">
        <v>83</v>
      </c>
      <c r="AV916" s="14" t="s">
        <v>83</v>
      </c>
      <c r="AW916" s="14" t="s">
        <v>34</v>
      </c>
      <c r="AX916" s="14" t="s">
        <v>74</v>
      </c>
      <c r="AY916" s="249" t="s">
        <v>213</v>
      </c>
    </row>
    <row r="917" s="14" customFormat="1">
      <c r="A917" s="14"/>
      <c r="B917" s="239"/>
      <c r="C917" s="240"/>
      <c r="D917" s="230" t="s">
        <v>222</v>
      </c>
      <c r="E917" s="241" t="s">
        <v>19</v>
      </c>
      <c r="F917" s="242" t="s">
        <v>1225</v>
      </c>
      <c r="G917" s="240"/>
      <c r="H917" s="243">
        <v>22.404</v>
      </c>
      <c r="I917" s="244"/>
      <c r="J917" s="240"/>
      <c r="K917" s="240"/>
      <c r="L917" s="245"/>
      <c r="M917" s="246"/>
      <c r="N917" s="247"/>
      <c r="O917" s="247"/>
      <c r="P917" s="247"/>
      <c r="Q917" s="247"/>
      <c r="R917" s="247"/>
      <c r="S917" s="247"/>
      <c r="T917" s="248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49" t="s">
        <v>222</v>
      </c>
      <c r="AU917" s="249" t="s">
        <v>83</v>
      </c>
      <c r="AV917" s="14" t="s">
        <v>83</v>
      </c>
      <c r="AW917" s="14" t="s">
        <v>34</v>
      </c>
      <c r="AX917" s="14" t="s">
        <v>74</v>
      </c>
      <c r="AY917" s="249" t="s">
        <v>213</v>
      </c>
    </row>
    <row r="918" s="14" customFormat="1">
      <c r="A918" s="14"/>
      <c r="B918" s="239"/>
      <c r="C918" s="240"/>
      <c r="D918" s="230" t="s">
        <v>222</v>
      </c>
      <c r="E918" s="241" t="s">
        <v>19</v>
      </c>
      <c r="F918" s="242" t="s">
        <v>1226</v>
      </c>
      <c r="G918" s="240"/>
      <c r="H918" s="243">
        <v>67.197999999999993</v>
      </c>
      <c r="I918" s="244"/>
      <c r="J918" s="240"/>
      <c r="K918" s="240"/>
      <c r="L918" s="245"/>
      <c r="M918" s="246"/>
      <c r="N918" s="247"/>
      <c r="O918" s="247"/>
      <c r="P918" s="247"/>
      <c r="Q918" s="247"/>
      <c r="R918" s="247"/>
      <c r="S918" s="247"/>
      <c r="T918" s="248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49" t="s">
        <v>222</v>
      </c>
      <c r="AU918" s="249" t="s">
        <v>83</v>
      </c>
      <c r="AV918" s="14" t="s">
        <v>83</v>
      </c>
      <c r="AW918" s="14" t="s">
        <v>34</v>
      </c>
      <c r="AX918" s="14" t="s">
        <v>74</v>
      </c>
      <c r="AY918" s="249" t="s">
        <v>213</v>
      </c>
    </row>
    <row r="919" s="16" customFormat="1">
      <c r="A919" s="16"/>
      <c r="B919" s="261"/>
      <c r="C919" s="262"/>
      <c r="D919" s="230" t="s">
        <v>222</v>
      </c>
      <c r="E919" s="263" t="s">
        <v>19</v>
      </c>
      <c r="F919" s="264" t="s">
        <v>299</v>
      </c>
      <c r="G919" s="262"/>
      <c r="H919" s="265">
        <v>567.60599999999999</v>
      </c>
      <c r="I919" s="266"/>
      <c r="J919" s="262"/>
      <c r="K919" s="262"/>
      <c r="L919" s="267"/>
      <c r="M919" s="268"/>
      <c r="N919" s="269"/>
      <c r="O919" s="269"/>
      <c r="P919" s="269"/>
      <c r="Q919" s="269"/>
      <c r="R919" s="269"/>
      <c r="S919" s="269"/>
      <c r="T919" s="270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T919" s="271" t="s">
        <v>222</v>
      </c>
      <c r="AU919" s="271" t="s">
        <v>83</v>
      </c>
      <c r="AV919" s="16" t="s">
        <v>106</v>
      </c>
      <c r="AW919" s="16" t="s">
        <v>34</v>
      </c>
      <c r="AX919" s="16" t="s">
        <v>74</v>
      </c>
      <c r="AY919" s="271" t="s">
        <v>213</v>
      </c>
    </row>
    <row r="920" s="14" customFormat="1">
      <c r="A920" s="14"/>
      <c r="B920" s="239"/>
      <c r="C920" s="240"/>
      <c r="D920" s="230" t="s">
        <v>222</v>
      </c>
      <c r="E920" s="241" t="s">
        <v>19</v>
      </c>
      <c r="F920" s="242" t="s">
        <v>1227</v>
      </c>
      <c r="G920" s="240"/>
      <c r="H920" s="243">
        <v>179.11099999999999</v>
      </c>
      <c r="I920" s="244"/>
      <c r="J920" s="240"/>
      <c r="K920" s="240"/>
      <c r="L920" s="245"/>
      <c r="M920" s="246"/>
      <c r="N920" s="247"/>
      <c r="O920" s="247"/>
      <c r="P920" s="247"/>
      <c r="Q920" s="247"/>
      <c r="R920" s="247"/>
      <c r="S920" s="247"/>
      <c r="T920" s="248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49" t="s">
        <v>222</v>
      </c>
      <c r="AU920" s="249" t="s">
        <v>83</v>
      </c>
      <c r="AV920" s="14" t="s">
        <v>83</v>
      </c>
      <c r="AW920" s="14" t="s">
        <v>34</v>
      </c>
      <c r="AX920" s="14" t="s">
        <v>74</v>
      </c>
      <c r="AY920" s="249" t="s">
        <v>213</v>
      </c>
    </row>
    <row r="921" s="15" customFormat="1">
      <c r="A921" s="15"/>
      <c r="B921" s="250"/>
      <c r="C921" s="251"/>
      <c r="D921" s="230" t="s">
        <v>222</v>
      </c>
      <c r="E921" s="252" t="s">
        <v>19</v>
      </c>
      <c r="F921" s="253" t="s">
        <v>228</v>
      </c>
      <c r="G921" s="251"/>
      <c r="H921" s="254">
        <v>2082.8530000000001</v>
      </c>
      <c r="I921" s="255"/>
      <c r="J921" s="251"/>
      <c r="K921" s="251"/>
      <c r="L921" s="256"/>
      <c r="M921" s="257"/>
      <c r="N921" s="258"/>
      <c r="O921" s="258"/>
      <c r="P921" s="258"/>
      <c r="Q921" s="258"/>
      <c r="R921" s="258"/>
      <c r="S921" s="258"/>
      <c r="T921" s="259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60" t="s">
        <v>222</v>
      </c>
      <c r="AU921" s="260" t="s">
        <v>83</v>
      </c>
      <c r="AV921" s="15" t="s">
        <v>220</v>
      </c>
      <c r="AW921" s="15" t="s">
        <v>34</v>
      </c>
      <c r="AX921" s="15" t="s">
        <v>81</v>
      </c>
      <c r="AY921" s="260" t="s">
        <v>213</v>
      </c>
    </row>
    <row r="922" s="2" customFormat="1" ht="16.5" customHeight="1">
      <c r="A922" s="40"/>
      <c r="B922" s="41"/>
      <c r="C922" s="215" t="s">
        <v>1228</v>
      </c>
      <c r="D922" s="215" t="s">
        <v>215</v>
      </c>
      <c r="E922" s="216" t="s">
        <v>1229</v>
      </c>
      <c r="F922" s="217" t="s">
        <v>1230</v>
      </c>
      <c r="G922" s="218" t="s">
        <v>218</v>
      </c>
      <c r="H922" s="219">
        <v>3.9009999999999998</v>
      </c>
      <c r="I922" s="220"/>
      <c r="J922" s="221">
        <f>ROUND(I922*H922,2)</f>
        <v>0</v>
      </c>
      <c r="K922" s="217" t="s">
        <v>219</v>
      </c>
      <c r="L922" s="46"/>
      <c r="M922" s="222" t="s">
        <v>19</v>
      </c>
      <c r="N922" s="223" t="s">
        <v>45</v>
      </c>
      <c r="O922" s="86"/>
      <c r="P922" s="224">
        <f>O922*H922</f>
        <v>0</v>
      </c>
      <c r="Q922" s="224">
        <v>1.98</v>
      </c>
      <c r="R922" s="224">
        <f>Q922*H922</f>
        <v>7.7239799999999992</v>
      </c>
      <c r="S922" s="224">
        <v>0</v>
      </c>
      <c r="T922" s="225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26" t="s">
        <v>220</v>
      </c>
      <c r="AT922" s="226" t="s">
        <v>215</v>
      </c>
      <c r="AU922" s="226" t="s">
        <v>83</v>
      </c>
      <c r="AY922" s="19" t="s">
        <v>213</v>
      </c>
      <c r="BE922" s="227">
        <f>IF(N922="základní",J922,0)</f>
        <v>0</v>
      </c>
      <c r="BF922" s="227">
        <f>IF(N922="snížená",J922,0)</f>
        <v>0</v>
      </c>
      <c r="BG922" s="227">
        <f>IF(N922="zákl. přenesená",J922,0)</f>
        <v>0</v>
      </c>
      <c r="BH922" s="227">
        <f>IF(N922="sníž. přenesená",J922,0)</f>
        <v>0</v>
      </c>
      <c r="BI922" s="227">
        <f>IF(N922="nulová",J922,0)</f>
        <v>0</v>
      </c>
      <c r="BJ922" s="19" t="s">
        <v>81</v>
      </c>
      <c r="BK922" s="227">
        <f>ROUND(I922*H922,2)</f>
        <v>0</v>
      </c>
      <c r="BL922" s="19" t="s">
        <v>220</v>
      </c>
      <c r="BM922" s="226" t="s">
        <v>1231</v>
      </c>
    </row>
    <row r="923" s="13" customFormat="1">
      <c r="A923" s="13"/>
      <c r="B923" s="228"/>
      <c r="C923" s="229"/>
      <c r="D923" s="230" t="s">
        <v>222</v>
      </c>
      <c r="E923" s="231" t="s">
        <v>19</v>
      </c>
      <c r="F923" s="232" t="s">
        <v>271</v>
      </c>
      <c r="G923" s="229"/>
      <c r="H923" s="231" t="s">
        <v>19</v>
      </c>
      <c r="I923" s="233"/>
      <c r="J923" s="229"/>
      <c r="K923" s="229"/>
      <c r="L923" s="234"/>
      <c r="M923" s="235"/>
      <c r="N923" s="236"/>
      <c r="O923" s="236"/>
      <c r="P923" s="236"/>
      <c r="Q923" s="236"/>
      <c r="R923" s="236"/>
      <c r="S923" s="236"/>
      <c r="T923" s="237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8" t="s">
        <v>222</v>
      </c>
      <c r="AU923" s="238" t="s">
        <v>83</v>
      </c>
      <c r="AV923" s="13" t="s">
        <v>81</v>
      </c>
      <c r="AW923" s="13" t="s">
        <v>34</v>
      </c>
      <c r="AX923" s="13" t="s">
        <v>74</v>
      </c>
      <c r="AY923" s="238" t="s">
        <v>213</v>
      </c>
    </row>
    <row r="924" s="14" customFormat="1">
      <c r="A924" s="14"/>
      <c r="B924" s="239"/>
      <c r="C924" s="240"/>
      <c r="D924" s="230" t="s">
        <v>222</v>
      </c>
      <c r="E924" s="241" t="s">
        <v>19</v>
      </c>
      <c r="F924" s="242" t="s">
        <v>1232</v>
      </c>
      <c r="G924" s="240"/>
      <c r="H924" s="243">
        <v>3.9009999999999998</v>
      </c>
      <c r="I924" s="244"/>
      <c r="J924" s="240"/>
      <c r="K924" s="240"/>
      <c r="L924" s="245"/>
      <c r="M924" s="246"/>
      <c r="N924" s="247"/>
      <c r="O924" s="247"/>
      <c r="P924" s="247"/>
      <c r="Q924" s="247"/>
      <c r="R924" s="247"/>
      <c r="S924" s="247"/>
      <c r="T924" s="248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49" t="s">
        <v>222</v>
      </c>
      <c r="AU924" s="249" t="s">
        <v>83</v>
      </c>
      <c r="AV924" s="14" t="s">
        <v>83</v>
      </c>
      <c r="AW924" s="14" t="s">
        <v>34</v>
      </c>
      <c r="AX924" s="14" t="s">
        <v>81</v>
      </c>
      <c r="AY924" s="249" t="s">
        <v>213</v>
      </c>
    </row>
    <row r="925" s="2" customFormat="1" ht="16.5" customHeight="1">
      <c r="A925" s="40"/>
      <c r="B925" s="41"/>
      <c r="C925" s="215" t="s">
        <v>1233</v>
      </c>
      <c r="D925" s="215" t="s">
        <v>215</v>
      </c>
      <c r="E925" s="216" t="s">
        <v>1234</v>
      </c>
      <c r="F925" s="217" t="s">
        <v>1235</v>
      </c>
      <c r="G925" s="218" t="s">
        <v>218</v>
      </c>
      <c r="H925" s="219">
        <v>113.991</v>
      </c>
      <c r="I925" s="220"/>
      <c r="J925" s="221">
        <f>ROUND(I925*H925,2)</f>
        <v>0</v>
      </c>
      <c r="K925" s="217" t="s">
        <v>19</v>
      </c>
      <c r="L925" s="46"/>
      <c r="M925" s="222" t="s">
        <v>19</v>
      </c>
      <c r="N925" s="223" t="s">
        <v>45</v>
      </c>
      <c r="O925" s="86"/>
      <c r="P925" s="224">
        <f>O925*H925</f>
        <v>0</v>
      </c>
      <c r="Q925" s="224">
        <v>2.1600000000000001</v>
      </c>
      <c r="R925" s="224">
        <f>Q925*H925</f>
        <v>246.22056000000001</v>
      </c>
      <c r="S925" s="224">
        <v>0</v>
      </c>
      <c r="T925" s="225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26" t="s">
        <v>220</v>
      </c>
      <c r="AT925" s="226" t="s">
        <v>215</v>
      </c>
      <c r="AU925" s="226" t="s">
        <v>83</v>
      </c>
      <c r="AY925" s="19" t="s">
        <v>213</v>
      </c>
      <c r="BE925" s="227">
        <f>IF(N925="základní",J925,0)</f>
        <v>0</v>
      </c>
      <c r="BF925" s="227">
        <f>IF(N925="snížená",J925,0)</f>
        <v>0</v>
      </c>
      <c r="BG925" s="227">
        <f>IF(N925="zákl. přenesená",J925,0)</f>
        <v>0</v>
      </c>
      <c r="BH925" s="227">
        <f>IF(N925="sníž. přenesená",J925,0)</f>
        <v>0</v>
      </c>
      <c r="BI925" s="227">
        <f>IF(N925="nulová",J925,0)</f>
        <v>0</v>
      </c>
      <c r="BJ925" s="19" t="s">
        <v>81</v>
      </c>
      <c r="BK925" s="227">
        <f>ROUND(I925*H925,2)</f>
        <v>0</v>
      </c>
      <c r="BL925" s="19" t="s">
        <v>220</v>
      </c>
      <c r="BM925" s="226" t="s">
        <v>1236</v>
      </c>
    </row>
    <row r="926" s="13" customFormat="1">
      <c r="A926" s="13"/>
      <c r="B926" s="228"/>
      <c r="C926" s="229"/>
      <c r="D926" s="230" t="s">
        <v>222</v>
      </c>
      <c r="E926" s="231" t="s">
        <v>19</v>
      </c>
      <c r="F926" s="232" t="s">
        <v>271</v>
      </c>
      <c r="G926" s="229"/>
      <c r="H926" s="231" t="s">
        <v>19</v>
      </c>
      <c r="I926" s="233"/>
      <c r="J926" s="229"/>
      <c r="K926" s="229"/>
      <c r="L926" s="234"/>
      <c r="M926" s="235"/>
      <c r="N926" s="236"/>
      <c r="O926" s="236"/>
      <c r="P926" s="236"/>
      <c r="Q926" s="236"/>
      <c r="R926" s="236"/>
      <c r="S926" s="236"/>
      <c r="T926" s="237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8" t="s">
        <v>222</v>
      </c>
      <c r="AU926" s="238" t="s">
        <v>83</v>
      </c>
      <c r="AV926" s="13" t="s">
        <v>81</v>
      </c>
      <c r="AW926" s="13" t="s">
        <v>34</v>
      </c>
      <c r="AX926" s="13" t="s">
        <v>74</v>
      </c>
      <c r="AY926" s="238" t="s">
        <v>213</v>
      </c>
    </row>
    <row r="927" s="14" customFormat="1">
      <c r="A927" s="14"/>
      <c r="B927" s="239"/>
      <c r="C927" s="240"/>
      <c r="D927" s="230" t="s">
        <v>222</v>
      </c>
      <c r="E927" s="241" t="s">
        <v>19</v>
      </c>
      <c r="F927" s="242" t="s">
        <v>1237</v>
      </c>
      <c r="G927" s="240"/>
      <c r="H927" s="243">
        <v>59.947000000000003</v>
      </c>
      <c r="I927" s="244"/>
      <c r="J927" s="240"/>
      <c r="K927" s="240"/>
      <c r="L927" s="245"/>
      <c r="M927" s="246"/>
      <c r="N927" s="247"/>
      <c r="O927" s="247"/>
      <c r="P927" s="247"/>
      <c r="Q927" s="247"/>
      <c r="R927" s="247"/>
      <c r="S927" s="247"/>
      <c r="T927" s="248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9" t="s">
        <v>222</v>
      </c>
      <c r="AU927" s="249" t="s">
        <v>83</v>
      </c>
      <c r="AV927" s="14" t="s">
        <v>83</v>
      </c>
      <c r="AW927" s="14" t="s">
        <v>34</v>
      </c>
      <c r="AX927" s="14" t="s">
        <v>74</v>
      </c>
      <c r="AY927" s="249" t="s">
        <v>213</v>
      </c>
    </row>
    <row r="928" s="14" customFormat="1">
      <c r="A928" s="14"/>
      <c r="B928" s="239"/>
      <c r="C928" s="240"/>
      <c r="D928" s="230" t="s">
        <v>222</v>
      </c>
      <c r="E928" s="241" t="s">
        <v>19</v>
      </c>
      <c r="F928" s="242" t="s">
        <v>1238</v>
      </c>
      <c r="G928" s="240"/>
      <c r="H928" s="243">
        <v>54.043999999999997</v>
      </c>
      <c r="I928" s="244"/>
      <c r="J928" s="240"/>
      <c r="K928" s="240"/>
      <c r="L928" s="245"/>
      <c r="M928" s="246"/>
      <c r="N928" s="247"/>
      <c r="O928" s="247"/>
      <c r="P928" s="247"/>
      <c r="Q928" s="247"/>
      <c r="R928" s="247"/>
      <c r="S928" s="247"/>
      <c r="T928" s="248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49" t="s">
        <v>222</v>
      </c>
      <c r="AU928" s="249" t="s">
        <v>83</v>
      </c>
      <c r="AV928" s="14" t="s">
        <v>83</v>
      </c>
      <c r="AW928" s="14" t="s">
        <v>34</v>
      </c>
      <c r="AX928" s="14" t="s">
        <v>74</v>
      </c>
      <c r="AY928" s="249" t="s">
        <v>213</v>
      </c>
    </row>
    <row r="929" s="15" customFormat="1">
      <c r="A929" s="15"/>
      <c r="B929" s="250"/>
      <c r="C929" s="251"/>
      <c r="D929" s="230" t="s">
        <v>222</v>
      </c>
      <c r="E929" s="252" t="s">
        <v>19</v>
      </c>
      <c r="F929" s="253" t="s">
        <v>228</v>
      </c>
      <c r="G929" s="251"/>
      <c r="H929" s="254">
        <v>113.991</v>
      </c>
      <c r="I929" s="255"/>
      <c r="J929" s="251"/>
      <c r="K929" s="251"/>
      <c r="L929" s="256"/>
      <c r="M929" s="257"/>
      <c r="N929" s="258"/>
      <c r="O929" s="258"/>
      <c r="P929" s="258"/>
      <c r="Q929" s="258"/>
      <c r="R929" s="258"/>
      <c r="S929" s="258"/>
      <c r="T929" s="259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60" t="s">
        <v>222</v>
      </c>
      <c r="AU929" s="260" t="s">
        <v>83</v>
      </c>
      <c r="AV929" s="15" t="s">
        <v>220</v>
      </c>
      <c r="AW929" s="15" t="s">
        <v>34</v>
      </c>
      <c r="AX929" s="15" t="s">
        <v>81</v>
      </c>
      <c r="AY929" s="260" t="s">
        <v>213</v>
      </c>
    </row>
    <row r="930" s="2" customFormat="1">
      <c r="A930" s="40"/>
      <c r="B930" s="41"/>
      <c r="C930" s="215" t="s">
        <v>1239</v>
      </c>
      <c r="D930" s="215" t="s">
        <v>215</v>
      </c>
      <c r="E930" s="216" t="s">
        <v>1240</v>
      </c>
      <c r="F930" s="217" t="s">
        <v>1241</v>
      </c>
      <c r="G930" s="218" t="s">
        <v>501</v>
      </c>
      <c r="H930" s="219">
        <v>1</v>
      </c>
      <c r="I930" s="220"/>
      <c r="J930" s="221">
        <f>ROUND(I930*H930,2)</f>
        <v>0</v>
      </c>
      <c r="K930" s="217" t="s">
        <v>219</v>
      </c>
      <c r="L930" s="46"/>
      <c r="M930" s="222" t="s">
        <v>19</v>
      </c>
      <c r="N930" s="223" t="s">
        <v>45</v>
      </c>
      <c r="O930" s="86"/>
      <c r="P930" s="224">
        <f>O930*H930</f>
        <v>0</v>
      </c>
      <c r="Q930" s="224">
        <v>0.00048000000000000001</v>
      </c>
      <c r="R930" s="224">
        <f>Q930*H930</f>
        <v>0.00048000000000000001</v>
      </c>
      <c r="S930" s="224">
        <v>0</v>
      </c>
      <c r="T930" s="225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26" t="s">
        <v>220</v>
      </c>
      <c r="AT930" s="226" t="s">
        <v>215</v>
      </c>
      <c r="AU930" s="226" t="s">
        <v>83</v>
      </c>
      <c r="AY930" s="19" t="s">
        <v>213</v>
      </c>
      <c r="BE930" s="227">
        <f>IF(N930="základní",J930,0)</f>
        <v>0</v>
      </c>
      <c r="BF930" s="227">
        <f>IF(N930="snížená",J930,0)</f>
        <v>0</v>
      </c>
      <c r="BG930" s="227">
        <f>IF(N930="zákl. přenesená",J930,0)</f>
        <v>0</v>
      </c>
      <c r="BH930" s="227">
        <f>IF(N930="sníž. přenesená",J930,0)</f>
        <v>0</v>
      </c>
      <c r="BI930" s="227">
        <f>IF(N930="nulová",J930,0)</f>
        <v>0</v>
      </c>
      <c r="BJ930" s="19" t="s">
        <v>81</v>
      </c>
      <c r="BK930" s="227">
        <f>ROUND(I930*H930,2)</f>
        <v>0</v>
      </c>
      <c r="BL930" s="19" t="s">
        <v>220</v>
      </c>
      <c r="BM930" s="226" t="s">
        <v>1242</v>
      </c>
    </row>
    <row r="931" s="13" customFormat="1">
      <c r="A931" s="13"/>
      <c r="B931" s="228"/>
      <c r="C931" s="229"/>
      <c r="D931" s="230" t="s">
        <v>222</v>
      </c>
      <c r="E931" s="231" t="s">
        <v>19</v>
      </c>
      <c r="F931" s="232" t="s">
        <v>271</v>
      </c>
      <c r="G931" s="229"/>
      <c r="H931" s="231" t="s">
        <v>19</v>
      </c>
      <c r="I931" s="233"/>
      <c r="J931" s="229"/>
      <c r="K931" s="229"/>
      <c r="L931" s="234"/>
      <c r="M931" s="235"/>
      <c r="N931" s="236"/>
      <c r="O931" s="236"/>
      <c r="P931" s="236"/>
      <c r="Q931" s="236"/>
      <c r="R931" s="236"/>
      <c r="S931" s="236"/>
      <c r="T931" s="237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8" t="s">
        <v>222</v>
      </c>
      <c r="AU931" s="238" t="s">
        <v>83</v>
      </c>
      <c r="AV931" s="13" t="s">
        <v>81</v>
      </c>
      <c r="AW931" s="13" t="s">
        <v>34</v>
      </c>
      <c r="AX931" s="13" t="s">
        <v>74</v>
      </c>
      <c r="AY931" s="238" t="s">
        <v>213</v>
      </c>
    </row>
    <row r="932" s="14" customFormat="1">
      <c r="A932" s="14"/>
      <c r="B932" s="239"/>
      <c r="C932" s="240"/>
      <c r="D932" s="230" t="s">
        <v>222</v>
      </c>
      <c r="E932" s="241" t="s">
        <v>19</v>
      </c>
      <c r="F932" s="242" t="s">
        <v>1243</v>
      </c>
      <c r="G932" s="240"/>
      <c r="H932" s="243">
        <v>1</v>
      </c>
      <c r="I932" s="244"/>
      <c r="J932" s="240"/>
      <c r="K932" s="240"/>
      <c r="L932" s="245"/>
      <c r="M932" s="246"/>
      <c r="N932" s="247"/>
      <c r="O932" s="247"/>
      <c r="P932" s="247"/>
      <c r="Q932" s="247"/>
      <c r="R932" s="247"/>
      <c r="S932" s="247"/>
      <c r="T932" s="248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49" t="s">
        <v>222</v>
      </c>
      <c r="AU932" s="249" t="s">
        <v>83</v>
      </c>
      <c r="AV932" s="14" t="s">
        <v>83</v>
      </c>
      <c r="AW932" s="14" t="s">
        <v>34</v>
      </c>
      <c r="AX932" s="14" t="s">
        <v>81</v>
      </c>
      <c r="AY932" s="249" t="s">
        <v>213</v>
      </c>
    </row>
    <row r="933" s="2" customFormat="1" ht="16.5" customHeight="1">
      <c r="A933" s="40"/>
      <c r="B933" s="41"/>
      <c r="C933" s="272" t="s">
        <v>1244</v>
      </c>
      <c r="D933" s="272" t="s">
        <v>310</v>
      </c>
      <c r="E933" s="273" t="s">
        <v>1245</v>
      </c>
      <c r="F933" s="274" t="s">
        <v>1246</v>
      </c>
      <c r="G933" s="275" t="s">
        <v>501</v>
      </c>
      <c r="H933" s="276">
        <v>1</v>
      </c>
      <c r="I933" s="277"/>
      <c r="J933" s="278">
        <f>ROUND(I933*H933,2)</f>
        <v>0</v>
      </c>
      <c r="K933" s="274" t="s">
        <v>219</v>
      </c>
      <c r="L933" s="279"/>
      <c r="M933" s="280" t="s">
        <v>19</v>
      </c>
      <c r="N933" s="281" t="s">
        <v>45</v>
      </c>
      <c r="O933" s="86"/>
      <c r="P933" s="224">
        <f>O933*H933</f>
        <v>0</v>
      </c>
      <c r="Q933" s="224">
        <v>0.014890000000000001</v>
      </c>
      <c r="R933" s="224">
        <f>Q933*H933</f>
        <v>0.014890000000000001</v>
      </c>
      <c r="S933" s="224">
        <v>0</v>
      </c>
      <c r="T933" s="225">
        <f>S933*H933</f>
        <v>0</v>
      </c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R933" s="226" t="s">
        <v>257</v>
      </c>
      <c r="AT933" s="226" t="s">
        <v>310</v>
      </c>
      <c r="AU933" s="226" t="s">
        <v>83</v>
      </c>
      <c r="AY933" s="19" t="s">
        <v>213</v>
      </c>
      <c r="BE933" s="227">
        <f>IF(N933="základní",J933,0)</f>
        <v>0</v>
      </c>
      <c r="BF933" s="227">
        <f>IF(N933="snížená",J933,0)</f>
        <v>0</v>
      </c>
      <c r="BG933" s="227">
        <f>IF(N933="zákl. přenesená",J933,0)</f>
        <v>0</v>
      </c>
      <c r="BH933" s="227">
        <f>IF(N933="sníž. přenesená",J933,0)</f>
        <v>0</v>
      </c>
      <c r="BI933" s="227">
        <f>IF(N933="nulová",J933,0)</f>
        <v>0</v>
      </c>
      <c r="BJ933" s="19" t="s">
        <v>81</v>
      </c>
      <c r="BK933" s="227">
        <f>ROUND(I933*H933,2)</f>
        <v>0</v>
      </c>
      <c r="BL933" s="19" t="s">
        <v>220</v>
      </c>
      <c r="BM933" s="226" t="s">
        <v>1247</v>
      </c>
    </row>
    <row r="934" s="12" customFormat="1" ht="22.8" customHeight="1">
      <c r="A934" s="12"/>
      <c r="B934" s="199"/>
      <c r="C934" s="200"/>
      <c r="D934" s="201" t="s">
        <v>73</v>
      </c>
      <c r="E934" s="213" t="s">
        <v>257</v>
      </c>
      <c r="F934" s="213" t="s">
        <v>1248</v>
      </c>
      <c r="G934" s="200"/>
      <c r="H934" s="200"/>
      <c r="I934" s="203"/>
      <c r="J934" s="214">
        <f>BK934</f>
        <v>0</v>
      </c>
      <c r="K934" s="200"/>
      <c r="L934" s="205"/>
      <c r="M934" s="206"/>
      <c r="N934" s="207"/>
      <c r="O934" s="207"/>
      <c r="P934" s="208">
        <f>SUM(P935:P937)</f>
        <v>0</v>
      </c>
      <c r="Q934" s="207"/>
      <c r="R934" s="208">
        <f>SUM(R935:R937)</f>
        <v>1.29291</v>
      </c>
      <c r="S934" s="207"/>
      <c r="T934" s="209">
        <f>SUM(T935:T937)</f>
        <v>0</v>
      </c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R934" s="210" t="s">
        <v>81</v>
      </c>
      <c r="AT934" s="211" t="s">
        <v>73</v>
      </c>
      <c r="AU934" s="211" t="s">
        <v>81</v>
      </c>
      <c r="AY934" s="210" t="s">
        <v>213</v>
      </c>
      <c r="BK934" s="212">
        <f>SUM(BK935:BK937)</f>
        <v>0</v>
      </c>
    </row>
    <row r="935" s="2" customFormat="1" ht="16.5" customHeight="1">
      <c r="A935" s="40"/>
      <c r="B935" s="41"/>
      <c r="C935" s="215" t="s">
        <v>1249</v>
      </c>
      <c r="D935" s="215" t="s">
        <v>215</v>
      </c>
      <c r="E935" s="216" t="s">
        <v>1250</v>
      </c>
      <c r="F935" s="217" t="s">
        <v>1251</v>
      </c>
      <c r="G935" s="218" t="s">
        <v>501</v>
      </c>
      <c r="H935" s="219">
        <v>1</v>
      </c>
      <c r="I935" s="220"/>
      <c r="J935" s="221">
        <f>ROUND(I935*H935,2)</f>
        <v>0</v>
      </c>
      <c r="K935" s="217" t="s">
        <v>19</v>
      </c>
      <c r="L935" s="46"/>
      <c r="M935" s="222" t="s">
        <v>19</v>
      </c>
      <c r="N935" s="223" t="s">
        <v>45</v>
      </c>
      <c r="O935" s="86"/>
      <c r="P935" s="224">
        <f>O935*H935</f>
        <v>0</v>
      </c>
      <c r="Q935" s="224">
        <v>1.29291</v>
      </c>
      <c r="R935" s="224">
        <f>Q935*H935</f>
        <v>1.29291</v>
      </c>
      <c r="S935" s="224">
        <v>0</v>
      </c>
      <c r="T935" s="225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6" t="s">
        <v>220</v>
      </c>
      <c r="AT935" s="226" t="s">
        <v>215</v>
      </c>
      <c r="AU935" s="226" t="s">
        <v>83</v>
      </c>
      <c r="AY935" s="19" t="s">
        <v>213</v>
      </c>
      <c r="BE935" s="227">
        <f>IF(N935="základní",J935,0)</f>
        <v>0</v>
      </c>
      <c r="BF935" s="227">
        <f>IF(N935="snížená",J935,0)</f>
        <v>0</v>
      </c>
      <c r="BG935" s="227">
        <f>IF(N935="zákl. přenesená",J935,0)</f>
        <v>0</v>
      </c>
      <c r="BH935" s="227">
        <f>IF(N935="sníž. přenesená",J935,0)</f>
        <v>0</v>
      </c>
      <c r="BI935" s="227">
        <f>IF(N935="nulová",J935,0)</f>
        <v>0</v>
      </c>
      <c r="BJ935" s="19" t="s">
        <v>81</v>
      </c>
      <c r="BK935" s="227">
        <f>ROUND(I935*H935,2)</f>
        <v>0</v>
      </c>
      <c r="BL935" s="19" t="s">
        <v>220</v>
      </c>
      <c r="BM935" s="226" t="s">
        <v>1252</v>
      </c>
    </row>
    <row r="936" s="13" customFormat="1">
      <c r="A936" s="13"/>
      <c r="B936" s="228"/>
      <c r="C936" s="229"/>
      <c r="D936" s="230" t="s">
        <v>222</v>
      </c>
      <c r="E936" s="231" t="s">
        <v>19</v>
      </c>
      <c r="F936" s="232" t="s">
        <v>271</v>
      </c>
      <c r="G936" s="229"/>
      <c r="H936" s="231" t="s">
        <v>19</v>
      </c>
      <c r="I936" s="233"/>
      <c r="J936" s="229"/>
      <c r="K936" s="229"/>
      <c r="L936" s="234"/>
      <c r="M936" s="235"/>
      <c r="N936" s="236"/>
      <c r="O936" s="236"/>
      <c r="P936" s="236"/>
      <c r="Q936" s="236"/>
      <c r="R936" s="236"/>
      <c r="S936" s="236"/>
      <c r="T936" s="237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8" t="s">
        <v>222</v>
      </c>
      <c r="AU936" s="238" t="s">
        <v>83</v>
      </c>
      <c r="AV936" s="13" t="s">
        <v>81</v>
      </c>
      <c r="AW936" s="13" t="s">
        <v>34</v>
      </c>
      <c r="AX936" s="13" t="s">
        <v>74</v>
      </c>
      <c r="AY936" s="238" t="s">
        <v>213</v>
      </c>
    </row>
    <row r="937" s="14" customFormat="1">
      <c r="A937" s="14"/>
      <c r="B937" s="239"/>
      <c r="C937" s="240"/>
      <c r="D937" s="230" t="s">
        <v>222</v>
      </c>
      <c r="E937" s="241" t="s">
        <v>19</v>
      </c>
      <c r="F937" s="242" t="s">
        <v>1253</v>
      </c>
      <c r="G937" s="240"/>
      <c r="H937" s="243">
        <v>1</v>
      </c>
      <c r="I937" s="244"/>
      <c r="J937" s="240"/>
      <c r="K937" s="240"/>
      <c r="L937" s="245"/>
      <c r="M937" s="246"/>
      <c r="N937" s="247"/>
      <c r="O937" s="247"/>
      <c r="P937" s="247"/>
      <c r="Q937" s="247"/>
      <c r="R937" s="247"/>
      <c r="S937" s="247"/>
      <c r="T937" s="248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49" t="s">
        <v>222</v>
      </c>
      <c r="AU937" s="249" t="s">
        <v>83</v>
      </c>
      <c r="AV937" s="14" t="s">
        <v>83</v>
      </c>
      <c r="AW937" s="14" t="s">
        <v>34</v>
      </c>
      <c r="AX937" s="14" t="s">
        <v>81</v>
      </c>
      <c r="AY937" s="249" t="s">
        <v>213</v>
      </c>
    </row>
    <row r="938" s="12" customFormat="1" ht="22.8" customHeight="1">
      <c r="A938" s="12"/>
      <c r="B938" s="199"/>
      <c r="C938" s="200"/>
      <c r="D938" s="201" t="s">
        <v>73</v>
      </c>
      <c r="E938" s="213" t="s">
        <v>261</v>
      </c>
      <c r="F938" s="213" t="s">
        <v>1254</v>
      </c>
      <c r="G938" s="200"/>
      <c r="H938" s="200"/>
      <c r="I938" s="203"/>
      <c r="J938" s="214">
        <f>BK938</f>
        <v>0</v>
      </c>
      <c r="K938" s="200"/>
      <c r="L938" s="205"/>
      <c r="M938" s="206"/>
      <c r="N938" s="207"/>
      <c r="O938" s="207"/>
      <c r="P938" s="208">
        <f>SUM(P939:P1272)</f>
        <v>0</v>
      </c>
      <c r="Q938" s="207"/>
      <c r="R938" s="208">
        <f>SUM(R939:R1272)</f>
        <v>4.3026245200000002</v>
      </c>
      <c r="S938" s="207"/>
      <c r="T938" s="209">
        <f>SUM(T939:T1272)</f>
        <v>1945.9091350000001</v>
      </c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R938" s="210" t="s">
        <v>81</v>
      </c>
      <c r="AT938" s="211" t="s">
        <v>73</v>
      </c>
      <c r="AU938" s="211" t="s">
        <v>81</v>
      </c>
      <c r="AY938" s="210" t="s">
        <v>213</v>
      </c>
      <c r="BK938" s="212">
        <f>SUM(BK939:BK1272)</f>
        <v>0</v>
      </c>
    </row>
    <row r="939" s="2" customFormat="1">
      <c r="A939" s="40"/>
      <c r="B939" s="41"/>
      <c r="C939" s="215" t="s">
        <v>1255</v>
      </c>
      <c r="D939" s="215" t="s">
        <v>215</v>
      </c>
      <c r="E939" s="216" t="s">
        <v>1256</v>
      </c>
      <c r="F939" s="217" t="s">
        <v>1257</v>
      </c>
      <c r="G939" s="218" t="s">
        <v>236</v>
      </c>
      <c r="H939" s="219">
        <v>1529</v>
      </c>
      <c r="I939" s="220"/>
      <c r="J939" s="221">
        <f>ROUND(I939*H939,2)</f>
        <v>0</v>
      </c>
      <c r="K939" s="217" t="s">
        <v>219</v>
      </c>
      <c r="L939" s="46"/>
      <c r="M939" s="222" t="s">
        <v>19</v>
      </c>
      <c r="N939" s="223" t="s">
        <v>45</v>
      </c>
      <c r="O939" s="86"/>
      <c r="P939" s="224">
        <f>O939*H939</f>
        <v>0</v>
      </c>
      <c r="Q939" s="224">
        <v>0</v>
      </c>
      <c r="R939" s="224">
        <f>Q939*H939</f>
        <v>0</v>
      </c>
      <c r="S939" s="224">
        <v>0</v>
      </c>
      <c r="T939" s="225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26" t="s">
        <v>220</v>
      </c>
      <c r="AT939" s="226" t="s">
        <v>215</v>
      </c>
      <c r="AU939" s="226" t="s">
        <v>83</v>
      </c>
      <c r="AY939" s="19" t="s">
        <v>213</v>
      </c>
      <c r="BE939" s="227">
        <f>IF(N939="základní",J939,0)</f>
        <v>0</v>
      </c>
      <c r="BF939" s="227">
        <f>IF(N939="snížená",J939,0)</f>
        <v>0</v>
      </c>
      <c r="BG939" s="227">
        <f>IF(N939="zákl. přenesená",J939,0)</f>
        <v>0</v>
      </c>
      <c r="BH939" s="227">
        <f>IF(N939="sníž. přenesená",J939,0)</f>
        <v>0</v>
      </c>
      <c r="BI939" s="227">
        <f>IF(N939="nulová",J939,0)</f>
        <v>0</v>
      </c>
      <c r="BJ939" s="19" t="s">
        <v>81</v>
      </c>
      <c r="BK939" s="227">
        <f>ROUND(I939*H939,2)</f>
        <v>0</v>
      </c>
      <c r="BL939" s="19" t="s">
        <v>220</v>
      </c>
      <c r="BM939" s="226" t="s">
        <v>1258</v>
      </c>
    </row>
    <row r="940" s="13" customFormat="1">
      <c r="A940" s="13"/>
      <c r="B940" s="228"/>
      <c r="C940" s="229"/>
      <c r="D940" s="230" t="s">
        <v>222</v>
      </c>
      <c r="E940" s="231" t="s">
        <v>19</v>
      </c>
      <c r="F940" s="232" t="s">
        <v>271</v>
      </c>
      <c r="G940" s="229"/>
      <c r="H940" s="231" t="s">
        <v>19</v>
      </c>
      <c r="I940" s="233"/>
      <c r="J940" s="229"/>
      <c r="K940" s="229"/>
      <c r="L940" s="234"/>
      <c r="M940" s="235"/>
      <c r="N940" s="236"/>
      <c r="O940" s="236"/>
      <c r="P940" s="236"/>
      <c r="Q940" s="236"/>
      <c r="R940" s="236"/>
      <c r="S940" s="236"/>
      <c r="T940" s="237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8" t="s">
        <v>222</v>
      </c>
      <c r="AU940" s="238" t="s">
        <v>83</v>
      </c>
      <c r="AV940" s="13" t="s">
        <v>81</v>
      </c>
      <c r="AW940" s="13" t="s">
        <v>34</v>
      </c>
      <c r="AX940" s="13" t="s">
        <v>74</v>
      </c>
      <c r="AY940" s="238" t="s">
        <v>213</v>
      </c>
    </row>
    <row r="941" s="14" customFormat="1">
      <c r="A941" s="14"/>
      <c r="B941" s="239"/>
      <c r="C941" s="240"/>
      <c r="D941" s="230" t="s">
        <v>222</v>
      </c>
      <c r="E941" s="241" t="s">
        <v>19</v>
      </c>
      <c r="F941" s="242" t="s">
        <v>1259</v>
      </c>
      <c r="G941" s="240"/>
      <c r="H941" s="243">
        <v>1144</v>
      </c>
      <c r="I941" s="244"/>
      <c r="J941" s="240"/>
      <c r="K941" s="240"/>
      <c r="L941" s="245"/>
      <c r="M941" s="246"/>
      <c r="N941" s="247"/>
      <c r="O941" s="247"/>
      <c r="P941" s="247"/>
      <c r="Q941" s="247"/>
      <c r="R941" s="247"/>
      <c r="S941" s="247"/>
      <c r="T941" s="248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49" t="s">
        <v>222</v>
      </c>
      <c r="AU941" s="249" t="s">
        <v>83</v>
      </c>
      <c r="AV941" s="14" t="s">
        <v>83</v>
      </c>
      <c r="AW941" s="14" t="s">
        <v>34</v>
      </c>
      <c r="AX941" s="14" t="s">
        <v>74</v>
      </c>
      <c r="AY941" s="249" t="s">
        <v>213</v>
      </c>
    </row>
    <row r="942" s="14" customFormat="1">
      <c r="A942" s="14"/>
      <c r="B942" s="239"/>
      <c r="C942" s="240"/>
      <c r="D942" s="230" t="s">
        <v>222</v>
      </c>
      <c r="E942" s="241" t="s">
        <v>19</v>
      </c>
      <c r="F942" s="242" t="s">
        <v>1260</v>
      </c>
      <c r="G942" s="240"/>
      <c r="H942" s="243">
        <v>385</v>
      </c>
      <c r="I942" s="244"/>
      <c r="J942" s="240"/>
      <c r="K942" s="240"/>
      <c r="L942" s="245"/>
      <c r="M942" s="246"/>
      <c r="N942" s="247"/>
      <c r="O942" s="247"/>
      <c r="P942" s="247"/>
      <c r="Q942" s="247"/>
      <c r="R942" s="247"/>
      <c r="S942" s="247"/>
      <c r="T942" s="248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49" t="s">
        <v>222</v>
      </c>
      <c r="AU942" s="249" t="s">
        <v>83</v>
      </c>
      <c r="AV942" s="14" t="s">
        <v>83</v>
      </c>
      <c r="AW942" s="14" t="s">
        <v>34</v>
      </c>
      <c r="AX942" s="14" t="s">
        <v>74</v>
      </c>
      <c r="AY942" s="249" t="s">
        <v>213</v>
      </c>
    </row>
    <row r="943" s="15" customFormat="1">
      <c r="A943" s="15"/>
      <c r="B943" s="250"/>
      <c r="C943" s="251"/>
      <c r="D943" s="230" t="s">
        <v>222</v>
      </c>
      <c r="E943" s="252" t="s">
        <v>19</v>
      </c>
      <c r="F943" s="253" t="s">
        <v>228</v>
      </c>
      <c r="G943" s="251"/>
      <c r="H943" s="254">
        <v>1529</v>
      </c>
      <c r="I943" s="255"/>
      <c r="J943" s="251"/>
      <c r="K943" s="251"/>
      <c r="L943" s="256"/>
      <c r="M943" s="257"/>
      <c r="N943" s="258"/>
      <c r="O943" s="258"/>
      <c r="P943" s="258"/>
      <c r="Q943" s="258"/>
      <c r="R943" s="258"/>
      <c r="S943" s="258"/>
      <c r="T943" s="259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60" t="s">
        <v>222</v>
      </c>
      <c r="AU943" s="260" t="s">
        <v>83</v>
      </c>
      <c r="AV943" s="15" t="s">
        <v>220</v>
      </c>
      <c r="AW943" s="15" t="s">
        <v>34</v>
      </c>
      <c r="AX943" s="15" t="s">
        <v>81</v>
      </c>
      <c r="AY943" s="260" t="s">
        <v>213</v>
      </c>
    </row>
    <row r="944" s="2" customFormat="1">
      <c r="A944" s="40"/>
      <c r="B944" s="41"/>
      <c r="C944" s="215" t="s">
        <v>1261</v>
      </c>
      <c r="D944" s="215" t="s">
        <v>215</v>
      </c>
      <c r="E944" s="216" t="s">
        <v>1262</v>
      </c>
      <c r="F944" s="217" t="s">
        <v>1263</v>
      </c>
      <c r="G944" s="218" t="s">
        <v>236</v>
      </c>
      <c r="H944" s="219">
        <v>275220</v>
      </c>
      <c r="I944" s="220"/>
      <c r="J944" s="221">
        <f>ROUND(I944*H944,2)</f>
        <v>0</v>
      </c>
      <c r="K944" s="217" t="s">
        <v>219</v>
      </c>
      <c r="L944" s="46"/>
      <c r="M944" s="222" t="s">
        <v>19</v>
      </c>
      <c r="N944" s="223" t="s">
        <v>45</v>
      </c>
      <c r="O944" s="86"/>
      <c r="P944" s="224">
        <f>O944*H944</f>
        <v>0</v>
      </c>
      <c r="Q944" s="224">
        <v>0</v>
      </c>
      <c r="R944" s="224">
        <f>Q944*H944</f>
        <v>0</v>
      </c>
      <c r="S944" s="224">
        <v>0</v>
      </c>
      <c r="T944" s="225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26" t="s">
        <v>220</v>
      </c>
      <c r="AT944" s="226" t="s">
        <v>215</v>
      </c>
      <c r="AU944" s="226" t="s">
        <v>83</v>
      </c>
      <c r="AY944" s="19" t="s">
        <v>213</v>
      </c>
      <c r="BE944" s="227">
        <f>IF(N944="základní",J944,0)</f>
        <v>0</v>
      </c>
      <c r="BF944" s="227">
        <f>IF(N944="snížená",J944,0)</f>
        <v>0</v>
      </c>
      <c r="BG944" s="227">
        <f>IF(N944="zákl. přenesená",J944,0)</f>
        <v>0</v>
      </c>
      <c r="BH944" s="227">
        <f>IF(N944="sníž. přenesená",J944,0)</f>
        <v>0</v>
      </c>
      <c r="BI944" s="227">
        <f>IF(N944="nulová",J944,0)</f>
        <v>0</v>
      </c>
      <c r="BJ944" s="19" t="s">
        <v>81</v>
      </c>
      <c r="BK944" s="227">
        <f>ROUND(I944*H944,2)</f>
        <v>0</v>
      </c>
      <c r="BL944" s="19" t="s">
        <v>220</v>
      </c>
      <c r="BM944" s="226" t="s">
        <v>1264</v>
      </c>
    </row>
    <row r="945" s="14" customFormat="1">
      <c r="A945" s="14"/>
      <c r="B945" s="239"/>
      <c r="C945" s="240"/>
      <c r="D945" s="230" t="s">
        <v>222</v>
      </c>
      <c r="E945" s="241" t="s">
        <v>19</v>
      </c>
      <c r="F945" s="242" t="s">
        <v>1265</v>
      </c>
      <c r="G945" s="240"/>
      <c r="H945" s="243">
        <v>275220</v>
      </c>
      <c r="I945" s="244"/>
      <c r="J945" s="240"/>
      <c r="K945" s="240"/>
      <c r="L945" s="245"/>
      <c r="M945" s="246"/>
      <c r="N945" s="247"/>
      <c r="O945" s="247"/>
      <c r="P945" s="247"/>
      <c r="Q945" s="247"/>
      <c r="R945" s="247"/>
      <c r="S945" s="247"/>
      <c r="T945" s="248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49" t="s">
        <v>222</v>
      </c>
      <c r="AU945" s="249" t="s">
        <v>83</v>
      </c>
      <c r="AV945" s="14" t="s">
        <v>83</v>
      </c>
      <c r="AW945" s="14" t="s">
        <v>34</v>
      </c>
      <c r="AX945" s="14" t="s">
        <v>81</v>
      </c>
      <c r="AY945" s="249" t="s">
        <v>213</v>
      </c>
    </row>
    <row r="946" s="2" customFormat="1">
      <c r="A946" s="40"/>
      <c r="B946" s="41"/>
      <c r="C946" s="215" t="s">
        <v>1266</v>
      </c>
      <c r="D946" s="215" t="s">
        <v>215</v>
      </c>
      <c r="E946" s="216" t="s">
        <v>1267</v>
      </c>
      <c r="F946" s="217" t="s">
        <v>1268</v>
      </c>
      <c r="G946" s="218" t="s">
        <v>236</v>
      </c>
      <c r="H946" s="219">
        <v>1529</v>
      </c>
      <c r="I946" s="220"/>
      <c r="J946" s="221">
        <f>ROUND(I946*H946,2)</f>
        <v>0</v>
      </c>
      <c r="K946" s="217" t="s">
        <v>219</v>
      </c>
      <c r="L946" s="46"/>
      <c r="M946" s="222" t="s">
        <v>19</v>
      </c>
      <c r="N946" s="223" t="s">
        <v>45</v>
      </c>
      <c r="O946" s="86"/>
      <c r="P946" s="224">
        <f>O946*H946</f>
        <v>0</v>
      </c>
      <c r="Q946" s="224">
        <v>0</v>
      </c>
      <c r="R946" s="224">
        <f>Q946*H946</f>
        <v>0</v>
      </c>
      <c r="S946" s="224">
        <v>0</v>
      </c>
      <c r="T946" s="225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26" t="s">
        <v>220</v>
      </c>
      <c r="AT946" s="226" t="s">
        <v>215</v>
      </c>
      <c r="AU946" s="226" t="s">
        <v>83</v>
      </c>
      <c r="AY946" s="19" t="s">
        <v>213</v>
      </c>
      <c r="BE946" s="227">
        <f>IF(N946="základní",J946,0)</f>
        <v>0</v>
      </c>
      <c r="BF946" s="227">
        <f>IF(N946="snížená",J946,0)</f>
        <v>0</v>
      </c>
      <c r="BG946" s="227">
        <f>IF(N946="zákl. přenesená",J946,0)</f>
        <v>0</v>
      </c>
      <c r="BH946" s="227">
        <f>IF(N946="sníž. přenesená",J946,0)</f>
        <v>0</v>
      </c>
      <c r="BI946" s="227">
        <f>IF(N946="nulová",J946,0)</f>
        <v>0</v>
      </c>
      <c r="BJ946" s="19" t="s">
        <v>81</v>
      </c>
      <c r="BK946" s="227">
        <f>ROUND(I946*H946,2)</f>
        <v>0</v>
      </c>
      <c r="BL946" s="19" t="s">
        <v>220</v>
      </c>
      <c r="BM946" s="226" t="s">
        <v>1269</v>
      </c>
    </row>
    <row r="947" s="2" customFormat="1" ht="16.5" customHeight="1">
      <c r="A947" s="40"/>
      <c r="B947" s="41"/>
      <c r="C947" s="215" t="s">
        <v>1270</v>
      </c>
      <c r="D947" s="215" t="s">
        <v>215</v>
      </c>
      <c r="E947" s="216" t="s">
        <v>1271</v>
      </c>
      <c r="F947" s="217" t="s">
        <v>1272</v>
      </c>
      <c r="G947" s="218" t="s">
        <v>236</v>
      </c>
      <c r="H947" s="219">
        <v>1529</v>
      </c>
      <c r="I947" s="220"/>
      <c r="J947" s="221">
        <f>ROUND(I947*H947,2)</f>
        <v>0</v>
      </c>
      <c r="K947" s="217" t="s">
        <v>219</v>
      </c>
      <c r="L947" s="46"/>
      <c r="M947" s="222" t="s">
        <v>19</v>
      </c>
      <c r="N947" s="223" t="s">
        <v>45</v>
      </c>
      <c r="O947" s="86"/>
      <c r="P947" s="224">
        <f>O947*H947</f>
        <v>0</v>
      </c>
      <c r="Q947" s="224">
        <v>0</v>
      </c>
      <c r="R947" s="224">
        <f>Q947*H947</f>
        <v>0</v>
      </c>
      <c r="S947" s="224">
        <v>0</v>
      </c>
      <c r="T947" s="225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26" t="s">
        <v>220</v>
      </c>
      <c r="AT947" s="226" t="s">
        <v>215</v>
      </c>
      <c r="AU947" s="226" t="s">
        <v>83</v>
      </c>
      <c r="AY947" s="19" t="s">
        <v>213</v>
      </c>
      <c r="BE947" s="227">
        <f>IF(N947="základní",J947,0)</f>
        <v>0</v>
      </c>
      <c r="BF947" s="227">
        <f>IF(N947="snížená",J947,0)</f>
        <v>0</v>
      </c>
      <c r="BG947" s="227">
        <f>IF(N947="zákl. přenesená",J947,0)</f>
        <v>0</v>
      </c>
      <c r="BH947" s="227">
        <f>IF(N947="sníž. přenesená",J947,0)</f>
        <v>0</v>
      </c>
      <c r="BI947" s="227">
        <f>IF(N947="nulová",J947,0)</f>
        <v>0</v>
      </c>
      <c r="BJ947" s="19" t="s">
        <v>81</v>
      </c>
      <c r="BK947" s="227">
        <f>ROUND(I947*H947,2)</f>
        <v>0</v>
      </c>
      <c r="BL947" s="19" t="s">
        <v>220</v>
      </c>
      <c r="BM947" s="226" t="s">
        <v>1273</v>
      </c>
    </row>
    <row r="948" s="2" customFormat="1" ht="16.5" customHeight="1">
      <c r="A948" s="40"/>
      <c r="B948" s="41"/>
      <c r="C948" s="215" t="s">
        <v>1274</v>
      </c>
      <c r="D948" s="215" t="s">
        <v>215</v>
      </c>
      <c r="E948" s="216" t="s">
        <v>1275</v>
      </c>
      <c r="F948" s="217" t="s">
        <v>1276</v>
      </c>
      <c r="G948" s="218" t="s">
        <v>236</v>
      </c>
      <c r="H948" s="219">
        <v>275220</v>
      </c>
      <c r="I948" s="220"/>
      <c r="J948" s="221">
        <f>ROUND(I948*H948,2)</f>
        <v>0</v>
      </c>
      <c r="K948" s="217" t="s">
        <v>219</v>
      </c>
      <c r="L948" s="46"/>
      <c r="M948" s="222" t="s">
        <v>19</v>
      </c>
      <c r="N948" s="223" t="s">
        <v>45</v>
      </c>
      <c r="O948" s="86"/>
      <c r="P948" s="224">
        <f>O948*H948</f>
        <v>0</v>
      </c>
      <c r="Q948" s="224">
        <v>0</v>
      </c>
      <c r="R948" s="224">
        <f>Q948*H948</f>
        <v>0</v>
      </c>
      <c r="S948" s="224">
        <v>0</v>
      </c>
      <c r="T948" s="225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26" t="s">
        <v>220</v>
      </c>
      <c r="AT948" s="226" t="s">
        <v>215</v>
      </c>
      <c r="AU948" s="226" t="s">
        <v>83</v>
      </c>
      <c r="AY948" s="19" t="s">
        <v>213</v>
      </c>
      <c r="BE948" s="227">
        <f>IF(N948="základní",J948,0)</f>
        <v>0</v>
      </c>
      <c r="BF948" s="227">
        <f>IF(N948="snížená",J948,0)</f>
        <v>0</v>
      </c>
      <c r="BG948" s="227">
        <f>IF(N948="zákl. přenesená",J948,0)</f>
        <v>0</v>
      </c>
      <c r="BH948" s="227">
        <f>IF(N948="sníž. přenesená",J948,0)</f>
        <v>0</v>
      </c>
      <c r="BI948" s="227">
        <f>IF(N948="nulová",J948,0)</f>
        <v>0</v>
      </c>
      <c r="BJ948" s="19" t="s">
        <v>81</v>
      </c>
      <c r="BK948" s="227">
        <f>ROUND(I948*H948,2)</f>
        <v>0</v>
      </c>
      <c r="BL948" s="19" t="s">
        <v>220</v>
      </c>
      <c r="BM948" s="226" t="s">
        <v>1277</v>
      </c>
    </row>
    <row r="949" s="14" customFormat="1">
      <c r="A949" s="14"/>
      <c r="B949" s="239"/>
      <c r="C949" s="240"/>
      <c r="D949" s="230" t="s">
        <v>222</v>
      </c>
      <c r="E949" s="241" t="s">
        <v>19</v>
      </c>
      <c r="F949" s="242" t="s">
        <v>1265</v>
      </c>
      <c r="G949" s="240"/>
      <c r="H949" s="243">
        <v>275220</v>
      </c>
      <c r="I949" s="244"/>
      <c r="J949" s="240"/>
      <c r="K949" s="240"/>
      <c r="L949" s="245"/>
      <c r="M949" s="246"/>
      <c r="N949" s="247"/>
      <c r="O949" s="247"/>
      <c r="P949" s="247"/>
      <c r="Q949" s="247"/>
      <c r="R949" s="247"/>
      <c r="S949" s="247"/>
      <c r="T949" s="248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49" t="s">
        <v>222</v>
      </c>
      <c r="AU949" s="249" t="s">
        <v>83</v>
      </c>
      <c r="AV949" s="14" t="s">
        <v>83</v>
      </c>
      <c r="AW949" s="14" t="s">
        <v>34</v>
      </c>
      <c r="AX949" s="14" t="s">
        <v>81</v>
      </c>
      <c r="AY949" s="249" t="s">
        <v>213</v>
      </c>
    </row>
    <row r="950" s="2" customFormat="1" ht="16.5" customHeight="1">
      <c r="A950" s="40"/>
      <c r="B950" s="41"/>
      <c r="C950" s="215" t="s">
        <v>1278</v>
      </c>
      <c r="D950" s="215" t="s">
        <v>215</v>
      </c>
      <c r="E950" s="216" t="s">
        <v>1279</v>
      </c>
      <c r="F950" s="217" t="s">
        <v>1280</v>
      </c>
      <c r="G950" s="218" t="s">
        <v>236</v>
      </c>
      <c r="H950" s="219">
        <v>1529</v>
      </c>
      <c r="I950" s="220"/>
      <c r="J950" s="221">
        <f>ROUND(I950*H950,2)</f>
        <v>0</v>
      </c>
      <c r="K950" s="217" t="s">
        <v>219</v>
      </c>
      <c r="L950" s="46"/>
      <c r="M950" s="222" t="s">
        <v>19</v>
      </c>
      <c r="N950" s="223" t="s">
        <v>45</v>
      </c>
      <c r="O950" s="86"/>
      <c r="P950" s="224">
        <f>O950*H950</f>
        <v>0</v>
      </c>
      <c r="Q950" s="224">
        <v>0</v>
      </c>
      <c r="R950" s="224">
        <f>Q950*H950</f>
        <v>0</v>
      </c>
      <c r="S950" s="224">
        <v>0</v>
      </c>
      <c r="T950" s="225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26" t="s">
        <v>220</v>
      </c>
      <c r="AT950" s="226" t="s">
        <v>215</v>
      </c>
      <c r="AU950" s="226" t="s">
        <v>83</v>
      </c>
      <c r="AY950" s="19" t="s">
        <v>213</v>
      </c>
      <c r="BE950" s="227">
        <f>IF(N950="základní",J950,0)</f>
        <v>0</v>
      </c>
      <c r="BF950" s="227">
        <f>IF(N950="snížená",J950,0)</f>
        <v>0</v>
      </c>
      <c r="BG950" s="227">
        <f>IF(N950="zákl. přenesená",J950,0)</f>
        <v>0</v>
      </c>
      <c r="BH950" s="227">
        <f>IF(N950="sníž. přenesená",J950,0)</f>
        <v>0</v>
      </c>
      <c r="BI950" s="227">
        <f>IF(N950="nulová",J950,0)</f>
        <v>0</v>
      </c>
      <c r="BJ950" s="19" t="s">
        <v>81</v>
      </c>
      <c r="BK950" s="227">
        <f>ROUND(I950*H950,2)</f>
        <v>0</v>
      </c>
      <c r="BL950" s="19" t="s">
        <v>220</v>
      </c>
      <c r="BM950" s="226" t="s">
        <v>1281</v>
      </c>
    </row>
    <row r="951" s="2" customFormat="1" ht="16.5" customHeight="1">
      <c r="A951" s="40"/>
      <c r="B951" s="41"/>
      <c r="C951" s="215" t="s">
        <v>1282</v>
      </c>
      <c r="D951" s="215" t="s">
        <v>215</v>
      </c>
      <c r="E951" s="216" t="s">
        <v>1283</v>
      </c>
      <c r="F951" s="217" t="s">
        <v>1284</v>
      </c>
      <c r="G951" s="218" t="s">
        <v>338</v>
      </c>
      <c r="H951" s="219">
        <v>10</v>
      </c>
      <c r="I951" s="220"/>
      <c r="J951" s="221">
        <f>ROUND(I951*H951,2)</f>
        <v>0</v>
      </c>
      <c r="K951" s="217" t="s">
        <v>219</v>
      </c>
      <c r="L951" s="46"/>
      <c r="M951" s="222" t="s">
        <v>19</v>
      </c>
      <c r="N951" s="223" t="s">
        <v>45</v>
      </c>
      <c r="O951" s="86"/>
      <c r="P951" s="224">
        <f>O951*H951</f>
        <v>0</v>
      </c>
      <c r="Q951" s="224">
        <v>0</v>
      </c>
      <c r="R951" s="224">
        <f>Q951*H951</f>
        <v>0</v>
      </c>
      <c r="S951" s="224">
        <v>0</v>
      </c>
      <c r="T951" s="225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26" t="s">
        <v>220</v>
      </c>
      <c r="AT951" s="226" t="s">
        <v>215</v>
      </c>
      <c r="AU951" s="226" t="s">
        <v>83</v>
      </c>
      <c r="AY951" s="19" t="s">
        <v>213</v>
      </c>
      <c r="BE951" s="227">
        <f>IF(N951="základní",J951,0)</f>
        <v>0</v>
      </c>
      <c r="BF951" s="227">
        <f>IF(N951="snížená",J951,0)</f>
        <v>0</v>
      </c>
      <c r="BG951" s="227">
        <f>IF(N951="zákl. přenesená",J951,0)</f>
        <v>0</v>
      </c>
      <c r="BH951" s="227">
        <f>IF(N951="sníž. přenesená",J951,0)</f>
        <v>0</v>
      </c>
      <c r="BI951" s="227">
        <f>IF(N951="nulová",J951,0)</f>
        <v>0</v>
      </c>
      <c r="BJ951" s="19" t="s">
        <v>81</v>
      </c>
      <c r="BK951" s="227">
        <f>ROUND(I951*H951,2)</f>
        <v>0</v>
      </c>
      <c r="BL951" s="19" t="s">
        <v>220</v>
      </c>
      <c r="BM951" s="226" t="s">
        <v>1285</v>
      </c>
    </row>
    <row r="952" s="2" customFormat="1" ht="21.75" customHeight="1">
      <c r="A952" s="40"/>
      <c r="B952" s="41"/>
      <c r="C952" s="215" t="s">
        <v>1286</v>
      </c>
      <c r="D952" s="215" t="s">
        <v>215</v>
      </c>
      <c r="E952" s="216" t="s">
        <v>1287</v>
      </c>
      <c r="F952" s="217" t="s">
        <v>1288</v>
      </c>
      <c r="G952" s="218" t="s">
        <v>338</v>
      </c>
      <c r="H952" s="219">
        <v>1800</v>
      </c>
      <c r="I952" s="220"/>
      <c r="J952" s="221">
        <f>ROUND(I952*H952,2)</f>
        <v>0</v>
      </c>
      <c r="K952" s="217" t="s">
        <v>219</v>
      </c>
      <c r="L952" s="46"/>
      <c r="M952" s="222" t="s">
        <v>19</v>
      </c>
      <c r="N952" s="223" t="s">
        <v>45</v>
      </c>
      <c r="O952" s="86"/>
      <c r="P952" s="224">
        <f>O952*H952</f>
        <v>0</v>
      </c>
      <c r="Q952" s="224">
        <v>0</v>
      </c>
      <c r="R952" s="224">
        <f>Q952*H952</f>
        <v>0</v>
      </c>
      <c r="S952" s="224">
        <v>0</v>
      </c>
      <c r="T952" s="225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26" t="s">
        <v>220</v>
      </c>
      <c r="AT952" s="226" t="s">
        <v>215</v>
      </c>
      <c r="AU952" s="226" t="s">
        <v>83</v>
      </c>
      <c r="AY952" s="19" t="s">
        <v>213</v>
      </c>
      <c r="BE952" s="227">
        <f>IF(N952="základní",J952,0)</f>
        <v>0</v>
      </c>
      <c r="BF952" s="227">
        <f>IF(N952="snížená",J952,0)</f>
        <v>0</v>
      </c>
      <c r="BG952" s="227">
        <f>IF(N952="zákl. přenesená",J952,0)</f>
        <v>0</v>
      </c>
      <c r="BH952" s="227">
        <f>IF(N952="sníž. přenesená",J952,0)</f>
        <v>0</v>
      </c>
      <c r="BI952" s="227">
        <f>IF(N952="nulová",J952,0)</f>
        <v>0</v>
      </c>
      <c r="BJ952" s="19" t="s">
        <v>81</v>
      </c>
      <c r="BK952" s="227">
        <f>ROUND(I952*H952,2)</f>
        <v>0</v>
      </c>
      <c r="BL952" s="19" t="s">
        <v>220</v>
      </c>
      <c r="BM952" s="226" t="s">
        <v>1289</v>
      </c>
    </row>
    <row r="953" s="14" customFormat="1">
      <c r="A953" s="14"/>
      <c r="B953" s="239"/>
      <c r="C953" s="240"/>
      <c r="D953" s="230" t="s">
        <v>222</v>
      </c>
      <c r="E953" s="241" t="s">
        <v>19</v>
      </c>
      <c r="F953" s="242" t="s">
        <v>1290</v>
      </c>
      <c r="G953" s="240"/>
      <c r="H953" s="243">
        <v>1800</v>
      </c>
      <c r="I953" s="244"/>
      <c r="J953" s="240"/>
      <c r="K953" s="240"/>
      <c r="L953" s="245"/>
      <c r="M953" s="246"/>
      <c r="N953" s="247"/>
      <c r="O953" s="247"/>
      <c r="P953" s="247"/>
      <c r="Q953" s="247"/>
      <c r="R953" s="247"/>
      <c r="S953" s="247"/>
      <c r="T953" s="248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9" t="s">
        <v>222</v>
      </c>
      <c r="AU953" s="249" t="s">
        <v>83</v>
      </c>
      <c r="AV953" s="14" t="s">
        <v>83</v>
      </c>
      <c r="AW953" s="14" t="s">
        <v>34</v>
      </c>
      <c r="AX953" s="14" t="s">
        <v>81</v>
      </c>
      <c r="AY953" s="249" t="s">
        <v>213</v>
      </c>
    </row>
    <row r="954" s="2" customFormat="1" ht="16.5" customHeight="1">
      <c r="A954" s="40"/>
      <c r="B954" s="41"/>
      <c r="C954" s="215" t="s">
        <v>1291</v>
      </c>
      <c r="D954" s="215" t="s">
        <v>215</v>
      </c>
      <c r="E954" s="216" t="s">
        <v>1292</v>
      </c>
      <c r="F954" s="217" t="s">
        <v>1293</v>
      </c>
      <c r="G954" s="218" t="s">
        <v>338</v>
      </c>
      <c r="H954" s="219">
        <v>10</v>
      </c>
      <c r="I954" s="220"/>
      <c r="J954" s="221">
        <f>ROUND(I954*H954,2)</f>
        <v>0</v>
      </c>
      <c r="K954" s="217" t="s">
        <v>219</v>
      </c>
      <c r="L954" s="46"/>
      <c r="M954" s="222" t="s">
        <v>19</v>
      </c>
      <c r="N954" s="223" t="s">
        <v>45</v>
      </c>
      <c r="O954" s="86"/>
      <c r="P954" s="224">
        <f>O954*H954</f>
        <v>0</v>
      </c>
      <c r="Q954" s="224">
        <v>0</v>
      </c>
      <c r="R954" s="224">
        <f>Q954*H954</f>
        <v>0</v>
      </c>
      <c r="S954" s="224">
        <v>0</v>
      </c>
      <c r="T954" s="225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26" t="s">
        <v>220</v>
      </c>
      <c r="AT954" s="226" t="s">
        <v>215</v>
      </c>
      <c r="AU954" s="226" t="s">
        <v>83</v>
      </c>
      <c r="AY954" s="19" t="s">
        <v>213</v>
      </c>
      <c r="BE954" s="227">
        <f>IF(N954="základní",J954,0)</f>
        <v>0</v>
      </c>
      <c r="BF954" s="227">
        <f>IF(N954="snížená",J954,0)</f>
        <v>0</v>
      </c>
      <c r="BG954" s="227">
        <f>IF(N954="zákl. přenesená",J954,0)</f>
        <v>0</v>
      </c>
      <c r="BH954" s="227">
        <f>IF(N954="sníž. přenesená",J954,0)</f>
        <v>0</v>
      </c>
      <c r="BI954" s="227">
        <f>IF(N954="nulová",J954,0)</f>
        <v>0</v>
      </c>
      <c r="BJ954" s="19" t="s">
        <v>81</v>
      </c>
      <c r="BK954" s="227">
        <f>ROUND(I954*H954,2)</f>
        <v>0</v>
      </c>
      <c r="BL954" s="19" t="s">
        <v>220</v>
      </c>
      <c r="BM954" s="226" t="s">
        <v>1294</v>
      </c>
    </row>
    <row r="955" s="2" customFormat="1">
      <c r="A955" s="40"/>
      <c r="B955" s="41"/>
      <c r="C955" s="215" t="s">
        <v>1295</v>
      </c>
      <c r="D955" s="215" t="s">
        <v>215</v>
      </c>
      <c r="E955" s="216" t="s">
        <v>1296</v>
      </c>
      <c r="F955" s="217" t="s">
        <v>1297</v>
      </c>
      <c r="G955" s="218" t="s">
        <v>236</v>
      </c>
      <c r="H955" s="219">
        <v>1000</v>
      </c>
      <c r="I955" s="220"/>
      <c r="J955" s="221">
        <f>ROUND(I955*H955,2)</f>
        <v>0</v>
      </c>
      <c r="K955" s="217" t="s">
        <v>219</v>
      </c>
      <c r="L955" s="46"/>
      <c r="M955" s="222" t="s">
        <v>19</v>
      </c>
      <c r="N955" s="223" t="s">
        <v>45</v>
      </c>
      <c r="O955" s="86"/>
      <c r="P955" s="224">
        <f>O955*H955</f>
        <v>0</v>
      </c>
      <c r="Q955" s="224">
        <v>0.00012999999999999999</v>
      </c>
      <c r="R955" s="224">
        <f>Q955*H955</f>
        <v>0.12999999999999998</v>
      </c>
      <c r="S955" s="224">
        <v>0</v>
      </c>
      <c r="T955" s="225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26" t="s">
        <v>220</v>
      </c>
      <c r="AT955" s="226" t="s">
        <v>215</v>
      </c>
      <c r="AU955" s="226" t="s">
        <v>83</v>
      </c>
      <c r="AY955" s="19" t="s">
        <v>213</v>
      </c>
      <c r="BE955" s="227">
        <f>IF(N955="základní",J955,0)</f>
        <v>0</v>
      </c>
      <c r="BF955" s="227">
        <f>IF(N955="snížená",J955,0)</f>
        <v>0</v>
      </c>
      <c r="BG955" s="227">
        <f>IF(N955="zákl. přenesená",J955,0)</f>
        <v>0</v>
      </c>
      <c r="BH955" s="227">
        <f>IF(N955="sníž. přenesená",J955,0)</f>
        <v>0</v>
      </c>
      <c r="BI955" s="227">
        <f>IF(N955="nulová",J955,0)</f>
        <v>0</v>
      </c>
      <c r="BJ955" s="19" t="s">
        <v>81</v>
      </c>
      <c r="BK955" s="227">
        <f>ROUND(I955*H955,2)</f>
        <v>0</v>
      </c>
      <c r="BL955" s="19" t="s">
        <v>220</v>
      </c>
      <c r="BM955" s="226" t="s">
        <v>1298</v>
      </c>
    </row>
    <row r="956" s="2" customFormat="1">
      <c r="A956" s="40"/>
      <c r="B956" s="41"/>
      <c r="C956" s="215" t="s">
        <v>1299</v>
      </c>
      <c r="D956" s="215" t="s">
        <v>215</v>
      </c>
      <c r="E956" s="216" t="s">
        <v>1300</v>
      </c>
      <c r="F956" s="217" t="s">
        <v>1301</v>
      </c>
      <c r="G956" s="218" t="s">
        <v>236</v>
      </c>
      <c r="H956" s="219">
        <v>2345.6500000000001</v>
      </c>
      <c r="I956" s="220"/>
      <c r="J956" s="221">
        <f>ROUND(I956*H956,2)</f>
        <v>0</v>
      </c>
      <c r="K956" s="217" t="s">
        <v>219</v>
      </c>
      <c r="L956" s="46"/>
      <c r="M956" s="222" t="s">
        <v>19</v>
      </c>
      <c r="N956" s="223" t="s">
        <v>45</v>
      </c>
      <c r="O956" s="86"/>
      <c r="P956" s="224">
        <f>O956*H956</f>
        <v>0</v>
      </c>
      <c r="Q956" s="224">
        <v>4.0000000000000003E-05</v>
      </c>
      <c r="R956" s="224">
        <f>Q956*H956</f>
        <v>0.093826000000000007</v>
      </c>
      <c r="S956" s="224">
        <v>0</v>
      </c>
      <c r="T956" s="225">
        <f>S956*H956</f>
        <v>0</v>
      </c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R956" s="226" t="s">
        <v>220</v>
      </c>
      <c r="AT956" s="226" t="s">
        <v>215</v>
      </c>
      <c r="AU956" s="226" t="s">
        <v>83</v>
      </c>
      <c r="AY956" s="19" t="s">
        <v>213</v>
      </c>
      <c r="BE956" s="227">
        <f>IF(N956="základní",J956,0)</f>
        <v>0</v>
      </c>
      <c r="BF956" s="227">
        <f>IF(N956="snížená",J956,0)</f>
        <v>0</v>
      </c>
      <c r="BG956" s="227">
        <f>IF(N956="zákl. přenesená",J956,0)</f>
        <v>0</v>
      </c>
      <c r="BH956" s="227">
        <f>IF(N956="sníž. přenesená",J956,0)</f>
        <v>0</v>
      </c>
      <c r="BI956" s="227">
        <f>IF(N956="nulová",J956,0)</f>
        <v>0</v>
      </c>
      <c r="BJ956" s="19" t="s">
        <v>81</v>
      </c>
      <c r="BK956" s="227">
        <f>ROUND(I956*H956,2)</f>
        <v>0</v>
      </c>
      <c r="BL956" s="19" t="s">
        <v>220</v>
      </c>
      <c r="BM956" s="226" t="s">
        <v>1302</v>
      </c>
    </row>
    <row r="957" s="13" customFormat="1">
      <c r="A957" s="13"/>
      <c r="B957" s="228"/>
      <c r="C957" s="229"/>
      <c r="D957" s="230" t="s">
        <v>222</v>
      </c>
      <c r="E957" s="231" t="s">
        <v>19</v>
      </c>
      <c r="F957" s="232" t="s">
        <v>271</v>
      </c>
      <c r="G957" s="229"/>
      <c r="H957" s="231" t="s">
        <v>19</v>
      </c>
      <c r="I957" s="233"/>
      <c r="J957" s="229"/>
      <c r="K957" s="229"/>
      <c r="L957" s="234"/>
      <c r="M957" s="235"/>
      <c r="N957" s="236"/>
      <c r="O957" s="236"/>
      <c r="P957" s="236"/>
      <c r="Q957" s="236"/>
      <c r="R957" s="236"/>
      <c r="S957" s="236"/>
      <c r="T957" s="237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8" t="s">
        <v>222</v>
      </c>
      <c r="AU957" s="238" t="s">
        <v>83</v>
      </c>
      <c r="AV957" s="13" t="s">
        <v>81</v>
      </c>
      <c r="AW957" s="13" t="s">
        <v>34</v>
      </c>
      <c r="AX957" s="13" t="s">
        <v>74</v>
      </c>
      <c r="AY957" s="238" t="s">
        <v>213</v>
      </c>
    </row>
    <row r="958" s="13" customFormat="1">
      <c r="A958" s="13"/>
      <c r="B958" s="228"/>
      <c r="C958" s="229"/>
      <c r="D958" s="230" t="s">
        <v>222</v>
      </c>
      <c r="E958" s="231" t="s">
        <v>19</v>
      </c>
      <c r="F958" s="232" t="s">
        <v>1303</v>
      </c>
      <c r="G958" s="229"/>
      <c r="H958" s="231" t="s">
        <v>19</v>
      </c>
      <c r="I958" s="233"/>
      <c r="J958" s="229"/>
      <c r="K958" s="229"/>
      <c r="L958" s="234"/>
      <c r="M958" s="235"/>
      <c r="N958" s="236"/>
      <c r="O958" s="236"/>
      <c r="P958" s="236"/>
      <c r="Q958" s="236"/>
      <c r="R958" s="236"/>
      <c r="S958" s="236"/>
      <c r="T958" s="237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8" t="s">
        <v>222</v>
      </c>
      <c r="AU958" s="238" t="s">
        <v>83</v>
      </c>
      <c r="AV958" s="13" t="s">
        <v>81</v>
      </c>
      <c r="AW958" s="13" t="s">
        <v>34</v>
      </c>
      <c r="AX958" s="13" t="s">
        <v>74</v>
      </c>
      <c r="AY958" s="238" t="s">
        <v>213</v>
      </c>
    </row>
    <row r="959" s="14" customFormat="1">
      <c r="A959" s="14"/>
      <c r="B959" s="239"/>
      <c r="C959" s="240"/>
      <c r="D959" s="230" t="s">
        <v>222</v>
      </c>
      <c r="E959" s="241" t="s">
        <v>19</v>
      </c>
      <c r="F959" s="242" t="s">
        <v>1304</v>
      </c>
      <c r="G959" s="240"/>
      <c r="H959" s="243">
        <v>2345.6500000000001</v>
      </c>
      <c r="I959" s="244"/>
      <c r="J959" s="240"/>
      <c r="K959" s="240"/>
      <c r="L959" s="245"/>
      <c r="M959" s="246"/>
      <c r="N959" s="247"/>
      <c r="O959" s="247"/>
      <c r="P959" s="247"/>
      <c r="Q959" s="247"/>
      <c r="R959" s="247"/>
      <c r="S959" s="247"/>
      <c r="T959" s="248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49" t="s">
        <v>222</v>
      </c>
      <c r="AU959" s="249" t="s">
        <v>83</v>
      </c>
      <c r="AV959" s="14" t="s">
        <v>83</v>
      </c>
      <c r="AW959" s="14" t="s">
        <v>34</v>
      </c>
      <c r="AX959" s="14" t="s">
        <v>81</v>
      </c>
      <c r="AY959" s="249" t="s">
        <v>213</v>
      </c>
    </row>
    <row r="960" s="2" customFormat="1" ht="16.5" customHeight="1">
      <c r="A960" s="40"/>
      <c r="B960" s="41"/>
      <c r="C960" s="215" t="s">
        <v>1305</v>
      </c>
      <c r="D960" s="215" t="s">
        <v>215</v>
      </c>
      <c r="E960" s="216" t="s">
        <v>1306</v>
      </c>
      <c r="F960" s="217" t="s">
        <v>1307</v>
      </c>
      <c r="G960" s="218" t="s">
        <v>236</v>
      </c>
      <c r="H960" s="219">
        <v>800</v>
      </c>
      <c r="I960" s="220"/>
      <c r="J960" s="221">
        <f>ROUND(I960*H960,2)</f>
        <v>0</v>
      </c>
      <c r="K960" s="217" t="s">
        <v>219</v>
      </c>
      <c r="L960" s="46"/>
      <c r="M960" s="222" t="s">
        <v>19</v>
      </c>
      <c r="N960" s="223" t="s">
        <v>45</v>
      </c>
      <c r="O960" s="86"/>
      <c r="P960" s="224">
        <f>O960*H960</f>
        <v>0</v>
      </c>
      <c r="Q960" s="224">
        <v>0.00013999999999999999</v>
      </c>
      <c r="R960" s="224">
        <f>Q960*H960</f>
        <v>0.11199999999999999</v>
      </c>
      <c r="S960" s="224">
        <v>0</v>
      </c>
      <c r="T960" s="225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26" t="s">
        <v>220</v>
      </c>
      <c r="AT960" s="226" t="s">
        <v>215</v>
      </c>
      <c r="AU960" s="226" t="s">
        <v>83</v>
      </c>
      <c r="AY960" s="19" t="s">
        <v>213</v>
      </c>
      <c r="BE960" s="227">
        <f>IF(N960="základní",J960,0)</f>
        <v>0</v>
      </c>
      <c r="BF960" s="227">
        <f>IF(N960="snížená",J960,0)</f>
        <v>0</v>
      </c>
      <c r="BG960" s="227">
        <f>IF(N960="zákl. přenesená",J960,0)</f>
        <v>0</v>
      </c>
      <c r="BH960" s="227">
        <f>IF(N960="sníž. přenesená",J960,0)</f>
        <v>0</v>
      </c>
      <c r="BI960" s="227">
        <f>IF(N960="nulová",J960,0)</f>
        <v>0</v>
      </c>
      <c r="BJ960" s="19" t="s">
        <v>81</v>
      </c>
      <c r="BK960" s="227">
        <f>ROUND(I960*H960,2)</f>
        <v>0</v>
      </c>
      <c r="BL960" s="19" t="s">
        <v>220</v>
      </c>
      <c r="BM960" s="226" t="s">
        <v>1308</v>
      </c>
    </row>
    <row r="961" s="13" customFormat="1">
      <c r="A961" s="13"/>
      <c r="B961" s="228"/>
      <c r="C961" s="229"/>
      <c r="D961" s="230" t="s">
        <v>222</v>
      </c>
      <c r="E961" s="231" t="s">
        <v>19</v>
      </c>
      <c r="F961" s="232" t="s">
        <v>271</v>
      </c>
      <c r="G961" s="229"/>
      <c r="H961" s="231" t="s">
        <v>19</v>
      </c>
      <c r="I961" s="233"/>
      <c r="J961" s="229"/>
      <c r="K961" s="229"/>
      <c r="L961" s="234"/>
      <c r="M961" s="235"/>
      <c r="N961" s="236"/>
      <c r="O961" s="236"/>
      <c r="P961" s="236"/>
      <c r="Q961" s="236"/>
      <c r="R961" s="236"/>
      <c r="S961" s="236"/>
      <c r="T961" s="237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8" t="s">
        <v>222</v>
      </c>
      <c r="AU961" s="238" t="s">
        <v>83</v>
      </c>
      <c r="AV961" s="13" t="s">
        <v>81</v>
      </c>
      <c r="AW961" s="13" t="s">
        <v>34</v>
      </c>
      <c r="AX961" s="13" t="s">
        <v>74</v>
      </c>
      <c r="AY961" s="238" t="s">
        <v>213</v>
      </c>
    </row>
    <row r="962" s="14" customFormat="1">
      <c r="A962" s="14"/>
      <c r="B962" s="239"/>
      <c r="C962" s="240"/>
      <c r="D962" s="230" t="s">
        <v>222</v>
      </c>
      <c r="E962" s="241" t="s">
        <v>19</v>
      </c>
      <c r="F962" s="242" t="s">
        <v>1309</v>
      </c>
      <c r="G962" s="240"/>
      <c r="H962" s="243">
        <v>800</v>
      </c>
      <c r="I962" s="244"/>
      <c r="J962" s="240"/>
      <c r="K962" s="240"/>
      <c r="L962" s="245"/>
      <c r="M962" s="246"/>
      <c r="N962" s="247"/>
      <c r="O962" s="247"/>
      <c r="P962" s="247"/>
      <c r="Q962" s="247"/>
      <c r="R962" s="247"/>
      <c r="S962" s="247"/>
      <c r="T962" s="248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49" t="s">
        <v>222</v>
      </c>
      <c r="AU962" s="249" t="s">
        <v>83</v>
      </c>
      <c r="AV962" s="14" t="s">
        <v>83</v>
      </c>
      <c r="AW962" s="14" t="s">
        <v>34</v>
      </c>
      <c r="AX962" s="14" t="s">
        <v>81</v>
      </c>
      <c r="AY962" s="249" t="s">
        <v>213</v>
      </c>
    </row>
    <row r="963" s="2" customFormat="1" ht="16.5" customHeight="1">
      <c r="A963" s="40"/>
      <c r="B963" s="41"/>
      <c r="C963" s="215" t="s">
        <v>1310</v>
      </c>
      <c r="D963" s="215" t="s">
        <v>215</v>
      </c>
      <c r="E963" s="216" t="s">
        <v>1311</v>
      </c>
      <c r="F963" s="217" t="s">
        <v>1312</v>
      </c>
      <c r="G963" s="218" t="s">
        <v>338</v>
      </c>
      <c r="H963" s="219">
        <v>18.399999999999999</v>
      </c>
      <c r="I963" s="220"/>
      <c r="J963" s="221">
        <f>ROUND(I963*H963,2)</f>
        <v>0</v>
      </c>
      <c r="K963" s="217" t="s">
        <v>219</v>
      </c>
      <c r="L963" s="46"/>
      <c r="M963" s="222" t="s">
        <v>19</v>
      </c>
      <c r="N963" s="223" t="s">
        <v>45</v>
      </c>
      <c r="O963" s="86"/>
      <c r="P963" s="224">
        <f>O963*H963</f>
        <v>0</v>
      </c>
      <c r="Q963" s="224">
        <v>0.00069999999999999999</v>
      </c>
      <c r="R963" s="224">
        <f>Q963*H963</f>
        <v>0.012879999999999999</v>
      </c>
      <c r="S963" s="224">
        <v>0</v>
      </c>
      <c r="T963" s="225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26" t="s">
        <v>220</v>
      </c>
      <c r="AT963" s="226" t="s">
        <v>215</v>
      </c>
      <c r="AU963" s="226" t="s">
        <v>83</v>
      </c>
      <c r="AY963" s="19" t="s">
        <v>213</v>
      </c>
      <c r="BE963" s="227">
        <f>IF(N963="základní",J963,0)</f>
        <v>0</v>
      </c>
      <c r="BF963" s="227">
        <f>IF(N963="snížená",J963,0)</f>
        <v>0</v>
      </c>
      <c r="BG963" s="227">
        <f>IF(N963="zákl. přenesená",J963,0)</f>
        <v>0</v>
      </c>
      <c r="BH963" s="227">
        <f>IF(N963="sníž. přenesená",J963,0)</f>
        <v>0</v>
      </c>
      <c r="BI963" s="227">
        <f>IF(N963="nulová",J963,0)</f>
        <v>0</v>
      </c>
      <c r="BJ963" s="19" t="s">
        <v>81</v>
      </c>
      <c r="BK963" s="227">
        <f>ROUND(I963*H963,2)</f>
        <v>0</v>
      </c>
      <c r="BL963" s="19" t="s">
        <v>220</v>
      </c>
      <c r="BM963" s="226" t="s">
        <v>1313</v>
      </c>
    </row>
    <row r="964" s="13" customFormat="1">
      <c r="A964" s="13"/>
      <c r="B964" s="228"/>
      <c r="C964" s="229"/>
      <c r="D964" s="230" t="s">
        <v>222</v>
      </c>
      <c r="E964" s="231" t="s">
        <v>19</v>
      </c>
      <c r="F964" s="232" t="s">
        <v>271</v>
      </c>
      <c r="G964" s="229"/>
      <c r="H964" s="231" t="s">
        <v>19</v>
      </c>
      <c r="I964" s="233"/>
      <c r="J964" s="229"/>
      <c r="K964" s="229"/>
      <c r="L964" s="234"/>
      <c r="M964" s="235"/>
      <c r="N964" s="236"/>
      <c r="O964" s="236"/>
      <c r="P964" s="236"/>
      <c r="Q964" s="236"/>
      <c r="R964" s="236"/>
      <c r="S964" s="236"/>
      <c r="T964" s="237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8" t="s">
        <v>222</v>
      </c>
      <c r="AU964" s="238" t="s">
        <v>83</v>
      </c>
      <c r="AV964" s="13" t="s">
        <v>81</v>
      </c>
      <c r="AW964" s="13" t="s">
        <v>34</v>
      </c>
      <c r="AX964" s="13" t="s">
        <v>74</v>
      </c>
      <c r="AY964" s="238" t="s">
        <v>213</v>
      </c>
    </row>
    <row r="965" s="13" customFormat="1">
      <c r="A965" s="13"/>
      <c r="B965" s="228"/>
      <c r="C965" s="229"/>
      <c r="D965" s="230" t="s">
        <v>222</v>
      </c>
      <c r="E965" s="231" t="s">
        <v>19</v>
      </c>
      <c r="F965" s="232" t="s">
        <v>232</v>
      </c>
      <c r="G965" s="229"/>
      <c r="H965" s="231" t="s">
        <v>19</v>
      </c>
      <c r="I965" s="233"/>
      <c r="J965" s="229"/>
      <c r="K965" s="229"/>
      <c r="L965" s="234"/>
      <c r="M965" s="235"/>
      <c r="N965" s="236"/>
      <c r="O965" s="236"/>
      <c r="P965" s="236"/>
      <c r="Q965" s="236"/>
      <c r="R965" s="236"/>
      <c r="S965" s="236"/>
      <c r="T965" s="237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8" t="s">
        <v>222</v>
      </c>
      <c r="AU965" s="238" t="s">
        <v>83</v>
      </c>
      <c r="AV965" s="13" t="s">
        <v>81</v>
      </c>
      <c r="AW965" s="13" t="s">
        <v>34</v>
      </c>
      <c r="AX965" s="13" t="s">
        <v>74</v>
      </c>
      <c r="AY965" s="238" t="s">
        <v>213</v>
      </c>
    </row>
    <row r="966" s="14" customFormat="1">
      <c r="A966" s="14"/>
      <c r="B966" s="239"/>
      <c r="C966" s="240"/>
      <c r="D966" s="230" t="s">
        <v>222</v>
      </c>
      <c r="E966" s="241" t="s">
        <v>19</v>
      </c>
      <c r="F966" s="242" t="s">
        <v>1314</v>
      </c>
      <c r="G966" s="240"/>
      <c r="H966" s="243">
        <v>18.399999999999999</v>
      </c>
      <c r="I966" s="244"/>
      <c r="J966" s="240"/>
      <c r="K966" s="240"/>
      <c r="L966" s="245"/>
      <c r="M966" s="246"/>
      <c r="N966" s="247"/>
      <c r="O966" s="247"/>
      <c r="P966" s="247"/>
      <c r="Q966" s="247"/>
      <c r="R966" s="247"/>
      <c r="S966" s="247"/>
      <c r="T966" s="248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49" t="s">
        <v>222</v>
      </c>
      <c r="AU966" s="249" t="s">
        <v>83</v>
      </c>
      <c r="AV966" s="14" t="s">
        <v>83</v>
      </c>
      <c r="AW966" s="14" t="s">
        <v>34</v>
      </c>
      <c r="AX966" s="14" t="s">
        <v>81</v>
      </c>
      <c r="AY966" s="249" t="s">
        <v>213</v>
      </c>
    </row>
    <row r="967" s="2" customFormat="1" ht="16.5" customHeight="1">
      <c r="A967" s="40"/>
      <c r="B967" s="41"/>
      <c r="C967" s="215" t="s">
        <v>1315</v>
      </c>
      <c r="D967" s="215" t="s">
        <v>215</v>
      </c>
      <c r="E967" s="216" t="s">
        <v>1316</v>
      </c>
      <c r="F967" s="217" t="s">
        <v>1317</v>
      </c>
      <c r="G967" s="218" t="s">
        <v>501</v>
      </c>
      <c r="H967" s="219">
        <v>18</v>
      </c>
      <c r="I967" s="220"/>
      <c r="J967" s="221">
        <f>ROUND(I967*H967,2)</f>
        <v>0</v>
      </c>
      <c r="K967" s="217" t="s">
        <v>219</v>
      </c>
      <c r="L967" s="46"/>
      <c r="M967" s="222" t="s">
        <v>19</v>
      </c>
      <c r="N967" s="223" t="s">
        <v>45</v>
      </c>
      <c r="O967" s="86"/>
      <c r="P967" s="224">
        <f>O967*H967</f>
        <v>0</v>
      </c>
      <c r="Q967" s="224">
        <v>0.00018000000000000001</v>
      </c>
      <c r="R967" s="224">
        <f>Q967*H967</f>
        <v>0.0032400000000000003</v>
      </c>
      <c r="S967" s="224">
        <v>0</v>
      </c>
      <c r="T967" s="225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26" t="s">
        <v>220</v>
      </c>
      <c r="AT967" s="226" t="s">
        <v>215</v>
      </c>
      <c r="AU967" s="226" t="s">
        <v>83</v>
      </c>
      <c r="AY967" s="19" t="s">
        <v>213</v>
      </c>
      <c r="BE967" s="227">
        <f>IF(N967="základní",J967,0)</f>
        <v>0</v>
      </c>
      <c r="BF967" s="227">
        <f>IF(N967="snížená",J967,0)</f>
        <v>0</v>
      </c>
      <c r="BG967" s="227">
        <f>IF(N967="zákl. přenesená",J967,0)</f>
        <v>0</v>
      </c>
      <c r="BH967" s="227">
        <f>IF(N967="sníž. přenesená",J967,0)</f>
        <v>0</v>
      </c>
      <c r="BI967" s="227">
        <f>IF(N967="nulová",J967,0)</f>
        <v>0</v>
      </c>
      <c r="BJ967" s="19" t="s">
        <v>81</v>
      </c>
      <c r="BK967" s="227">
        <f>ROUND(I967*H967,2)</f>
        <v>0</v>
      </c>
      <c r="BL967" s="19" t="s">
        <v>220</v>
      </c>
      <c r="BM967" s="226" t="s">
        <v>1318</v>
      </c>
    </row>
    <row r="968" s="13" customFormat="1">
      <c r="A968" s="13"/>
      <c r="B968" s="228"/>
      <c r="C968" s="229"/>
      <c r="D968" s="230" t="s">
        <v>222</v>
      </c>
      <c r="E968" s="231" t="s">
        <v>19</v>
      </c>
      <c r="F968" s="232" t="s">
        <v>271</v>
      </c>
      <c r="G968" s="229"/>
      <c r="H968" s="231" t="s">
        <v>19</v>
      </c>
      <c r="I968" s="233"/>
      <c r="J968" s="229"/>
      <c r="K968" s="229"/>
      <c r="L968" s="234"/>
      <c r="M968" s="235"/>
      <c r="N968" s="236"/>
      <c r="O968" s="236"/>
      <c r="P968" s="236"/>
      <c r="Q968" s="236"/>
      <c r="R968" s="236"/>
      <c r="S968" s="236"/>
      <c r="T968" s="237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8" t="s">
        <v>222</v>
      </c>
      <c r="AU968" s="238" t="s">
        <v>83</v>
      </c>
      <c r="AV968" s="13" t="s">
        <v>81</v>
      </c>
      <c r="AW968" s="13" t="s">
        <v>34</v>
      </c>
      <c r="AX968" s="13" t="s">
        <v>74</v>
      </c>
      <c r="AY968" s="238" t="s">
        <v>213</v>
      </c>
    </row>
    <row r="969" s="14" customFormat="1">
      <c r="A969" s="14"/>
      <c r="B969" s="239"/>
      <c r="C969" s="240"/>
      <c r="D969" s="230" t="s">
        <v>222</v>
      </c>
      <c r="E969" s="241" t="s">
        <v>19</v>
      </c>
      <c r="F969" s="242" t="s">
        <v>1319</v>
      </c>
      <c r="G969" s="240"/>
      <c r="H969" s="243">
        <v>18</v>
      </c>
      <c r="I969" s="244"/>
      <c r="J969" s="240"/>
      <c r="K969" s="240"/>
      <c r="L969" s="245"/>
      <c r="M969" s="246"/>
      <c r="N969" s="247"/>
      <c r="O969" s="247"/>
      <c r="P969" s="247"/>
      <c r="Q969" s="247"/>
      <c r="R969" s="247"/>
      <c r="S969" s="247"/>
      <c r="T969" s="248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49" t="s">
        <v>222</v>
      </c>
      <c r="AU969" s="249" t="s">
        <v>83</v>
      </c>
      <c r="AV969" s="14" t="s">
        <v>83</v>
      </c>
      <c r="AW969" s="14" t="s">
        <v>34</v>
      </c>
      <c r="AX969" s="14" t="s">
        <v>81</v>
      </c>
      <c r="AY969" s="249" t="s">
        <v>213</v>
      </c>
    </row>
    <row r="970" s="2" customFormat="1" ht="16.5" customHeight="1">
      <c r="A970" s="40"/>
      <c r="B970" s="41"/>
      <c r="C970" s="272" t="s">
        <v>1320</v>
      </c>
      <c r="D970" s="272" t="s">
        <v>310</v>
      </c>
      <c r="E970" s="273" t="s">
        <v>1321</v>
      </c>
      <c r="F970" s="274" t="s">
        <v>1322</v>
      </c>
      <c r="G970" s="275" t="s">
        <v>501</v>
      </c>
      <c r="H970" s="276">
        <v>14</v>
      </c>
      <c r="I970" s="277"/>
      <c r="J970" s="278">
        <f>ROUND(I970*H970,2)</f>
        <v>0</v>
      </c>
      <c r="K970" s="274" t="s">
        <v>19</v>
      </c>
      <c r="L970" s="279"/>
      <c r="M970" s="280" t="s">
        <v>19</v>
      </c>
      <c r="N970" s="281" t="s">
        <v>45</v>
      </c>
      <c r="O970" s="86"/>
      <c r="P970" s="224">
        <f>O970*H970</f>
        <v>0</v>
      </c>
      <c r="Q970" s="224">
        <v>0.012</v>
      </c>
      <c r="R970" s="224">
        <f>Q970*H970</f>
        <v>0.16800000000000001</v>
      </c>
      <c r="S970" s="224">
        <v>0</v>
      </c>
      <c r="T970" s="225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26" t="s">
        <v>257</v>
      </c>
      <c r="AT970" s="226" t="s">
        <v>310</v>
      </c>
      <c r="AU970" s="226" t="s">
        <v>83</v>
      </c>
      <c r="AY970" s="19" t="s">
        <v>213</v>
      </c>
      <c r="BE970" s="227">
        <f>IF(N970="základní",J970,0)</f>
        <v>0</v>
      </c>
      <c r="BF970" s="227">
        <f>IF(N970="snížená",J970,0)</f>
        <v>0</v>
      </c>
      <c r="BG970" s="227">
        <f>IF(N970="zákl. přenesená",J970,0)</f>
        <v>0</v>
      </c>
      <c r="BH970" s="227">
        <f>IF(N970="sníž. přenesená",J970,0)</f>
        <v>0</v>
      </c>
      <c r="BI970" s="227">
        <f>IF(N970="nulová",J970,0)</f>
        <v>0</v>
      </c>
      <c r="BJ970" s="19" t="s">
        <v>81</v>
      </c>
      <c r="BK970" s="227">
        <f>ROUND(I970*H970,2)</f>
        <v>0</v>
      </c>
      <c r="BL970" s="19" t="s">
        <v>220</v>
      </c>
      <c r="BM970" s="226" t="s">
        <v>1323</v>
      </c>
    </row>
    <row r="971" s="2" customFormat="1" ht="16.5" customHeight="1">
      <c r="A971" s="40"/>
      <c r="B971" s="41"/>
      <c r="C971" s="272" t="s">
        <v>1324</v>
      </c>
      <c r="D971" s="272" t="s">
        <v>310</v>
      </c>
      <c r="E971" s="273" t="s">
        <v>1325</v>
      </c>
      <c r="F971" s="274" t="s">
        <v>1326</v>
      </c>
      <c r="G971" s="275" t="s">
        <v>501</v>
      </c>
      <c r="H971" s="276">
        <v>4</v>
      </c>
      <c r="I971" s="277"/>
      <c r="J971" s="278">
        <f>ROUND(I971*H971,2)</f>
        <v>0</v>
      </c>
      <c r="K971" s="274" t="s">
        <v>19</v>
      </c>
      <c r="L971" s="279"/>
      <c r="M971" s="280" t="s">
        <v>19</v>
      </c>
      <c r="N971" s="281" t="s">
        <v>45</v>
      </c>
      <c r="O971" s="86"/>
      <c r="P971" s="224">
        <f>O971*H971</f>
        <v>0</v>
      </c>
      <c r="Q971" s="224">
        <v>0.012</v>
      </c>
      <c r="R971" s="224">
        <f>Q971*H971</f>
        <v>0.048000000000000001</v>
      </c>
      <c r="S971" s="224">
        <v>0</v>
      </c>
      <c r="T971" s="225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26" t="s">
        <v>257</v>
      </c>
      <c r="AT971" s="226" t="s">
        <v>310</v>
      </c>
      <c r="AU971" s="226" t="s">
        <v>83</v>
      </c>
      <c r="AY971" s="19" t="s">
        <v>213</v>
      </c>
      <c r="BE971" s="227">
        <f>IF(N971="základní",J971,0)</f>
        <v>0</v>
      </c>
      <c r="BF971" s="227">
        <f>IF(N971="snížená",J971,0)</f>
        <v>0</v>
      </c>
      <c r="BG971" s="227">
        <f>IF(N971="zákl. přenesená",J971,0)</f>
        <v>0</v>
      </c>
      <c r="BH971" s="227">
        <f>IF(N971="sníž. přenesená",J971,0)</f>
        <v>0</v>
      </c>
      <c r="BI971" s="227">
        <f>IF(N971="nulová",J971,0)</f>
        <v>0</v>
      </c>
      <c r="BJ971" s="19" t="s">
        <v>81</v>
      </c>
      <c r="BK971" s="227">
        <f>ROUND(I971*H971,2)</f>
        <v>0</v>
      </c>
      <c r="BL971" s="19" t="s">
        <v>220</v>
      </c>
      <c r="BM971" s="226" t="s">
        <v>1327</v>
      </c>
    </row>
    <row r="972" s="2" customFormat="1">
      <c r="A972" s="40"/>
      <c r="B972" s="41"/>
      <c r="C972" s="215" t="s">
        <v>1328</v>
      </c>
      <c r="D972" s="215" t="s">
        <v>215</v>
      </c>
      <c r="E972" s="216" t="s">
        <v>1329</v>
      </c>
      <c r="F972" s="217" t="s">
        <v>1330</v>
      </c>
      <c r="G972" s="218" t="s">
        <v>501</v>
      </c>
      <c r="H972" s="219">
        <v>167</v>
      </c>
      <c r="I972" s="220"/>
      <c r="J972" s="221">
        <f>ROUND(I972*H972,2)</f>
        <v>0</v>
      </c>
      <c r="K972" s="217" t="s">
        <v>19</v>
      </c>
      <c r="L972" s="46"/>
      <c r="M972" s="222" t="s">
        <v>19</v>
      </c>
      <c r="N972" s="223" t="s">
        <v>45</v>
      </c>
      <c r="O972" s="86"/>
      <c r="P972" s="224">
        <f>O972*H972</f>
        <v>0</v>
      </c>
      <c r="Q972" s="224">
        <v>1.0000000000000001E-05</v>
      </c>
      <c r="R972" s="224">
        <f>Q972*H972</f>
        <v>0.00167</v>
      </c>
      <c r="S972" s="224">
        <v>0</v>
      </c>
      <c r="T972" s="225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26" t="s">
        <v>220</v>
      </c>
      <c r="AT972" s="226" t="s">
        <v>215</v>
      </c>
      <c r="AU972" s="226" t="s">
        <v>83</v>
      </c>
      <c r="AY972" s="19" t="s">
        <v>213</v>
      </c>
      <c r="BE972" s="227">
        <f>IF(N972="základní",J972,0)</f>
        <v>0</v>
      </c>
      <c r="BF972" s="227">
        <f>IF(N972="snížená",J972,0)</f>
        <v>0</v>
      </c>
      <c r="BG972" s="227">
        <f>IF(N972="zákl. přenesená",J972,0)</f>
        <v>0</v>
      </c>
      <c r="BH972" s="227">
        <f>IF(N972="sníž. přenesená",J972,0)</f>
        <v>0</v>
      </c>
      <c r="BI972" s="227">
        <f>IF(N972="nulová",J972,0)</f>
        <v>0</v>
      </c>
      <c r="BJ972" s="19" t="s">
        <v>81</v>
      </c>
      <c r="BK972" s="227">
        <f>ROUND(I972*H972,2)</f>
        <v>0</v>
      </c>
      <c r="BL972" s="19" t="s">
        <v>220</v>
      </c>
      <c r="BM972" s="226" t="s">
        <v>1331</v>
      </c>
    </row>
    <row r="973" s="13" customFormat="1">
      <c r="A973" s="13"/>
      <c r="B973" s="228"/>
      <c r="C973" s="229"/>
      <c r="D973" s="230" t="s">
        <v>222</v>
      </c>
      <c r="E973" s="231" t="s">
        <v>19</v>
      </c>
      <c r="F973" s="232" t="s">
        <v>271</v>
      </c>
      <c r="G973" s="229"/>
      <c r="H973" s="231" t="s">
        <v>19</v>
      </c>
      <c r="I973" s="233"/>
      <c r="J973" s="229"/>
      <c r="K973" s="229"/>
      <c r="L973" s="234"/>
      <c r="M973" s="235"/>
      <c r="N973" s="236"/>
      <c r="O973" s="236"/>
      <c r="P973" s="236"/>
      <c r="Q973" s="236"/>
      <c r="R973" s="236"/>
      <c r="S973" s="236"/>
      <c r="T973" s="237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8" t="s">
        <v>222</v>
      </c>
      <c r="AU973" s="238" t="s">
        <v>83</v>
      </c>
      <c r="AV973" s="13" t="s">
        <v>81</v>
      </c>
      <c r="AW973" s="13" t="s">
        <v>34</v>
      </c>
      <c r="AX973" s="13" t="s">
        <v>74</v>
      </c>
      <c r="AY973" s="238" t="s">
        <v>213</v>
      </c>
    </row>
    <row r="974" s="14" customFormat="1">
      <c r="A974" s="14"/>
      <c r="B974" s="239"/>
      <c r="C974" s="240"/>
      <c r="D974" s="230" t="s">
        <v>222</v>
      </c>
      <c r="E974" s="241" t="s">
        <v>19</v>
      </c>
      <c r="F974" s="242" t="s">
        <v>1332</v>
      </c>
      <c r="G974" s="240"/>
      <c r="H974" s="243">
        <v>12</v>
      </c>
      <c r="I974" s="244"/>
      <c r="J974" s="240"/>
      <c r="K974" s="240"/>
      <c r="L974" s="245"/>
      <c r="M974" s="246"/>
      <c r="N974" s="247"/>
      <c r="O974" s="247"/>
      <c r="P974" s="247"/>
      <c r="Q974" s="247"/>
      <c r="R974" s="247"/>
      <c r="S974" s="247"/>
      <c r="T974" s="248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49" t="s">
        <v>222</v>
      </c>
      <c r="AU974" s="249" t="s">
        <v>83</v>
      </c>
      <c r="AV974" s="14" t="s">
        <v>83</v>
      </c>
      <c r="AW974" s="14" t="s">
        <v>34</v>
      </c>
      <c r="AX974" s="14" t="s">
        <v>74</v>
      </c>
      <c r="AY974" s="249" t="s">
        <v>213</v>
      </c>
    </row>
    <row r="975" s="14" customFormat="1">
      <c r="A975" s="14"/>
      <c r="B975" s="239"/>
      <c r="C975" s="240"/>
      <c r="D975" s="230" t="s">
        <v>222</v>
      </c>
      <c r="E975" s="241" t="s">
        <v>19</v>
      </c>
      <c r="F975" s="242" t="s">
        <v>1333</v>
      </c>
      <c r="G975" s="240"/>
      <c r="H975" s="243">
        <v>78</v>
      </c>
      <c r="I975" s="244"/>
      <c r="J975" s="240"/>
      <c r="K975" s="240"/>
      <c r="L975" s="245"/>
      <c r="M975" s="246"/>
      <c r="N975" s="247"/>
      <c r="O975" s="247"/>
      <c r="P975" s="247"/>
      <c r="Q975" s="247"/>
      <c r="R975" s="247"/>
      <c r="S975" s="247"/>
      <c r="T975" s="248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49" t="s">
        <v>222</v>
      </c>
      <c r="AU975" s="249" t="s">
        <v>83</v>
      </c>
      <c r="AV975" s="14" t="s">
        <v>83</v>
      </c>
      <c r="AW975" s="14" t="s">
        <v>34</v>
      </c>
      <c r="AX975" s="14" t="s">
        <v>74</v>
      </c>
      <c r="AY975" s="249" t="s">
        <v>213</v>
      </c>
    </row>
    <row r="976" s="14" customFormat="1">
      <c r="A976" s="14"/>
      <c r="B976" s="239"/>
      <c r="C976" s="240"/>
      <c r="D976" s="230" t="s">
        <v>222</v>
      </c>
      <c r="E976" s="241" t="s">
        <v>19</v>
      </c>
      <c r="F976" s="242" t="s">
        <v>1334</v>
      </c>
      <c r="G976" s="240"/>
      <c r="H976" s="243">
        <v>77</v>
      </c>
      <c r="I976" s="244"/>
      <c r="J976" s="240"/>
      <c r="K976" s="240"/>
      <c r="L976" s="245"/>
      <c r="M976" s="246"/>
      <c r="N976" s="247"/>
      <c r="O976" s="247"/>
      <c r="P976" s="247"/>
      <c r="Q976" s="247"/>
      <c r="R976" s="247"/>
      <c r="S976" s="247"/>
      <c r="T976" s="248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9" t="s">
        <v>222</v>
      </c>
      <c r="AU976" s="249" t="s">
        <v>83</v>
      </c>
      <c r="AV976" s="14" t="s">
        <v>83</v>
      </c>
      <c r="AW976" s="14" t="s">
        <v>34</v>
      </c>
      <c r="AX976" s="14" t="s">
        <v>74</v>
      </c>
      <c r="AY976" s="249" t="s">
        <v>213</v>
      </c>
    </row>
    <row r="977" s="15" customFormat="1">
      <c r="A977" s="15"/>
      <c r="B977" s="250"/>
      <c r="C977" s="251"/>
      <c r="D977" s="230" t="s">
        <v>222</v>
      </c>
      <c r="E977" s="252" t="s">
        <v>19</v>
      </c>
      <c r="F977" s="253" t="s">
        <v>228</v>
      </c>
      <c r="G977" s="251"/>
      <c r="H977" s="254">
        <v>167</v>
      </c>
      <c r="I977" s="255"/>
      <c r="J977" s="251"/>
      <c r="K977" s="251"/>
      <c r="L977" s="256"/>
      <c r="M977" s="257"/>
      <c r="N977" s="258"/>
      <c r="O977" s="258"/>
      <c r="P977" s="258"/>
      <c r="Q977" s="258"/>
      <c r="R977" s="258"/>
      <c r="S977" s="258"/>
      <c r="T977" s="259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60" t="s">
        <v>222</v>
      </c>
      <c r="AU977" s="260" t="s">
        <v>83</v>
      </c>
      <c r="AV977" s="15" t="s">
        <v>220</v>
      </c>
      <c r="AW977" s="15" t="s">
        <v>34</v>
      </c>
      <c r="AX977" s="15" t="s">
        <v>81</v>
      </c>
      <c r="AY977" s="260" t="s">
        <v>213</v>
      </c>
    </row>
    <row r="978" s="2" customFormat="1" ht="21.75" customHeight="1">
      <c r="A978" s="40"/>
      <c r="B978" s="41"/>
      <c r="C978" s="215" t="s">
        <v>1335</v>
      </c>
      <c r="D978" s="215" t="s">
        <v>215</v>
      </c>
      <c r="E978" s="216" t="s">
        <v>1336</v>
      </c>
      <c r="F978" s="217" t="s">
        <v>1337</v>
      </c>
      <c r="G978" s="218" t="s">
        <v>501</v>
      </c>
      <c r="H978" s="219">
        <v>12</v>
      </c>
      <c r="I978" s="220"/>
      <c r="J978" s="221">
        <f>ROUND(I978*H978,2)</f>
        <v>0</v>
      </c>
      <c r="K978" s="217" t="s">
        <v>219</v>
      </c>
      <c r="L978" s="46"/>
      <c r="M978" s="222" t="s">
        <v>19</v>
      </c>
      <c r="N978" s="223" t="s">
        <v>45</v>
      </c>
      <c r="O978" s="86"/>
      <c r="P978" s="224">
        <f>O978*H978</f>
        <v>0</v>
      </c>
      <c r="Q978" s="224">
        <v>0.00018000000000000001</v>
      </c>
      <c r="R978" s="224">
        <f>Q978*H978</f>
        <v>0.00216</v>
      </c>
      <c r="S978" s="224">
        <v>0</v>
      </c>
      <c r="T978" s="225">
        <f>S978*H978</f>
        <v>0</v>
      </c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R978" s="226" t="s">
        <v>220</v>
      </c>
      <c r="AT978" s="226" t="s">
        <v>215</v>
      </c>
      <c r="AU978" s="226" t="s">
        <v>83</v>
      </c>
      <c r="AY978" s="19" t="s">
        <v>213</v>
      </c>
      <c r="BE978" s="227">
        <f>IF(N978="základní",J978,0)</f>
        <v>0</v>
      </c>
      <c r="BF978" s="227">
        <f>IF(N978="snížená",J978,0)</f>
        <v>0</v>
      </c>
      <c r="BG978" s="227">
        <f>IF(N978="zákl. přenesená",J978,0)</f>
        <v>0</v>
      </c>
      <c r="BH978" s="227">
        <f>IF(N978="sníž. přenesená",J978,0)</f>
        <v>0</v>
      </c>
      <c r="BI978" s="227">
        <f>IF(N978="nulová",J978,0)</f>
        <v>0</v>
      </c>
      <c r="BJ978" s="19" t="s">
        <v>81</v>
      </c>
      <c r="BK978" s="227">
        <f>ROUND(I978*H978,2)</f>
        <v>0</v>
      </c>
      <c r="BL978" s="19" t="s">
        <v>220</v>
      </c>
      <c r="BM978" s="226" t="s">
        <v>1338</v>
      </c>
    </row>
    <row r="979" s="13" customFormat="1">
      <c r="A979" s="13"/>
      <c r="B979" s="228"/>
      <c r="C979" s="229"/>
      <c r="D979" s="230" t="s">
        <v>222</v>
      </c>
      <c r="E979" s="231" t="s">
        <v>19</v>
      </c>
      <c r="F979" s="232" t="s">
        <v>271</v>
      </c>
      <c r="G979" s="229"/>
      <c r="H979" s="231" t="s">
        <v>19</v>
      </c>
      <c r="I979" s="233"/>
      <c r="J979" s="229"/>
      <c r="K979" s="229"/>
      <c r="L979" s="234"/>
      <c r="M979" s="235"/>
      <c r="N979" s="236"/>
      <c r="O979" s="236"/>
      <c r="P979" s="236"/>
      <c r="Q979" s="236"/>
      <c r="R979" s="236"/>
      <c r="S979" s="236"/>
      <c r="T979" s="237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8" t="s">
        <v>222</v>
      </c>
      <c r="AU979" s="238" t="s">
        <v>83</v>
      </c>
      <c r="AV979" s="13" t="s">
        <v>81</v>
      </c>
      <c r="AW979" s="13" t="s">
        <v>34</v>
      </c>
      <c r="AX979" s="13" t="s">
        <v>74</v>
      </c>
      <c r="AY979" s="238" t="s">
        <v>213</v>
      </c>
    </row>
    <row r="980" s="14" customFormat="1">
      <c r="A980" s="14"/>
      <c r="B980" s="239"/>
      <c r="C980" s="240"/>
      <c r="D980" s="230" t="s">
        <v>222</v>
      </c>
      <c r="E980" s="241" t="s">
        <v>19</v>
      </c>
      <c r="F980" s="242" t="s">
        <v>1332</v>
      </c>
      <c r="G980" s="240"/>
      <c r="H980" s="243">
        <v>12</v>
      </c>
      <c r="I980" s="244"/>
      <c r="J980" s="240"/>
      <c r="K980" s="240"/>
      <c r="L980" s="245"/>
      <c r="M980" s="246"/>
      <c r="N980" s="247"/>
      <c r="O980" s="247"/>
      <c r="P980" s="247"/>
      <c r="Q980" s="247"/>
      <c r="R980" s="247"/>
      <c r="S980" s="247"/>
      <c r="T980" s="248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9" t="s">
        <v>222</v>
      </c>
      <c r="AU980" s="249" t="s">
        <v>83</v>
      </c>
      <c r="AV980" s="14" t="s">
        <v>83</v>
      </c>
      <c r="AW980" s="14" t="s">
        <v>34</v>
      </c>
      <c r="AX980" s="14" t="s">
        <v>81</v>
      </c>
      <c r="AY980" s="249" t="s">
        <v>213</v>
      </c>
    </row>
    <row r="981" s="2" customFormat="1" ht="16.5" customHeight="1">
      <c r="A981" s="40"/>
      <c r="B981" s="41"/>
      <c r="C981" s="215" t="s">
        <v>1339</v>
      </c>
      <c r="D981" s="215" t="s">
        <v>215</v>
      </c>
      <c r="E981" s="216" t="s">
        <v>1340</v>
      </c>
      <c r="F981" s="217" t="s">
        <v>1341</v>
      </c>
      <c r="G981" s="218" t="s">
        <v>218</v>
      </c>
      <c r="H981" s="219">
        <v>3.669</v>
      </c>
      <c r="I981" s="220"/>
      <c r="J981" s="221">
        <f>ROUND(I981*H981,2)</f>
        <v>0</v>
      </c>
      <c r="K981" s="217" t="s">
        <v>219</v>
      </c>
      <c r="L981" s="46"/>
      <c r="M981" s="222" t="s">
        <v>19</v>
      </c>
      <c r="N981" s="223" t="s">
        <v>45</v>
      </c>
      <c r="O981" s="86"/>
      <c r="P981" s="224">
        <f>O981*H981</f>
        <v>0</v>
      </c>
      <c r="Q981" s="224">
        <v>0</v>
      </c>
      <c r="R981" s="224">
        <f>Q981*H981</f>
        <v>0</v>
      </c>
      <c r="S981" s="224">
        <v>2</v>
      </c>
      <c r="T981" s="225">
        <f>S981*H981</f>
        <v>7.3380000000000001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26" t="s">
        <v>220</v>
      </c>
      <c r="AT981" s="226" t="s">
        <v>215</v>
      </c>
      <c r="AU981" s="226" t="s">
        <v>83</v>
      </c>
      <c r="AY981" s="19" t="s">
        <v>213</v>
      </c>
      <c r="BE981" s="227">
        <f>IF(N981="základní",J981,0)</f>
        <v>0</v>
      </c>
      <c r="BF981" s="227">
        <f>IF(N981="snížená",J981,0)</f>
        <v>0</v>
      </c>
      <c r="BG981" s="227">
        <f>IF(N981="zákl. přenesená",J981,0)</f>
        <v>0</v>
      </c>
      <c r="BH981" s="227">
        <f>IF(N981="sníž. přenesená",J981,0)</f>
        <v>0</v>
      </c>
      <c r="BI981" s="227">
        <f>IF(N981="nulová",J981,0)</f>
        <v>0</v>
      </c>
      <c r="BJ981" s="19" t="s">
        <v>81</v>
      </c>
      <c r="BK981" s="227">
        <f>ROUND(I981*H981,2)</f>
        <v>0</v>
      </c>
      <c r="BL981" s="19" t="s">
        <v>220</v>
      </c>
      <c r="BM981" s="226" t="s">
        <v>1342</v>
      </c>
    </row>
    <row r="982" s="13" customFormat="1">
      <c r="A982" s="13"/>
      <c r="B982" s="228"/>
      <c r="C982" s="229"/>
      <c r="D982" s="230" t="s">
        <v>222</v>
      </c>
      <c r="E982" s="231" t="s">
        <v>19</v>
      </c>
      <c r="F982" s="232" t="s">
        <v>271</v>
      </c>
      <c r="G982" s="229"/>
      <c r="H982" s="231" t="s">
        <v>19</v>
      </c>
      <c r="I982" s="233"/>
      <c r="J982" s="229"/>
      <c r="K982" s="229"/>
      <c r="L982" s="234"/>
      <c r="M982" s="235"/>
      <c r="N982" s="236"/>
      <c r="O982" s="236"/>
      <c r="P982" s="236"/>
      <c r="Q982" s="236"/>
      <c r="R982" s="236"/>
      <c r="S982" s="236"/>
      <c r="T982" s="237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8" t="s">
        <v>222</v>
      </c>
      <c r="AU982" s="238" t="s">
        <v>83</v>
      </c>
      <c r="AV982" s="13" t="s">
        <v>81</v>
      </c>
      <c r="AW982" s="13" t="s">
        <v>34</v>
      </c>
      <c r="AX982" s="13" t="s">
        <v>74</v>
      </c>
      <c r="AY982" s="238" t="s">
        <v>213</v>
      </c>
    </row>
    <row r="983" s="14" customFormat="1">
      <c r="A983" s="14"/>
      <c r="B983" s="239"/>
      <c r="C983" s="240"/>
      <c r="D983" s="230" t="s">
        <v>222</v>
      </c>
      <c r="E983" s="241" t="s">
        <v>19</v>
      </c>
      <c r="F983" s="242" t="s">
        <v>1343</v>
      </c>
      <c r="G983" s="240"/>
      <c r="H983" s="243">
        <v>1</v>
      </c>
      <c r="I983" s="244"/>
      <c r="J983" s="240"/>
      <c r="K983" s="240"/>
      <c r="L983" s="245"/>
      <c r="M983" s="246"/>
      <c r="N983" s="247"/>
      <c r="O983" s="247"/>
      <c r="P983" s="247"/>
      <c r="Q983" s="247"/>
      <c r="R983" s="247"/>
      <c r="S983" s="247"/>
      <c r="T983" s="248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49" t="s">
        <v>222</v>
      </c>
      <c r="AU983" s="249" t="s">
        <v>83</v>
      </c>
      <c r="AV983" s="14" t="s">
        <v>83</v>
      </c>
      <c r="AW983" s="14" t="s">
        <v>34</v>
      </c>
      <c r="AX983" s="14" t="s">
        <v>74</v>
      </c>
      <c r="AY983" s="249" t="s">
        <v>213</v>
      </c>
    </row>
    <row r="984" s="14" customFormat="1">
      <c r="A984" s="14"/>
      <c r="B984" s="239"/>
      <c r="C984" s="240"/>
      <c r="D984" s="230" t="s">
        <v>222</v>
      </c>
      <c r="E984" s="241" t="s">
        <v>19</v>
      </c>
      <c r="F984" s="242" t="s">
        <v>1344</v>
      </c>
      <c r="G984" s="240"/>
      <c r="H984" s="243">
        <v>2.669</v>
      </c>
      <c r="I984" s="244"/>
      <c r="J984" s="240"/>
      <c r="K984" s="240"/>
      <c r="L984" s="245"/>
      <c r="M984" s="246"/>
      <c r="N984" s="247"/>
      <c r="O984" s="247"/>
      <c r="P984" s="247"/>
      <c r="Q984" s="247"/>
      <c r="R984" s="247"/>
      <c r="S984" s="247"/>
      <c r="T984" s="248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49" t="s">
        <v>222</v>
      </c>
      <c r="AU984" s="249" t="s">
        <v>83</v>
      </c>
      <c r="AV984" s="14" t="s">
        <v>83</v>
      </c>
      <c r="AW984" s="14" t="s">
        <v>34</v>
      </c>
      <c r="AX984" s="14" t="s">
        <v>74</v>
      </c>
      <c r="AY984" s="249" t="s">
        <v>213</v>
      </c>
    </row>
    <row r="985" s="15" customFormat="1">
      <c r="A985" s="15"/>
      <c r="B985" s="250"/>
      <c r="C985" s="251"/>
      <c r="D985" s="230" t="s">
        <v>222</v>
      </c>
      <c r="E985" s="252" t="s">
        <v>19</v>
      </c>
      <c r="F985" s="253" t="s">
        <v>228</v>
      </c>
      <c r="G985" s="251"/>
      <c r="H985" s="254">
        <v>3.669</v>
      </c>
      <c r="I985" s="255"/>
      <c r="J985" s="251"/>
      <c r="K985" s="251"/>
      <c r="L985" s="256"/>
      <c r="M985" s="257"/>
      <c r="N985" s="258"/>
      <c r="O985" s="258"/>
      <c r="P985" s="258"/>
      <c r="Q985" s="258"/>
      <c r="R985" s="258"/>
      <c r="S985" s="258"/>
      <c r="T985" s="259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60" t="s">
        <v>222</v>
      </c>
      <c r="AU985" s="260" t="s">
        <v>83</v>
      </c>
      <c r="AV985" s="15" t="s">
        <v>220</v>
      </c>
      <c r="AW985" s="15" t="s">
        <v>34</v>
      </c>
      <c r="AX985" s="15" t="s">
        <v>81</v>
      </c>
      <c r="AY985" s="260" t="s">
        <v>213</v>
      </c>
    </row>
    <row r="986" s="2" customFormat="1" ht="16.5" customHeight="1">
      <c r="A986" s="40"/>
      <c r="B986" s="41"/>
      <c r="C986" s="215" t="s">
        <v>1345</v>
      </c>
      <c r="D986" s="215" t="s">
        <v>215</v>
      </c>
      <c r="E986" s="216" t="s">
        <v>1346</v>
      </c>
      <c r="F986" s="217" t="s">
        <v>1347</v>
      </c>
      <c r="G986" s="218" t="s">
        <v>218</v>
      </c>
      <c r="H986" s="219">
        <v>1.7529999999999999</v>
      </c>
      <c r="I986" s="220"/>
      <c r="J986" s="221">
        <f>ROUND(I986*H986,2)</f>
        <v>0</v>
      </c>
      <c r="K986" s="217" t="s">
        <v>219</v>
      </c>
      <c r="L986" s="46"/>
      <c r="M986" s="222" t="s">
        <v>19</v>
      </c>
      <c r="N986" s="223" t="s">
        <v>45</v>
      </c>
      <c r="O986" s="86"/>
      <c r="P986" s="224">
        <f>O986*H986</f>
        <v>0</v>
      </c>
      <c r="Q986" s="224">
        <v>0</v>
      </c>
      <c r="R986" s="224">
        <f>Q986*H986</f>
        <v>0</v>
      </c>
      <c r="S986" s="224">
        <v>2.3999999999999999</v>
      </c>
      <c r="T986" s="225">
        <f>S986*H986</f>
        <v>4.2071999999999994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26" t="s">
        <v>220</v>
      </c>
      <c r="AT986" s="226" t="s">
        <v>215</v>
      </c>
      <c r="AU986" s="226" t="s">
        <v>83</v>
      </c>
      <c r="AY986" s="19" t="s">
        <v>213</v>
      </c>
      <c r="BE986" s="227">
        <f>IF(N986="základní",J986,0)</f>
        <v>0</v>
      </c>
      <c r="BF986" s="227">
        <f>IF(N986="snížená",J986,0)</f>
        <v>0</v>
      </c>
      <c r="BG986" s="227">
        <f>IF(N986="zákl. přenesená",J986,0)</f>
        <v>0</v>
      </c>
      <c r="BH986" s="227">
        <f>IF(N986="sníž. přenesená",J986,0)</f>
        <v>0</v>
      </c>
      <c r="BI986" s="227">
        <f>IF(N986="nulová",J986,0)</f>
        <v>0</v>
      </c>
      <c r="BJ986" s="19" t="s">
        <v>81</v>
      </c>
      <c r="BK986" s="227">
        <f>ROUND(I986*H986,2)</f>
        <v>0</v>
      </c>
      <c r="BL986" s="19" t="s">
        <v>220</v>
      </c>
      <c r="BM986" s="226" t="s">
        <v>1348</v>
      </c>
    </row>
    <row r="987" s="13" customFormat="1">
      <c r="A987" s="13"/>
      <c r="B987" s="228"/>
      <c r="C987" s="229"/>
      <c r="D987" s="230" t="s">
        <v>222</v>
      </c>
      <c r="E987" s="231" t="s">
        <v>19</v>
      </c>
      <c r="F987" s="232" t="s">
        <v>271</v>
      </c>
      <c r="G987" s="229"/>
      <c r="H987" s="231" t="s">
        <v>19</v>
      </c>
      <c r="I987" s="233"/>
      <c r="J987" s="229"/>
      <c r="K987" s="229"/>
      <c r="L987" s="234"/>
      <c r="M987" s="235"/>
      <c r="N987" s="236"/>
      <c r="O987" s="236"/>
      <c r="P987" s="236"/>
      <c r="Q987" s="236"/>
      <c r="R987" s="236"/>
      <c r="S987" s="236"/>
      <c r="T987" s="237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8" t="s">
        <v>222</v>
      </c>
      <c r="AU987" s="238" t="s">
        <v>83</v>
      </c>
      <c r="AV987" s="13" t="s">
        <v>81</v>
      </c>
      <c r="AW987" s="13" t="s">
        <v>34</v>
      </c>
      <c r="AX987" s="13" t="s">
        <v>74</v>
      </c>
      <c r="AY987" s="238" t="s">
        <v>213</v>
      </c>
    </row>
    <row r="988" s="14" customFormat="1">
      <c r="A988" s="14"/>
      <c r="B988" s="239"/>
      <c r="C988" s="240"/>
      <c r="D988" s="230" t="s">
        <v>222</v>
      </c>
      <c r="E988" s="241" t="s">
        <v>19</v>
      </c>
      <c r="F988" s="242" t="s">
        <v>1349</v>
      </c>
      <c r="G988" s="240"/>
      <c r="H988" s="243">
        <v>1.7529999999999999</v>
      </c>
      <c r="I988" s="244"/>
      <c r="J988" s="240"/>
      <c r="K988" s="240"/>
      <c r="L988" s="245"/>
      <c r="M988" s="246"/>
      <c r="N988" s="247"/>
      <c r="O988" s="247"/>
      <c r="P988" s="247"/>
      <c r="Q988" s="247"/>
      <c r="R988" s="247"/>
      <c r="S988" s="247"/>
      <c r="T988" s="248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49" t="s">
        <v>222</v>
      </c>
      <c r="AU988" s="249" t="s">
        <v>83</v>
      </c>
      <c r="AV988" s="14" t="s">
        <v>83</v>
      </c>
      <c r="AW988" s="14" t="s">
        <v>34</v>
      </c>
      <c r="AX988" s="14" t="s">
        <v>81</v>
      </c>
      <c r="AY988" s="249" t="s">
        <v>213</v>
      </c>
    </row>
    <row r="989" s="2" customFormat="1" ht="21.75" customHeight="1">
      <c r="A989" s="40"/>
      <c r="B989" s="41"/>
      <c r="C989" s="215" t="s">
        <v>1350</v>
      </c>
      <c r="D989" s="215" t="s">
        <v>215</v>
      </c>
      <c r="E989" s="216" t="s">
        <v>1351</v>
      </c>
      <c r="F989" s="217" t="s">
        <v>1352</v>
      </c>
      <c r="G989" s="218" t="s">
        <v>218</v>
      </c>
      <c r="H989" s="219">
        <v>50.944000000000003</v>
      </c>
      <c r="I989" s="220"/>
      <c r="J989" s="221">
        <f>ROUND(I989*H989,2)</f>
        <v>0</v>
      </c>
      <c r="K989" s="217" t="s">
        <v>219</v>
      </c>
      <c r="L989" s="46"/>
      <c r="M989" s="222" t="s">
        <v>19</v>
      </c>
      <c r="N989" s="223" t="s">
        <v>45</v>
      </c>
      <c r="O989" s="86"/>
      <c r="P989" s="224">
        <f>O989*H989</f>
        <v>0</v>
      </c>
      <c r="Q989" s="224">
        <v>0</v>
      </c>
      <c r="R989" s="224">
        <f>Q989*H989</f>
        <v>0</v>
      </c>
      <c r="S989" s="224">
        <v>2.5</v>
      </c>
      <c r="T989" s="225">
        <f>S989*H989</f>
        <v>127.36000000000001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26" t="s">
        <v>220</v>
      </c>
      <c r="AT989" s="226" t="s">
        <v>215</v>
      </c>
      <c r="AU989" s="226" t="s">
        <v>83</v>
      </c>
      <c r="AY989" s="19" t="s">
        <v>213</v>
      </c>
      <c r="BE989" s="227">
        <f>IF(N989="základní",J989,0)</f>
        <v>0</v>
      </c>
      <c r="BF989" s="227">
        <f>IF(N989="snížená",J989,0)</f>
        <v>0</v>
      </c>
      <c r="BG989" s="227">
        <f>IF(N989="zákl. přenesená",J989,0)</f>
        <v>0</v>
      </c>
      <c r="BH989" s="227">
        <f>IF(N989="sníž. přenesená",J989,0)</f>
        <v>0</v>
      </c>
      <c r="BI989" s="227">
        <f>IF(N989="nulová",J989,0)</f>
        <v>0</v>
      </c>
      <c r="BJ989" s="19" t="s">
        <v>81</v>
      </c>
      <c r="BK989" s="227">
        <f>ROUND(I989*H989,2)</f>
        <v>0</v>
      </c>
      <c r="BL989" s="19" t="s">
        <v>220</v>
      </c>
      <c r="BM989" s="226" t="s">
        <v>1353</v>
      </c>
    </row>
    <row r="990" s="13" customFormat="1">
      <c r="A990" s="13"/>
      <c r="B990" s="228"/>
      <c r="C990" s="229"/>
      <c r="D990" s="230" t="s">
        <v>222</v>
      </c>
      <c r="E990" s="231" t="s">
        <v>19</v>
      </c>
      <c r="F990" s="232" t="s">
        <v>271</v>
      </c>
      <c r="G990" s="229"/>
      <c r="H990" s="231" t="s">
        <v>19</v>
      </c>
      <c r="I990" s="233"/>
      <c r="J990" s="229"/>
      <c r="K990" s="229"/>
      <c r="L990" s="234"/>
      <c r="M990" s="235"/>
      <c r="N990" s="236"/>
      <c r="O990" s="236"/>
      <c r="P990" s="236"/>
      <c r="Q990" s="236"/>
      <c r="R990" s="236"/>
      <c r="S990" s="236"/>
      <c r="T990" s="237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8" t="s">
        <v>222</v>
      </c>
      <c r="AU990" s="238" t="s">
        <v>83</v>
      </c>
      <c r="AV990" s="13" t="s">
        <v>81</v>
      </c>
      <c r="AW990" s="13" t="s">
        <v>34</v>
      </c>
      <c r="AX990" s="13" t="s">
        <v>74</v>
      </c>
      <c r="AY990" s="238" t="s">
        <v>213</v>
      </c>
    </row>
    <row r="991" s="14" customFormat="1">
      <c r="A991" s="14"/>
      <c r="B991" s="239"/>
      <c r="C991" s="240"/>
      <c r="D991" s="230" t="s">
        <v>222</v>
      </c>
      <c r="E991" s="241" t="s">
        <v>19</v>
      </c>
      <c r="F991" s="242" t="s">
        <v>1354</v>
      </c>
      <c r="G991" s="240"/>
      <c r="H991" s="243">
        <v>2.2250000000000001</v>
      </c>
      <c r="I991" s="244"/>
      <c r="J991" s="240"/>
      <c r="K991" s="240"/>
      <c r="L991" s="245"/>
      <c r="M991" s="246"/>
      <c r="N991" s="247"/>
      <c r="O991" s="247"/>
      <c r="P991" s="247"/>
      <c r="Q991" s="247"/>
      <c r="R991" s="247"/>
      <c r="S991" s="247"/>
      <c r="T991" s="248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49" t="s">
        <v>222</v>
      </c>
      <c r="AU991" s="249" t="s">
        <v>83</v>
      </c>
      <c r="AV991" s="14" t="s">
        <v>83</v>
      </c>
      <c r="AW991" s="14" t="s">
        <v>34</v>
      </c>
      <c r="AX991" s="14" t="s">
        <v>74</v>
      </c>
      <c r="AY991" s="249" t="s">
        <v>213</v>
      </c>
    </row>
    <row r="992" s="14" customFormat="1">
      <c r="A992" s="14"/>
      <c r="B992" s="239"/>
      <c r="C992" s="240"/>
      <c r="D992" s="230" t="s">
        <v>222</v>
      </c>
      <c r="E992" s="241" t="s">
        <v>19</v>
      </c>
      <c r="F992" s="242" t="s">
        <v>1157</v>
      </c>
      <c r="G992" s="240"/>
      <c r="H992" s="243">
        <v>2.1699999999999999</v>
      </c>
      <c r="I992" s="244"/>
      <c r="J992" s="240"/>
      <c r="K992" s="240"/>
      <c r="L992" s="245"/>
      <c r="M992" s="246"/>
      <c r="N992" s="247"/>
      <c r="O992" s="247"/>
      <c r="P992" s="247"/>
      <c r="Q992" s="247"/>
      <c r="R992" s="247"/>
      <c r="S992" s="247"/>
      <c r="T992" s="248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49" t="s">
        <v>222</v>
      </c>
      <c r="AU992" s="249" t="s">
        <v>83</v>
      </c>
      <c r="AV992" s="14" t="s">
        <v>83</v>
      </c>
      <c r="AW992" s="14" t="s">
        <v>34</v>
      </c>
      <c r="AX992" s="14" t="s">
        <v>74</v>
      </c>
      <c r="AY992" s="249" t="s">
        <v>213</v>
      </c>
    </row>
    <row r="993" s="14" customFormat="1">
      <c r="A993" s="14"/>
      <c r="B993" s="239"/>
      <c r="C993" s="240"/>
      <c r="D993" s="230" t="s">
        <v>222</v>
      </c>
      <c r="E993" s="241" t="s">
        <v>19</v>
      </c>
      <c r="F993" s="242" t="s">
        <v>1158</v>
      </c>
      <c r="G993" s="240"/>
      <c r="H993" s="243">
        <v>24.972000000000001</v>
      </c>
      <c r="I993" s="244"/>
      <c r="J993" s="240"/>
      <c r="K993" s="240"/>
      <c r="L993" s="245"/>
      <c r="M993" s="246"/>
      <c r="N993" s="247"/>
      <c r="O993" s="247"/>
      <c r="P993" s="247"/>
      <c r="Q993" s="247"/>
      <c r="R993" s="247"/>
      <c r="S993" s="247"/>
      <c r="T993" s="248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49" t="s">
        <v>222</v>
      </c>
      <c r="AU993" s="249" t="s">
        <v>83</v>
      </c>
      <c r="AV993" s="14" t="s">
        <v>83</v>
      </c>
      <c r="AW993" s="14" t="s">
        <v>34</v>
      </c>
      <c r="AX993" s="14" t="s">
        <v>74</v>
      </c>
      <c r="AY993" s="249" t="s">
        <v>213</v>
      </c>
    </row>
    <row r="994" s="14" customFormat="1">
      <c r="A994" s="14"/>
      <c r="B994" s="239"/>
      <c r="C994" s="240"/>
      <c r="D994" s="230" t="s">
        <v>222</v>
      </c>
      <c r="E994" s="241" t="s">
        <v>19</v>
      </c>
      <c r="F994" s="242" t="s">
        <v>1159</v>
      </c>
      <c r="G994" s="240"/>
      <c r="H994" s="243">
        <v>11.776</v>
      </c>
      <c r="I994" s="244"/>
      <c r="J994" s="240"/>
      <c r="K994" s="240"/>
      <c r="L994" s="245"/>
      <c r="M994" s="246"/>
      <c r="N994" s="247"/>
      <c r="O994" s="247"/>
      <c r="P994" s="247"/>
      <c r="Q994" s="247"/>
      <c r="R994" s="247"/>
      <c r="S994" s="247"/>
      <c r="T994" s="248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49" t="s">
        <v>222</v>
      </c>
      <c r="AU994" s="249" t="s">
        <v>83</v>
      </c>
      <c r="AV994" s="14" t="s">
        <v>83</v>
      </c>
      <c r="AW994" s="14" t="s">
        <v>34</v>
      </c>
      <c r="AX994" s="14" t="s">
        <v>74</v>
      </c>
      <c r="AY994" s="249" t="s">
        <v>213</v>
      </c>
    </row>
    <row r="995" s="14" customFormat="1">
      <c r="A995" s="14"/>
      <c r="B995" s="239"/>
      <c r="C995" s="240"/>
      <c r="D995" s="230" t="s">
        <v>222</v>
      </c>
      <c r="E995" s="241" t="s">
        <v>19</v>
      </c>
      <c r="F995" s="242" t="s">
        <v>1160</v>
      </c>
      <c r="G995" s="240"/>
      <c r="H995" s="243">
        <v>9.8010000000000002</v>
      </c>
      <c r="I995" s="244"/>
      <c r="J995" s="240"/>
      <c r="K995" s="240"/>
      <c r="L995" s="245"/>
      <c r="M995" s="246"/>
      <c r="N995" s="247"/>
      <c r="O995" s="247"/>
      <c r="P995" s="247"/>
      <c r="Q995" s="247"/>
      <c r="R995" s="247"/>
      <c r="S995" s="247"/>
      <c r="T995" s="248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49" t="s">
        <v>222</v>
      </c>
      <c r="AU995" s="249" t="s">
        <v>83</v>
      </c>
      <c r="AV995" s="14" t="s">
        <v>83</v>
      </c>
      <c r="AW995" s="14" t="s">
        <v>34</v>
      </c>
      <c r="AX995" s="14" t="s">
        <v>74</v>
      </c>
      <c r="AY995" s="249" t="s">
        <v>213</v>
      </c>
    </row>
    <row r="996" s="15" customFormat="1">
      <c r="A996" s="15"/>
      <c r="B996" s="250"/>
      <c r="C996" s="251"/>
      <c r="D996" s="230" t="s">
        <v>222</v>
      </c>
      <c r="E996" s="252" t="s">
        <v>19</v>
      </c>
      <c r="F996" s="253" t="s">
        <v>228</v>
      </c>
      <c r="G996" s="251"/>
      <c r="H996" s="254">
        <v>50.944000000000003</v>
      </c>
      <c r="I996" s="255"/>
      <c r="J996" s="251"/>
      <c r="K996" s="251"/>
      <c r="L996" s="256"/>
      <c r="M996" s="257"/>
      <c r="N996" s="258"/>
      <c r="O996" s="258"/>
      <c r="P996" s="258"/>
      <c r="Q996" s="258"/>
      <c r="R996" s="258"/>
      <c r="S996" s="258"/>
      <c r="T996" s="259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60" t="s">
        <v>222</v>
      </c>
      <c r="AU996" s="260" t="s">
        <v>83</v>
      </c>
      <c r="AV996" s="15" t="s">
        <v>220</v>
      </c>
      <c r="AW996" s="15" t="s">
        <v>34</v>
      </c>
      <c r="AX996" s="15" t="s">
        <v>81</v>
      </c>
      <c r="AY996" s="260" t="s">
        <v>213</v>
      </c>
    </row>
    <row r="997" s="2" customFormat="1">
      <c r="A997" s="40"/>
      <c r="B997" s="41"/>
      <c r="C997" s="215" t="s">
        <v>1355</v>
      </c>
      <c r="D997" s="215" t="s">
        <v>215</v>
      </c>
      <c r="E997" s="216" t="s">
        <v>1356</v>
      </c>
      <c r="F997" s="217" t="s">
        <v>1357</v>
      </c>
      <c r="G997" s="218" t="s">
        <v>236</v>
      </c>
      <c r="H997" s="219">
        <v>177.816</v>
      </c>
      <c r="I997" s="220"/>
      <c r="J997" s="221">
        <f>ROUND(I997*H997,2)</f>
        <v>0</v>
      </c>
      <c r="K997" s="217" t="s">
        <v>219</v>
      </c>
      <c r="L997" s="46"/>
      <c r="M997" s="222" t="s">
        <v>19</v>
      </c>
      <c r="N997" s="223" t="s">
        <v>45</v>
      </c>
      <c r="O997" s="86"/>
      <c r="P997" s="224">
        <f>O997*H997</f>
        <v>0</v>
      </c>
      <c r="Q997" s="224">
        <v>0</v>
      </c>
      <c r="R997" s="224">
        <f>Q997*H997</f>
        <v>0</v>
      </c>
      <c r="S997" s="224">
        <v>0.13100000000000001</v>
      </c>
      <c r="T997" s="225">
        <f>S997*H997</f>
        <v>23.293896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26" t="s">
        <v>220</v>
      </c>
      <c r="AT997" s="226" t="s">
        <v>215</v>
      </c>
      <c r="AU997" s="226" t="s">
        <v>83</v>
      </c>
      <c r="AY997" s="19" t="s">
        <v>213</v>
      </c>
      <c r="BE997" s="227">
        <f>IF(N997="základní",J997,0)</f>
        <v>0</v>
      </c>
      <c r="BF997" s="227">
        <f>IF(N997="snížená",J997,0)</f>
        <v>0</v>
      </c>
      <c r="BG997" s="227">
        <f>IF(N997="zákl. přenesená",J997,0)</f>
        <v>0</v>
      </c>
      <c r="BH997" s="227">
        <f>IF(N997="sníž. přenesená",J997,0)</f>
        <v>0</v>
      </c>
      <c r="BI997" s="227">
        <f>IF(N997="nulová",J997,0)</f>
        <v>0</v>
      </c>
      <c r="BJ997" s="19" t="s">
        <v>81</v>
      </c>
      <c r="BK997" s="227">
        <f>ROUND(I997*H997,2)</f>
        <v>0</v>
      </c>
      <c r="BL997" s="19" t="s">
        <v>220</v>
      </c>
      <c r="BM997" s="226" t="s">
        <v>1358</v>
      </c>
    </row>
    <row r="998" s="13" customFormat="1">
      <c r="A998" s="13"/>
      <c r="B998" s="228"/>
      <c r="C998" s="229"/>
      <c r="D998" s="230" t="s">
        <v>222</v>
      </c>
      <c r="E998" s="231" t="s">
        <v>19</v>
      </c>
      <c r="F998" s="232" t="s">
        <v>271</v>
      </c>
      <c r="G998" s="229"/>
      <c r="H998" s="231" t="s">
        <v>19</v>
      </c>
      <c r="I998" s="233"/>
      <c r="J998" s="229"/>
      <c r="K998" s="229"/>
      <c r="L998" s="234"/>
      <c r="M998" s="235"/>
      <c r="N998" s="236"/>
      <c r="O998" s="236"/>
      <c r="P998" s="236"/>
      <c r="Q998" s="236"/>
      <c r="R998" s="236"/>
      <c r="S998" s="236"/>
      <c r="T998" s="237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8" t="s">
        <v>222</v>
      </c>
      <c r="AU998" s="238" t="s">
        <v>83</v>
      </c>
      <c r="AV998" s="13" t="s">
        <v>81</v>
      </c>
      <c r="AW998" s="13" t="s">
        <v>34</v>
      </c>
      <c r="AX998" s="13" t="s">
        <v>74</v>
      </c>
      <c r="AY998" s="238" t="s">
        <v>213</v>
      </c>
    </row>
    <row r="999" s="13" customFormat="1">
      <c r="A999" s="13"/>
      <c r="B999" s="228"/>
      <c r="C999" s="229"/>
      <c r="D999" s="230" t="s">
        <v>222</v>
      </c>
      <c r="E999" s="231" t="s">
        <v>19</v>
      </c>
      <c r="F999" s="232" t="s">
        <v>1359</v>
      </c>
      <c r="G999" s="229"/>
      <c r="H999" s="231" t="s">
        <v>19</v>
      </c>
      <c r="I999" s="233"/>
      <c r="J999" s="229"/>
      <c r="K999" s="229"/>
      <c r="L999" s="234"/>
      <c r="M999" s="235"/>
      <c r="N999" s="236"/>
      <c r="O999" s="236"/>
      <c r="P999" s="236"/>
      <c r="Q999" s="236"/>
      <c r="R999" s="236"/>
      <c r="S999" s="236"/>
      <c r="T999" s="237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38" t="s">
        <v>222</v>
      </c>
      <c r="AU999" s="238" t="s">
        <v>83</v>
      </c>
      <c r="AV999" s="13" t="s">
        <v>81</v>
      </c>
      <c r="AW999" s="13" t="s">
        <v>34</v>
      </c>
      <c r="AX999" s="13" t="s">
        <v>74</v>
      </c>
      <c r="AY999" s="238" t="s">
        <v>213</v>
      </c>
    </row>
    <row r="1000" s="14" customFormat="1">
      <c r="A1000" s="14"/>
      <c r="B1000" s="239"/>
      <c r="C1000" s="240"/>
      <c r="D1000" s="230" t="s">
        <v>222</v>
      </c>
      <c r="E1000" s="241" t="s">
        <v>19</v>
      </c>
      <c r="F1000" s="242" t="s">
        <v>1360</v>
      </c>
      <c r="G1000" s="240"/>
      <c r="H1000" s="243">
        <v>177.816</v>
      </c>
      <c r="I1000" s="244"/>
      <c r="J1000" s="240"/>
      <c r="K1000" s="240"/>
      <c r="L1000" s="245"/>
      <c r="M1000" s="246"/>
      <c r="N1000" s="247"/>
      <c r="O1000" s="247"/>
      <c r="P1000" s="247"/>
      <c r="Q1000" s="247"/>
      <c r="R1000" s="247"/>
      <c r="S1000" s="247"/>
      <c r="T1000" s="248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49" t="s">
        <v>222</v>
      </c>
      <c r="AU1000" s="249" t="s">
        <v>83</v>
      </c>
      <c r="AV1000" s="14" t="s">
        <v>83</v>
      </c>
      <c r="AW1000" s="14" t="s">
        <v>34</v>
      </c>
      <c r="AX1000" s="14" t="s">
        <v>81</v>
      </c>
      <c r="AY1000" s="249" t="s">
        <v>213</v>
      </c>
    </row>
    <row r="1001" s="2" customFormat="1">
      <c r="A1001" s="40"/>
      <c r="B1001" s="41"/>
      <c r="C1001" s="215" t="s">
        <v>1361</v>
      </c>
      <c r="D1001" s="215" t="s">
        <v>215</v>
      </c>
      <c r="E1001" s="216" t="s">
        <v>1356</v>
      </c>
      <c r="F1001" s="217" t="s">
        <v>1357</v>
      </c>
      <c r="G1001" s="218" t="s">
        <v>236</v>
      </c>
      <c r="H1001" s="219">
        <v>295.548</v>
      </c>
      <c r="I1001" s="220"/>
      <c r="J1001" s="221">
        <f>ROUND(I1001*H1001,2)</f>
        <v>0</v>
      </c>
      <c r="K1001" s="217" t="s">
        <v>219</v>
      </c>
      <c r="L1001" s="46"/>
      <c r="M1001" s="222" t="s">
        <v>19</v>
      </c>
      <c r="N1001" s="223" t="s">
        <v>45</v>
      </c>
      <c r="O1001" s="86"/>
      <c r="P1001" s="224">
        <f>O1001*H1001</f>
        <v>0</v>
      </c>
      <c r="Q1001" s="224">
        <v>0</v>
      </c>
      <c r="R1001" s="224">
        <f>Q1001*H1001</f>
        <v>0</v>
      </c>
      <c r="S1001" s="224">
        <v>0.13100000000000001</v>
      </c>
      <c r="T1001" s="225">
        <f>S1001*H1001</f>
        <v>38.716788000000001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26" t="s">
        <v>220</v>
      </c>
      <c r="AT1001" s="226" t="s">
        <v>215</v>
      </c>
      <c r="AU1001" s="226" t="s">
        <v>83</v>
      </c>
      <c r="AY1001" s="19" t="s">
        <v>213</v>
      </c>
      <c r="BE1001" s="227">
        <f>IF(N1001="základní",J1001,0)</f>
        <v>0</v>
      </c>
      <c r="BF1001" s="227">
        <f>IF(N1001="snížená",J1001,0)</f>
        <v>0</v>
      </c>
      <c r="BG1001" s="227">
        <f>IF(N1001="zákl. přenesená",J1001,0)</f>
        <v>0</v>
      </c>
      <c r="BH1001" s="227">
        <f>IF(N1001="sníž. přenesená",J1001,0)</f>
        <v>0</v>
      </c>
      <c r="BI1001" s="227">
        <f>IF(N1001="nulová",J1001,0)</f>
        <v>0</v>
      </c>
      <c r="BJ1001" s="19" t="s">
        <v>81</v>
      </c>
      <c r="BK1001" s="227">
        <f>ROUND(I1001*H1001,2)</f>
        <v>0</v>
      </c>
      <c r="BL1001" s="19" t="s">
        <v>220</v>
      </c>
      <c r="BM1001" s="226" t="s">
        <v>1362</v>
      </c>
    </row>
    <row r="1002" s="13" customFormat="1">
      <c r="A1002" s="13"/>
      <c r="B1002" s="228"/>
      <c r="C1002" s="229"/>
      <c r="D1002" s="230" t="s">
        <v>222</v>
      </c>
      <c r="E1002" s="231" t="s">
        <v>19</v>
      </c>
      <c r="F1002" s="232" t="s">
        <v>271</v>
      </c>
      <c r="G1002" s="229"/>
      <c r="H1002" s="231" t="s">
        <v>19</v>
      </c>
      <c r="I1002" s="233"/>
      <c r="J1002" s="229"/>
      <c r="K1002" s="229"/>
      <c r="L1002" s="234"/>
      <c r="M1002" s="235"/>
      <c r="N1002" s="236"/>
      <c r="O1002" s="236"/>
      <c r="P1002" s="236"/>
      <c r="Q1002" s="236"/>
      <c r="R1002" s="236"/>
      <c r="S1002" s="236"/>
      <c r="T1002" s="237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38" t="s">
        <v>222</v>
      </c>
      <c r="AU1002" s="238" t="s">
        <v>83</v>
      </c>
      <c r="AV1002" s="13" t="s">
        <v>81</v>
      </c>
      <c r="AW1002" s="13" t="s">
        <v>34</v>
      </c>
      <c r="AX1002" s="13" t="s">
        <v>74</v>
      </c>
      <c r="AY1002" s="238" t="s">
        <v>213</v>
      </c>
    </row>
    <row r="1003" s="14" customFormat="1">
      <c r="A1003" s="14"/>
      <c r="B1003" s="239"/>
      <c r="C1003" s="240"/>
      <c r="D1003" s="230" t="s">
        <v>222</v>
      </c>
      <c r="E1003" s="241" t="s">
        <v>19</v>
      </c>
      <c r="F1003" s="242" t="s">
        <v>1363</v>
      </c>
      <c r="G1003" s="240"/>
      <c r="H1003" s="243">
        <v>36.701999999999998</v>
      </c>
      <c r="I1003" s="244"/>
      <c r="J1003" s="240"/>
      <c r="K1003" s="240"/>
      <c r="L1003" s="245"/>
      <c r="M1003" s="246"/>
      <c r="N1003" s="247"/>
      <c r="O1003" s="247"/>
      <c r="P1003" s="247"/>
      <c r="Q1003" s="247"/>
      <c r="R1003" s="247"/>
      <c r="S1003" s="247"/>
      <c r="T1003" s="248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49" t="s">
        <v>222</v>
      </c>
      <c r="AU1003" s="249" t="s">
        <v>83</v>
      </c>
      <c r="AV1003" s="14" t="s">
        <v>83</v>
      </c>
      <c r="AW1003" s="14" t="s">
        <v>34</v>
      </c>
      <c r="AX1003" s="14" t="s">
        <v>74</v>
      </c>
      <c r="AY1003" s="249" t="s">
        <v>213</v>
      </c>
    </row>
    <row r="1004" s="14" customFormat="1">
      <c r="A1004" s="14"/>
      <c r="B1004" s="239"/>
      <c r="C1004" s="240"/>
      <c r="D1004" s="230" t="s">
        <v>222</v>
      </c>
      <c r="E1004" s="241" t="s">
        <v>19</v>
      </c>
      <c r="F1004" s="242" t="s">
        <v>1364</v>
      </c>
      <c r="G1004" s="240"/>
      <c r="H1004" s="243">
        <v>157.90899999999999</v>
      </c>
      <c r="I1004" s="244"/>
      <c r="J1004" s="240"/>
      <c r="K1004" s="240"/>
      <c r="L1004" s="245"/>
      <c r="M1004" s="246"/>
      <c r="N1004" s="247"/>
      <c r="O1004" s="247"/>
      <c r="P1004" s="247"/>
      <c r="Q1004" s="247"/>
      <c r="R1004" s="247"/>
      <c r="S1004" s="247"/>
      <c r="T1004" s="248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49" t="s">
        <v>222</v>
      </c>
      <c r="AU1004" s="249" t="s">
        <v>83</v>
      </c>
      <c r="AV1004" s="14" t="s">
        <v>83</v>
      </c>
      <c r="AW1004" s="14" t="s">
        <v>34</v>
      </c>
      <c r="AX1004" s="14" t="s">
        <v>74</v>
      </c>
      <c r="AY1004" s="249" t="s">
        <v>213</v>
      </c>
    </row>
    <row r="1005" s="14" customFormat="1">
      <c r="A1005" s="14"/>
      <c r="B1005" s="239"/>
      <c r="C1005" s="240"/>
      <c r="D1005" s="230" t="s">
        <v>222</v>
      </c>
      <c r="E1005" s="241" t="s">
        <v>19</v>
      </c>
      <c r="F1005" s="242" t="s">
        <v>1365</v>
      </c>
      <c r="G1005" s="240"/>
      <c r="H1005" s="243">
        <v>79.382999999999996</v>
      </c>
      <c r="I1005" s="244"/>
      <c r="J1005" s="240"/>
      <c r="K1005" s="240"/>
      <c r="L1005" s="245"/>
      <c r="M1005" s="246"/>
      <c r="N1005" s="247"/>
      <c r="O1005" s="247"/>
      <c r="P1005" s="247"/>
      <c r="Q1005" s="247"/>
      <c r="R1005" s="247"/>
      <c r="S1005" s="247"/>
      <c r="T1005" s="248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49" t="s">
        <v>222</v>
      </c>
      <c r="AU1005" s="249" t="s">
        <v>83</v>
      </c>
      <c r="AV1005" s="14" t="s">
        <v>83</v>
      </c>
      <c r="AW1005" s="14" t="s">
        <v>34</v>
      </c>
      <c r="AX1005" s="14" t="s">
        <v>74</v>
      </c>
      <c r="AY1005" s="249" t="s">
        <v>213</v>
      </c>
    </row>
    <row r="1006" s="14" customFormat="1">
      <c r="A1006" s="14"/>
      <c r="B1006" s="239"/>
      <c r="C1006" s="240"/>
      <c r="D1006" s="230" t="s">
        <v>222</v>
      </c>
      <c r="E1006" s="241" t="s">
        <v>19</v>
      </c>
      <c r="F1006" s="242" t="s">
        <v>1366</v>
      </c>
      <c r="G1006" s="240"/>
      <c r="H1006" s="243">
        <v>21.553999999999998</v>
      </c>
      <c r="I1006" s="244"/>
      <c r="J1006" s="240"/>
      <c r="K1006" s="240"/>
      <c r="L1006" s="245"/>
      <c r="M1006" s="246"/>
      <c r="N1006" s="247"/>
      <c r="O1006" s="247"/>
      <c r="P1006" s="247"/>
      <c r="Q1006" s="247"/>
      <c r="R1006" s="247"/>
      <c r="S1006" s="247"/>
      <c r="T1006" s="248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49" t="s">
        <v>222</v>
      </c>
      <c r="AU1006" s="249" t="s">
        <v>83</v>
      </c>
      <c r="AV1006" s="14" t="s">
        <v>83</v>
      </c>
      <c r="AW1006" s="14" t="s">
        <v>34</v>
      </c>
      <c r="AX1006" s="14" t="s">
        <v>74</v>
      </c>
      <c r="AY1006" s="249" t="s">
        <v>213</v>
      </c>
    </row>
    <row r="1007" s="15" customFormat="1">
      <c r="A1007" s="15"/>
      <c r="B1007" s="250"/>
      <c r="C1007" s="251"/>
      <c r="D1007" s="230" t="s">
        <v>222</v>
      </c>
      <c r="E1007" s="252" t="s">
        <v>19</v>
      </c>
      <c r="F1007" s="253" t="s">
        <v>228</v>
      </c>
      <c r="G1007" s="251"/>
      <c r="H1007" s="254">
        <v>295.548</v>
      </c>
      <c r="I1007" s="255"/>
      <c r="J1007" s="251"/>
      <c r="K1007" s="251"/>
      <c r="L1007" s="256"/>
      <c r="M1007" s="257"/>
      <c r="N1007" s="258"/>
      <c r="O1007" s="258"/>
      <c r="P1007" s="258"/>
      <c r="Q1007" s="258"/>
      <c r="R1007" s="258"/>
      <c r="S1007" s="258"/>
      <c r="T1007" s="259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60" t="s">
        <v>222</v>
      </c>
      <c r="AU1007" s="260" t="s">
        <v>83</v>
      </c>
      <c r="AV1007" s="15" t="s">
        <v>220</v>
      </c>
      <c r="AW1007" s="15" t="s">
        <v>34</v>
      </c>
      <c r="AX1007" s="15" t="s">
        <v>81</v>
      </c>
      <c r="AY1007" s="260" t="s">
        <v>213</v>
      </c>
    </row>
    <row r="1008" s="2" customFormat="1">
      <c r="A1008" s="40"/>
      <c r="B1008" s="41"/>
      <c r="C1008" s="215" t="s">
        <v>1367</v>
      </c>
      <c r="D1008" s="215" t="s">
        <v>215</v>
      </c>
      <c r="E1008" s="216" t="s">
        <v>1368</v>
      </c>
      <c r="F1008" s="217" t="s">
        <v>1369</v>
      </c>
      <c r="G1008" s="218" t="s">
        <v>236</v>
      </c>
      <c r="H1008" s="219">
        <v>207.572</v>
      </c>
      <c r="I1008" s="220"/>
      <c r="J1008" s="221">
        <f>ROUND(I1008*H1008,2)</f>
        <v>0</v>
      </c>
      <c r="K1008" s="217" t="s">
        <v>219</v>
      </c>
      <c r="L1008" s="46"/>
      <c r="M1008" s="222" t="s">
        <v>19</v>
      </c>
      <c r="N1008" s="223" t="s">
        <v>45</v>
      </c>
      <c r="O1008" s="86"/>
      <c r="P1008" s="224">
        <f>O1008*H1008</f>
        <v>0</v>
      </c>
      <c r="Q1008" s="224">
        <v>0</v>
      </c>
      <c r="R1008" s="224">
        <f>Q1008*H1008</f>
        <v>0</v>
      </c>
      <c r="S1008" s="224">
        <v>0.26100000000000001</v>
      </c>
      <c r="T1008" s="225">
        <f>S1008*H1008</f>
        <v>54.176292000000004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26" t="s">
        <v>220</v>
      </c>
      <c r="AT1008" s="226" t="s">
        <v>215</v>
      </c>
      <c r="AU1008" s="226" t="s">
        <v>83</v>
      </c>
      <c r="AY1008" s="19" t="s">
        <v>213</v>
      </c>
      <c r="BE1008" s="227">
        <f>IF(N1008="základní",J1008,0)</f>
        <v>0</v>
      </c>
      <c r="BF1008" s="227">
        <f>IF(N1008="snížená",J1008,0)</f>
        <v>0</v>
      </c>
      <c r="BG1008" s="227">
        <f>IF(N1008="zákl. přenesená",J1008,0)</f>
        <v>0</v>
      </c>
      <c r="BH1008" s="227">
        <f>IF(N1008="sníž. přenesená",J1008,0)</f>
        <v>0</v>
      </c>
      <c r="BI1008" s="227">
        <f>IF(N1008="nulová",J1008,0)</f>
        <v>0</v>
      </c>
      <c r="BJ1008" s="19" t="s">
        <v>81</v>
      </c>
      <c r="BK1008" s="227">
        <f>ROUND(I1008*H1008,2)</f>
        <v>0</v>
      </c>
      <c r="BL1008" s="19" t="s">
        <v>220</v>
      </c>
      <c r="BM1008" s="226" t="s">
        <v>1370</v>
      </c>
    </row>
    <row r="1009" s="13" customFormat="1">
      <c r="A1009" s="13"/>
      <c r="B1009" s="228"/>
      <c r="C1009" s="229"/>
      <c r="D1009" s="230" t="s">
        <v>222</v>
      </c>
      <c r="E1009" s="231" t="s">
        <v>19</v>
      </c>
      <c r="F1009" s="232" t="s">
        <v>271</v>
      </c>
      <c r="G1009" s="229"/>
      <c r="H1009" s="231" t="s">
        <v>19</v>
      </c>
      <c r="I1009" s="233"/>
      <c r="J1009" s="229"/>
      <c r="K1009" s="229"/>
      <c r="L1009" s="234"/>
      <c r="M1009" s="235"/>
      <c r="N1009" s="236"/>
      <c r="O1009" s="236"/>
      <c r="P1009" s="236"/>
      <c r="Q1009" s="236"/>
      <c r="R1009" s="236"/>
      <c r="S1009" s="236"/>
      <c r="T1009" s="237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8" t="s">
        <v>222</v>
      </c>
      <c r="AU1009" s="238" t="s">
        <v>83</v>
      </c>
      <c r="AV1009" s="13" t="s">
        <v>81</v>
      </c>
      <c r="AW1009" s="13" t="s">
        <v>34</v>
      </c>
      <c r="AX1009" s="13" t="s">
        <v>74</v>
      </c>
      <c r="AY1009" s="238" t="s">
        <v>213</v>
      </c>
    </row>
    <row r="1010" s="14" customFormat="1">
      <c r="A1010" s="14"/>
      <c r="B1010" s="239"/>
      <c r="C1010" s="240"/>
      <c r="D1010" s="230" t="s">
        <v>222</v>
      </c>
      <c r="E1010" s="241" t="s">
        <v>19</v>
      </c>
      <c r="F1010" s="242" t="s">
        <v>1371</v>
      </c>
      <c r="G1010" s="240"/>
      <c r="H1010" s="243">
        <v>3.2069999999999999</v>
      </c>
      <c r="I1010" s="244"/>
      <c r="J1010" s="240"/>
      <c r="K1010" s="240"/>
      <c r="L1010" s="245"/>
      <c r="M1010" s="246"/>
      <c r="N1010" s="247"/>
      <c r="O1010" s="247"/>
      <c r="P1010" s="247"/>
      <c r="Q1010" s="247"/>
      <c r="R1010" s="247"/>
      <c r="S1010" s="247"/>
      <c r="T1010" s="248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49" t="s">
        <v>222</v>
      </c>
      <c r="AU1010" s="249" t="s">
        <v>83</v>
      </c>
      <c r="AV1010" s="14" t="s">
        <v>83</v>
      </c>
      <c r="AW1010" s="14" t="s">
        <v>34</v>
      </c>
      <c r="AX1010" s="14" t="s">
        <v>74</v>
      </c>
      <c r="AY1010" s="249" t="s">
        <v>213</v>
      </c>
    </row>
    <row r="1011" s="14" customFormat="1">
      <c r="A1011" s="14"/>
      <c r="B1011" s="239"/>
      <c r="C1011" s="240"/>
      <c r="D1011" s="230" t="s">
        <v>222</v>
      </c>
      <c r="E1011" s="241" t="s">
        <v>19</v>
      </c>
      <c r="F1011" s="242" t="s">
        <v>1372</v>
      </c>
      <c r="G1011" s="240"/>
      <c r="H1011" s="243">
        <v>50.308</v>
      </c>
      <c r="I1011" s="244"/>
      <c r="J1011" s="240"/>
      <c r="K1011" s="240"/>
      <c r="L1011" s="245"/>
      <c r="M1011" s="246"/>
      <c r="N1011" s="247"/>
      <c r="O1011" s="247"/>
      <c r="P1011" s="247"/>
      <c r="Q1011" s="247"/>
      <c r="R1011" s="247"/>
      <c r="S1011" s="247"/>
      <c r="T1011" s="248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49" t="s">
        <v>222</v>
      </c>
      <c r="AU1011" s="249" t="s">
        <v>83</v>
      </c>
      <c r="AV1011" s="14" t="s">
        <v>83</v>
      </c>
      <c r="AW1011" s="14" t="s">
        <v>34</v>
      </c>
      <c r="AX1011" s="14" t="s">
        <v>74</v>
      </c>
      <c r="AY1011" s="249" t="s">
        <v>213</v>
      </c>
    </row>
    <row r="1012" s="14" customFormat="1">
      <c r="A1012" s="14"/>
      <c r="B1012" s="239"/>
      <c r="C1012" s="240"/>
      <c r="D1012" s="230" t="s">
        <v>222</v>
      </c>
      <c r="E1012" s="241" t="s">
        <v>19</v>
      </c>
      <c r="F1012" s="242" t="s">
        <v>1373</v>
      </c>
      <c r="G1012" s="240"/>
      <c r="H1012" s="243">
        <v>18.936</v>
      </c>
      <c r="I1012" s="244"/>
      <c r="J1012" s="240"/>
      <c r="K1012" s="240"/>
      <c r="L1012" s="245"/>
      <c r="M1012" s="246"/>
      <c r="N1012" s="247"/>
      <c r="O1012" s="247"/>
      <c r="P1012" s="247"/>
      <c r="Q1012" s="247"/>
      <c r="R1012" s="247"/>
      <c r="S1012" s="247"/>
      <c r="T1012" s="248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49" t="s">
        <v>222</v>
      </c>
      <c r="AU1012" s="249" t="s">
        <v>83</v>
      </c>
      <c r="AV1012" s="14" t="s">
        <v>83</v>
      </c>
      <c r="AW1012" s="14" t="s">
        <v>34</v>
      </c>
      <c r="AX1012" s="14" t="s">
        <v>74</v>
      </c>
      <c r="AY1012" s="249" t="s">
        <v>213</v>
      </c>
    </row>
    <row r="1013" s="14" customFormat="1">
      <c r="A1013" s="14"/>
      <c r="B1013" s="239"/>
      <c r="C1013" s="240"/>
      <c r="D1013" s="230" t="s">
        <v>222</v>
      </c>
      <c r="E1013" s="241" t="s">
        <v>19</v>
      </c>
      <c r="F1013" s="242" t="s">
        <v>1374</v>
      </c>
      <c r="G1013" s="240"/>
      <c r="H1013" s="243">
        <v>89.033000000000001</v>
      </c>
      <c r="I1013" s="244"/>
      <c r="J1013" s="240"/>
      <c r="K1013" s="240"/>
      <c r="L1013" s="245"/>
      <c r="M1013" s="246"/>
      <c r="N1013" s="247"/>
      <c r="O1013" s="247"/>
      <c r="P1013" s="247"/>
      <c r="Q1013" s="247"/>
      <c r="R1013" s="247"/>
      <c r="S1013" s="247"/>
      <c r="T1013" s="248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49" t="s">
        <v>222</v>
      </c>
      <c r="AU1013" s="249" t="s">
        <v>83</v>
      </c>
      <c r="AV1013" s="14" t="s">
        <v>83</v>
      </c>
      <c r="AW1013" s="14" t="s">
        <v>34</v>
      </c>
      <c r="AX1013" s="14" t="s">
        <v>74</v>
      </c>
      <c r="AY1013" s="249" t="s">
        <v>213</v>
      </c>
    </row>
    <row r="1014" s="14" customFormat="1">
      <c r="A1014" s="14"/>
      <c r="B1014" s="239"/>
      <c r="C1014" s="240"/>
      <c r="D1014" s="230" t="s">
        <v>222</v>
      </c>
      <c r="E1014" s="241" t="s">
        <v>19</v>
      </c>
      <c r="F1014" s="242" t="s">
        <v>1375</v>
      </c>
      <c r="G1014" s="240"/>
      <c r="H1014" s="243">
        <v>13.173</v>
      </c>
      <c r="I1014" s="244"/>
      <c r="J1014" s="240"/>
      <c r="K1014" s="240"/>
      <c r="L1014" s="245"/>
      <c r="M1014" s="246"/>
      <c r="N1014" s="247"/>
      <c r="O1014" s="247"/>
      <c r="P1014" s="247"/>
      <c r="Q1014" s="247"/>
      <c r="R1014" s="247"/>
      <c r="S1014" s="247"/>
      <c r="T1014" s="248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49" t="s">
        <v>222</v>
      </c>
      <c r="AU1014" s="249" t="s">
        <v>83</v>
      </c>
      <c r="AV1014" s="14" t="s">
        <v>83</v>
      </c>
      <c r="AW1014" s="14" t="s">
        <v>34</v>
      </c>
      <c r="AX1014" s="14" t="s">
        <v>74</v>
      </c>
      <c r="AY1014" s="249" t="s">
        <v>213</v>
      </c>
    </row>
    <row r="1015" s="14" customFormat="1">
      <c r="A1015" s="14"/>
      <c r="B1015" s="239"/>
      <c r="C1015" s="240"/>
      <c r="D1015" s="230" t="s">
        <v>222</v>
      </c>
      <c r="E1015" s="241" t="s">
        <v>19</v>
      </c>
      <c r="F1015" s="242" t="s">
        <v>1376</v>
      </c>
      <c r="G1015" s="240"/>
      <c r="H1015" s="243">
        <v>18.199999999999999</v>
      </c>
      <c r="I1015" s="244"/>
      <c r="J1015" s="240"/>
      <c r="K1015" s="240"/>
      <c r="L1015" s="245"/>
      <c r="M1015" s="246"/>
      <c r="N1015" s="247"/>
      <c r="O1015" s="247"/>
      <c r="P1015" s="247"/>
      <c r="Q1015" s="247"/>
      <c r="R1015" s="247"/>
      <c r="S1015" s="247"/>
      <c r="T1015" s="248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49" t="s">
        <v>222</v>
      </c>
      <c r="AU1015" s="249" t="s">
        <v>83</v>
      </c>
      <c r="AV1015" s="14" t="s">
        <v>83</v>
      </c>
      <c r="AW1015" s="14" t="s">
        <v>34</v>
      </c>
      <c r="AX1015" s="14" t="s">
        <v>74</v>
      </c>
      <c r="AY1015" s="249" t="s">
        <v>213</v>
      </c>
    </row>
    <row r="1016" s="14" customFormat="1">
      <c r="A1016" s="14"/>
      <c r="B1016" s="239"/>
      <c r="C1016" s="240"/>
      <c r="D1016" s="230" t="s">
        <v>222</v>
      </c>
      <c r="E1016" s="241" t="s">
        <v>19</v>
      </c>
      <c r="F1016" s="242" t="s">
        <v>1377</v>
      </c>
      <c r="G1016" s="240"/>
      <c r="H1016" s="243">
        <v>14.715</v>
      </c>
      <c r="I1016" s="244"/>
      <c r="J1016" s="240"/>
      <c r="K1016" s="240"/>
      <c r="L1016" s="245"/>
      <c r="M1016" s="246"/>
      <c r="N1016" s="247"/>
      <c r="O1016" s="247"/>
      <c r="P1016" s="247"/>
      <c r="Q1016" s="247"/>
      <c r="R1016" s="247"/>
      <c r="S1016" s="247"/>
      <c r="T1016" s="248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49" t="s">
        <v>222</v>
      </c>
      <c r="AU1016" s="249" t="s">
        <v>83</v>
      </c>
      <c r="AV1016" s="14" t="s">
        <v>83</v>
      </c>
      <c r="AW1016" s="14" t="s">
        <v>34</v>
      </c>
      <c r="AX1016" s="14" t="s">
        <v>74</v>
      </c>
      <c r="AY1016" s="249" t="s">
        <v>213</v>
      </c>
    </row>
    <row r="1017" s="15" customFormat="1">
      <c r="A1017" s="15"/>
      <c r="B1017" s="250"/>
      <c r="C1017" s="251"/>
      <c r="D1017" s="230" t="s">
        <v>222</v>
      </c>
      <c r="E1017" s="252" t="s">
        <v>19</v>
      </c>
      <c r="F1017" s="253" t="s">
        <v>228</v>
      </c>
      <c r="G1017" s="251"/>
      <c r="H1017" s="254">
        <v>207.572</v>
      </c>
      <c r="I1017" s="255"/>
      <c r="J1017" s="251"/>
      <c r="K1017" s="251"/>
      <c r="L1017" s="256"/>
      <c r="M1017" s="257"/>
      <c r="N1017" s="258"/>
      <c r="O1017" s="258"/>
      <c r="P1017" s="258"/>
      <c r="Q1017" s="258"/>
      <c r="R1017" s="258"/>
      <c r="S1017" s="258"/>
      <c r="T1017" s="259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60" t="s">
        <v>222</v>
      </c>
      <c r="AU1017" s="260" t="s">
        <v>83</v>
      </c>
      <c r="AV1017" s="15" t="s">
        <v>220</v>
      </c>
      <c r="AW1017" s="15" t="s">
        <v>34</v>
      </c>
      <c r="AX1017" s="15" t="s">
        <v>81</v>
      </c>
      <c r="AY1017" s="260" t="s">
        <v>213</v>
      </c>
    </row>
    <row r="1018" s="2" customFormat="1">
      <c r="A1018" s="40"/>
      <c r="B1018" s="41"/>
      <c r="C1018" s="215" t="s">
        <v>1378</v>
      </c>
      <c r="D1018" s="215" t="s">
        <v>215</v>
      </c>
      <c r="E1018" s="216" t="s">
        <v>1379</v>
      </c>
      <c r="F1018" s="217" t="s">
        <v>1380</v>
      </c>
      <c r="G1018" s="218" t="s">
        <v>218</v>
      </c>
      <c r="H1018" s="219">
        <v>8.5990000000000002</v>
      </c>
      <c r="I1018" s="220"/>
      <c r="J1018" s="221">
        <f>ROUND(I1018*H1018,2)</f>
        <v>0</v>
      </c>
      <c r="K1018" s="217" t="s">
        <v>219</v>
      </c>
      <c r="L1018" s="46"/>
      <c r="M1018" s="222" t="s">
        <v>19</v>
      </c>
      <c r="N1018" s="223" t="s">
        <v>45</v>
      </c>
      <c r="O1018" s="86"/>
      <c r="P1018" s="224">
        <f>O1018*H1018</f>
        <v>0</v>
      </c>
      <c r="Q1018" s="224">
        <v>0</v>
      </c>
      <c r="R1018" s="224">
        <f>Q1018*H1018</f>
        <v>0</v>
      </c>
      <c r="S1018" s="224">
        <v>1.8</v>
      </c>
      <c r="T1018" s="225">
        <f>S1018*H1018</f>
        <v>15.478200000000001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26" t="s">
        <v>220</v>
      </c>
      <c r="AT1018" s="226" t="s">
        <v>215</v>
      </c>
      <c r="AU1018" s="226" t="s">
        <v>83</v>
      </c>
      <c r="AY1018" s="19" t="s">
        <v>213</v>
      </c>
      <c r="BE1018" s="227">
        <f>IF(N1018="základní",J1018,0)</f>
        <v>0</v>
      </c>
      <c r="BF1018" s="227">
        <f>IF(N1018="snížená",J1018,0)</f>
        <v>0</v>
      </c>
      <c r="BG1018" s="227">
        <f>IF(N1018="zákl. přenesená",J1018,0)</f>
        <v>0</v>
      </c>
      <c r="BH1018" s="227">
        <f>IF(N1018="sníž. přenesená",J1018,0)</f>
        <v>0</v>
      </c>
      <c r="BI1018" s="227">
        <f>IF(N1018="nulová",J1018,0)</f>
        <v>0</v>
      </c>
      <c r="BJ1018" s="19" t="s">
        <v>81</v>
      </c>
      <c r="BK1018" s="227">
        <f>ROUND(I1018*H1018,2)</f>
        <v>0</v>
      </c>
      <c r="BL1018" s="19" t="s">
        <v>220</v>
      </c>
      <c r="BM1018" s="226" t="s">
        <v>1381</v>
      </c>
    </row>
    <row r="1019" s="13" customFormat="1">
      <c r="A1019" s="13"/>
      <c r="B1019" s="228"/>
      <c r="C1019" s="229"/>
      <c r="D1019" s="230" t="s">
        <v>222</v>
      </c>
      <c r="E1019" s="231" t="s">
        <v>19</v>
      </c>
      <c r="F1019" s="232" t="s">
        <v>271</v>
      </c>
      <c r="G1019" s="229"/>
      <c r="H1019" s="231" t="s">
        <v>19</v>
      </c>
      <c r="I1019" s="233"/>
      <c r="J1019" s="229"/>
      <c r="K1019" s="229"/>
      <c r="L1019" s="234"/>
      <c r="M1019" s="235"/>
      <c r="N1019" s="236"/>
      <c r="O1019" s="236"/>
      <c r="P1019" s="236"/>
      <c r="Q1019" s="236"/>
      <c r="R1019" s="236"/>
      <c r="S1019" s="236"/>
      <c r="T1019" s="237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8" t="s">
        <v>222</v>
      </c>
      <c r="AU1019" s="238" t="s">
        <v>83</v>
      </c>
      <c r="AV1019" s="13" t="s">
        <v>81</v>
      </c>
      <c r="AW1019" s="13" t="s">
        <v>34</v>
      </c>
      <c r="AX1019" s="13" t="s">
        <v>74</v>
      </c>
      <c r="AY1019" s="238" t="s">
        <v>213</v>
      </c>
    </row>
    <row r="1020" s="13" customFormat="1">
      <c r="A1020" s="13"/>
      <c r="B1020" s="228"/>
      <c r="C1020" s="229"/>
      <c r="D1020" s="230" t="s">
        <v>222</v>
      </c>
      <c r="E1020" s="231" t="s">
        <v>19</v>
      </c>
      <c r="F1020" s="232" t="s">
        <v>1382</v>
      </c>
      <c r="G1020" s="229"/>
      <c r="H1020" s="231" t="s">
        <v>19</v>
      </c>
      <c r="I1020" s="233"/>
      <c r="J1020" s="229"/>
      <c r="K1020" s="229"/>
      <c r="L1020" s="234"/>
      <c r="M1020" s="235"/>
      <c r="N1020" s="236"/>
      <c r="O1020" s="236"/>
      <c r="P1020" s="236"/>
      <c r="Q1020" s="236"/>
      <c r="R1020" s="236"/>
      <c r="S1020" s="236"/>
      <c r="T1020" s="237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8" t="s">
        <v>222</v>
      </c>
      <c r="AU1020" s="238" t="s">
        <v>83</v>
      </c>
      <c r="AV1020" s="13" t="s">
        <v>81</v>
      </c>
      <c r="AW1020" s="13" t="s">
        <v>34</v>
      </c>
      <c r="AX1020" s="13" t="s">
        <v>74</v>
      </c>
      <c r="AY1020" s="238" t="s">
        <v>213</v>
      </c>
    </row>
    <row r="1021" s="14" customFormat="1">
      <c r="A1021" s="14"/>
      <c r="B1021" s="239"/>
      <c r="C1021" s="240"/>
      <c r="D1021" s="230" t="s">
        <v>222</v>
      </c>
      <c r="E1021" s="241" t="s">
        <v>19</v>
      </c>
      <c r="F1021" s="242" t="s">
        <v>1383</v>
      </c>
      <c r="G1021" s="240"/>
      <c r="H1021" s="243">
        <v>0.79700000000000004</v>
      </c>
      <c r="I1021" s="244"/>
      <c r="J1021" s="240"/>
      <c r="K1021" s="240"/>
      <c r="L1021" s="245"/>
      <c r="M1021" s="246"/>
      <c r="N1021" s="247"/>
      <c r="O1021" s="247"/>
      <c r="P1021" s="247"/>
      <c r="Q1021" s="247"/>
      <c r="R1021" s="247"/>
      <c r="S1021" s="247"/>
      <c r="T1021" s="248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49" t="s">
        <v>222</v>
      </c>
      <c r="AU1021" s="249" t="s">
        <v>83</v>
      </c>
      <c r="AV1021" s="14" t="s">
        <v>83</v>
      </c>
      <c r="AW1021" s="14" t="s">
        <v>34</v>
      </c>
      <c r="AX1021" s="14" t="s">
        <v>74</v>
      </c>
      <c r="AY1021" s="249" t="s">
        <v>213</v>
      </c>
    </row>
    <row r="1022" s="14" customFormat="1">
      <c r="A1022" s="14"/>
      <c r="B1022" s="239"/>
      <c r="C1022" s="240"/>
      <c r="D1022" s="230" t="s">
        <v>222</v>
      </c>
      <c r="E1022" s="241" t="s">
        <v>19</v>
      </c>
      <c r="F1022" s="242" t="s">
        <v>1384</v>
      </c>
      <c r="G1022" s="240"/>
      <c r="H1022" s="243">
        <v>0.79600000000000004</v>
      </c>
      <c r="I1022" s="244"/>
      <c r="J1022" s="240"/>
      <c r="K1022" s="240"/>
      <c r="L1022" s="245"/>
      <c r="M1022" s="246"/>
      <c r="N1022" s="247"/>
      <c r="O1022" s="247"/>
      <c r="P1022" s="247"/>
      <c r="Q1022" s="247"/>
      <c r="R1022" s="247"/>
      <c r="S1022" s="247"/>
      <c r="T1022" s="248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49" t="s">
        <v>222</v>
      </c>
      <c r="AU1022" s="249" t="s">
        <v>83</v>
      </c>
      <c r="AV1022" s="14" t="s">
        <v>83</v>
      </c>
      <c r="AW1022" s="14" t="s">
        <v>34</v>
      </c>
      <c r="AX1022" s="14" t="s">
        <v>74</v>
      </c>
      <c r="AY1022" s="249" t="s">
        <v>213</v>
      </c>
    </row>
    <row r="1023" s="16" customFormat="1">
      <c r="A1023" s="16"/>
      <c r="B1023" s="261"/>
      <c r="C1023" s="262"/>
      <c r="D1023" s="230" t="s">
        <v>222</v>
      </c>
      <c r="E1023" s="263" t="s">
        <v>19</v>
      </c>
      <c r="F1023" s="264" t="s">
        <v>299</v>
      </c>
      <c r="G1023" s="262"/>
      <c r="H1023" s="265">
        <v>1.593</v>
      </c>
      <c r="I1023" s="266"/>
      <c r="J1023" s="262"/>
      <c r="K1023" s="262"/>
      <c r="L1023" s="267"/>
      <c r="M1023" s="268"/>
      <c r="N1023" s="269"/>
      <c r="O1023" s="269"/>
      <c r="P1023" s="269"/>
      <c r="Q1023" s="269"/>
      <c r="R1023" s="269"/>
      <c r="S1023" s="269"/>
      <c r="T1023" s="270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T1023" s="271" t="s">
        <v>222</v>
      </c>
      <c r="AU1023" s="271" t="s">
        <v>83</v>
      </c>
      <c r="AV1023" s="16" t="s">
        <v>106</v>
      </c>
      <c r="AW1023" s="16" t="s">
        <v>34</v>
      </c>
      <c r="AX1023" s="16" t="s">
        <v>74</v>
      </c>
      <c r="AY1023" s="271" t="s">
        <v>213</v>
      </c>
    </row>
    <row r="1024" s="14" customFormat="1">
      <c r="A1024" s="14"/>
      <c r="B1024" s="239"/>
      <c r="C1024" s="240"/>
      <c r="D1024" s="230" t="s">
        <v>222</v>
      </c>
      <c r="E1024" s="241" t="s">
        <v>19</v>
      </c>
      <c r="F1024" s="242" t="s">
        <v>1385</v>
      </c>
      <c r="G1024" s="240"/>
      <c r="H1024" s="243">
        <v>0.40600000000000003</v>
      </c>
      <c r="I1024" s="244"/>
      <c r="J1024" s="240"/>
      <c r="K1024" s="240"/>
      <c r="L1024" s="245"/>
      <c r="M1024" s="246"/>
      <c r="N1024" s="247"/>
      <c r="O1024" s="247"/>
      <c r="P1024" s="247"/>
      <c r="Q1024" s="247"/>
      <c r="R1024" s="247"/>
      <c r="S1024" s="247"/>
      <c r="T1024" s="248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49" t="s">
        <v>222</v>
      </c>
      <c r="AU1024" s="249" t="s">
        <v>83</v>
      </c>
      <c r="AV1024" s="14" t="s">
        <v>83</v>
      </c>
      <c r="AW1024" s="14" t="s">
        <v>34</v>
      </c>
      <c r="AX1024" s="14" t="s">
        <v>74</v>
      </c>
      <c r="AY1024" s="249" t="s">
        <v>213</v>
      </c>
    </row>
    <row r="1025" s="16" customFormat="1">
      <c r="A1025" s="16"/>
      <c r="B1025" s="261"/>
      <c r="C1025" s="262"/>
      <c r="D1025" s="230" t="s">
        <v>222</v>
      </c>
      <c r="E1025" s="263" t="s">
        <v>19</v>
      </c>
      <c r="F1025" s="264" t="s">
        <v>299</v>
      </c>
      <c r="G1025" s="262"/>
      <c r="H1025" s="265">
        <v>0.40600000000000003</v>
      </c>
      <c r="I1025" s="266"/>
      <c r="J1025" s="262"/>
      <c r="K1025" s="262"/>
      <c r="L1025" s="267"/>
      <c r="M1025" s="268"/>
      <c r="N1025" s="269"/>
      <c r="O1025" s="269"/>
      <c r="P1025" s="269"/>
      <c r="Q1025" s="269"/>
      <c r="R1025" s="269"/>
      <c r="S1025" s="269"/>
      <c r="T1025" s="270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T1025" s="271" t="s">
        <v>222</v>
      </c>
      <c r="AU1025" s="271" t="s">
        <v>83</v>
      </c>
      <c r="AV1025" s="16" t="s">
        <v>106</v>
      </c>
      <c r="AW1025" s="16" t="s">
        <v>34</v>
      </c>
      <c r="AX1025" s="16" t="s">
        <v>74</v>
      </c>
      <c r="AY1025" s="271" t="s">
        <v>213</v>
      </c>
    </row>
    <row r="1026" s="14" customFormat="1">
      <c r="A1026" s="14"/>
      <c r="B1026" s="239"/>
      <c r="C1026" s="240"/>
      <c r="D1026" s="230" t="s">
        <v>222</v>
      </c>
      <c r="E1026" s="241" t="s">
        <v>19</v>
      </c>
      <c r="F1026" s="242" t="s">
        <v>1386</v>
      </c>
      <c r="G1026" s="240"/>
      <c r="H1026" s="243">
        <v>0.90000000000000002</v>
      </c>
      <c r="I1026" s="244"/>
      <c r="J1026" s="240"/>
      <c r="K1026" s="240"/>
      <c r="L1026" s="245"/>
      <c r="M1026" s="246"/>
      <c r="N1026" s="247"/>
      <c r="O1026" s="247"/>
      <c r="P1026" s="247"/>
      <c r="Q1026" s="247"/>
      <c r="R1026" s="247"/>
      <c r="S1026" s="247"/>
      <c r="T1026" s="248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49" t="s">
        <v>222</v>
      </c>
      <c r="AU1026" s="249" t="s">
        <v>83</v>
      </c>
      <c r="AV1026" s="14" t="s">
        <v>83</v>
      </c>
      <c r="AW1026" s="14" t="s">
        <v>34</v>
      </c>
      <c r="AX1026" s="14" t="s">
        <v>74</v>
      </c>
      <c r="AY1026" s="249" t="s">
        <v>213</v>
      </c>
    </row>
    <row r="1027" s="14" customFormat="1">
      <c r="A1027" s="14"/>
      <c r="B1027" s="239"/>
      <c r="C1027" s="240"/>
      <c r="D1027" s="230" t="s">
        <v>222</v>
      </c>
      <c r="E1027" s="241" t="s">
        <v>19</v>
      </c>
      <c r="F1027" s="242" t="s">
        <v>1387</v>
      </c>
      <c r="G1027" s="240"/>
      <c r="H1027" s="243">
        <v>2.8500000000000001</v>
      </c>
      <c r="I1027" s="244"/>
      <c r="J1027" s="240"/>
      <c r="K1027" s="240"/>
      <c r="L1027" s="245"/>
      <c r="M1027" s="246"/>
      <c r="N1027" s="247"/>
      <c r="O1027" s="247"/>
      <c r="P1027" s="247"/>
      <c r="Q1027" s="247"/>
      <c r="R1027" s="247"/>
      <c r="S1027" s="247"/>
      <c r="T1027" s="248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49" t="s">
        <v>222</v>
      </c>
      <c r="AU1027" s="249" t="s">
        <v>83</v>
      </c>
      <c r="AV1027" s="14" t="s">
        <v>83</v>
      </c>
      <c r="AW1027" s="14" t="s">
        <v>34</v>
      </c>
      <c r="AX1027" s="14" t="s">
        <v>74</v>
      </c>
      <c r="AY1027" s="249" t="s">
        <v>213</v>
      </c>
    </row>
    <row r="1028" s="14" customFormat="1">
      <c r="A1028" s="14"/>
      <c r="B1028" s="239"/>
      <c r="C1028" s="240"/>
      <c r="D1028" s="230" t="s">
        <v>222</v>
      </c>
      <c r="E1028" s="241" t="s">
        <v>19</v>
      </c>
      <c r="F1028" s="242" t="s">
        <v>1388</v>
      </c>
      <c r="G1028" s="240"/>
      <c r="H1028" s="243">
        <v>0.67500000000000004</v>
      </c>
      <c r="I1028" s="244"/>
      <c r="J1028" s="240"/>
      <c r="K1028" s="240"/>
      <c r="L1028" s="245"/>
      <c r="M1028" s="246"/>
      <c r="N1028" s="247"/>
      <c r="O1028" s="247"/>
      <c r="P1028" s="247"/>
      <c r="Q1028" s="247"/>
      <c r="R1028" s="247"/>
      <c r="S1028" s="247"/>
      <c r="T1028" s="248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49" t="s">
        <v>222</v>
      </c>
      <c r="AU1028" s="249" t="s">
        <v>83</v>
      </c>
      <c r="AV1028" s="14" t="s">
        <v>83</v>
      </c>
      <c r="AW1028" s="14" t="s">
        <v>34</v>
      </c>
      <c r="AX1028" s="14" t="s">
        <v>74</v>
      </c>
      <c r="AY1028" s="249" t="s">
        <v>213</v>
      </c>
    </row>
    <row r="1029" s="14" customFormat="1">
      <c r="A1029" s="14"/>
      <c r="B1029" s="239"/>
      <c r="C1029" s="240"/>
      <c r="D1029" s="230" t="s">
        <v>222</v>
      </c>
      <c r="E1029" s="241" t="s">
        <v>19</v>
      </c>
      <c r="F1029" s="242" t="s">
        <v>1389</v>
      </c>
      <c r="G1029" s="240"/>
      <c r="H1029" s="243">
        <v>2.1749999999999998</v>
      </c>
      <c r="I1029" s="244"/>
      <c r="J1029" s="240"/>
      <c r="K1029" s="240"/>
      <c r="L1029" s="245"/>
      <c r="M1029" s="246"/>
      <c r="N1029" s="247"/>
      <c r="O1029" s="247"/>
      <c r="P1029" s="247"/>
      <c r="Q1029" s="247"/>
      <c r="R1029" s="247"/>
      <c r="S1029" s="247"/>
      <c r="T1029" s="248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49" t="s">
        <v>222</v>
      </c>
      <c r="AU1029" s="249" t="s">
        <v>83</v>
      </c>
      <c r="AV1029" s="14" t="s">
        <v>83</v>
      </c>
      <c r="AW1029" s="14" t="s">
        <v>34</v>
      </c>
      <c r="AX1029" s="14" t="s">
        <v>74</v>
      </c>
      <c r="AY1029" s="249" t="s">
        <v>213</v>
      </c>
    </row>
    <row r="1030" s="15" customFormat="1">
      <c r="A1030" s="15"/>
      <c r="B1030" s="250"/>
      <c r="C1030" s="251"/>
      <c r="D1030" s="230" t="s">
        <v>222</v>
      </c>
      <c r="E1030" s="252" t="s">
        <v>19</v>
      </c>
      <c r="F1030" s="253" t="s">
        <v>228</v>
      </c>
      <c r="G1030" s="251"/>
      <c r="H1030" s="254">
        <v>8.5990000000000002</v>
      </c>
      <c r="I1030" s="255"/>
      <c r="J1030" s="251"/>
      <c r="K1030" s="251"/>
      <c r="L1030" s="256"/>
      <c r="M1030" s="257"/>
      <c r="N1030" s="258"/>
      <c r="O1030" s="258"/>
      <c r="P1030" s="258"/>
      <c r="Q1030" s="258"/>
      <c r="R1030" s="258"/>
      <c r="S1030" s="258"/>
      <c r="T1030" s="259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60" t="s">
        <v>222</v>
      </c>
      <c r="AU1030" s="260" t="s">
        <v>83</v>
      </c>
      <c r="AV1030" s="15" t="s">
        <v>220</v>
      </c>
      <c r="AW1030" s="15" t="s">
        <v>34</v>
      </c>
      <c r="AX1030" s="15" t="s">
        <v>81</v>
      </c>
      <c r="AY1030" s="260" t="s">
        <v>213</v>
      </c>
    </row>
    <row r="1031" s="2" customFormat="1">
      <c r="A1031" s="40"/>
      <c r="B1031" s="41"/>
      <c r="C1031" s="215" t="s">
        <v>1390</v>
      </c>
      <c r="D1031" s="215" t="s">
        <v>215</v>
      </c>
      <c r="E1031" s="216" t="s">
        <v>1391</v>
      </c>
      <c r="F1031" s="217" t="s">
        <v>1392</v>
      </c>
      <c r="G1031" s="218" t="s">
        <v>218</v>
      </c>
      <c r="H1031" s="219">
        <v>214.291</v>
      </c>
      <c r="I1031" s="220"/>
      <c r="J1031" s="221">
        <f>ROUND(I1031*H1031,2)</f>
        <v>0</v>
      </c>
      <c r="K1031" s="217" t="s">
        <v>219</v>
      </c>
      <c r="L1031" s="46"/>
      <c r="M1031" s="222" t="s">
        <v>19</v>
      </c>
      <c r="N1031" s="223" t="s">
        <v>45</v>
      </c>
      <c r="O1031" s="86"/>
      <c r="P1031" s="224">
        <f>O1031*H1031</f>
        <v>0</v>
      </c>
      <c r="Q1031" s="224">
        <v>0</v>
      </c>
      <c r="R1031" s="224">
        <f>Q1031*H1031</f>
        <v>0</v>
      </c>
      <c r="S1031" s="224">
        <v>1.8</v>
      </c>
      <c r="T1031" s="225">
        <f>S1031*H1031</f>
        <v>385.72379999999998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26" t="s">
        <v>220</v>
      </c>
      <c r="AT1031" s="226" t="s">
        <v>215</v>
      </c>
      <c r="AU1031" s="226" t="s">
        <v>83</v>
      </c>
      <c r="AY1031" s="19" t="s">
        <v>213</v>
      </c>
      <c r="BE1031" s="227">
        <f>IF(N1031="základní",J1031,0)</f>
        <v>0</v>
      </c>
      <c r="BF1031" s="227">
        <f>IF(N1031="snížená",J1031,0)</f>
        <v>0</v>
      </c>
      <c r="BG1031" s="227">
        <f>IF(N1031="zákl. přenesená",J1031,0)</f>
        <v>0</v>
      </c>
      <c r="BH1031" s="227">
        <f>IF(N1031="sníž. přenesená",J1031,0)</f>
        <v>0</v>
      </c>
      <c r="BI1031" s="227">
        <f>IF(N1031="nulová",J1031,0)</f>
        <v>0</v>
      </c>
      <c r="BJ1031" s="19" t="s">
        <v>81</v>
      </c>
      <c r="BK1031" s="227">
        <f>ROUND(I1031*H1031,2)</f>
        <v>0</v>
      </c>
      <c r="BL1031" s="19" t="s">
        <v>220</v>
      </c>
      <c r="BM1031" s="226" t="s">
        <v>1393</v>
      </c>
    </row>
    <row r="1032" s="13" customFormat="1">
      <c r="A1032" s="13"/>
      <c r="B1032" s="228"/>
      <c r="C1032" s="229"/>
      <c r="D1032" s="230" t="s">
        <v>222</v>
      </c>
      <c r="E1032" s="231" t="s">
        <v>19</v>
      </c>
      <c r="F1032" s="232" t="s">
        <v>271</v>
      </c>
      <c r="G1032" s="229"/>
      <c r="H1032" s="231" t="s">
        <v>19</v>
      </c>
      <c r="I1032" s="233"/>
      <c r="J1032" s="229"/>
      <c r="K1032" s="229"/>
      <c r="L1032" s="234"/>
      <c r="M1032" s="235"/>
      <c r="N1032" s="236"/>
      <c r="O1032" s="236"/>
      <c r="P1032" s="236"/>
      <c r="Q1032" s="236"/>
      <c r="R1032" s="236"/>
      <c r="S1032" s="236"/>
      <c r="T1032" s="237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8" t="s">
        <v>222</v>
      </c>
      <c r="AU1032" s="238" t="s">
        <v>83</v>
      </c>
      <c r="AV1032" s="13" t="s">
        <v>81</v>
      </c>
      <c r="AW1032" s="13" t="s">
        <v>34</v>
      </c>
      <c r="AX1032" s="13" t="s">
        <v>74</v>
      </c>
      <c r="AY1032" s="238" t="s">
        <v>213</v>
      </c>
    </row>
    <row r="1033" s="13" customFormat="1">
      <c r="A1033" s="13"/>
      <c r="B1033" s="228"/>
      <c r="C1033" s="229"/>
      <c r="D1033" s="230" t="s">
        <v>222</v>
      </c>
      <c r="E1033" s="231" t="s">
        <v>19</v>
      </c>
      <c r="F1033" s="232" t="s">
        <v>1382</v>
      </c>
      <c r="G1033" s="229"/>
      <c r="H1033" s="231" t="s">
        <v>19</v>
      </c>
      <c r="I1033" s="233"/>
      <c r="J1033" s="229"/>
      <c r="K1033" s="229"/>
      <c r="L1033" s="234"/>
      <c r="M1033" s="235"/>
      <c r="N1033" s="236"/>
      <c r="O1033" s="236"/>
      <c r="P1033" s="236"/>
      <c r="Q1033" s="236"/>
      <c r="R1033" s="236"/>
      <c r="S1033" s="236"/>
      <c r="T1033" s="237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38" t="s">
        <v>222</v>
      </c>
      <c r="AU1033" s="238" t="s">
        <v>83</v>
      </c>
      <c r="AV1033" s="13" t="s">
        <v>81</v>
      </c>
      <c r="AW1033" s="13" t="s">
        <v>34</v>
      </c>
      <c r="AX1033" s="13" t="s">
        <v>74</v>
      </c>
      <c r="AY1033" s="238" t="s">
        <v>213</v>
      </c>
    </row>
    <row r="1034" s="14" customFormat="1">
      <c r="A1034" s="14"/>
      <c r="B1034" s="239"/>
      <c r="C1034" s="240"/>
      <c r="D1034" s="230" t="s">
        <v>222</v>
      </c>
      <c r="E1034" s="241" t="s">
        <v>19</v>
      </c>
      <c r="F1034" s="242" t="s">
        <v>1394</v>
      </c>
      <c r="G1034" s="240"/>
      <c r="H1034" s="243">
        <v>6.2759999999999998</v>
      </c>
      <c r="I1034" s="244"/>
      <c r="J1034" s="240"/>
      <c r="K1034" s="240"/>
      <c r="L1034" s="245"/>
      <c r="M1034" s="246"/>
      <c r="N1034" s="247"/>
      <c r="O1034" s="247"/>
      <c r="P1034" s="247"/>
      <c r="Q1034" s="247"/>
      <c r="R1034" s="247"/>
      <c r="S1034" s="247"/>
      <c r="T1034" s="248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49" t="s">
        <v>222</v>
      </c>
      <c r="AU1034" s="249" t="s">
        <v>83</v>
      </c>
      <c r="AV1034" s="14" t="s">
        <v>83</v>
      </c>
      <c r="AW1034" s="14" t="s">
        <v>34</v>
      </c>
      <c r="AX1034" s="14" t="s">
        <v>74</v>
      </c>
      <c r="AY1034" s="249" t="s">
        <v>213</v>
      </c>
    </row>
    <row r="1035" s="14" customFormat="1">
      <c r="A1035" s="14"/>
      <c r="B1035" s="239"/>
      <c r="C1035" s="240"/>
      <c r="D1035" s="230" t="s">
        <v>222</v>
      </c>
      <c r="E1035" s="241" t="s">
        <v>19</v>
      </c>
      <c r="F1035" s="242" t="s">
        <v>1395</v>
      </c>
      <c r="G1035" s="240"/>
      <c r="H1035" s="243">
        <v>3.9700000000000002</v>
      </c>
      <c r="I1035" s="244"/>
      <c r="J1035" s="240"/>
      <c r="K1035" s="240"/>
      <c r="L1035" s="245"/>
      <c r="M1035" s="246"/>
      <c r="N1035" s="247"/>
      <c r="O1035" s="247"/>
      <c r="P1035" s="247"/>
      <c r="Q1035" s="247"/>
      <c r="R1035" s="247"/>
      <c r="S1035" s="247"/>
      <c r="T1035" s="248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49" t="s">
        <v>222</v>
      </c>
      <c r="AU1035" s="249" t="s">
        <v>83</v>
      </c>
      <c r="AV1035" s="14" t="s">
        <v>83</v>
      </c>
      <c r="AW1035" s="14" t="s">
        <v>34</v>
      </c>
      <c r="AX1035" s="14" t="s">
        <v>74</v>
      </c>
      <c r="AY1035" s="249" t="s">
        <v>213</v>
      </c>
    </row>
    <row r="1036" s="14" customFormat="1">
      <c r="A1036" s="14"/>
      <c r="B1036" s="239"/>
      <c r="C1036" s="240"/>
      <c r="D1036" s="230" t="s">
        <v>222</v>
      </c>
      <c r="E1036" s="241" t="s">
        <v>19</v>
      </c>
      <c r="F1036" s="242" t="s">
        <v>1396</v>
      </c>
      <c r="G1036" s="240"/>
      <c r="H1036" s="243">
        <v>2.4430000000000001</v>
      </c>
      <c r="I1036" s="244"/>
      <c r="J1036" s="240"/>
      <c r="K1036" s="240"/>
      <c r="L1036" s="245"/>
      <c r="M1036" s="246"/>
      <c r="N1036" s="247"/>
      <c r="O1036" s="247"/>
      <c r="P1036" s="247"/>
      <c r="Q1036" s="247"/>
      <c r="R1036" s="247"/>
      <c r="S1036" s="247"/>
      <c r="T1036" s="248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49" t="s">
        <v>222</v>
      </c>
      <c r="AU1036" s="249" t="s">
        <v>83</v>
      </c>
      <c r="AV1036" s="14" t="s">
        <v>83</v>
      </c>
      <c r="AW1036" s="14" t="s">
        <v>34</v>
      </c>
      <c r="AX1036" s="14" t="s">
        <v>74</v>
      </c>
      <c r="AY1036" s="249" t="s">
        <v>213</v>
      </c>
    </row>
    <row r="1037" s="16" customFormat="1">
      <c r="A1037" s="16"/>
      <c r="B1037" s="261"/>
      <c r="C1037" s="262"/>
      <c r="D1037" s="230" t="s">
        <v>222</v>
      </c>
      <c r="E1037" s="263" t="s">
        <v>19</v>
      </c>
      <c r="F1037" s="264" t="s">
        <v>299</v>
      </c>
      <c r="G1037" s="262"/>
      <c r="H1037" s="265">
        <v>12.689</v>
      </c>
      <c r="I1037" s="266"/>
      <c r="J1037" s="262"/>
      <c r="K1037" s="262"/>
      <c r="L1037" s="267"/>
      <c r="M1037" s="268"/>
      <c r="N1037" s="269"/>
      <c r="O1037" s="269"/>
      <c r="P1037" s="269"/>
      <c r="Q1037" s="269"/>
      <c r="R1037" s="269"/>
      <c r="S1037" s="269"/>
      <c r="T1037" s="270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T1037" s="271" t="s">
        <v>222</v>
      </c>
      <c r="AU1037" s="271" t="s">
        <v>83</v>
      </c>
      <c r="AV1037" s="16" t="s">
        <v>106</v>
      </c>
      <c r="AW1037" s="16" t="s">
        <v>34</v>
      </c>
      <c r="AX1037" s="16" t="s">
        <v>74</v>
      </c>
      <c r="AY1037" s="271" t="s">
        <v>213</v>
      </c>
    </row>
    <row r="1038" s="13" customFormat="1">
      <c r="A1038" s="13"/>
      <c r="B1038" s="228"/>
      <c r="C1038" s="229"/>
      <c r="D1038" s="230" t="s">
        <v>222</v>
      </c>
      <c r="E1038" s="231" t="s">
        <v>19</v>
      </c>
      <c r="F1038" s="232" t="s">
        <v>1397</v>
      </c>
      <c r="G1038" s="229"/>
      <c r="H1038" s="231" t="s">
        <v>19</v>
      </c>
      <c r="I1038" s="233"/>
      <c r="J1038" s="229"/>
      <c r="K1038" s="229"/>
      <c r="L1038" s="234"/>
      <c r="M1038" s="235"/>
      <c r="N1038" s="236"/>
      <c r="O1038" s="236"/>
      <c r="P1038" s="236"/>
      <c r="Q1038" s="236"/>
      <c r="R1038" s="236"/>
      <c r="S1038" s="236"/>
      <c r="T1038" s="237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8" t="s">
        <v>222</v>
      </c>
      <c r="AU1038" s="238" t="s">
        <v>83</v>
      </c>
      <c r="AV1038" s="13" t="s">
        <v>81</v>
      </c>
      <c r="AW1038" s="13" t="s">
        <v>34</v>
      </c>
      <c r="AX1038" s="13" t="s">
        <v>74</v>
      </c>
      <c r="AY1038" s="238" t="s">
        <v>213</v>
      </c>
    </row>
    <row r="1039" s="14" customFormat="1">
      <c r="A1039" s="14"/>
      <c r="B1039" s="239"/>
      <c r="C1039" s="240"/>
      <c r="D1039" s="230" t="s">
        <v>222</v>
      </c>
      <c r="E1039" s="241" t="s">
        <v>19</v>
      </c>
      <c r="F1039" s="242" t="s">
        <v>1398</v>
      </c>
      <c r="G1039" s="240"/>
      <c r="H1039" s="243">
        <v>23.794</v>
      </c>
      <c r="I1039" s="244"/>
      <c r="J1039" s="240"/>
      <c r="K1039" s="240"/>
      <c r="L1039" s="245"/>
      <c r="M1039" s="246"/>
      <c r="N1039" s="247"/>
      <c r="O1039" s="247"/>
      <c r="P1039" s="247"/>
      <c r="Q1039" s="247"/>
      <c r="R1039" s="247"/>
      <c r="S1039" s="247"/>
      <c r="T1039" s="248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49" t="s">
        <v>222</v>
      </c>
      <c r="AU1039" s="249" t="s">
        <v>83</v>
      </c>
      <c r="AV1039" s="14" t="s">
        <v>83</v>
      </c>
      <c r="AW1039" s="14" t="s">
        <v>34</v>
      </c>
      <c r="AX1039" s="14" t="s">
        <v>74</v>
      </c>
      <c r="AY1039" s="249" t="s">
        <v>213</v>
      </c>
    </row>
    <row r="1040" s="14" customFormat="1">
      <c r="A1040" s="14"/>
      <c r="B1040" s="239"/>
      <c r="C1040" s="240"/>
      <c r="D1040" s="230" t="s">
        <v>222</v>
      </c>
      <c r="E1040" s="241" t="s">
        <v>19</v>
      </c>
      <c r="F1040" s="242" t="s">
        <v>1399</v>
      </c>
      <c r="G1040" s="240"/>
      <c r="H1040" s="243">
        <v>35.872</v>
      </c>
      <c r="I1040" s="244"/>
      <c r="J1040" s="240"/>
      <c r="K1040" s="240"/>
      <c r="L1040" s="245"/>
      <c r="M1040" s="246"/>
      <c r="N1040" s="247"/>
      <c r="O1040" s="247"/>
      <c r="P1040" s="247"/>
      <c r="Q1040" s="247"/>
      <c r="R1040" s="247"/>
      <c r="S1040" s="247"/>
      <c r="T1040" s="248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49" t="s">
        <v>222</v>
      </c>
      <c r="AU1040" s="249" t="s">
        <v>83</v>
      </c>
      <c r="AV1040" s="14" t="s">
        <v>83</v>
      </c>
      <c r="AW1040" s="14" t="s">
        <v>34</v>
      </c>
      <c r="AX1040" s="14" t="s">
        <v>74</v>
      </c>
      <c r="AY1040" s="249" t="s">
        <v>213</v>
      </c>
    </row>
    <row r="1041" s="14" customFormat="1">
      <c r="A1041" s="14"/>
      <c r="B1041" s="239"/>
      <c r="C1041" s="240"/>
      <c r="D1041" s="230" t="s">
        <v>222</v>
      </c>
      <c r="E1041" s="241" t="s">
        <v>19</v>
      </c>
      <c r="F1041" s="242" t="s">
        <v>1400</v>
      </c>
      <c r="G1041" s="240"/>
      <c r="H1041" s="243">
        <v>2.1600000000000001</v>
      </c>
      <c r="I1041" s="244"/>
      <c r="J1041" s="240"/>
      <c r="K1041" s="240"/>
      <c r="L1041" s="245"/>
      <c r="M1041" s="246"/>
      <c r="N1041" s="247"/>
      <c r="O1041" s="247"/>
      <c r="P1041" s="247"/>
      <c r="Q1041" s="247"/>
      <c r="R1041" s="247"/>
      <c r="S1041" s="247"/>
      <c r="T1041" s="248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49" t="s">
        <v>222</v>
      </c>
      <c r="AU1041" s="249" t="s">
        <v>83</v>
      </c>
      <c r="AV1041" s="14" t="s">
        <v>83</v>
      </c>
      <c r="AW1041" s="14" t="s">
        <v>34</v>
      </c>
      <c r="AX1041" s="14" t="s">
        <v>74</v>
      </c>
      <c r="AY1041" s="249" t="s">
        <v>213</v>
      </c>
    </row>
    <row r="1042" s="14" customFormat="1">
      <c r="A1042" s="14"/>
      <c r="B1042" s="239"/>
      <c r="C1042" s="240"/>
      <c r="D1042" s="230" t="s">
        <v>222</v>
      </c>
      <c r="E1042" s="241" t="s">
        <v>19</v>
      </c>
      <c r="F1042" s="242" t="s">
        <v>1401</v>
      </c>
      <c r="G1042" s="240"/>
      <c r="H1042" s="243">
        <v>12.555</v>
      </c>
      <c r="I1042" s="244"/>
      <c r="J1042" s="240"/>
      <c r="K1042" s="240"/>
      <c r="L1042" s="245"/>
      <c r="M1042" s="246"/>
      <c r="N1042" s="247"/>
      <c r="O1042" s="247"/>
      <c r="P1042" s="247"/>
      <c r="Q1042" s="247"/>
      <c r="R1042" s="247"/>
      <c r="S1042" s="247"/>
      <c r="T1042" s="248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49" t="s">
        <v>222</v>
      </c>
      <c r="AU1042" s="249" t="s">
        <v>83</v>
      </c>
      <c r="AV1042" s="14" t="s">
        <v>83</v>
      </c>
      <c r="AW1042" s="14" t="s">
        <v>34</v>
      </c>
      <c r="AX1042" s="14" t="s">
        <v>74</v>
      </c>
      <c r="AY1042" s="249" t="s">
        <v>213</v>
      </c>
    </row>
    <row r="1043" s="14" customFormat="1">
      <c r="A1043" s="14"/>
      <c r="B1043" s="239"/>
      <c r="C1043" s="240"/>
      <c r="D1043" s="230" t="s">
        <v>222</v>
      </c>
      <c r="E1043" s="241" t="s">
        <v>19</v>
      </c>
      <c r="F1043" s="242" t="s">
        <v>1402</v>
      </c>
      <c r="G1043" s="240"/>
      <c r="H1043" s="243">
        <v>17.559000000000001</v>
      </c>
      <c r="I1043" s="244"/>
      <c r="J1043" s="240"/>
      <c r="K1043" s="240"/>
      <c r="L1043" s="245"/>
      <c r="M1043" s="246"/>
      <c r="N1043" s="247"/>
      <c r="O1043" s="247"/>
      <c r="P1043" s="247"/>
      <c r="Q1043" s="247"/>
      <c r="R1043" s="247"/>
      <c r="S1043" s="247"/>
      <c r="T1043" s="248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49" t="s">
        <v>222</v>
      </c>
      <c r="AU1043" s="249" t="s">
        <v>83</v>
      </c>
      <c r="AV1043" s="14" t="s">
        <v>83</v>
      </c>
      <c r="AW1043" s="14" t="s">
        <v>34</v>
      </c>
      <c r="AX1043" s="14" t="s">
        <v>74</v>
      </c>
      <c r="AY1043" s="249" t="s">
        <v>213</v>
      </c>
    </row>
    <row r="1044" s="16" customFormat="1">
      <c r="A1044" s="16"/>
      <c r="B1044" s="261"/>
      <c r="C1044" s="262"/>
      <c r="D1044" s="230" t="s">
        <v>222</v>
      </c>
      <c r="E1044" s="263" t="s">
        <v>19</v>
      </c>
      <c r="F1044" s="264" t="s">
        <v>299</v>
      </c>
      <c r="G1044" s="262"/>
      <c r="H1044" s="265">
        <v>91.939999999999998</v>
      </c>
      <c r="I1044" s="266"/>
      <c r="J1044" s="262"/>
      <c r="K1044" s="262"/>
      <c r="L1044" s="267"/>
      <c r="M1044" s="268"/>
      <c r="N1044" s="269"/>
      <c r="O1044" s="269"/>
      <c r="P1044" s="269"/>
      <c r="Q1044" s="269"/>
      <c r="R1044" s="269"/>
      <c r="S1044" s="269"/>
      <c r="T1044" s="270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T1044" s="271" t="s">
        <v>222</v>
      </c>
      <c r="AU1044" s="271" t="s">
        <v>83</v>
      </c>
      <c r="AV1044" s="16" t="s">
        <v>106</v>
      </c>
      <c r="AW1044" s="16" t="s">
        <v>34</v>
      </c>
      <c r="AX1044" s="16" t="s">
        <v>74</v>
      </c>
      <c r="AY1044" s="271" t="s">
        <v>213</v>
      </c>
    </row>
    <row r="1045" s="14" customFormat="1">
      <c r="A1045" s="14"/>
      <c r="B1045" s="239"/>
      <c r="C1045" s="240"/>
      <c r="D1045" s="230" t="s">
        <v>222</v>
      </c>
      <c r="E1045" s="241" t="s">
        <v>19</v>
      </c>
      <c r="F1045" s="242" t="s">
        <v>1403</v>
      </c>
      <c r="G1045" s="240"/>
      <c r="H1045" s="243">
        <v>3.5600000000000001</v>
      </c>
      <c r="I1045" s="244"/>
      <c r="J1045" s="240"/>
      <c r="K1045" s="240"/>
      <c r="L1045" s="245"/>
      <c r="M1045" s="246"/>
      <c r="N1045" s="247"/>
      <c r="O1045" s="247"/>
      <c r="P1045" s="247"/>
      <c r="Q1045" s="247"/>
      <c r="R1045" s="247"/>
      <c r="S1045" s="247"/>
      <c r="T1045" s="248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49" t="s">
        <v>222</v>
      </c>
      <c r="AU1045" s="249" t="s">
        <v>83</v>
      </c>
      <c r="AV1045" s="14" t="s">
        <v>83</v>
      </c>
      <c r="AW1045" s="14" t="s">
        <v>34</v>
      </c>
      <c r="AX1045" s="14" t="s">
        <v>74</v>
      </c>
      <c r="AY1045" s="249" t="s">
        <v>213</v>
      </c>
    </row>
    <row r="1046" s="14" customFormat="1">
      <c r="A1046" s="14"/>
      <c r="B1046" s="239"/>
      <c r="C1046" s="240"/>
      <c r="D1046" s="230" t="s">
        <v>222</v>
      </c>
      <c r="E1046" s="241" t="s">
        <v>19</v>
      </c>
      <c r="F1046" s="242" t="s">
        <v>1404</v>
      </c>
      <c r="G1046" s="240"/>
      <c r="H1046" s="243">
        <v>12.99</v>
      </c>
      <c r="I1046" s="244"/>
      <c r="J1046" s="240"/>
      <c r="K1046" s="240"/>
      <c r="L1046" s="245"/>
      <c r="M1046" s="246"/>
      <c r="N1046" s="247"/>
      <c r="O1046" s="247"/>
      <c r="P1046" s="247"/>
      <c r="Q1046" s="247"/>
      <c r="R1046" s="247"/>
      <c r="S1046" s="247"/>
      <c r="T1046" s="248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49" t="s">
        <v>222</v>
      </c>
      <c r="AU1046" s="249" t="s">
        <v>83</v>
      </c>
      <c r="AV1046" s="14" t="s">
        <v>83</v>
      </c>
      <c r="AW1046" s="14" t="s">
        <v>34</v>
      </c>
      <c r="AX1046" s="14" t="s">
        <v>74</v>
      </c>
      <c r="AY1046" s="249" t="s">
        <v>213</v>
      </c>
    </row>
    <row r="1047" s="14" customFormat="1">
      <c r="A1047" s="14"/>
      <c r="B1047" s="239"/>
      <c r="C1047" s="240"/>
      <c r="D1047" s="230" t="s">
        <v>222</v>
      </c>
      <c r="E1047" s="241" t="s">
        <v>19</v>
      </c>
      <c r="F1047" s="242" t="s">
        <v>1405</v>
      </c>
      <c r="G1047" s="240"/>
      <c r="H1047" s="243">
        <v>19.73</v>
      </c>
      <c r="I1047" s="244"/>
      <c r="J1047" s="240"/>
      <c r="K1047" s="240"/>
      <c r="L1047" s="245"/>
      <c r="M1047" s="246"/>
      <c r="N1047" s="247"/>
      <c r="O1047" s="247"/>
      <c r="P1047" s="247"/>
      <c r="Q1047" s="247"/>
      <c r="R1047" s="247"/>
      <c r="S1047" s="247"/>
      <c r="T1047" s="248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49" t="s">
        <v>222</v>
      </c>
      <c r="AU1047" s="249" t="s">
        <v>83</v>
      </c>
      <c r="AV1047" s="14" t="s">
        <v>83</v>
      </c>
      <c r="AW1047" s="14" t="s">
        <v>34</v>
      </c>
      <c r="AX1047" s="14" t="s">
        <v>74</v>
      </c>
      <c r="AY1047" s="249" t="s">
        <v>213</v>
      </c>
    </row>
    <row r="1048" s="14" customFormat="1">
      <c r="A1048" s="14"/>
      <c r="B1048" s="239"/>
      <c r="C1048" s="240"/>
      <c r="D1048" s="230" t="s">
        <v>222</v>
      </c>
      <c r="E1048" s="241" t="s">
        <v>19</v>
      </c>
      <c r="F1048" s="242" t="s">
        <v>1406</v>
      </c>
      <c r="G1048" s="240"/>
      <c r="H1048" s="243">
        <v>14.967000000000001</v>
      </c>
      <c r="I1048" s="244"/>
      <c r="J1048" s="240"/>
      <c r="K1048" s="240"/>
      <c r="L1048" s="245"/>
      <c r="M1048" s="246"/>
      <c r="N1048" s="247"/>
      <c r="O1048" s="247"/>
      <c r="P1048" s="247"/>
      <c r="Q1048" s="247"/>
      <c r="R1048" s="247"/>
      <c r="S1048" s="247"/>
      <c r="T1048" s="248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49" t="s">
        <v>222</v>
      </c>
      <c r="AU1048" s="249" t="s">
        <v>83</v>
      </c>
      <c r="AV1048" s="14" t="s">
        <v>83</v>
      </c>
      <c r="AW1048" s="14" t="s">
        <v>34</v>
      </c>
      <c r="AX1048" s="14" t="s">
        <v>74</v>
      </c>
      <c r="AY1048" s="249" t="s">
        <v>213</v>
      </c>
    </row>
    <row r="1049" s="14" customFormat="1">
      <c r="A1049" s="14"/>
      <c r="B1049" s="239"/>
      <c r="C1049" s="240"/>
      <c r="D1049" s="230" t="s">
        <v>222</v>
      </c>
      <c r="E1049" s="241" t="s">
        <v>19</v>
      </c>
      <c r="F1049" s="242" t="s">
        <v>1407</v>
      </c>
      <c r="G1049" s="240"/>
      <c r="H1049" s="243">
        <v>17.922999999999998</v>
      </c>
      <c r="I1049" s="244"/>
      <c r="J1049" s="240"/>
      <c r="K1049" s="240"/>
      <c r="L1049" s="245"/>
      <c r="M1049" s="246"/>
      <c r="N1049" s="247"/>
      <c r="O1049" s="247"/>
      <c r="P1049" s="247"/>
      <c r="Q1049" s="247"/>
      <c r="R1049" s="247"/>
      <c r="S1049" s="247"/>
      <c r="T1049" s="248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49" t="s">
        <v>222</v>
      </c>
      <c r="AU1049" s="249" t="s">
        <v>83</v>
      </c>
      <c r="AV1049" s="14" t="s">
        <v>83</v>
      </c>
      <c r="AW1049" s="14" t="s">
        <v>34</v>
      </c>
      <c r="AX1049" s="14" t="s">
        <v>74</v>
      </c>
      <c r="AY1049" s="249" t="s">
        <v>213</v>
      </c>
    </row>
    <row r="1050" s="16" customFormat="1">
      <c r="A1050" s="16"/>
      <c r="B1050" s="261"/>
      <c r="C1050" s="262"/>
      <c r="D1050" s="230" t="s">
        <v>222</v>
      </c>
      <c r="E1050" s="263" t="s">
        <v>19</v>
      </c>
      <c r="F1050" s="264" t="s">
        <v>299</v>
      </c>
      <c r="G1050" s="262"/>
      <c r="H1050" s="265">
        <v>69.170000000000002</v>
      </c>
      <c r="I1050" s="266"/>
      <c r="J1050" s="262"/>
      <c r="K1050" s="262"/>
      <c r="L1050" s="267"/>
      <c r="M1050" s="268"/>
      <c r="N1050" s="269"/>
      <c r="O1050" s="269"/>
      <c r="P1050" s="269"/>
      <c r="Q1050" s="269"/>
      <c r="R1050" s="269"/>
      <c r="S1050" s="269"/>
      <c r="T1050" s="270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T1050" s="271" t="s">
        <v>222</v>
      </c>
      <c r="AU1050" s="271" t="s">
        <v>83</v>
      </c>
      <c r="AV1050" s="16" t="s">
        <v>106</v>
      </c>
      <c r="AW1050" s="16" t="s">
        <v>34</v>
      </c>
      <c r="AX1050" s="16" t="s">
        <v>74</v>
      </c>
      <c r="AY1050" s="271" t="s">
        <v>213</v>
      </c>
    </row>
    <row r="1051" s="13" customFormat="1">
      <c r="A1051" s="13"/>
      <c r="B1051" s="228"/>
      <c r="C1051" s="229"/>
      <c r="D1051" s="230" t="s">
        <v>222</v>
      </c>
      <c r="E1051" s="231" t="s">
        <v>19</v>
      </c>
      <c r="F1051" s="232" t="s">
        <v>1408</v>
      </c>
      <c r="G1051" s="229"/>
      <c r="H1051" s="231" t="s">
        <v>19</v>
      </c>
      <c r="I1051" s="233"/>
      <c r="J1051" s="229"/>
      <c r="K1051" s="229"/>
      <c r="L1051" s="234"/>
      <c r="M1051" s="235"/>
      <c r="N1051" s="236"/>
      <c r="O1051" s="236"/>
      <c r="P1051" s="236"/>
      <c r="Q1051" s="236"/>
      <c r="R1051" s="236"/>
      <c r="S1051" s="236"/>
      <c r="T1051" s="237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8" t="s">
        <v>222</v>
      </c>
      <c r="AU1051" s="238" t="s">
        <v>83</v>
      </c>
      <c r="AV1051" s="13" t="s">
        <v>81</v>
      </c>
      <c r="AW1051" s="13" t="s">
        <v>34</v>
      </c>
      <c r="AX1051" s="13" t="s">
        <v>74</v>
      </c>
      <c r="AY1051" s="238" t="s">
        <v>213</v>
      </c>
    </row>
    <row r="1052" s="14" customFormat="1">
      <c r="A1052" s="14"/>
      <c r="B1052" s="239"/>
      <c r="C1052" s="240"/>
      <c r="D1052" s="230" t="s">
        <v>222</v>
      </c>
      <c r="E1052" s="241" t="s">
        <v>19</v>
      </c>
      <c r="F1052" s="242" t="s">
        <v>1409</v>
      </c>
      <c r="G1052" s="240"/>
      <c r="H1052" s="243">
        <v>6.5739999999999998</v>
      </c>
      <c r="I1052" s="244"/>
      <c r="J1052" s="240"/>
      <c r="K1052" s="240"/>
      <c r="L1052" s="245"/>
      <c r="M1052" s="246"/>
      <c r="N1052" s="247"/>
      <c r="O1052" s="247"/>
      <c r="P1052" s="247"/>
      <c r="Q1052" s="247"/>
      <c r="R1052" s="247"/>
      <c r="S1052" s="247"/>
      <c r="T1052" s="248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49" t="s">
        <v>222</v>
      </c>
      <c r="AU1052" s="249" t="s">
        <v>83</v>
      </c>
      <c r="AV1052" s="14" t="s">
        <v>83</v>
      </c>
      <c r="AW1052" s="14" t="s">
        <v>34</v>
      </c>
      <c r="AX1052" s="14" t="s">
        <v>74</v>
      </c>
      <c r="AY1052" s="249" t="s">
        <v>213</v>
      </c>
    </row>
    <row r="1053" s="14" customFormat="1">
      <c r="A1053" s="14"/>
      <c r="B1053" s="239"/>
      <c r="C1053" s="240"/>
      <c r="D1053" s="230" t="s">
        <v>222</v>
      </c>
      <c r="E1053" s="241" t="s">
        <v>19</v>
      </c>
      <c r="F1053" s="242" t="s">
        <v>1410</v>
      </c>
      <c r="G1053" s="240"/>
      <c r="H1053" s="243">
        <v>2.992</v>
      </c>
      <c r="I1053" s="244"/>
      <c r="J1053" s="240"/>
      <c r="K1053" s="240"/>
      <c r="L1053" s="245"/>
      <c r="M1053" s="246"/>
      <c r="N1053" s="247"/>
      <c r="O1053" s="247"/>
      <c r="P1053" s="247"/>
      <c r="Q1053" s="247"/>
      <c r="R1053" s="247"/>
      <c r="S1053" s="247"/>
      <c r="T1053" s="248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49" t="s">
        <v>222</v>
      </c>
      <c r="AU1053" s="249" t="s">
        <v>83</v>
      </c>
      <c r="AV1053" s="14" t="s">
        <v>83</v>
      </c>
      <c r="AW1053" s="14" t="s">
        <v>34</v>
      </c>
      <c r="AX1053" s="14" t="s">
        <v>74</v>
      </c>
      <c r="AY1053" s="249" t="s">
        <v>213</v>
      </c>
    </row>
    <row r="1054" s="14" customFormat="1">
      <c r="A1054" s="14"/>
      <c r="B1054" s="239"/>
      <c r="C1054" s="240"/>
      <c r="D1054" s="230" t="s">
        <v>222</v>
      </c>
      <c r="E1054" s="241" t="s">
        <v>19</v>
      </c>
      <c r="F1054" s="242" t="s">
        <v>1411</v>
      </c>
      <c r="G1054" s="240"/>
      <c r="H1054" s="243">
        <v>2.887</v>
      </c>
      <c r="I1054" s="244"/>
      <c r="J1054" s="240"/>
      <c r="K1054" s="240"/>
      <c r="L1054" s="245"/>
      <c r="M1054" s="246"/>
      <c r="N1054" s="247"/>
      <c r="O1054" s="247"/>
      <c r="P1054" s="247"/>
      <c r="Q1054" s="247"/>
      <c r="R1054" s="247"/>
      <c r="S1054" s="247"/>
      <c r="T1054" s="248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49" t="s">
        <v>222</v>
      </c>
      <c r="AU1054" s="249" t="s">
        <v>83</v>
      </c>
      <c r="AV1054" s="14" t="s">
        <v>83</v>
      </c>
      <c r="AW1054" s="14" t="s">
        <v>34</v>
      </c>
      <c r="AX1054" s="14" t="s">
        <v>74</v>
      </c>
      <c r="AY1054" s="249" t="s">
        <v>213</v>
      </c>
    </row>
    <row r="1055" s="13" customFormat="1">
      <c r="A1055" s="13"/>
      <c r="B1055" s="228"/>
      <c r="C1055" s="229"/>
      <c r="D1055" s="230" t="s">
        <v>222</v>
      </c>
      <c r="E1055" s="231" t="s">
        <v>19</v>
      </c>
      <c r="F1055" s="232" t="s">
        <v>1412</v>
      </c>
      <c r="G1055" s="229"/>
      <c r="H1055" s="231" t="s">
        <v>19</v>
      </c>
      <c r="I1055" s="233"/>
      <c r="J1055" s="229"/>
      <c r="K1055" s="229"/>
      <c r="L1055" s="234"/>
      <c r="M1055" s="235"/>
      <c r="N1055" s="236"/>
      <c r="O1055" s="236"/>
      <c r="P1055" s="236"/>
      <c r="Q1055" s="236"/>
      <c r="R1055" s="236"/>
      <c r="S1055" s="236"/>
      <c r="T1055" s="237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8" t="s">
        <v>222</v>
      </c>
      <c r="AU1055" s="238" t="s">
        <v>83</v>
      </c>
      <c r="AV1055" s="13" t="s">
        <v>81</v>
      </c>
      <c r="AW1055" s="13" t="s">
        <v>34</v>
      </c>
      <c r="AX1055" s="13" t="s">
        <v>74</v>
      </c>
      <c r="AY1055" s="238" t="s">
        <v>213</v>
      </c>
    </row>
    <row r="1056" s="14" customFormat="1">
      <c r="A1056" s="14"/>
      <c r="B1056" s="239"/>
      <c r="C1056" s="240"/>
      <c r="D1056" s="230" t="s">
        <v>222</v>
      </c>
      <c r="E1056" s="241" t="s">
        <v>19</v>
      </c>
      <c r="F1056" s="242" t="s">
        <v>1413</v>
      </c>
      <c r="G1056" s="240"/>
      <c r="H1056" s="243">
        <v>7.8250000000000002</v>
      </c>
      <c r="I1056" s="244"/>
      <c r="J1056" s="240"/>
      <c r="K1056" s="240"/>
      <c r="L1056" s="245"/>
      <c r="M1056" s="246"/>
      <c r="N1056" s="247"/>
      <c r="O1056" s="247"/>
      <c r="P1056" s="247"/>
      <c r="Q1056" s="247"/>
      <c r="R1056" s="247"/>
      <c r="S1056" s="247"/>
      <c r="T1056" s="248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49" t="s">
        <v>222</v>
      </c>
      <c r="AU1056" s="249" t="s">
        <v>83</v>
      </c>
      <c r="AV1056" s="14" t="s">
        <v>83</v>
      </c>
      <c r="AW1056" s="14" t="s">
        <v>34</v>
      </c>
      <c r="AX1056" s="14" t="s">
        <v>74</v>
      </c>
      <c r="AY1056" s="249" t="s">
        <v>213</v>
      </c>
    </row>
    <row r="1057" s="14" customFormat="1">
      <c r="A1057" s="14"/>
      <c r="B1057" s="239"/>
      <c r="C1057" s="240"/>
      <c r="D1057" s="230" t="s">
        <v>222</v>
      </c>
      <c r="E1057" s="241" t="s">
        <v>19</v>
      </c>
      <c r="F1057" s="242" t="s">
        <v>1414</v>
      </c>
      <c r="G1057" s="240"/>
      <c r="H1057" s="243">
        <v>11.135</v>
      </c>
      <c r="I1057" s="244"/>
      <c r="J1057" s="240"/>
      <c r="K1057" s="240"/>
      <c r="L1057" s="245"/>
      <c r="M1057" s="246"/>
      <c r="N1057" s="247"/>
      <c r="O1057" s="247"/>
      <c r="P1057" s="247"/>
      <c r="Q1057" s="247"/>
      <c r="R1057" s="247"/>
      <c r="S1057" s="247"/>
      <c r="T1057" s="248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49" t="s">
        <v>222</v>
      </c>
      <c r="AU1057" s="249" t="s">
        <v>83</v>
      </c>
      <c r="AV1057" s="14" t="s">
        <v>83</v>
      </c>
      <c r="AW1057" s="14" t="s">
        <v>34</v>
      </c>
      <c r="AX1057" s="14" t="s">
        <v>74</v>
      </c>
      <c r="AY1057" s="249" t="s">
        <v>213</v>
      </c>
    </row>
    <row r="1058" s="14" customFormat="1">
      <c r="A1058" s="14"/>
      <c r="B1058" s="239"/>
      <c r="C1058" s="240"/>
      <c r="D1058" s="230" t="s">
        <v>222</v>
      </c>
      <c r="E1058" s="241" t="s">
        <v>19</v>
      </c>
      <c r="F1058" s="242" t="s">
        <v>1415</v>
      </c>
      <c r="G1058" s="240"/>
      <c r="H1058" s="243">
        <v>9.0790000000000006</v>
      </c>
      <c r="I1058" s="244"/>
      <c r="J1058" s="240"/>
      <c r="K1058" s="240"/>
      <c r="L1058" s="245"/>
      <c r="M1058" s="246"/>
      <c r="N1058" s="247"/>
      <c r="O1058" s="247"/>
      <c r="P1058" s="247"/>
      <c r="Q1058" s="247"/>
      <c r="R1058" s="247"/>
      <c r="S1058" s="247"/>
      <c r="T1058" s="248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49" t="s">
        <v>222</v>
      </c>
      <c r="AU1058" s="249" t="s">
        <v>83</v>
      </c>
      <c r="AV1058" s="14" t="s">
        <v>83</v>
      </c>
      <c r="AW1058" s="14" t="s">
        <v>34</v>
      </c>
      <c r="AX1058" s="14" t="s">
        <v>74</v>
      </c>
      <c r="AY1058" s="249" t="s">
        <v>213</v>
      </c>
    </row>
    <row r="1059" s="16" customFormat="1">
      <c r="A1059" s="16"/>
      <c r="B1059" s="261"/>
      <c r="C1059" s="262"/>
      <c r="D1059" s="230" t="s">
        <v>222</v>
      </c>
      <c r="E1059" s="263" t="s">
        <v>19</v>
      </c>
      <c r="F1059" s="264" t="s">
        <v>299</v>
      </c>
      <c r="G1059" s="262"/>
      <c r="H1059" s="265">
        <v>40.491999999999997</v>
      </c>
      <c r="I1059" s="266"/>
      <c r="J1059" s="262"/>
      <c r="K1059" s="262"/>
      <c r="L1059" s="267"/>
      <c r="M1059" s="268"/>
      <c r="N1059" s="269"/>
      <c r="O1059" s="269"/>
      <c r="P1059" s="269"/>
      <c r="Q1059" s="269"/>
      <c r="R1059" s="269"/>
      <c r="S1059" s="269"/>
      <c r="T1059" s="270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T1059" s="271" t="s">
        <v>222</v>
      </c>
      <c r="AU1059" s="271" t="s">
        <v>83</v>
      </c>
      <c r="AV1059" s="16" t="s">
        <v>106</v>
      </c>
      <c r="AW1059" s="16" t="s">
        <v>34</v>
      </c>
      <c r="AX1059" s="16" t="s">
        <v>74</v>
      </c>
      <c r="AY1059" s="271" t="s">
        <v>213</v>
      </c>
    </row>
    <row r="1060" s="15" customFormat="1">
      <c r="A1060" s="15"/>
      <c r="B1060" s="250"/>
      <c r="C1060" s="251"/>
      <c r="D1060" s="230" t="s">
        <v>222</v>
      </c>
      <c r="E1060" s="252" t="s">
        <v>19</v>
      </c>
      <c r="F1060" s="253" t="s">
        <v>228</v>
      </c>
      <c r="G1060" s="251"/>
      <c r="H1060" s="254">
        <v>214.291</v>
      </c>
      <c r="I1060" s="255"/>
      <c r="J1060" s="251"/>
      <c r="K1060" s="251"/>
      <c r="L1060" s="256"/>
      <c r="M1060" s="257"/>
      <c r="N1060" s="258"/>
      <c r="O1060" s="258"/>
      <c r="P1060" s="258"/>
      <c r="Q1060" s="258"/>
      <c r="R1060" s="258"/>
      <c r="S1060" s="258"/>
      <c r="T1060" s="259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60" t="s">
        <v>222</v>
      </c>
      <c r="AU1060" s="260" t="s">
        <v>83</v>
      </c>
      <c r="AV1060" s="15" t="s">
        <v>220</v>
      </c>
      <c r="AW1060" s="15" t="s">
        <v>34</v>
      </c>
      <c r="AX1060" s="15" t="s">
        <v>81</v>
      </c>
      <c r="AY1060" s="260" t="s">
        <v>213</v>
      </c>
    </row>
    <row r="1061" s="2" customFormat="1" ht="16.5" customHeight="1">
      <c r="A1061" s="40"/>
      <c r="B1061" s="41"/>
      <c r="C1061" s="215" t="s">
        <v>1416</v>
      </c>
      <c r="D1061" s="215" t="s">
        <v>215</v>
      </c>
      <c r="E1061" s="216" t="s">
        <v>1417</v>
      </c>
      <c r="F1061" s="217" t="s">
        <v>1418</v>
      </c>
      <c r="G1061" s="218" t="s">
        <v>218</v>
      </c>
      <c r="H1061" s="219">
        <v>2.6429999999999998</v>
      </c>
      <c r="I1061" s="220"/>
      <c r="J1061" s="221">
        <f>ROUND(I1061*H1061,2)</f>
        <v>0</v>
      </c>
      <c r="K1061" s="217" t="s">
        <v>219</v>
      </c>
      <c r="L1061" s="46"/>
      <c r="M1061" s="222" t="s">
        <v>19</v>
      </c>
      <c r="N1061" s="223" t="s">
        <v>45</v>
      </c>
      <c r="O1061" s="86"/>
      <c r="P1061" s="224">
        <f>O1061*H1061</f>
        <v>0</v>
      </c>
      <c r="Q1061" s="224">
        <v>0</v>
      </c>
      <c r="R1061" s="224">
        <f>Q1061*H1061</f>
        <v>0</v>
      </c>
      <c r="S1061" s="224">
        <v>1.8</v>
      </c>
      <c r="T1061" s="225">
        <f>S1061*H1061</f>
        <v>4.7573999999999996</v>
      </c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R1061" s="226" t="s">
        <v>220</v>
      </c>
      <c r="AT1061" s="226" t="s">
        <v>215</v>
      </c>
      <c r="AU1061" s="226" t="s">
        <v>83</v>
      </c>
      <c r="AY1061" s="19" t="s">
        <v>213</v>
      </c>
      <c r="BE1061" s="227">
        <f>IF(N1061="základní",J1061,0)</f>
        <v>0</v>
      </c>
      <c r="BF1061" s="227">
        <f>IF(N1061="snížená",J1061,0)</f>
        <v>0</v>
      </c>
      <c r="BG1061" s="227">
        <f>IF(N1061="zákl. přenesená",J1061,0)</f>
        <v>0</v>
      </c>
      <c r="BH1061" s="227">
        <f>IF(N1061="sníž. přenesená",J1061,0)</f>
        <v>0</v>
      </c>
      <c r="BI1061" s="227">
        <f>IF(N1061="nulová",J1061,0)</f>
        <v>0</v>
      </c>
      <c r="BJ1061" s="19" t="s">
        <v>81</v>
      </c>
      <c r="BK1061" s="227">
        <f>ROUND(I1061*H1061,2)</f>
        <v>0</v>
      </c>
      <c r="BL1061" s="19" t="s">
        <v>220</v>
      </c>
      <c r="BM1061" s="226" t="s">
        <v>1419</v>
      </c>
    </row>
    <row r="1062" s="13" customFormat="1">
      <c r="A1062" s="13"/>
      <c r="B1062" s="228"/>
      <c r="C1062" s="229"/>
      <c r="D1062" s="230" t="s">
        <v>222</v>
      </c>
      <c r="E1062" s="231" t="s">
        <v>19</v>
      </c>
      <c r="F1062" s="232" t="s">
        <v>271</v>
      </c>
      <c r="G1062" s="229"/>
      <c r="H1062" s="231" t="s">
        <v>19</v>
      </c>
      <c r="I1062" s="233"/>
      <c r="J1062" s="229"/>
      <c r="K1062" s="229"/>
      <c r="L1062" s="234"/>
      <c r="M1062" s="235"/>
      <c r="N1062" s="236"/>
      <c r="O1062" s="236"/>
      <c r="P1062" s="236"/>
      <c r="Q1062" s="236"/>
      <c r="R1062" s="236"/>
      <c r="S1062" s="236"/>
      <c r="T1062" s="237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38" t="s">
        <v>222</v>
      </c>
      <c r="AU1062" s="238" t="s">
        <v>83</v>
      </c>
      <c r="AV1062" s="13" t="s">
        <v>81</v>
      </c>
      <c r="AW1062" s="13" t="s">
        <v>34</v>
      </c>
      <c r="AX1062" s="13" t="s">
        <v>74</v>
      </c>
      <c r="AY1062" s="238" t="s">
        <v>213</v>
      </c>
    </row>
    <row r="1063" s="14" customFormat="1">
      <c r="A1063" s="14"/>
      <c r="B1063" s="239"/>
      <c r="C1063" s="240"/>
      <c r="D1063" s="230" t="s">
        <v>222</v>
      </c>
      <c r="E1063" s="241" t="s">
        <v>19</v>
      </c>
      <c r="F1063" s="242" t="s">
        <v>1420</v>
      </c>
      <c r="G1063" s="240"/>
      <c r="H1063" s="243">
        <v>2.6429999999999998</v>
      </c>
      <c r="I1063" s="244"/>
      <c r="J1063" s="240"/>
      <c r="K1063" s="240"/>
      <c r="L1063" s="245"/>
      <c r="M1063" s="246"/>
      <c r="N1063" s="247"/>
      <c r="O1063" s="247"/>
      <c r="P1063" s="247"/>
      <c r="Q1063" s="247"/>
      <c r="R1063" s="247"/>
      <c r="S1063" s="247"/>
      <c r="T1063" s="248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49" t="s">
        <v>222</v>
      </c>
      <c r="AU1063" s="249" t="s">
        <v>83</v>
      </c>
      <c r="AV1063" s="14" t="s">
        <v>83</v>
      </c>
      <c r="AW1063" s="14" t="s">
        <v>34</v>
      </c>
      <c r="AX1063" s="14" t="s">
        <v>81</v>
      </c>
      <c r="AY1063" s="249" t="s">
        <v>213</v>
      </c>
    </row>
    <row r="1064" s="2" customFormat="1">
      <c r="A1064" s="40"/>
      <c r="B1064" s="41"/>
      <c r="C1064" s="215" t="s">
        <v>1421</v>
      </c>
      <c r="D1064" s="215" t="s">
        <v>215</v>
      </c>
      <c r="E1064" s="216" t="s">
        <v>1422</v>
      </c>
      <c r="F1064" s="217" t="s">
        <v>1423</v>
      </c>
      <c r="G1064" s="218" t="s">
        <v>218</v>
      </c>
      <c r="H1064" s="219">
        <v>6.5999999999999996</v>
      </c>
      <c r="I1064" s="220"/>
      <c r="J1064" s="221">
        <f>ROUND(I1064*H1064,2)</f>
        <v>0</v>
      </c>
      <c r="K1064" s="217" t="s">
        <v>219</v>
      </c>
      <c r="L1064" s="46"/>
      <c r="M1064" s="222" t="s">
        <v>19</v>
      </c>
      <c r="N1064" s="223" t="s">
        <v>45</v>
      </c>
      <c r="O1064" s="86"/>
      <c r="P1064" s="224">
        <f>O1064*H1064</f>
        <v>0</v>
      </c>
      <c r="Q1064" s="224">
        <v>0</v>
      </c>
      <c r="R1064" s="224">
        <f>Q1064*H1064</f>
        <v>0</v>
      </c>
      <c r="S1064" s="224">
        <v>1.5940000000000001</v>
      </c>
      <c r="T1064" s="225">
        <f>S1064*H1064</f>
        <v>10.5204</v>
      </c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R1064" s="226" t="s">
        <v>220</v>
      </c>
      <c r="AT1064" s="226" t="s">
        <v>215</v>
      </c>
      <c r="AU1064" s="226" t="s">
        <v>83</v>
      </c>
      <c r="AY1064" s="19" t="s">
        <v>213</v>
      </c>
      <c r="BE1064" s="227">
        <f>IF(N1064="základní",J1064,0)</f>
        <v>0</v>
      </c>
      <c r="BF1064" s="227">
        <f>IF(N1064="snížená",J1064,0)</f>
        <v>0</v>
      </c>
      <c r="BG1064" s="227">
        <f>IF(N1064="zákl. přenesená",J1064,0)</f>
        <v>0</v>
      </c>
      <c r="BH1064" s="227">
        <f>IF(N1064="sníž. přenesená",J1064,0)</f>
        <v>0</v>
      </c>
      <c r="BI1064" s="227">
        <f>IF(N1064="nulová",J1064,0)</f>
        <v>0</v>
      </c>
      <c r="BJ1064" s="19" t="s">
        <v>81</v>
      </c>
      <c r="BK1064" s="227">
        <f>ROUND(I1064*H1064,2)</f>
        <v>0</v>
      </c>
      <c r="BL1064" s="19" t="s">
        <v>220</v>
      </c>
      <c r="BM1064" s="226" t="s">
        <v>1424</v>
      </c>
    </row>
    <row r="1065" s="13" customFormat="1">
      <c r="A1065" s="13"/>
      <c r="B1065" s="228"/>
      <c r="C1065" s="229"/>
      <c r="D1065" s="230" t="s">
        <v>222</v>
      </c>
      <c r="E1065" s="231" t="s">
        <v>19</v>
      </c>
      <c r="F1065" s="232" t="s">
        <v>271</v>
      </c>
      <c r="G1065" s="229"/>
      <c r="H1065" s="231" t="s">
        <v>19</v>
      </c>
      <c r="I1065" s="233"/>
      <c r="J1065" s="229"/>
      <c r="K1065" s="229"/>
      <c r="L1065" s="234"/>
      <c r="M1065" s="235"/>
      <c r="N1065" s="236"/>
      <c r="O1065" s="236"/>
      <c r="P1065" s="236"/>
      <c r="Q1065" s="236"/>
      <c r="R1065" s="236"/>
      <c r="S1065" s="236"/>
      <c r="T1065" s="237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8" t="s">
        <v>222</v>
      </c>
      <c r="AU1065" s="238" t="s">
        <v>83</v>
      </c>
      <c r="AV1065" s="13" t="s">
        <v>81</v>
      </c>
      <c r="AW1065" s="13" t="s">
        <v>34</v>
      </c>
      <c r="AX1065" s="13" t="s">
        <v>74</v>
      </c>
      <c r="AY1065" s="238" t="s">
        <v>213</v>
      </c>
    </row>
    <row r="1066" s="14" customFormat="1">
      <c r="A1066" s="14"/>
      <c r="B1066" s="239"/>
      <c r="C1066" s="240"/>
      <c r="D1066" s="230" t="s">
        <v>222</v>
      </c>
      <c r="E1066" s="241" t="s">
        <v>19</v>
      </c>
      <c r="F1066" s="242" t="s">
        <v>1425</v>
      </c>
      <c r="G1066" s="240"/>
      <c r="H1066" s="243">
        <v>2.1499999999999999</v>
      </c>
      <c r="I1066" s="244"/>
      <c r="J1066" s="240"/>
      <c r="K1066" s="240"/>
      <c r="L1066" s="245"/>
      <c r="M1066" s="246"/>
      <c r="N1066" s="247"/>
      <c r="O1066" s="247"/>
      <c r="P1066" s="247"/>
      <c r="Q1066" s="247"/>
      <c r="R1066" s="247"/>
      <c r="S1066" s="247"/>
      <c r="T1066" s="248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49" t="s">
        <v>222</v>
      </c>
      <c r="AU1066" s="249" t="s">
        <v>83</v>
      </c>
      <c r="AV1066" s="14" t="s">
        <v>83</v>
      </c>
      <c r="AW1066" s="14" t="s">
        <v>34</v>
      </c>
      <c r="AX1066" s="14" t="s">
        <v>74</v>
      </c>
      <c r="AY1066" s="249" t="s">
        <v>213</v>
      </c>
    </row>
    <row r="1067" s="14" customFormat="1">
      <c r="A1067" s="14"/>
      <c r="B1067" s="239"/>
      <c r="C1067" s="240"/>
      <c r="D1067" s="230" t="s">
        <v>222</v>
      </c>
      <c r="E1067" s="241" t="s">
        <v>19</v>
      </c>
      <c r="F1067" s="242" t="s">
        <v>1426</v>
      </c>
      <c r="G1067" s="240"/>
      <c r="H1067" s="243">
        <v>4.4500000000000002</v>
      </c>
      <c r="I1067" s="244"/>
      <c r="J1067" s="240"/>
      <c r="K1067" s="240"/>
      <c r="L1067" s="245"/>
      <c r="M1067" s="246"/>
      <c r="N1067" s="247"/>
      <c r="O1067" s="247"/>
      <c r="P1067" s="247"/>
      <c r="Q1067" s="247"/>
      <c r="R1067" s="247"/>
      <c r="S1067" s="247"/>
      <c r="T1067" s="248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49" t="s">
        <v>222</v>
      </c>
      <c r="AU1067" s="249" t="s">
        <v>83</v>
      </c>
      <c r="AV1067" s="14" t="s">
        <v>83</v>
      </c>
      <c r="AW1067" s="14" t="s">
        <v>34</v>
      </c>
      <c r="AX1067" s="14" t="s">
        <v>74</v>
      </c>
      <c r="AY1067" s="249" t="s">
        <v>213</v>
      </c>
    </row>
    <row r="1068" s="15" customFormat="1">
      <c r="A1068" s="15"/>
      <c r="B1068" s="250"/>
      <c r="C1068" s="251"/>
      <c r="D1068" s="230" t="s">
        <v>222</v>
      </c>
      <c r="E1068" s="252" t="s">
        <v>19</v>
      </c>
      <c r="F1068" s="253" t="s">
        <v>228</v>
      </c>
      <c r="G1068" s="251"/>
      <c r="H1068" s="254">
        <v>6.5999999999999996</v>
      </c>
      <c r="I1068" s="255"/>
      <c r="J1068" s="251"/>
      <c r="K1068" s="251"/>
      <c r="L1068" s="256"/>
      <c r="M1068" s="257"/>
      <c r="N1068" s="258"/>
      <c r="O1068" s="258"/>
      <c r="P1068" s="258"/>
      <c r="Q1068" s="258"/>
      <c r="R1068" s="258"/>
      <c r="S1068" s="258"/>
      <c r="T1068" s="259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60" t="s">
        <v>222</v>
      </c>
      <c r="AU1068" s="260" t="s">
        <v>83</v>
      </c>
      <c r="AV1068" s="15" t="s">
        <v>220</v>
      </c>
      <c r="AW1068" s="15" t="s">
        <v>34</v>
      </c>
      <c r="AX1068" s="15" t="s">
        <v>81</v>
      </c>
      <c r="AY1068" s="260" t="s">
        <v>213</v>
      </c>
    </row>
    <row r="1069" s="2" customFormat="1" ht="16.5" customHeight="1">
      <c r="A1069" s="40"/>
      <c r="B1069" s="41"/>
      <c r="C1069" s="215" t="s">
        <v>1427</v>
      </c>
      <c r="D1069" s="215" t="s">
        <v>215</v>
      </c>
      <c r="E1069" s="216" t="s">
        <v>1428</v>
      </c>
      <c r="F1069" s="217" t="s">
        <v>1429</v>
      </c>
      <c r="G1069" s="218" t="s">
        <v>218</v>
      </c>
      <c r="H1069" s="219">
        <v>0.67000000000000004</v>
      </c>
      <c r="I1069" s="220"/>
      <c r="J1069" s="221">
        <f>ROUND(I1069*H1069,2)</f>
        <v>0</v>
      </c>
      <c r="K1069" s="217" t="s">
        <v>219</v>
      </c>
      <c r="L1069" s="46"/>
      <c r="M1069" s="222" t="s">
        <v>19</v>
      </c>
      <c r="N1069" s="223" t="s">
        <v>45</v>
      </c>
      <c r="O1069" s="86"/>
      <c r="P1069" s="224">
        <f>O1069*H1069</f>
        <v>0</v>
      </c>
      <c r="Q1069" s="224">
        <v>0</v>
      </c>
      <c r="R1069" s="224">
        <f>Q1069*H1069</f>
        <v>0</v>
      </c>
      <c r="S1069" s="224">
        <v>2.2000000000000002</v>
      </c>
      <c r="T1069" s="225">
        <f>S1069*H1069</f>
        <v>1.4740000000000002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26" t="s">
        <v>220</v>
      </c>
      <c r="AT1069" s="226" t="s">
        <v>215</v>
      </c>
      <c r="AU1069" s="226" t="s">
        <v>83</v>
      </c>
      <c r="AY1069" s="19" t="s">
        <v>213</v>
      </c>
      <c r="BE1069" s="227">
        <f>IF(N1069="základní",J1069,0)</f>
        <v>0</v>
      </c>
      <c r="BF1069" s="227">
        <f>IF(N1069="snížená",J1069,0)</f>
        <v>0</v>
      </c>
      <c r="BG1069" s="227">
        <f>IF(N1069="zákl. přenesená",J1069,0)</f>
        <v>0</v>
      </c>
      <c r="BH1069" s="227">
        <f>IF(N1069="sníž. přenesená",J1069,0)</f>
        <v>0</v>
      </c>
      <c r="BI1069" s="227">
        <f>IF(N1069="nulová",J1069,0)</f>
        <v>0</v>
      </c>
      <c r="BJ1069" s="19" t="s">
        <v>81</v>
      </c>
      <c r="BK1069" s="227">
        <f>ROUND(I1069*H1069,2)</f>
        <v>0</v>
      </c>
      <c r="BL1069" s="19" t="s">
        <v>220</v>
      </c>
      <c r="BM1069" s="226" t="s">
        <v>1430</v>
      </c>
    </row>
    <row r="1070" s="13" customFormat="1">
      <c r="A1070" s="13"/>
      <c r="B1070" s="228"/>
      <c r="C1070" s="229"/>
      <c r="D1070" s="230" t="s">
        <v>222</v>
      </c>
      <c r="E1070" s="231" t="s">
        <v>19</v>
      </c>
      <c r="F1070" s="232" t="s">
        <v>271</v>
      </c>
      <c r="G1070" s="229"/>
      <c r="H1070" s="231" t="s">
        <v>19</v>
      </c>
      <c r="I1070" s="233"/>
      <c r="J1070" s="229"/>
      <c r="K1070" s="229"/>
      <c r="L1070" s="234"/>
      <c r="M1070" s="235"/>
      <c r="N1070" s="236"/>
      <c r="O1070" s="236"/>
      <c r="P1070" s="236"/>
      <c r="Q1070" s="236"/>
      <c r="R1070" s="236"/>
      <c r="S1070" s="236"/>
      <c r="T1070" s="237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8" t="s">
        <v>222</v>
      </c>
      <c r="AU1070" s="238" t="s">
        <v>83</v>
      </c>
      <c r="AV1070" s="13" t="s">
        <v>81</v>
      </c>
      <c r="AW1070" s="13" t="s">
        <v>34</v>
      </c>
      <c r="AX1070" s="13" t="s">
        <v>74</v>
      </c>
      <c r="AY1070" s="238" t="s">
        <v>213</v>
      </c>
    </row>
    <row r="1071" s="14" customFormat="1">
      <c r="A1071" s="14"/>
      <c r="B1071" s="239"/>
      <c r="C1071" s="240"/>
      <c r="D1071" s="230" t="s">
        <v>222</v>
      </c>
      <c r="E1071" s="241" t="s">
        <v>19</v>
      </c>
      <c r="F1071" s="242" t="s">
        <v>1431</v>
      </c>
      <c r="G1071" s="240"/>
      <c r="H1071" s="243">
        <v>0.29099999999999998</v>
      </c>
      <c r="I1071" s="244"/>
      <c r="J1071" s="240"/>
      <c r="K1071" s="240"/>
      <c r="L1071" s="245"/>
      <c r="M1071" s="246"/>
      <c r="N1071" s="247"/>
      <c r="O1071" s="247"/>
      <c r="P1071" s="247"/>
      <c r="Q1071" s="247"/>
      <c r="R1071" s="247"/>
      <c r="S1071" s="247"/>
      <c r="T1071" s="248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49" t="s">
        <v>222</v>
      </c>
      <c r="AU1071" s="249" t="s">
        <v>83</v>
      </c>
      <c r="AV1071" s="14" t="s">
        <v>83</v>
      </c>
      <c r="AW1071" s="14" t="s">
        <v>34</v>
      </c>
      <c r="AX1071" s="14" t="s">
        <v>74</v>
      </c>
      <c r="AY1071" s="249" t="s">
        <v>213</v>
      </c>
    </row>
    <row r="1072" s="14" customFormat="1">
      <c r="A1072" s="14"/>
      <c r="B1072" s="239"/>
      <c r="C1072" s="240"/>
      <c r="D1072" s="230" t="s">
        <v>222</v>
      </c>
      <c r="E1072" s="241" t="s">
        <v>19</v>
      </c>
      <c r="F1072" s="242" t="s">
        <v>1432</v>
      </c>
      <c r="G1072" s="240"/>
      <c r="H1072" s="243">
        <v>0.379</v>
      </c>
      <c r="I1072" s="244"/>
      <c r="J1072" s="240"/>
      <c r="K1072" s="240"/>
      <c r="L1072" s="245"/>
      <c r="M1072" s="246"/>
      <c r="N1072" s="247"/>
      <c r="O1072" s="247"/>
      <c r="P1072" s="247"/>
      <c r="Q1072" s="247"/>
      <c r="R1072" s="247"/>
      <c r="S1072" s="247"/>
      <c r="T1072" s="248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49" t="s">
        <v>222</v>
      </c>
      <c r="AU1072" s="249" t="s">
        <v>83</v>
      </c>
      <c r="AV1072" s="14" t="s">
        <v>83</v>
      </c>
      <c r="AW1072" s="14" t="s">
        <v>34</v>
      </c>
      <c r="AX1072" s="14" t="s">
        <v>74</v>
      </c>
      <c r="AY1072" s="249" t="s">
        <v>213</v>
      </c>
    </row>
    <row r="1073" s="15" customFormat="1">
      <c r="A1073" s="15"/>
      <c r="B1073" s="250"/>
      <c r="C1073" s="251"/>
      <c r="D1073" s="230" t="s">
        <v>222</v>
      </c>
      <c r="E1073" s="252" t="s">
        <v>19</v>
      </c>
      <c r="F1073" s="253" t="s">
        <v>228</v>
      </c>
      <c r="G1073" s="251"/>
      <c r="H1073" s="254">
        <v>0.67000000000000004</v>
      </c>
      <c r="I1073" s="255"/>
      <c r="J1073" s="251"/>
      <c r="K1073" s="251"/>
      <c r="L1073" s="256"/>
      <c r="M1073" s="257"/>
      <c r="N1073" s="258"/>
      <c r="O1073" s="258"/>
      <c r="P1073" s="258"/>
      <c r="Q1073" s="258"/>
      <c r="R1073" s="258"/>
      <c r="S1073" s="258"/>
      <c r="T1073" s="259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60" t="s">
        <v>222</v>
      </c>
      <c r="AU1073" s="260" t="s">
        <v>83</v>
      </c>
      <c r="AV1073" s="15" t="s">
        <v>220</v>
      </c>
      <c r="AW1073" s="15" t="s">
        <v>34</v>
      </c>
      <c r="AX1073" s="15" t="s">
        <v>81</v>
      </c>
      <c r="AY1073" s="260" t="s">
        <v>213</v>
      </c>
    </row>
    <row r="1074" s="2" customFormat="1" ht="16.5" customHeight="1">
      <c r="A1074" s="40"/>
      <c r="B1074" s="41"/>
      <c r="C1074" s="215" t="s">
        <v>1433</v>
      </c>
      <c r="D1074" s="215" t="s">
        <v>215</v>
      </c>
      <c r="E1074" s="216" t="s">
        <v>1434</v>
      </c>
      <c r="F1074" s="217" t="s">
        <v>1435</v>
      </c>
      <c r="G1074" s="218" t="s">
        <v>218</v>
      </c>
      <c r="H1074" s="219">
        <v>52.582000000000001</v>
      </c>
      <c r="I1074" s="220"/>
      <c r="J1074" s="221">
        <f>ROUND(I1074*H1074,2)</f>
        <v>0</v>
      </c>
      <c r="K1074" s="217" t="s">
        <v>219</v>
      </c>
      <c r="L1074" s="46"/>
      <c r="M1074" s="222" t="s">
        <v>19</v>
      </c>
      <c r="N1074" s="223" t="s">
        <v>45</v>
      </c>
      <c r="O1074" s="86"/>
      <c r="P1074" s="224">
        <f>O1074*H1074</f>
        <v>0</v>
      </c>
      <c r="Q1074" s="224">
        <v>0</v>
      </c>
      <c r="R1074" s="224">
        <f>Q1074*H1074</f>
        <v>0</v>
      </c>
      <c r="S1074" s="224">
        <v>2.3999999999999999</v>
      </c>
      <c r="T1074" s="225">
        <f>S1074*H1074</f>
        <v>126.1968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26" t="s">
        <v>220</v>
      </c>
      <c r="AT1074" s="226" t="s">
        <v>215</v>
      </c>
      <c r="AU1074" s="226" t="s">
        <v>83</v>
      </c>
      <c r="AY1074" s="19" t="s">
        <v>213</v>
      </c>
      <c r="BE1074" s="227">
        <f>IF(N1074="základní",J1074,0)</f>
        <v>0</v>
      </c>
      <c r="BF1074" s="227">
        <f>IF(N1074="snížená",J1074,0)</f>
        <v>0</v>
      </c>
      <c r="BG1074" s="227">
        <f>IF(N1074="zákl. přenesená",J1074,0)</f>
        <v>0</v>
      </c>
      <c r="BH1074" s="227">
        <f>IF(N1074="sníž. přenesená",J1074,0)</f>
        <v>0</v>
      </c>
      <c r="BI1074" s="227">
        <f>IF(N1074="nulová",J1074,0)</f>
        <v>0</v>
      </c>
      <c r="BJ1074" s="19" t="s">
        <v>81</v>
      </c>
      <c r="BK1074" s="227">
        <f>ROUND(I1074*H1074,2)</f>
        <v>0</v>
      </c>
      <c r="BL1074" s="19" t="s">
        <v>220</v>
      </c>
      <c r="BM1074" s="226" t="s">
        <v>1436</v>
      </c>
    </row>
    <row r="1075" s="13" customFormat="1">
      <c r="A1075" s="13"/>
      <c r="B1075" s="228"/>
      <c r="C1075" s="229"/>
      <c r="D1075" s="230" t="s">
        <v>222</v>
      </c>
      <c r="E1075" s="231" t="s">
        <v>19</v>
      </c>
      <c r="F1075" s="232" t="s">
        <v>271</v>
      </c>
      <c r="G1075" s="229"/>
      <c r="H1075" s="231" t="s">
        <v>19</v>
      </c>
      <c r="I1075" s="233"/>
      <c r="J1075" s="229"/>
      <c r="K1075" s="229"/>
      <c r="L1075" s="234"/>
      <c r="M1075" s="235"/>
      <c r="N1075" s="236"/>
      <c r="O1075" s="236"/>
      <c r="P1075" s="236"/>
      <c r="Q1075" s="236"/>
      <c r="R1075" s="236"/>
      <c r="S1075" s="236"/>
      <c r="T1075" s="237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38" t="s">
        <v>222</v>
      </c>
      <c r="AU1075" s="238" t="s">
        <v>83</v>
      </c>
      <c r="AV1075" s="13" t="s">
        <v>81</v>
      </c>
      <c r="AW1075" s="13" t="s">
        <v>34</v>
      </c>
      <c r="AX1075" s="13" t="s">
        <v>74</v>
      </c>
      <c r="AY1075" s="238" t="s">
        <v>213</v>
      </c>
    </row>
    <row r="1076" s="14" customFormat="1">
      <c r="A1076" s="14"/>
      <c r="B1076" s="239"/>
      <c r="C1076" s="240"/>
      <c r="D1076" s="230" t="s">
        <v>222</v>
      </c>
      <c r="E1076" s="241" t="s">
        <v>19</v>
      </c>
      <c r="F1076" s="242" t="s">
        <v>1437</v>
      </c>
      <c r="G1076" s="240"/>
      <c r="H1076" s="243">
        <v>49.167999999999999</v>
      </c>
      <c r="I1076" s="244"/>
      <c r="J1076" s="240"/>
      <c r="K1076" s="240"/>
      <c r="L1076" s="245"/>
      <c r="M1076" s="246"/>
      <c r="N1076" s="247"/>
      <c r="O1076" s="247"/>
      <c r="P1076" s="247"/>
      <c r="Q1076" s="247"/>
      <c r="R1076" s="247"/>
      <c r="S1076" s="247"/>
      <c r="T1076" s="248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49" t="s">
        <v>222</v>
      </c>
      <c r="AU1076" s="249" t="s">
        <v>83</v>
      </c>
      <c r="AV1076" s="14" t="s">
        <v>83</v>
      </c>
      <c r="AW1076" s="14" t="s">
        <v>34</v>
      </c>
      <c r="AX1076" s="14" t="s">
        <v>74</v>
      </c>
      <c r="AY1076" s="249" t="s">
        <v>213</v>
      </c>
    </row>
    <row r="1077" s="14" customFormat="1">
      <c r="A1077" s="14"/>
      <c r="B1077" s="239"/>
      <c r="C1077" s="240"/>
      <c r="D1077" s="230" t="s">
        <v>222</v>
      </c>
      <c r="E1077" s="241" t="s">
        <v>19</v>
      </c>
      <c r="F1077" s="242" t="s">
        <v>1438</v>
      </c>
      <c r="G1077" s="240"/>
      <c r="H1077" s="243">
        <v>2.3519999999999999</v>
      </c>
      <c r="I1077" s="244"/>
      <c r="J1077" s="240"/>
      <c r="K1077" s="240"/>
      <c r="L1077" s="245"/>
      <c r="M1077" s="246"/>
      <c r="N1077" s="247"/>
      <c r="O1077" s="247"/>
      <c r="P1077" s="247"/>
      <c r="Q1077" s="247"/>
      <c r="R1077" s="247"/>
      <c r="S1077" s="247"/>
      <c r="T1077" s="248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49" t="s">
        <v>222</v>
      </c>
      <c r="AU1077" s="249" t="s">
        <v>83</v>
      </c>
      <c r="AV1077" s="14" t="s">
        <v>83</v>
      </c>
      <c r="AW1077" s="14" t="s">
        <v>34</v>
      </c>
      <c r="AX1077" s="14" t="s">
        <v>74</v>
      </c>
      <c r="AY1077" s="249" t="s">
        <v>213</v>
      </c>
    </row>
    <row r="1078" s="14" customFormat="1">
      <c r="A1078" s="14"/>
      <c r="B1078" s="239"/>
      <c r="C1078" s="240"/>
      <c r="D1078" s="230" t="s">
        <v>222</v>
      </c>
      <c r="E1078" s="241" t="s">
        <v>19</v>
      </c>
      <c r="F1078" s="242" t="s">
        <v>1439</v>
      </c>
      <c r="G1078" s="240"/>
      <c r="H1078" s="243">
        <v>1.0620000000000001</v>
      </c>
      <c r="I1078" s="244"/>
      <c r="J1078" s="240"/>
      <c r="K1078" s="240"/>
      <c r="L1078" s="245"/>
      <c r="M1078" s="246"/>
      <c r="N1078" s="247"/>
      <c r="O1078" s="247"/>
      <c r="P1078" s="247"/>
      <c r="Q1078" s="247"/>
      <c r="R1078" s="247"/>
      <c r="S1078" s="247"/>
      <c r="T1078" s="248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49" t="s">
        <v>222</v>
      </c>
      <c r="AU1078" s="249" t="s">
        <v>83</v>
      </c>
      <c r="AV1078" s="14" t="s">
        <v>83</v>
      </c>
      <c r="AW1078" s="14" t="s">
        <v>34</v>
      </c>
      <c r="AX1078" s="14" t="s">
        <v>74</v>
      </c>
      <c r="AY1078" s="249" t="s">
        <v>213</v>
      </c>
    </row>
    <row r="1079" s="15" customFormat="1">
      <c r="A1079" s="15"/>
      <c r="B1079" s="250"/>
      <c r="C1079" s="251"/>
      <c r="D1079" s="230" t="s">
        <v>222</v>
      </c>
      <c r="E1079" s="252" t="s">
        <v>19</v>
      </c>
      <c r="F1079" s="253" t="s">
        <v>228</v>
      </c>
      <c r="G1079" s="251"/>
      <c r="H1079" s="254">
        <v>52.582000000000001</v>
      </c>
      <c r="I1079" s="255"/>
      <c r="J1079" s="251"/>
      <c r="K1079" s="251"/>
      <c r="L1079" s="256"/>
      <c r="M1079" s="257"/>
      <c r="N1079" s="258"/>
      <c r="O1079" s="258"/>
      <c r="P1079" s="258"/>
      <c r="Q1079" s="258"/>
      <c r="R1079" s="258"/>
      <c r="S1079" s="258"/>
      <c r="T1079" s="259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60" t="s">
        <v>222</v>
      </c>
      <c r="AU1079" s="260" t="s">
        <v>83</v>
      </c>
      <c r="AV1079" s="15" t="s">
        <v>220</v>
      </c>
      <c r="AW1079" s="15" t="s">
        <v>34</v>
      </c>
      <c r="AX1079" s="15" t="s">
        <v>81</v>
      </c>
      <c r="AY1079" s="260" t="s">
        <v>213</v>
      </c>
    </row>
    <row r="1080" s="2" customFormat="1">
      <c r="A1080" s="40"/>
      <c r="B1080" s="41"/>
      <c r="C1080" s="215" t="s">
        <v>1440</v>
      </c>
      <c r="D1080" s="215" t="s">
        <v>215</v>
      </c>
      <c r="E1080" s="216" t="s">
        <v>1441</v>
      </c>
      <c r="F1080" s="217" t="s">
        <v>1442</v>
      </c>
      <c r="G1080" s="218" t="s">
        <v>218</v>
      </c>
      <c r="H1080" s="219">
        <v>8.1679999999999993</v>
      </c>
      <c r="I1080" s="220"/>
      <c r="J1080" s="221">
        <f>ROUND(I1080*H1080,2)</f>
        <v>0</v>
      </c>
      <c r="K1080" s="217" t="s">
        <v>219</v>
      </c>
      <c r="L1080" s="46"/>
      <c r="M1080" s="222" t="s">
        <v>19</v>
      </c>
      <c r="N1080" s="223" t="s">
        <v>45</v>
      </c>
      <c r="O1080" s="86"/>
      <c r="P1080" s="224">
        <f>O1080*H1080</f>
        <v>0</v>
      </c>
      <c r="Q1080" s="224">
        <v>0</v>
      </c>
      <c r="R1080" s="224">
        <f>Q1080*H1080</f>
        <v>0</v>
      </c>
      <c r="S1080" s="224">
        <v>1.6000000000000001</v>
      </c>
      <c r="T1080" s="225">
        <f>S1080*H1080</f>
        <v>13.0688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26" t="s">
        <v>220</v>
      </c>
      <c r="AT1080" s="226" t="s">
        <v>215</v>
      </c>
      <c r="AU1080" s="226" t="s">
        <v>83</v>
      </c>
      <c r="AY1080" s="19" t="s">
        <v>213</v>
      </c>
      <c r="BE1080" s="227">
        <f>IF(N1080="základní",J1080,0)</f>
        <v>0</v>
      </c>
      <c r="BF1080" s="227">
        <f>IF(N1080="snížená",J1080,0)</f>
        <v>0</v>
      </c>
      <c r="BG1080" s="227">
        <f>IF(N1080="zákl. přenesená",J1080,0)</f>
        <v>0</v>
      </c>
      <c r="BH1080" s="227">
        <f>IF(N1080="sníž. přenesená",J1080,0)</f>
        <v>0</v>
      </c>
      <c r="BI1080" s="227">
        <f>IF(N1080="nulová",J1080,0)</f>
        <v>0</v>
      </c>
      <c r="BJ1080" s="19" t="s">
        <v>81</v>
      </c>
      <c r="BK1080" s="227">
        <f>ROUND(I1080*H1080,2)</f>
        <v>0</v>
      </c>
      <c r="BL1080" s="19" t="s">
        <v>220</v>
      </c>
      <c r="BM1080" s="226" t="s">
        <v>1443</v>
      </c>
    </row>
    <row r="1081" s="13" customFormat="1">
      <c r="A1081" s="13"/>
      <c r="B1081" s="228"/>
      <c r="C1081" s="229"/>
      <c r="D1081" s="230" t="s">
        <v>222</v>
      </c>
      <c r="E1081" s="231" t="s">
        <v>19</v>
      </c>
      <c r="F1081" s="232" t="s">
        <v>271</v>
      </c>
      <c r="G1081" s="229"/>
      <c r="H1081" s="231" t="s">
        <v>19</v>
      </c>
      <c r="I1081" s="233"/>
      <c r="J1081" s="229"/>
      <c r="K1081" s="229"/>
      <c r="L1081" s="234"/>
      <c r="M1081" s="235"/>
      <c r="N1081" s="236"/>
      <c r="O1081" s="236"/>
      <c r="P1081" s="236"/>
      <c r="Q1081" s="236"/>
      <c r="R1081" s="236"/>
      <c r="S1081" s="236"/>
      <c r="T1081" s="237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38" t="s">
        <v>222</v>
      </c>
      <c r="AU1081" s="238" t="s">
        <v>83</v>
      </c>
      <c r="AV1081" s="13" t="s">
        <v>81</v>
      </c>
      <c r="AW1081" s="13" t="s">
        <v>34</v>
      </c>
      <c r="AX1081" s="13" t="s">
        <v>74</v>
      </c>
      <c r="AY1081" s="238" t="s">
        <v>213</v>
      </c>
    </row>
    <row r="1082" s="14" customFormat="1">
      <c r="A1082" s="14"/>
      <c r="B1082" s="239"/>
      <c r="C1082" s="240"/>
      <c r="D1082" s="230" t="s">
        <v>222</v>
      </c>
      <c r="E1082" s="241" t="s">
        <v>19</v>
      </c>
      <c r="F1082" s="242" t="s">
        <v>1444</v>
      </c>
      <c r="G1082" s="240"/>
      <c r="H1082" s="243">
        <v>8.1679999999999993</v>
      </c>
      <c r="I1082" s="244"/>
      <c r="J1082" s="240"/>
      <c r="K1082" s="240"/>
      <c r="L1082" s="245"/>
      <c r="M1082" s="246"/>
      <c r="N1082" s="247"/>
      <c r="O1082" s="247"/>
      <c r="P1082" s="247"/>
      <c r="Q1082" s="247"/>
      <c r="R1082" s="247"/>
      <c r="S1082" s="247"/>
      <c r="T1082" s="248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49" t="s">
        <v>222</v>
      </c>
      <c r="AU1082" s="249" t="s">
        <v>83</v>
      </c>
      <c r="AV1082" s="14" t="s">
        <v>83</v>
      </c>
      <c r="AW1082" s="14" t="s">
        <v>34</v>
      </c>
      <c r="AX1082" s="14" t="s">
        <v>81</v>
      </c>
      <c r="AY1082" s="249" t="s">
        <v>213</v>
      </c>
    </row>
    <row r="1083" s="2" customFormat="1" ht="16.5" customHeight="1">
      <c r="A1083" s="40"/>
      <c r="B1083" s="41"/>
      <c r="C1083" s="215" t="s">
        <v>1445</v>
      </c>
      <c r="D1083" s="215" t="s">
        <v>215</v>
      </c>
      <c r="E1083" s="216" t="s">
        <v>1446</v>
      </c>
      <c r="F1083" s="217" t="s">
        <v>1447</v>
      </c>
      <c r="G1083" s="218" t="s">
        <v>338</v>
      </c>
      <c r="H1083" s="219">
        <v>24</v>
      </c>
      <c r="I1083" s="220"/>
      <c r="J1083" s="221">
        <f>ROUND(I1083*H1083,2)</f>
        <v>0</v>
      </c>
      <c r="K1083" s="217" t="s">
        <v>219</v>
      </c>
      <c r="L1083" s="46"/>
      <c r="M1083" s="222" t="s">
        <v>19</v>
      </c>
      <c r="N1083" s="223" t="s">
        <v>45</v>
      </c>
      <c r="O1083" s="86"/>
      <c r="P1083" s="224">
        <f>O1083*H1083</f>
        <v>0</v>
      </c>
      <c r="Q1083" s="224">
        <v>0</v>
      </c>
      <c r="R1083" s="224">
        <f>Q1083*H1083</f>
        <v>0</v>
      </c>
      <c r="S1083" s="224">
        <v>0.112</v>
      </c>
      <c r="T1083" s="225">
        <f>S1083*H1083</f>
        <v>2.6880000000000002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26" t="s">
        <v>220</v>
      </c>
      <c r="AT1083" s="226" t="s">
        <v>215</v>
      </c>
      <c r="AU1083" s="226" t="s">
        <v>83</v>
      </c>
      <c r="AY1083" s="19" t="s">
        <v>213</v>
      </c>
      <c r="BE1083" s="227">
        <f>IF(N1083="základní",J1083,0)</f>
        <v>0</v>
      </c>
      <c r="BF1083" s="227">
        <f>IF(N1083="snížená",J1083,0)</f>
        <v>0</v>
      </c>
      <c r="BG1083" s="227">
        <f>IF(N1083="zákl. přenesená",J1083,0)</f>
        <v>0</v>
      </c>
      <c r="BH1083" s="227">
        <f>IF(N1083="sníž. přenesená",J1083,0)</f>
        <v>0</v>
      </c>
      <c r="BI1083" s="227">
        <f>IF(N1083="nulová",J1083,0)</f>
        <v>0</v>
      </c>
      <c r="BJ1083" s="19" t="s">
        <v>81</v>
      </c>
      <c r="BK1083" s="227">
        <f>ROUND(I1083*H1083,2)</f>
        <v>0</v>
      </c>
      <c r="BL1083" s="19" t="s">
        <v>220</v>
      </c>
      <c r="BM1083" s="226" t="s">
        <v>1448</v>
      </c>
    </row>
    <row r="1084" s="13" customFormat="1">
      <c r="A1084" s="13"/>
      <c r="B1084" s="228"/>
      <c r="C1084" s="229"/>
      <c r="D1084" s="230" t="s">
        <v>222</v>
      </c>
      <c r="E1084" s="231" t="s">
        <v>19</v>
      </c>
      <c r="F1084" s="232" t="s">
        <v>271</v>
      </c>
      <c r="G1084" s="229"/>
      <c r="H1084" s="231" t="s">
        <v>19</v>
      </c>
      <c r="I1084" s="233"/>
      <c r="J1084" s="229"/>
      <c r="K1084" s="229"/>
      <c r="L1084" s="234"/>
      <c r="M1084" s="235"/>
      <c r="N1084" s="236"/>
      <c r="O1084" s="236"/>
      <c r="P1084" s="236"/>
      <c r="Q1084" s="236"/>
      <c r="R1084" s="236"/>
      <c r="S1084" s="236"/>
      <c r="T1084" s="237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38" t="s">
        <v>222</v>
      </c>
      <c r="AU1084" s="238" t="s">
        <v>83</v>
      </c>
      <c r="AV1084" s="13" t="s">
        <v>81</v>
      </c>
      <c r="AW1084" s="13" t="s">
        <v>34</v>
      </c>
      <c r="AX1084" s="13" t="s">
        <v>74</v>
      </c>
      <c r="AY1084" s="238" t="s">
        <v>213</v>
      </c>
    </row>
    <row r="1085" s="14" customFormat="1">
      <c r="A1085" s="14"/>
      <c r="B1085" s="239"/>
      <c r="C1085" s="240"/>
      <c r="D1085" s="230" t="s">
        <v>222</v>
      </c>
      <c r="E1085" s="241" t="s">
        <v>19</v>
      </c>
      <c r="F1085" s="242" t="s">
        <v>1449</v>
      </c>
      <c r="G1085" s="240"/>
      <c r="H1085" s="243">
        <v>24</v>
      </c>
      <c r="I1085" s="244"/>
      <c r="J1085" s="240"/>
      <c r="K1085" s="240"/>
      <c r="L1085" s="245"/>
      <c r="M1085" s="246"/>
      <c r="N1085" s="247"/>
      <c r="O1085" s="247"/>
      <c r="P1085" s="247"/>
      <c r="Q1085" s="247"/>
      <c r="R1085" s="247"/>
      <c r="S1085" s="247"/>
      <c r="T1085" s="248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49" t="s">
        <v>222</v>
      </c>
      <c r="AU1085" s="249" t="s">
        <v>83</v>
      </c>
      <c r="AV1085" s="14" t="s">
        <v>83</v>
      </c>
      <c r="AW1085" s="14" t="s">
        <v>34</v>
      </c>
      <c r="AX1085" s="14" t="s">
        <v>81</v>
      </c>
      <c r="AY1085" s="249" t="s">
        <v>213</v>
      </c>
    </row>
    <row r="1086" s="2" customFormat="1" ht="16.5" customHeight="1">
      <c r="A1086" s="40"/>
      <c r="B1086" s="41"/>
      <c r="C1086" s="215" t="s">
        <v>1450</v>
      </c>
      <c r="D1086" s="215" t="s">
        <v>215</v>
      </c>
      <c r="E1086" s="216" t="s">
        <v>1451</v>
      </c>
      <c r="F1086" s="217" t="s">
        <v>1452</v>
      </c>
      <c r="G1086" s="218" t="s">
        <v>236</v>
      </c>
      <c r="H1086" s="219">
        <v>9.0600000000000005</v>
      </c>
      <c r="I1086" s="220"/>
      <c r="J1086" s="221">
        <f>ROUND(I1086*H1086,2)</f>
        <v>0</v>
      </c>
      <c r="K1086" s="217" t="s">
        <v>219</v>
      </c>
      <c r="L1086" s="46"/>
      <c r="M1086" s="222" t="s">
        <v>19</v>
      </c>
      <c r="N1086" s="223" t="s">
        <v>45</v>
      </c>
      <c r="O1086" s="86"/>
      <c r="P1086" s="224">
        <f>O1086*H1086</f>
        <v>0</v>
      </c>
      <c r="Q1086" s="224">
        <v>0</v>
      </c>
      <c r="R1086" s="224">
        <f>Q1086*H1086</f>
        <v>0</v>
      </c>
      <c r="S1086" s="224">
        <v>0.432</v>
      </c>
      <c r="T1086" s="225">
        <f>S1086*H1086</f>
        <v>3.9139200000000001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26" t="s">
        <v>220</v>
      </c>
      <c r="AT1086" s="226" t="s">
        <v>215</v>
      </c>
      <c r="AU1086" s="226" t="s">
        <v>83</v>
      </c>
      <c r="AY1086" s="19" t="s">
        <v>213</v>
      </c>
      <c r="BE1086" s="227">
        <f>IF(N1086="základní",J1086,0)</f>
        <v>0</v>
      </c>
      <c r="BF1086" s="227">
        <f>IF(N1086="snížená",J1086,0)</f>
        <v>0</v>
      </c>
      <c r="BG1086" s="227">
        <f>IF(N1086="zákl. přenesená",J1086,0)</f>
        <v>0</v>
      </c>
      <c r="BH1086" s="227">
        <f>IF(N1086="sníž. přenesená",J1086,0)</f>
        <v>0</v>
      </c>
      <c r="BI1086" s="227">
        <f>IF(N1086="nulová",J1086,0)</f>
        <v>0</v>
      </c>
      <c r="BJ1086" s="19" t="s">
        <v>81</v>
      </c>
      <c r="BK1086" s="227">
        <f>ROUND(I1086*H1086,2)</f>
        <v>0</v>
      </c>
      <c r="BL1086" s="19" t="s">
        <v>220</v>
      </c>
      <c r="BM1086" s="226" t="s">
        <v>1453</v>
      </c>
    </row>
    <row r="1087" s="13" customFormat="1">
      <c r="A1087" s="13"/>
      <c r="B1087" s="228"/>
      <c r="C1087" s="229"/>
      <c r="D1087" s="230" t="s">
        <v>222</v>
      </c>
      <c r="E1087" s="231" t="s">
        <v>19</v>
      </c>
      <c r="F1087" s="232" t="s">
        <v>271</v>
      </c>
      <c r="G1087" s="229"/>
      <c r="H1087" s="231" t="s">
        <v>19</v>
      </c>
      <c r="I1087" s="233"/>
      <c r="J1087" s="229"/>
      <c r="K1087" s="229"/>
      <c r="L1087" s="234"/>
      <c r="M1087" s="235"/>
      <c r="N1087" s="236"/>
      <c r="O1087" s="236"/>
      <c r="P1087" s="236"/>
      <c r="Q1087" s="236"/>
      <c r="R1087" s="236"/>
      <c r="S1087" s="236"/>
      <c r="T1087" s="237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8" t="s">
        <v>222</v>
      </c>
      <c r="AU1087" s="238" t="s">
        <v>83</v>
      </c>
      <c r="AV1087" s="13" t="s">
        <v>81</v>
      </c>
      <c r="AW1087" s="13" t="s">
        <v>34</v>
      </c>
      <c r="AX1087" s="13" t="s">
        <v>74</v>
      </c>
      <c r="AY1087" s="238" t="s">
        <v>213</v>
      </c>
    </row>
    <row r="1088" s="14" customFormat="1">
      <c r="A1088" s="14"/>
      <c r="B1088" s="239"/>
      <c r="C1088" s="240"/>
      <c r="D1088" s="230" t="s">
        <v>222</v>
      </c>
      <c r="E1088" s="241" t="s">
        <v>19</v>
      </c>
      <c r="F1088" s="242" t="s">
        <v>1454</v>
      </c>
      <c r="G1088" s="240"/>
      <c r="H1088" s="243">
        <v>9.0600000000000005</v>
      </c>
      <c r="I1088" s="244"/>
      <c r="J1088" s="240"/>
      <c r="K1088" s="240"/>
      <c r="L1088" s="245"/>
      <c r="M1088" s="246"/>
      <c r="N1088" s="247"/>
      <c r="O1088" s="247"/>
      <c r="P1088" s="247"/>
      <c r="Q1088" s="247"/>
      <c r="R1088" s="247"/>
      <c r="S1088" s="247"/>
      <c r="T1088" s="248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49" t="s">
        <v>222</v>
      </c>
      <c r="AU1088" s="249" t="s">
        <v>83</v>
      </c>
      <c r="AV1088" s="14" t="s">
        <v>83</v>
      </c>
      <c r="AW1088" s="14" t="s">
        <v>34</v>
      </c>
      <c r="AX1088" s="14" t="s">
        <v>81</v>
      </c>
      <c r="AY1088" s="249" t="s">
        <v>213</v>
      </c>
    </row>
    <row r="1089" s="2" customFormat="1">
      <c r="A1089" s="40"/>
      <c r="B1089" s="41"/>
      <c r="C1089" s="215" t="s">
        <v>1455</v>
      </c>
      <c r="D1089" s="215" t="s">
        <v>215</v>
      </c>
      <c r="E1089" s="216" t="s">
        <v>1456</v>
      </c>
      <c r="F1089" s="217" t="s">
        <v>1457</v>
      </c>
      <c r="G1089" s="218" t="s">
        <v>501</v>
      </c>
      <c r="H1089" s="219">
        <v>360</v>
      </c>
      <c r="I1089" s="220"/>
      <c r="J1089" s="221">
        <f>ROUND(I1089*H1089,2)</f>
        <v>0</v>
      </c>
      <c r="K1089" s="217" t="s">
        <v>219</v>
      </c>
      <c r="L1089" s="46"/>
      <c r="M1089" s="222" t="s">
        <v>19</v>
      </c>
      <c r="N1089" s="223" t="s">
        <v>45</v>
      </c>
      <c r="O1089" s="86"/>
      <c r="P1089" s="224">
        <f>O1089*H1089</f>
        <v>0</v>
      </c>
      <c r="Q1089" s="224">
        <v>0</v>
      </c>
      <c r="R1089" s="224">
        <f>Q1089*H1089</f>
        <v>0</v>
      </c>
      <c r="S1089" s="224">
        <v>0.053999999999999999</v>
      </c>
      <c r="T1089" s="225">
        <f>S1089*H1089</f>
        <v>19.440000000000001</v>
      </c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R1089" s="226" t="s">
        <v>220</v>
      </c>
      <c r="AT1089" s="226" t="s">
        <v>215</v>
      </c>
      <c r="AU1089" s="226" t="s">
        <v>83</v>
      </c>
      <c r="AY1089" s="19" t="s">
        <v>213</v>
      </c>
      <c r="BE1089" s="227">
        <f>IF(N1089="základní",J1089,0)</f>
        <v>0</v>
      </c>
      <c r="BF1089" s="227">
        <f>IF(N1089="snížená",J1089,0)</f>
        <v>0</v>
      </c>
      <c r="BG1089" s="227">
        <f>IF(N1089="zákl. přenesená",J1089,0)</f>
        <v>0</v>
      </c>
      <c r="BH1089" s="227">
        <f>IF(N1089="sníž. přenesená",J1089,0)</f>
        <v>0</v>
      </c>
      <c r="BI1089" s="227">
        <f>IF(N1089="nulová",J1089,0)</f>
        <v>0</v>
      </c>
      <c r="BJ1089" s="19" t="s">
        <v>81</v>
      </c>
      <c r="BK1089" s="227">
        <f>ROUND(I1089*H1089,2)</f>
        <v>0</v>
      </c>
      <c r="BL1089" s="19" t="s">
        <v>220</v>
      </c>
      <c r="BM1089" s="226" t="s">
        <v>1458</v>
      </c>
    </row>
    <row r="1090" s="13" customFormat="1">
      <c r="A1090" s="13"/>
      <c r="B1090" s="228"/>
      <c r="C1090" s="229"/>
      <c r="D1090" s="230" t="s">
        <v>222</v>
      </c>
      <c r="E1090" s="231" t="s">
        <v>19</v>
      </c>
      <c r="F1090" s="232" t="s">
        <v>271</v>
      </c>
      <c r="G1090" s="229"/>
      <c r="H1090" s="231" t="s">
        <v>19</v>
      </c>
      <c r="I1090" s="233"/>
      <c r="J1090" s="229"/>
      <c r="K1090" s="229"/>
      <c r="L1090" s="234"/>
      <c r="M1090" s="235"/>
      <c r="N1090" s="236"/>
      <c r="O1090" s="236"/>
      <c r="P1090" s="236"/>
      <c r="Q1090" s="236"/>
      <c r="R1090" s="236"/>
      <c r="S1090" s="236"/>
      <c r="T1090" s="237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38" t="s">
        <v>222</v>
      </c>
      <c r="AU1090" s="238" t="s">
        <v>83</v>
      </c>
      <c r="AV1090" s="13" t="s">
        <v>81</v>
      </c>
      <c r="AW1090" s="13" t="s">
        <v>34</v>
      </c>
      <c r="AX1090" s="13" t="s">
        <v>74</v>
      </c>
      <c r="AY1090" s="238" t="s">
        <v>213</v>
      </c>
    </row>
    <row r="1091" s="14" customFormat="1">
      <c r="A1091" s="14"/>
      <c r="B1091" s="239"/>
      <c r="C1091" s="240"/>
      <c r="D1091" s="230" t="s">
        <v>222</v>
      </c>
      <c r="E1091" s="241" t="s">
        <v>19</v>
      </c>
      <c r="F1091" s="242" t="s">
        <v>1459</v>
      </c>
      <c r="G1091" s="240"/>
      <c r="H1091" s="243">
        <v>360</v>
      </c>
      <c r="I1091" s="244"/>
      <c r="J1091" s="240"/>
      <c r="K1091" s="240"/>
      <c r="L1091" s="245"/>
      <c r="M1091" s="246"/>
      <c r="N1091" s="247"/>
      <c r="O1091" s="247"/>
      <c r="P1091" s="247"/>
      <c r="Q1091" s="247"/>
      <c r="R1091" s="247"/>
      <c r="S1091" s="247"/>
      <c r="T1091" s="248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49" t="s">
        <v>222</v>
      </c>
      <c r="AU1091" s="249" t="s">
        <v>83</v>
      </c>
      <c r="AV1091" s="14" t="s">
        <v>83</v>
      </c>
      <c r="AW1091" s="14" t="s">
        <v>34</v>
      </c>
      <c r="AX1091" s="14" t="s">
        <v>81</v>
      </c>
      <c r="AY1091" s="249" t="s">
        <v>213</v>
      </c>
    </row>
    <row r="1092" s="2" customFormat="1" ht="21.75" customHeight="1">
      <c r="A1092" s="40"/>
      <c r="B1092" s="41"/>
      <c r="C1092" s="215" t="s">
        <v>1460</v>
      </c>
      <c r="D1092" s="215" t="s">
        <v>215</v>
      </c>
      <c r="E1092" s="216" t="s">
        <v>1461</v>
      </c>
      <c r="F1092" s="217" t="s">
        <v>1462</v>
      </c>
      <c r="G1092" s="218" t="s">
        <v>288</v>
      </c>
      <c r="H1092" s="219">
        <v>1.028</v>
      </c>
      <c r="I1092" s="220"/>
      <c r="J1092" s="221">
        <f>ROUND(I1092*H1092,2)</f>
        <v>0</v>
      </c>
      <c r="K1092" s="217" t="s">
        <v>219</v>
      </c>
      <c r="L1092" s="46"/>
      <c r="M1092" s="222" t="s">
        <v>19</v>
      </c>
      <c r="N1092" s="223" t="s">
        <v>45</v>
      </c>
      <c r="O1092" s="86"/>
      <c r="P1092" s="224">
        <f>O1092*H1092</f>
        <v>0</v>
      </c>
      <c r="Q1092" s="224">
        <v>0</v>
      </c>
      <c r="R1092" s="224">
        <f>Q1092*H1092</f>
        <v>0</v>
      </c>
      <c r="S1092" s="224">
        <v>1.2609999999999999</v>
      </c>
      <c r="T1092" s="225">
        <f>S1092*H1092</f>
        <v>1.296308</v>
      </c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R1092" s="226" t="s">
        <v>220</v>
      </c>
      <c r="AT1092" s="226" t="s">
        <v>215</v>
      </c>
      <c r="AU1092" s="226" t="s">
        <v>83</v>
      </c>
      <c r="AY1092" s="19" t="s">
        <v>213</v>
      </c>
      <c r="BE1092" s="227">
        <f>IF(N1092="základní",J1092,0)</f>
        <v>0</v>
      </c>
      <c r="BF1092" s="227">
        <f>IF(N1092="snížená",J1092,0)</f>
        <v>0</v>
      </c>
      <c r="BG1092" s="227">
        <f>IF(N1092="zákl. přenesená",J1092,0)</f>
        <v>0</v>
      </c>
      <c r="BH1092" s="227">
        <f>IF(N1092="sníž. přenesená",J1092,0)</f>
        <v>0</v>
      </c>
      <c r="BI1092" s="227">
        <f>IF(N1092="nulová",J1092,0)</f>
        <v>0</v>
      </c>
      <c r="BJ1092" s="19" t="s">
        <v>81</v>
      </c>
      <c r="BK1092" s="227">
        <f>ROUND(I1092*H1092,2)</f>
        <v>0</v>
      </c>
      <c r="BL1092" s="19" t="s">
        <v>220</v>
      </c>
      <c r="BM1092" s="226" t="s">
        <v>1463</v>
      </c>
    </row>
    <row r="1093" s="13" customFormat="1">
      <c r="A1093" s="13"/>
      <c r="B1093" s="228"/>
      <c r="C1093" s="229"/>
      <c r="D1093" s="230" t="s">
        <v>222</v>
      </c>
      <c r="E1093" s="231" t="s">
        <v>19</v>
      </c>
      <c r="F1093" s="232" t="s">
        <v>271</v>
      </c>
      <c r="G1093" s="229"/>
      <c r="H1093" s="231" t="s">
        <v>19</v>
      </c>
      <c r="I1093" s="233"/>
      <c r="J1093" s="229"/>
      <c r="K1093" s="229"/>
      <c r="L1093" s="234"/>
      <c r="M1093" s="235"/>
      <c r="N1093" s="236"/>
      <c r="O1093" s="236"/>
      <c r="P1093" s="236"/>
      <c r="Q1093" s="236"/>
      <c r="R1093" s="236"/>
      <c r="S1093" s="236"/>
      <c r="T1093" s="237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38" t="s">
        <v>222</v>
      </c>
      <c r="AU1093" s="238" t="s">
        <v>83</v>
      </c>
      <c r="AV1093" s="13" t="s">
        <v>81</v>
      </c>
      <c r="AW1093" s="13" t="s">
        <v>34</v>
      </c>
      <c r="AX1093" s="13" t="s">
        <v>74</v>
      </c>
      <c r="AY1093" s="238" t="s">
        <v>213</v>
      </c>
    </row>
    <row r="1094" s="14" customFormat="1">
      <c r="A1094" s="14"/>
      <c r="B1094" s="239"/>
      <c r="C1094" s="240"/>
      <c r="D1094" s="230" t="s">
        <v>222</v>
      </c>
      <c r="E1094" s="241" t="s">
        <v>19</v>
      </c>
      <c r="F1094" s="242" t="s">
        <v>1464</v>
      </c>
      <c r="G1094" s="240"/>
      <c r="H1094" s="243">
        <v>0.70799999999999996</v>
      </c>
      <c r="I1094" s="244"/>
      <c r="J1094" s="240"/>
      <c r="K1094" s="240"/>
      <c r="L1094" s="245"/>
      <c r="M1094" s="246"/>
      <c r="N1094" s="247"/>
      <c r="O1094" s="247"/>
      <c r="P1094" s="247"/>
      <c r="Q1094" s="247"/>
      <c r="R1094" s="247"/>
      <c r="S1094" s="247"/>
      <c r="T1094" s="248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49" t="s">
        <v>222</v>
      </c>
      <c r="AU1094" s="249" t="s">
        <v>83</v>
      </c>
      <c r="AV1094" s="14" t="s">
        <v>83</v>
      </c>
      <c r="AW1094" s="14" t="s">
        <v>34</v>
      </c>
      <c r="AX1094" s="14" t="s">
        <v>74</v>
      </c>
      <c r="AY1094" s="249" t="s">
        <v>213</v>
      </c>
    </row>
    <row r="1095" s="14" customFormat="1">
      <c r="A1095" s="14"/>
      <c r="B1095" s="239"/>
      <c r="C1095" s="240"/>
      <c r="D1095" s="230" t="s">
        <v>222</v>
      </c>
      <c r="E1095" s="241" t="s">
        <v>19</v>
      </c>
      <c r="F1095" s="242" t="s">
        <v>1465</v>
      </c>
      <c r="G1095" s="240"/>
      <c r="H1095" s="243">
        <v>0.32000000000000001</v>
      </c>
      <c r="I1095" s="244"/>
      <c r="J1095" s="240"/>
      <c r="K1095" s="240"/>
      <c r="L1095" s="245"/>
      <c r="M1095" s="246"/>
      <c r="N1095" s="247"/>
      <c r="O1095" s="247"/>
      <c r="P1095" s="247"/>
      <c r="Q1095" s="247"/>
      <c r="R1095" s="247"/>
      <c r="S1095" s="247"/>
      <c r="T1095" s="248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49" t="s">
        <v>222</v>
      </c>
      <c r="AU1095" s="249" t="s">
        <v>83</v>
      </c>
      <c r="AV1095" s="14" t="s">
        <v>83</v>
      </c>
      <c r="AW1095" s="14" t="s">
        <v>34</v>
      </c>
      <c r="AX1095" s="14" t="s">
        <v>74</v>
      </c>
      <c r="AY1095" s="249" t="s">
        <v>213</v>
      </c>
    </row>
    <row r="1096" s="15" customFormat="1">
      <c r="A1096" s="15"/>
      <c r="B1096" s="250"/>
      <c r="C1096" s="251"/>
      <c r="D1096" s="230" t="s">
        <v>222</v>
      </c>
      <c r="E1096" s="252" t="s">
        <v>19</v>
      </c>
      <c r="F1096" s="253" t="s">
        <v>228</v>
      </c>
      <c r="G1096" s="251"/>
      <c r="H1096" s="254">
        <v>1.028</v>
      </c>
      <c r="I1096" s="255"/>
      <c r="J1096" s="251"/>
      <c r="K1096" s="251"/>
      <c r="L1096" s="256"/>
      <c r="M1096" s="257"/>
      <c r="N1096" s="258"/>
      <c r="O1096" s="258"/>
      <c r="P1096" s="258"/>
      <c r="Q1096" s="258"/>
      <c r="R1096" s="258"/>
      <c r="S1096" s="258"/>
      <c r="T1096" s="259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60" t="s">
        <v>222</v>
      </c>
      <c r="AU1096" s="260" t="s">
        <v>83</v>
      </c>
      <c r="AV1096" s="15" t="s">
        <v>220</v>
      </c>
      <c r="AW1096" s="15" t="s">
        <v>34</v>
      </c>
      <c r="AX1096" s="15" t="s">
        <v>81</v>
      </c>
      <c r="AY1096" s="260" t="s">
        <v>213</v>
      </c>
    </row>
    <row r="1097" s="2" customFormat="1" ht="16.5" customHeight="1">
      <c r="A1097" s="40"/>
      <c r="B1097" s="41"/>
      <c r="C1097" s="215" t="s">
        <v>1466</v>
      </c>
      <c r="D1097" s="215" t="s">
        <v>215</v>
      </c>
      <c r="E1097" s="216" t="s">
        <v>1467</v>
      </c>
      <c r="F1097" s="217" t="s">
        <v>1468</v>
      </c>
      <c r="G1097" s="218" t="s">
        <v>218</v>
      </c>
      <c r="H1097" s="219">
        <v>81.965000000000003</v>
      </c>
      <c r="I1097" s="220"/>
      <c r="J1097" s="221">
        <f>ROUND(I1097*H1097,2)</f>
        <v>0</v>
      </c>
      <c r="K1097" s="217" t="s">
        <v>219</v>
      </c>
      <c r="L1097" s="46"/>
      <c r="M1097" s="222" t="s">
        <v>19</v>
      </c>
      <c r="N1097" s="223" t="s">
        <v>45</v>
      </c>
      <c r="O1097" s="86"/>
      <c r="P1097" s="224">
        <f>O1097*H1097</f>
        <v>0</v>
      </c>
      <c r="Q1097" s="224">
        <v>0</v>
      </c>
      <c r="R1097" s="224">
        <f>Q1097*H1097</f>
        <v>0</v>
      </c>
      <c r="S1097" s="224">
        <v>2.2000000000000002</v>
      </c>
      <c r="T1097" s="225">
        <f>S1097*H1097</f>
        <v>180.32300000000004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26" t="s">
        <v>220</v>
      </c>
      <c r="AT1097" s="226" t="s">
        <v>215</v>
      </c>
      <c r="AU1097" s="226" t="s">
        <v>83</v>
      </c>
      <c r="AY1097" s="19" t="s">
        <v>213</v>
      </c>
      <c r="BE1097" s="227">
        <f>IF(N1097="základní",J1097,0)</f>
        <v>0</v>
      </c>
      <c r="BF1097" s="227">
        <f>IF(N1097="snížená",J1097,0)</f>
        <v>0</v>
      </c>
      <c r="BG1097" s="227">
        <f>IF(N1097="zákl. přenesená",J1097,0)</f>
        <v>0</v>
      </c>
      <c r="BH1097" s="227">
        <f>IF(N1097="sníž. přenesená",J1097,0)</f>
        <v>0</v>
      </c>
      <c r="BI1097" s="227">
        <f>IF(N1097="nulová",J1097,0)</f>
        <v>0</v>
      </c>
      <c r="BJ1097" s="19" t="s">
        <v>81</v>
      </c>
      <c r="BK1097" s="227">
        <f>ROUND(I1097*H1097,2)</f>
        <v>0</v>
      </c>
      <c r="BL1097" s="19" t="s">
        <v>220</v>
      </c>
      <c r="BM1097" s="226" t="s">
        <v>1469</v>
      </c>
    </row>
    <row r="1098" s="13" customFormat="1">
      <c r="A1098" s="13"/>
      <c r="B1098" s="228"/>
      <c r="C1098" s="229"/>
      <c r="D1098" s="230" t="s">
        <v>222</v>
      </c>
      <c r="E1098" s="231" t="s">
        <v>19</v>
      </c>
      <c r="F1098" s="232" t="s">
        <v>271</v>
      </c>
      <c r="G1098" s="229"/>
      <c r="H1098" s="231" t="s">
        <v>19</v>
      </c>
      <c r="I1098" s="233"/>
      <c r="J1098" s="229"/>
      <c r="K1098" s="229"/>
      <c r="L1098" s="234"/>
      <c r="M1098" s="235"/>
      <c r="N1098" s="236"/>
      <c r="O1098" s="236"/>
      <c r="P1098" s="236"/>
      <c r="Q1098" s="236"/>
      <c r="R1098" s="236"/>
      <c r="S1098" s="236"/>
      <c r="T1098" s="237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38" t="s">
        <v>222</v>
      </c>
      <c r="AU1098" s="238" t="s">
        <v>83</v>
      </c>
      <c r="AV1098" s="13" t="s">
        <v>81</v>
      </c>
      <c r="AW1098" s="13" t="s">
        <v>34</v>
      </c>
      <c r="AX1098" s="13" t="s">
        <v>74</v>
      </c>
      <c r="AY1098" s="238" t="s">
        <v>213</v>
      </c>
    </row>
    <row r="1099" s="13" customFormat="1">
      <c r="A1099" s="13"/>
      <c r="B1099" s="228"/>
      <c r="C1099" s="229"/>
      <c r="D1099" s="230" t="s">
        <v>222</v>
      </c>
      <c r="E1099" s="231" t="s">
        <v>19</v>
      </c>
      <c r="F1099" s="232" t="s">
        <v>1470</v>
      </c>
      <c r="G1099" s="229"/>
      <c r="H1099" s="231" t="s">
        <v>19</v>
      </c>
      <c r="I1099" s="233"/>
      <c r="J1099" s="229"/>
      <c r="K1099" s="229"/>
      <c r="L1099" s="234"/>
      <c r="M1099" s="235"/>
      <c r="N1099" s="236"/>
      <c r="O1099" s="236"/>
      <c r="P1099" s="236"/>
      <c r="Q1099" s="236"/>
      <c r="R1099" s="236"/>
      <c r="S1099" s="236"/>
      <c r="T1099" s="237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38" t="s">
        <v>222</v>
      </c>
      <c r="AU1099" s="238" t="s">
        <v>83</v>
      </c>
      <c r="AV1099" s="13" t="s">
        <v>81</v>
      </c>
      <c r="AW1099" s="13" t="s">
        <v>34</v>
      </c>
      <c r="AX1099" s="13" t="s">
        <v>74</v>
      </c>
      <c r="AY1099" s="238" t="s">
        <v>213</v>
      </c>
    </row>
    <row r="1100" s="14" customFormat="1">
      <c r="A1100" s="14"/>
      <c r="B1100" s="239"/>
      <c r="C1100" s="240"/>
      <c r="D1100" s="230" t="s">
        <v>222</v>
      </c>
      <c r="E1100" s="241" t="s">
        <v>19</v>
      </c>
      <c r="F1100" s="242" t="s">
        <v>1471</v>
      </c>
      <c r="G1100" s="240"/>
      <c r="H1100" s="243">
        <v>27.893000000000001</v>
      </c>
      <c r="I1100" s="244"/>
      <c r="J1100" s="240"/>
      <c r="K1100" s="240"/>
      <c r="L1100" s="245"/>
      <c r="M1100" s="246"/>
      <c r="N1100" s="247"/>
      <c r="O1100" s="247"/>
      <c r="P1100" s="247"/>
      <c r="Q1100" s="247"/>
      <c r="R1100" s="247"/>
      <c r="S1100" s="247"/>
      <c r="T1100" s="248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49" t="s">
        <v>222</v>
      </c>
      <c r="AU1100" s="249" t="s">
        <v>83</v>
      </c>
      <c r="AV1100" s="14" t="s">
        <v>83</v>
      </c>
      <c r="AW1100" s="14" t="s">
        <v>34</v>
      </c>
      <c r="AX1100" s="14" t="s">
        <v>74</v>
      </c>
      <c r="AY1100" s="249" t="s">
        <v>213</v>
      </c>
    </row>
    <row r="1101" s="14" customFormat="1">
      <c r="A1101" s="14"/>
      <c r="B1101" s="239"/>
      <c r="C1101" s="240"/>
      <c r="D1101" s="230" t="s">
        <v>222</v>
      </c>
      <c r="E1101" s="241" t="s">
        <v>19</v>
      </c>
      <c r="F1101" s="242" t="s">
        <v>1472</v>
      </c>
      <c r="G1101" s="240"/>
      <c r="H1101" s="243">
        <v>46.902999999999999</v>
      </c>
      <c r="I1101" s="244"/>
      <c r="J1101" s="240"/>
      <c r="K1101" s="240"/>
      <c r="L1101" s="245"/>
      <c r="M1101" s="246"/>
      <c r="N1101" s="247"/>
      <c r="O1101" s="247"/>
      <c r="P1101" s="247"/>
      <c r="Q1101" s="247"/>
      <c r="R1101" s="247"/>
      <c r="S1101" s="247"/>
      <c r="T1101" s="248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49" t="s">
        <v>222</v>
      </c>
      <c r="AU1101" s="249" t="s">
        <v>83</v>
      </c>
      <c r="AV1101" s="14" t="s">
        <v>83</v>
      </c>
      <c r="AW1101" s="14" t="s">
        <v>34</v>
      </c>
      <c r="AX1101" s="14" t="s">
        <v>74</v>
      </c>
      <c r="AY1101" s="249" t="s">
        <v>213</v>
      </c>
    </row>
    <row r="1102" s="14" customFormat="1">
      <c r="A1102" s="14"/>
      <c r="B1102" s="239"/>
      <c r="C1102" s="240"/>
      <c r="D1102" s="230" t="s">
        <v>222</v>
      </c>
      <c r="E1102" s="241" t="s">
        <v>19</v>
      </c>
      <c r="F1102" s="242" t="s">
        <v>1473</v>
      </c>
      <c r="G1102" s="240"/>
      <c r="H1102" s="243">
        <v>4.335</v>
      </c>
      <c r="I1102" s="244"/>
      <c r="J1102" s="240"/>
      <c r="K1102" s="240"/>
      <c r="L1102" s="245"/>
      <c r="M1102" s="246"/>
      <c r="N1102" s="247"/>
      <c r="O1102" s="247"/>
      <c r="P1102" s="247"/>
      <c r="Q1102" s="247"/>
      <c r="R1102" s="247"/>
      <c r="S1102" s="247"/>
      <c r="T1102" s="248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49" t="s">
        <v>222</v>
      </c>
      <c r="AU1102" s="249" t="s">
        <v>83</v>
      </c>
      <c r="AV1102" s="14" t="s">
        <v>83</v>
      </c>
      <c r="AW1102" s="14" t="s">
        <v>34</v>
      </c>
      <c r="AX1102" s="14" t="s">
        <v>74</v>
      </c>
      <c r="AY1102" s="249" t="s">
        <v>213</v>
      </c>
    </row>
    <row r="1103" s="14" customFormat="1">
      <c r="A1103" s="14"/>
      <c r="B1103" s="239"/>
      <c r="C1103" s="240"/>
      <c r="D1103" s="230" t="s">
        <v>222</v>
      </c>
      <c r="E1103" s="241" t="s">
        <v>19</v>
      </c>
      <c r="F1103" s="242" t="s">
        <v>1474</v>
      </c>
      <c r="G1103" s="240"/>
      <c r="H1103" s="243">
        <v>2.8340000000000001</v>
      </c>
      <c r="I1103" s="244"/>
      <c r="J1103" s="240"/>
      <c r="K1103" s="240"/>
      <c r="L1103" s="245"/>
      <c r="M1103" s="246"/>
      <c r="N1103" s="247"/>
      <c r="O1103" s="247"/>
      <c r="P1103" s="247"/>
      <c r="Q1103" s="247"/>
      <c r="R1103" s="247"/>
      <c r="S1103" s="247"/>
      <c r="T1103" s="248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49" t="s">
        <v>222</v>
      </c>
      <c r="AU1103" s="249" t="s">
        <v>83</v>
      </c>
      <c r="AV1103" s="14" t="s">
        <v>83</v>
      </c>
      <c r="AW1103" s="14" t="s">
        <v>34</v>
      </c>
      <c r="AX1103" s="14" t="s">
        <v>74</v>
      </c>
      <c r="AY1103" s="249" t="s">
        <v>213</v>
      </c>
    </row>
    <row r="1104" s="15" customFormat="1">
      <c r="A1104" s="15"/>
      <c r="B1104" s="250"/>
      <c r="C1104" s="251"/>
      <c r="D1104" s="230" t="s">
        <v>222</v>
      </c>
      <c r="E1104" s="252" t="s">
        <v>19</v>
      </c>
      <c r="F1104" s="253" t="s">
        <v>228</v>
      </c>
      <c r="G1104" s="251"/>
      <c r="H1104" s="254">
        <v>81.965000000000003</v>
      </c>
      <c r="I1104" s="255"/>
      <c r="J1104" s="251"/>
      <c r="K1104" s="251"/>
      <c r="L1104" s="256"/>
      <c r="M1104" s="257"/>
      <c r="N1104" s="258"/>
      <c r="O1104" s="258"/>
      <c r="P1104" s="258"/>
      <c r="Q1104" s="258"/>
      <c r="R1104" s="258"/>
      <c r="S1104" s="258"/>
      <c r="T1104" s="259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60" t="s">
        <v>222</v>
      </c>
      <c r="AU1104" s="260" t="s">
        <v>83</v>
      </c>
      <c r="AV1104" s="15" t="s">
        <v>220</v>
      </c>
      <c r="AW1104" s="15" t="s">
        <v>34</v>
      </c>
      <c r="AX1104" s="15" t="s">
        <v>81</v>
      </c>
      <c r="AY1104" s="260" t="s">
        <v>213</v>
      </c>
    </row>
    <row r="1105" s="2" customFormat="1" ht="16.5" customHeight="1">
      <c r="A1105" s="40"/>
      <c r="B1105" s="41"/>
      <c r="C1105" s="215" t="s">
        <v>1475</v>
      </c>
      <c r="D1105" s="215" t="s">
        <v>215</v>
      </c>
      <c r="E1105" s="216" t="s">
        <v>1476</v>
      </c>
      <c r="F1105" s="217" t="s">
        <v>1477</v>
      </c>
      <c r="G1105" s="218" t="s">
        <v>218</v>
      </c>
      <c r="H1105" s="219">
        <v>37.386000000000003</v>
      </c>
      <c r="I1105" s="220"/>
      <c r="J1105" s="221">
        <f>ROUND(I1105*H1105,2)</f>
        <v>0</v>
      </c>
      <c r="K1105" s="217" t="s">
        <v>219</v>
      </c>
      <c r="L1105" s="46"/>
      <c r="M1105" s="222" t="s">
        <v>19</v>
      </c>
      <c r="N1105" s="223" t="s">
        <v>45</v>
      </c>
      <c r="O1105" s="86"/>
      <c r="P1105" s="224">
        <f>O1105*H1105</f>
        <v>0</v>
      </c>
      <c r="Q1105" s="224">
        <v>0</v>
      </c>
      <c r="R1105" s="224">
        <f>Q1105*H1105</f>
        <v>0</v>
      </c>
      <c r="S1105" s="224">
        <v>2.2000000000000002</v>
      </c>
      <c r="T1105" s="225">
        <f>S1105*H1105</f>
        <v>82.249200000000016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26" t="s">
        <v>220</v>
      </c>
      <c r="AT1105" s="226" t="s">
        <v>215</v>
      </c>
      <c r="AU1105" s="226" t="s">
        <v>83</v>
      </c>
      <c r="AY1105" s="19" t="s">
        <v>213</v>
      </c>
      <c r="BE1105" s="227">
        <f>IF(N1105="základní",J1105,0)</f>
        <v>0</v>
      </c>
      <c r="BF1105" s="227">
        <f>IF(N1105="snížená",J1105,0)</f>
        <v>0</v>
      </c>
      <c r="BG1105" s="227">
        <f>IF(N1105="zákl. přenesená",J1105,0)</f>
        <v>0</v>
      </c>
      <c r="BH1105" s="227">
        <f>IF(N1105="sníž. přenesená",J1105,0)</f>
        <v>0</v>
      </c>
      <c r="BI1105" s="227">
        <f>IF(N1105="nulová",J1105,0)</f>
        <v>0</v>
      </c>
      <c r="BJ1105" s="19" t="s">
        <v>81</v>
      </c>
      <c r="BK1105" s="227">
        <f>ROUND(I1105*H1105,2)</f>
        <v>0</v>
      </c>
      <c r="BL1105" s="19" t="s">
        <v>220</v>
      </c>
      <c r="BM1105" s="226" t="s">
        <v>1478</v>
      </c>
    </row>
    <row r="1106" s="13" customFormat="1">
      <c r="A1106" s="13"/>
      <c r="B1106" s="228"/>
      <c r="C1106" s="229"/>
      <c r="D1106" s="230" t="s">
        <v>222</v>
      </c>
      <c r="E1106" s="231" t="s">
        <v>19</v>
      </c>
      <c r="F1106" s="232" t="s">
        <v>271</v>
      </c>
      <c r="G1106" s="229"/>
      <c r="H1106" s="231" t="s">
        <v>19</v>
      </c>
      <c r="I1106" s="233"/>
      <c r="J1106" s="229"/>
      <c r="K1106" s="229"/>
      <c r="L1106" s="234"/>
      <c r="M1106" s="235"/>
      <c r="N1106" s="236"/>
      <c r="O1106" s="236"/>
      <c r="P1106" s="236"/>
      <c r="Q1106" s="236"/>
      <c r="R1106" s="236"/>
      <c r="S1106" s="236"/>
      <c r="T1106" s="237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8" t="s">
        <v>222</v>
      </c>
      <c r="AU1106" s="238" t="s">
        <v>83</v>
      </c>
      <c r="AV1106" s="13" t="s">
        <v>81</v>
      </c>
      <c r="AW1106" s="13" t="s">
        <v>34</v>
      </c>
      <c r="AX1106" s="13" t="s">
        <v>74</v>
      </c>
      <c r="AY1106" s="238" t="s">
        <v>213</v>
      </c>
    </row>
    <row r="1107" s="13" customFormat="1">
      <c r="A1107" s="13"/>
      <c r="B1107" s="228"/>
      <c r="C1107" s="229"/>
      <c r="D1107" s="230" t="s">
        <v>222</v>
      </c>
      <c r="E1107" s="231" t="s">
        <v>19</v>
      </c>
      <c r="F1107" s="232" t="s">
        <v>1470</v>
      </c>
      <c r="G1107" s="229"/>
      <c r="H1107" s="231" t="s">
        <v>19</v>
      </c>
      <c r="I1107" s="233"/>
      <c r="J1107" s="229"/>
      <c r="K1107" s="229"/>
      <c r="L1107" s="234"/>
      <c r="M1107" s="235"/>
      <c r="N1107" s="236"/>
      <c r="O1107" s="236"/>
      <c r="P1107" s="236"/>
      <c r="Q1107" s="236"/>
      <c r="R1107" s="236"/>
      <c r="S1107" s="236"/>
      <c r="T1107" s="237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38" t="s">
        <v>222</v>
      </c>
      <c r="AU1107" s="238" t="s">
        <v>83</v>
      </c>
      <c r="AV1107" s="13" t="s">
        <v>81</v>
      </c>
      <c r="AW1107" s="13" t="s">
        <v>34</v>
      </c>
      <c r="AX1107" s="13" t="s">
        <v>74</v>
      </c>
      <c r="AY1107" s="238" t="s">
        <v>213</v>
      </c>
    </row>
    <row r="1108" s="14" customFormat="1">
      <c r="A1108" s="14"/>
      <c r="B1108" s="239"/>
      <c r="C1108" s="240"/>
      <c r="D1108" s="230" t="s">
        <v>222</v>
      </c>
      <c r="E1108" s="241" t="s">
        <v>19</v>
      </c>
      <c r="F1108" s="242" t="s">
        <v>1479</v>
      </c>
      <c r="G1108" s="240"/>
      <c r="H1108" s="243">
        <v>33.576999999999998</v>
      </c>
      <c r="I1108" s="244"/>
      <c r="J1108" s="240"/>
      <c r="K1108" s="240"/>
      <c r="L1108" s="245"/>
      <c r="M1108" s="246"/>
      <c r="N1108" s="247"/>
      <c r="O1108" s="247"/>
      <c r="P1108" s="247"/>
      <c r="Q1108" s="247"/>
      <c r="R1108" s="247"/>
      <c r="S1108" s="247"/>
      <c r="T1108" s="248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49" t="s">
        <v>222</v>
      </c>
      <c r="AU1108" s="249" t="s">
        <v>83</v>
      </c>
      <c r="AV1108" s="14" t="s">
        <v>83</v>
      </c>
      <c r="AW1108" s="14" t="s">
        <v>34</v>
      </c>
      <c r="AX1108" s="14" t="s">
        <v>74</v>
      </c>
      <c r="AY1108" s="249" t="s">
        <v>213</v>
      </c>
    </row>
    <row r="1109" s="14" customFormat="1">
      <c r="A1109" s="14"/>
      <c r="B1109" s="239"/>
      <c r="C1109" s="240"/>
      <c r="D1109" s="230" t="s">
        <v>222</v>
      </c>
      <c r="E1109" s="241" t="s">
        <v>19</v>
      </c>
      <c r="F1109" s="242" t="s">
        <v>1480</v>
      </c>
      <c r="G1109" s="240"/>
      <c r="H1109" s="243">
        <v>3.8090000000000002</v>
      </c>
      <c r="I1109" s="244"/>
      <c r="J1109" s="240"/>
      <c r="K1109" s="240"/>
      <c r="L1109" s="245"/>
      <c r="M1109" s="246"/>
      <c r="N1109" s="247"/>
      <c r="O1109" s="247"/>
      <c r="P1109" s="247"/>
      <c r="Q1109" s="247"/>
      <c r="R1109" s="247"/>
      <c r="S1109" s="247"/>
      <c r="T1109" s="248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49" t="s">
        <v>222</v>
      </c>
      <c r="AU1109" s="249" t="s">
        <v>83</v>
      </c>
      <c r="AV1109" s="14" t="s">
        <v>83</v>
      </c>
      <c r="AW1109" s="14" t="s">
        <v>34</v>
      </c>
      <c r="AX1109" s="14" t="s">
        <v>74</v>
      </c>
      <c r="AY1109" s="249" t="s">
        <v>213</v>
      </c>
    </row>
    <row r="1110" s="15" customFormat="1">
      <c r="A1110" s="15"/>
      <c r="B1110" s="250"/>
      <c r="C1110" s="251"/>
      <c r="D1110" s="230" t="s">
        <v>222</v>
      </c>
      <c r="E1110" s="252" t="s">
        <v>19</v>
      </c>
      <c r="F1110" s="253" t="s">
        <v>228</v>
      </c>
      <c r="G1110" s="251"/>
      <c r="H1110" s="254">
        <v>37.386000000000003</v>
      </c>
      <c r="I1110" s="255"/>
      <c r="J1110" s="251"/>
      <c r="K1110" s="251"/>
      <c r="L1110" s="256"/>
      <c r="M1110" s="257"/>
      <c r="N1110" s="258"/>
      <c r="O1110" s="258"/>
      <c r="P1110" s="258"/>
      <c r="Q1110" s="258"/>
      <c r="R1110" s="258"/>
      <c r="S1110" s="258"/>
      <c r="T1110" s="259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60" t="s">
        <v>222</v>
      </c>
      <c r="AU1110" s="260" t="s">
        <v>83</v>
      </c>
      <c r="AV1110" s="15" t="s">
        <v>220</v>
      </c>
      <c r="AW1110" s="15" t="s">
        <v>34</v>
      </c>
      <c r="AX1110" s="15" t="s">
        <v>81</v>
      </c>
      <c r="AY1110" s="260" t="s">
        <v>213</v>
      </c>
    </row>
    <row r="1111" s="2" customFormat="1" ht="21.75" customHeight="1">
      <c r="A1111" s="40"/>
      <c r="B1111" s="41"/>
      <c r="C1111" s="215" t="s">
        <v>1481</v>
      </c>
      <c r="D1111" s="215" t="s">
        <v>215</v>
      </c>
      <c r="E1111" s="216" t="s">
        <v>1482</v>
      </c>
      <c r="F1111" s="217" t="s">
        <v>1483</v>
      </c>
      <c r="G1111" s="218" t="s">
        <v>218</v>
      </c>
      <c r="H1111" s="219">
        <v>84.289000000000001</v>
      </c>
      <c r="I1111" s="220"/>
      <c r="J1111" s="221">
        <f>ROUND(I1111*H1111,2)</f>
        <v>0</v>
      </c>
      <c r="K1111" s="217" t="s">
        <v>219</v>
      </c>
      <c r="L1111" s="46"/>
      <c r="M1111" s="222" t="s">
        <v>19</v>
      </c>
      <c r="N1111" s="223" t="s">
        <v>45</v>
      </c>
      <c r="O1111" s="86"/>
      <c r="P1111" s="224">
        <f>O1111*H1111</f>
        <v>0</v>
      </c>
      <c r="Q1111" s="224">
        <v>0</v>
      </c>
      <c r="R1111" s="224">
        <f>Q1111*H1111</f>
        <v>0</v>
      </c>
      <c r="S1111" s="224">
        <v>0.029000000000000001</v>
      </c>
      <c r="T1111" s="225">
        <f>S1111*H1111</f>
        <v>2.4443810000000004</v>
      </c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R1111" s="226" t="s">
        <v>220</v>
      </c>
      <c r="AT1111" s="226" t="s">
        <v>215</v>
      </c>
      <c r="AU1111" s="226" t="s">
        <v>83</v>
      </c>
      <c r="AY1111" s="19" t="s">
        <v>213</v>
      </c>
      <c r="BE1111" s="227">
        <f>IF(N1111="základní",J1111,0)</f>
        <v>0</v>
      </c>
      <c r="BF1111" s="227">
        <f>IF(N1111="snížená",J1111,0)</f>
        <v>0</v>
      </c>
      <c r="BG1111" s="227">
        <f>IF(N1111="zákl. přenesená",J1111,0)</f>
        <v>0</v>
      </c>
      <c r="BH1111" s="227">
        <f>IF(N1111="sníž. přenesená",J1111,0)</f>
        <v>0</v>
      </c>
      <c r="BI1111" s="227">
        <f>IF(N1111="nulová",J1111,0)</f>
        <v>0</v>
      </c>
      <c r="BJ1111" s="19" t="s">
        <v>81</v>
      </c>
      <c r="BK1111" s="227">
        <f>ROUND(I1111*H1111,2)</f>
        <v>0</v>
      </c>
      <c r="BL1111" s="19" t="s">
        <v>220</v>
      </c>
      <c r="BM1111" s="226" t="s">
        <v>1484</v>
      </c>
    </row>
    <row r="1112" s="13" customFormat="1">
      <c r="A1112" s="13"/>
      <c r="B1112" s="228"/>
      <c r="C1112" s="229"/>
      <c r="D1112" s="230" t="s">
        <v>222</v>
      </c>
      <c r="E1112" s="231" t="s">
        <v>19</v>
      </c>
      <c r="F1112" s="232" t="s">
        <v>271</v>
      </c>
      <c r="G1112" s="229"/>
      <c r="H1112" s="231" t="s">
        <v>19</v>
      </c>
      <c r="I1112" s="233"/>
      <c r="J1112" s="229"/>
      <c r="K1112" s="229"/>
      <c r="L1112" s="234"/>
      <c r="M1112" s="235"/>
      <c r="N1112" s="236"/>
      <c r="O1112" s="236"/>
      <c r="P1112" s="236"/>
      <c r="Q1112" s="236"/>
      <c r="R1112" s="236"/>
      <c r="S1112" s="236"/>
      <c r="T1112" s="237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38" t="s">
        <v>222</v>
      </c>
      <c r="AU1112" s="238" t="s">
        <v>83</v>
      </c>
      <c r="AV1112" s="13" t="s">
        <v>81</v>
      </c>
      <c r="AW1112" s="13" t="s">
        <v>34</v>
      </c>
      <c r="AX1112" s="13" t="s">
        <v>74</v>
      </c>
      <c r="AY1112" s="238" t="s">
        <v>213</v>
      </c>
    </row>
    <row r="1113" s="13" customFormat="1">
      <c r="A1113" s="13"/>
      <c r="B1113" s="228"/>
      <c r="C1113" s="229"/>
      <c r="D1113" s="230" t="s">
        <v>222</v>
      </c>
      <c r="E1113" s="231" t="s">
        <v>19</v>
      </c>
      <c r="F1113" s="232" t="s">
        <v>1470</v>
      </c>
      <c r="G1113" s="229"/>
      <c r="H1113" s="231" t="s">
        <v>19</v>
      </c>
      <c r="I1113" s="233"/>
      <c r="J1113" s="229"/>
      <c r="K1113" s="229"/>
      <c r="L1113" s="234"/>
      <c r="M1113" s="235"/>
      <c r="N1113" s="236"/>
      <c r="O1113" s="236"/>
      <c r="P1113" s="236"/>
      <c r="Q1113" s="236"/>
      <c r="R1113" s="236"/>
      <c r="S1113" s="236"/>
      <c r="T1113" s="237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38" t="s">
        <v>222</v>
      </c>
      <c r="AU1113" s="238" t="s">
        <v>83</v>
      </c>
      <c r="AV1113" s="13" t="s">
        <v>81</v>
      </c>
      <c r="AW1113" s="13" t="s">
        <v>34</v>
      </c>
      <c r="AX1113" s="13" t="s">
        <v>74</v>
      </c>
      <c r="AY1113" s="238" t="s">
        <v>213</v>
      </c>
    </row>
    <row r="1114" s="14" customFormat="1">
      <c r="A1114" s="14"/>
      <c r="B1114" s="239"/>
      <c r="C1114" s="240"/>
      <c r="D1114" s="230" t="s">
        <v>222</v>
      </c>
      <c r="E1114" s="241" t="s">
        <v>19</v>
      </c>
      <c r="F1114" s="242" t="s">
        <v>1479</v>
      </c>
      <c r="G1114" s="240"/>
      <c r="H1114" s="243">
        <v>33.576999999999998</v>
      </c>
      <c r="I1114" s="244"/>
      <c r="J1114" s="240"/>
      <c r="K1114" s="240"/>
      <c r="L1114" s="245"/>
      <c r="M1114" s="246"/>
      <c r="N1114" s="247"/>
      <c r="O1114" s="247"/>
      <c r="P1114" s="247"/>
      <c r="Q1114" s="247"/>
      <c r="R1114" s="247"/>
      <c r="S1114" s="247"/>
      <c r="T1114" s="248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49" t="s">
        <v>222</v>
      </c>
      <c r="AU1114" s="249" t="s">
        <v>83</v>
      </c>
      <c r="AV1114" s="14" t="s">
        <v>83</v>
      </c>
      <c r="AW1114" s="14" t="s">
        <v>34</v>
      </c>
      <c r="AX1114" s="14" t="s">
        <v>74</v>
      </c>
      <c r="AY1114" s="249" t="s">
        <v>213</v>
      </c>
    </row>
    <row r="1115" s="14" customFormat="1">
      <c r="A1115" s="14"/>
      <c r="B1115" s="239"/>
      <c r="C1115" s="240"/>
      <c r="D1115" s="230" t="s">
        <v>222</v>
      </c>
      <c r="E1115" s="241" t="s">
        <v>19</v>
      </c>
      <c r="F1115" s="242" t="s">
        <v>1485</v>
      </c>
      <c r="G1115" s="240"/>
      <c r="H1115" s="243">
        <v>3.8090000000000002</v>
      </c>
      <c r="I1115" s="244"/>
      <c r="J1115" s="240"/>
      <c r="K1115" s="240"/>
      <c r="L1115" s="245"/>
      <c r="M1115" s="246"/>
      <c r="N1115" s="247"/>
      <c r="O1115" s="247"/>
      <c r="P1115" s="247"/>
      <c r="Q1115" s="247"/>
      <c r="R1115" s="247"/>
      <c r="S1115" s="247"/>
      <c r="T1115" s="248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49" t="s">
        <v>222</v>
      </c>
      <c r="AU1115" s="249" t="s">
        <v>83</v>
      </c>
      <c r="AV1115" s="14" t="s">
        <v>83</v>
      </c>
      <c r="AW1115" s="14" t="s">
        <v>34</v>
      </c>
      <c r="AX1115" s="14" t="s">
        <v>74</v>
      </c>
      <c r="AY1115" s="249" t="s">
        <v>213</v>
      </c>
    </row>
    <row r="1116" s="14" customFormat="1">
      <c r="A1116" s="14"/>
      <c r="B1116" s="239"/>
      <c r="C1116" s="240"/>
      <c r="D1116" s="230" t="s">
        <v>222</v>
      </c>
      <c r="E1116" s="241" t="s">
        <v>19</v>
      </c>
      <c r="F1116" s="242" t="s">
        <v>1472</v>
      </c>
      <c r="G1116" s="240"/>
      <c r="H1116" s="243">
        <v>46.902999999999999</v>
      </c>
      <c r="I1116" s="244"/>
      <c r="J1116" s="240"/>
      <c r="K1116" s="240"/>
      <c r="L1116" s="245"/>
      <c r="M1116" s="246"/>
      <c r="N1116" s="247"/>
      <c r="O1116" s="247"/>
      <c r="P1116" s="247"/>
      <c r="Q1116" s="247"/>
      <c r="R1116" s="247"/>
      <c r="S1116" s="247"/>
      <c r="T1116" s="248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49" t="s">
        <v>222</v>
      </c>
      <c r="AU1116" s="249" t="s">
        <v>83</v>
      </c>
      <c r="AV1116" s="14" t="s">
        <v>83</v>
      </c>
      <c r="AW1116" s="14" t="s">
        <v>34</v>
      </c>
      <c r="AX1116" s="14" t="s">
        <v>74</v>
      </c>
      <c r="AY1116" s="249" t="s">
        <v>213</v>
      </c>
    </row>
    <row r="1117" s="15" customFormat="1">
      <c r="A1117" s="15"/>
      <c r="B1117" s="250"/>
      <c r="C1117" s="251"/>
      <c r="D1117" s="230" t="s">
        <v>222</v>
      </c>
      <c r="E1117" s="252" t="s">
        <v>19</v>
      </c>
      <c r="F1117" s="253" t="s">
        <v>228</v>
      </c>
      <c r="G1117" s="251"/>
      <c r="H1117" s="254">
        <v>84.289000000000001</v>
      </c>
      <c r="I1117" s="255"/>
      <c r="J1117" s="251"/>
      <c r="K1117" s="251"/>
      <c r="L1117" s="256"/>
      <c r="M1117" s="257"/>
      <c r="N1117" s="258"/>
      <c r="O1117" s="258"/>
      <c r="P1117" s="258"/>
      <c r="Q1117" s="258"/>
      <c r="R1117" s="258"/>
      <c r="S1117" s="258"/>
      <c r="T1117" s="259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60" t="s">
        <v>222</v>
      </c>
      <c r="AU1117" s="260" t="s">
        <v>83</v>
      </c>
      <c r="AV1117" s="15" t="s">
        <v>220</v>
      </c>
      <c r="AW1117" s="15" t="s">
        <v>34</v>
      </c>
      <c r="AX1117" s="15" t="s">
        <v>81</v>
      </c>
      <c r="AY1117" s="260" t="s">
        <v>213</v>
      </c>
    </row>
    <row r="1118" s="2" customFormat="1">
      <c r="A1118" s="40"/>
      <c r="B1118" s="41"/>
      <c r="C1118" s="215" t="s">
        <v>1486</v>
      </c>
      <c r="D1118" s="215" t="s">
        <v>215</v>
      </c>
      <c r="E1118" s="216" t="s">
        <v>1487</v>
      </c>
      <c r="F1118" s="217" t="s">
        <v>1488</v>
      </c>
      <c r="G1118" s="218" t="s">
        <v>236</v>
      </c>
      <c r="H1118" s="219">
        <v>236.065</v>
      </c>
      <c r="I1118" s="220"/>
      <c r="J1118" s="221">
        <f>ROUND(I1118*H1118,2)</f>
        <v>0</v>
      </c>
      <c r="K1118" s="217" t="s">
        <v>219</v>
      </c>
      <c r="L1118" s="46"/>
      <c r="M1118" s="222" t="s">
        <v>19</v>
      </c>
      <c r="N1118" s="223" t="s">
        <v>45</v>
      </c>
      <c r="O1118" s="86"/>
      <c r="P1118" s="224">
        <f>O1118*H1118</f>
        <v>0</v>
      </c>
      <c r="Q1118" s="224">
        <v>0</v>
      </c>
      <c r="R1118" s="224">
        <f>Q1118*H1118</f>
        <v>0</v>
      </c>
      <c r="S1118" s="224">
        <v>0.057000000000000002</v>
      </c>
      <c r="T1118" s="225">
        <f>S1118*H1118</f>
        <v>13.455705</v>
      </c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R1118" s="226" t="s">
        <v>220</v>
      </c>
      <c r="AT1118" s="226" t="s">
        <v>215</v>
      </c>
      <c r="AU1118" s="226" t="s">
        <v>83</v>
      </c>
      <c r="AY1118" s="19" t="s">
        <v>213</v>
      </c>
      <c r="BE1118" s="227">
        <f>IF(N1118="základní",J1118,0)</f>
        <v>0</v>
      </c>
      <c r="BF1118" s="227">
        <f>IF(N1118="snížená",J1118,0)</f>
        <v>0</v>
      </c>
      <c r="BG1118" s="227">
        <f>IF(N1118="zákl. přenesená",J1118,0)</f>
        <v>0</v>
      </c>
      <c r="BH1118" s="227">
        <f>IF(N1118="sníž. přenesená",J1118,0)</f>
        <v>0</v>
      </c>
      <c r="BI1118" s="227">
        <f>IF(N1118="nulová",J1118,0)</f>
        <v>0</v>
      </c>
      <c r="BJ1118" s="19" t="s">
        <v>81</v>
      </c>
      <c r="BK1118" s="227">
        <f>ROUND(I1118*H1118,2)</f>
        <v>0</v>
      </c>
      <c r="BL1118" s="19" t="s">
        <v>220</v>
      </c>
      <c r="BM1118" s="226" t="s">
        <v>1489</v>
      </c>
    </row>
    <row r="1119" s="13" customFormat="1">
      <c r="A1119" s="13"/>
      <c r="B1119" s="228"/>
      <c r="C1119" s="229"/>
      <c r="D1119" s="230" t="s">
        <v>222</v>
      </c>
      <c r="E1119" s="231" t="s">
        <v>19</v>
      </c>
      <c r="F1119" s="232" t="s">
        <v>271</v>
      </c>
      <c r="G1119" s="229"/>
      <c r="H1119" s="231" t="s">
        <v>19</v>
      </c>
      <c r="I1119" s="233"/>
      <c r="J1119" s="229"/>
      <c r="K1119" s="229"/>
      <c r="L1119" s="234"/>
      <c r="M1119" s="235"/>
      <c r="N1119" s="236"/>
      <c r="O1119" s="236"/>
      <c r="P1119" s="236"/>
      <c r="Q1119" s="236"/>
      <c r="R1119" s="236"/>
      <c r="S1119" s="236"/>
      <c r="T1119" s="237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38" t="s">
        <v>222</v>
      </c>
      <c r="AU1119" s="238" t="s">
        <v>83</v>
      </c>
      <c r="AV1119" s="13" t="s">
        <v>81</v>
      </c>
      <c r="AW1119" s="13" t="s">
        <v>34</v>
      </c>
      <c r="AX1119" s="13" t="s">
        <v>74</v>
      </c>
      <c r="AY1119" s="238" t="s">
        <v>213</v>
      </c>
    </row>
    <row r="1120" s="14" customFormat="1">
      <c r="A1120" s="14"/>
      <c r="B1120" s="239"/>
      <c r="C1120" s="240"/>
      <c r="D1120" s="230" t="s">
        <v>222</v>
      </c>
      <c r="E1120" s="241" t="s">
        <v>19</v>
      </c>
      <c r="F1120" s="242" t="s">
        <v>1490</v>
      </c>
      <c r="G1120" s="240"/>
      <c r="H1120" s="243">
        <v>20.629999999999999</v>
      </c>
      <c r="I1120" s="244"/>
      <c r="J1120" s="240"/>
      <c r="K1120" s="240"/>
      <c r="L1120" s="245"/>
      <c r="M1120" s="246"/>
      <c r="N1120" s="247"/>
      <c r="O1120" s="247"/>
      <c r="P1120" s="247"/>
      <c r="Q1120" s="247"/>
      <c r="R1120" s="247"/>
      <c r="S1120" s="247"/>
      <c r="T1120" s="248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49" t="s">
        <v>222</v>
      </c>
      <c r="AU1120" s="249" t="s">
        <v>83</v>
      </c>
      <c r="AV1120" s="14" t="s">
        <v>83</v>
      </c>
      <c r="AW1120" s="14" t="s">
        <v>34</v>
      </c>
      <c r="AX1120" s="14" t="s">
        <v>74</v>
      </c>
      <c r="AY1120" s="249" t="s">
        <v>213</v>
      </c>
    </row>
    <row r="1121" s="14" customFormat="1">
      <c r="A1121" s="14"/>
      <c r="B1121" s="239"/>
      <c r="C1121" s="240"/>
      <c r="D1121" s="230" t="s">
        <v>222</v>
      </c>
      <c r="E1121" s="241" t="s">
        <v>19</v>
      </c>
      <c r="F1121" s="242" t="s">
        <v>1491</v>
      </c>
      <c r="G1121" s="240"/>
      <c r="H1121" s="243">
        <v>135.38999999999999</v>
      </c>
      <c r="I1121" s="244"/>
      <c r="J1121" s="240"/>
      <c r="K1121" s="240"/>
      <c r="L1121" s="245"/>
      <c r="M1121" s="246"/>
      <c r="N1121" s="247"/>
      <c r="O1121" s="247"/>
      <c r="P1121" s="247"/>
      <c r="Q1121" s="247"/>
      <c r="R1121" s="247"/>
      <c r="S1121" s="247"/>
      <c r="T1121" s="248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49" t="s">
        <v>222</v>
      </c>
      <c r="AU1121" s="249" t="s">
        <v>83</v>
      </c>
      <c r="AV1121" s="14" t="s">
        <v>83</v>
      </c>
      <c r="AW1121" s="14" t="s">
        <v>34</v>
      </c>
      <c r="AX1121" s="14" t="s">
        <v>74</v>
      </c>
      <c r="AY1121" s="249" t="s">
        <v>213</v>
      </c>
    </row>
    <row r="1122" s="14" customFormat="1">
      <c r="A1122" s="14"/>
      <c r="B1122" s="239"/>
      <c r="C1122" s="240"/>
      <c r="D1122" s="230" t="s">
        <v>222</v>
      </c>
      <c r="E1122" s="241" t="s">
        <v>19</v>
      </c>
      <c r="F1122" s="242" t="s">
        <v>1492</v>
      </c>
      <c r="G1122" s="240"/>
      <c r="H1122" s="243">
        <v>78.396000000000001</v>
      </c>
      <c r="I1122" s="244"/>
      <c r="J1122" s="240"/>
      <c r="K1122" s="240"/>
      <c r="L1122" s="245"/>
      <c r="M1122" s="246"/>
      <c r="N1122" s="247"/>
      <c r="O1122" s="247"/>
      <c r="P1122" s="247"/>
      <c r="Q1122" s="247"/>
      <c r="R1122" s="247"/>
      <c r="S1122" s="247"/>
      <c r="T1122" s="248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49" t="s">
        <v>222</v>
      </c>
      <c r="AU1122" s="249" t="s">
        <v>83</v>
      </c>
      <c r="AV1122" s="14" t="s">
        <v>83</v>
      </c>
      <c r="AW1122" s="14" t="s">
        <v>34</v>
      </c>
      <c r="AX1122" s="14" t="s">
        <v>74</v>
      </c>
      <c r="AY1122" s="249" t="s">
        <v>213</v>
      </c>
    </row>
    <row r="1123" s="14" customFormat="1">
      <c r="A1123" s="14"/>
      <c r="B1123" s="239"/>
      <c r="C1123" s="240"/>
      <c r="D1123" s="230" t="s">
        <v>222</v>
      </c>
      <c r="E1123" s="241" t="s">
        <v>19</v>
      </c>
      <c r="F1123" s="242" t="s">
        <v>1493</v>
      </c>
      <c r="G1123" s="240"/>
      <c r="H1123" s="243">
        <v>1.649</v>
      </c>
      <c r="I1123" s="244"/>
      <c r="J1123" s="240"/>
      <c r="K1123" s="240"/>
      <c r="L1123" s="245"/>
      <c r="M1123" s="246"/>
      <c r="N1123" s="247"/>
      <c r="O1123" s="247"/>
      <c r="P1123" s="247"/>
      <c r="Q1123" s="247"/>
      <c r="R1123" s="247"/>
      <c r="S1123" s="247"/>
      <c r="T1123" s="248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49" t="s">
        <v>222</v>
      </c>
      <c r="AU1123" s="249" t="s">
        <v>83</v>
      </c>
      <c r="AV1123" s="14" t="s">
        <v>83</v>
      </c>
      <c r="AW1123" s="14" t="s">
        <v>34</v>
      </c>
      <c r="AX1123" s="14" t="s">
        <v>74</v>
      </c>
      <c r="AY1123" s="249" t="s">
        <v>213</v>
      </c>
    </row>
    <row r="1124" s="15" customFormat="1">
      <c r="A1124" s="15"/>
      <c r="B1124" s="250"/>
      <c r="C1124" s="251"/>
      <c r="D1124" s="230" t="s">
        <v>222</v>
      </c>
      <c r="E1124" s="252" t="s">
        <v>19</v>
      </c>
      <c r="F1124" s="253" t="s">
        <v>228</v>
      </c>
      <c r="G1124" s="251"/>
      <c r="H1124" s="254">
        <v>236.065</v>
      </c>
      <c r="I1124" s="255"/>
      <c r="J1124" s="251"/>
      <c r="K1124" s="251"/>
      <c r="L1124" s="256"/>
      <c r="M1124" s="257"/>
      <c r="N1124" s="258"/>
      <c r="O1124" s="258"/>
      <c r="P1124" s="258"/>
      <c r="Q1124" s="258"/>
      <c r="R1124" s="258"/>
      <c r="S1124" s="258"/>
      <c r="T1124" s="259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60" t="s">
        <v>222</v>
      </c>
      <c r="AU1124" s="260" t="s">
        <v>83</v>
      </c>
      <c r="AV1124" s="15" t="s">
        <v>220</v>
      </c>
      <c r="AW1124" s="15" t="s">
        <v>34</v>
      </c>
      <c r="AX1124" s="15" t="s">
        <v>81</v>
      </c>
      <c r="AY1124" s="260" t="s">
        <v>213</v>
      </c>
    </row>
    <row r="1125" s="2" customFormat="1">
      <c r="A1125" s="40"/>
      <c r="B1125" s="41"/>
      <c r="C1125" s="215" t="s">
        <v>1494</v>
      </c>
      <c r="D1125" s="215" t="s">
        <v>215</v>
      </c>
      <c r="E1125" s="216" t="s">
        <v>1495</v>
      </c>
      <c r="F1125" s="217" t="s">
        <v>1496</v>
      </c>
      <c r="G1125" s="218" t="s">
        <v>236</v>
      </c>
      <c r="H1125" s="219">
        <v>177.93700000000001</v>
      </c>
      <c r="I1125" s="220"/>
      <c r="J1125" s="221">
        <f>ROUND(I1125*H1125,2)</f>
        <v>0</v>
      </c>
      <c r="K1125" s="217" t="s">
        <v>219</v>
      </c>
      <c r="L1125" s="46"/>
      <c r="M1125" s="222" t="s">
        <v>19</v>
      </c>
      <c r="N1125" s="223" t="s">
        <v>45</v>
      </c>
      <c r="O1125" s="86"/>
      <c r="P1125" s="224">
        <f>O1125*H1125</f>
        <v>0</v>
      </c>
      <c r="Q1125" s="224">
        <v>0</v>
      </c>
      <c r="R1125" s="224">
        <f>Q1125*H1125</f>
        <v>0</v>
      </c>
      <c r="S1125" s="224">
        <v>0.058999999999999997</v>
      </c>
      <c r="T1125" s="225">
        <f>S1125*H1125</f>
        <v>10.498283000000001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26" t="s">
        <v>220</v>
      </c>
      <c r="AT1125" s="226" t="s">
        <v>215</v>
      </c>
      <c r="AU1125" s="226" t="s">
        <v>83</v>
      </c>
      <c r="AY1125" s="19" t="s">
        <v>213</v>
      </c>
      <c r="BE1125" s="227">
        <f>IF(N1125="základní",J1125,0)</f>
        <v>0</v>
      </c>
      <c r="BF1125" s="227">
        <f>IF(N1125="snížená",J1125,0)</f>
        <v>0</v>
      </c>
      <c r="BG1125" s="227">
        <f>IF(N1125="zákl. přenesená",J1125,0)</f>
        <v>0</v>
      </c>
      <c r="BH1125" s="227">
        <f>IF(N1125="sníž. přenesená",J1125,0)</f>
        <v>0</v>
      </c>
      <c r="BI1125" s="227">
        <f>IF(N1125="nulová",J1125,0)</f>
        <v>0</v>
      </c>
      <c r="BJ1125" s="19" t="s">
        <v>81</v>
      </c>
      <c r="BK1125" s="227">
        <f>ROUND(I1125*H1125,2)</f>
        <v>0</v>
      </c>
      <c r="BL1125" s="19" t="s">
        <v>220</v>
      </c>
      <c r="BM1125" s="226" t="s">
        <v>1497</v>
      </c>
    </row>
    <row r="1126" s="13" customFormat="1">
      <c r="A1126" s="13"/>
      <c r="B1126" s="228"/>
      <c r="C1126" s="229"/>
      <c r="D1126" s="230" t="s">
        <v>222</v>
      </c>
      <c r="E1126" s="231" t="s">
        <v>19</v>
      </c>
      <c r="F1126" s="232" t="s">
        <v>271</v>
      </c>
      <c r="G1126" s="229"/>
      <c r="H1126" s="231" t="s">
        <v>19</v>
      </c>
      <c r="I1126" s="233"/>
      <c r="J1126" s="229"/>
      <c r="K1126" s="229"/>
      <c r="L1126" s="234"/>
      <c r="M1126" s="235"/>
      <c r="N1126" s="236"/>
      <c r="O1126" s="236"/>
      <c r="P1126" s="236"/>
      <c r="Q1126" s="236"/>
      <c r="R1126" s="236"/>
      <c r="S1126" s="236"/>
      <c r="T1126" s="237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38" t="s">
        <v>222</v>
      </c>
      <c r="AU1126" s="238" t="s">
        <v>83</v>
      </c>
      <c r="AV1126" s="13" t="s">
        <v>81</v>
      </c>
      <c r="AW1126" s="13" t="s">
        <v>34</v>
      </c>
      <c r="AX1126" s="13" t="s">
        <v>74</v>
      </c>
      <c r="AY1126" s="238" t="s">
        <v>213</v>
      </c>
    </row>
    <row r="1127" s="14" customFormat="1">
      <c r="A1127" s="14"/>
      <c r="B1127" s="239"/>
      <c r="C1127" s="240"/>
      <c r="D1127" s="230" t="s">
        <v>222</v>
      </c>
      <c r="E1127" s="241" t="s">
        <v>19</v>
      </c>
      <c r="F1127" s="242" t="s">
        <v>1498</v>
      </c>
      <c r="G1127" s="240"/>
      <c r="H1127" s="243">
        <v>177.93700000000001</v>
      </c>
      <c r="I1127" s="244"/>
      <c r="J1127" s="240"/>
      <c r="K1127" s="240"/>
      <c r="L1127" s="245"/>
      <c r="M1127" s="246"/>
      <c r="N1127" s="247"/>
      <c r="O1127" s="247"/>
      <c r="P1127" s="247"/>
      <c r="Q1127" s="247"/>
      <c r="R1127" s="247"/>
      <c r="S1127" s="247"/>
      <c r="T1127" s="248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49" t="s">
        <v>222</v>
      </c>
      <c r="AU1127" s="249" t="s">
        <v>83</v>
      </c>
      <c r="AV1127" s="14" t="s">
        <v>83</v>
      </c>
      <c r="AW1127" s="14" t="s">
        <v>34</v>
      </c>
      <c r="AX1127" s="14" t="s">
        <v>81</v>
      </c>
      <c r="AY1127" s="249" t="s">
        <v>213</v>
      </c>
    </row>
    <row r="1128" s="2" customFormat="1" ht="21.75" customHeight="1">
      <c r="A1128" s="40"/>
      <c r="B1128" s="41"/>
      <c r="C1128" s="215" t="s">
        <v>1499</v>
      </c>
      <c r="D1128" s="215" t="s">
        <v>215</v>
      </c>
      <c r="E1128" s="216" t="s">
        <v>1500</v>
      </c>
      <c r="F1128" s="217" t="s">
        <v>1501</v>
      </c>
      <c r="G1128" s="218" t="s">
        <v>218</v>
      </c>
      <c r="H1128" s="219">
        <v>317.14699999999999</v>
      </c>
      <c r="I1128" s="220"/>
      <c r="J1128" s="221">
        <f>ROUND(I1128*H1128,2)</f>
        <v>0</v>
      </c>
      <c r="K1128" s="217" t="s">
        <v>219</v>
      </c>
      <c r="L1128" s="46"/>
      <c r="M1128" s="222" t="s">
        <v>19</v>
      </c>
      <c r="N1128" s="223" t="s">
        <v>45</v>
      </c>
      <c r="O1128" s="86"/>
      <c r="P1128" s="224">
        <f>O1128*H1128</f>
        <v>0</v>
      </c>
      <c r="Q1128" s="224">
        <v>0</v>
      </c>
      <c r="R1128" s="224">
        <f>Q1128*H1128</f>
        <v>0</v>
      </c>
      <c r="S1128" s="224">
        <v>1.3999999999999999</v>
      </c>
      <c r="T1128" s="225">
        <f>S1128*H1128</f>
        <v>444.00579999999997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26" t="s">
        <v>220</v>
      </c>
      <c r="AT1128" s="226" t="s">
        <v>215</v>
      </c>
      <c r="AU1128" s="226" t="s">
        <v>83</v>
      </c>
      <c r="AY1128" s="19" t="s">
        <v>213</v>
      </c>
      <c r="BE1128" s="227">
        <f>IF(N1128="základní",J1128,0)</f>
        <v>0</v>
      </c>
      <c r="BF1128" s="227">
        <f>IF(N1128="snížená",J1128,0)</f>
        <v>0</v>
      </c>
      <c r="BG1128" s="227">
        <f>IF(N1128="zákl. přenesená",J1128,0)</f>
        <v>0</v>
      </c>
      <c r="BH1128" s="227">
        <f>IF(N1128="sníž. přenesená",J1128,0)</f>
        <v>0</v>
      </c>
      <c r="BI1128" s="227">
        <f>IF(N1128="nulová",J1128,0)</f>
        <v>0</v>
      </c>
      <c r="BJ1128" s="19" t="s">
        <v>81</v>
      </c>
      <c r="BK1128" s="227">
        <f>ROUND(I1128*H1128,2)</f>
        <v>0</v>
      </c>
      <c r="BL1128" s="19" t="s">
        <v>220</v>
      </c>
      <c r="BM1128" s="226" t="s">
        <v>1502</v>
      </c>
    </row>
    <row r="1129" s="13" customFormat="1">
      <c r="A1129" s="13"/>
      <c r="B1129" s="228"/>
      <c r="C1129" s="229"/>
      <c r="D1129" s="230" t="s">
        <v>222</v>
      </c>
      <c r="E1129" s="231" t="s">
        <v>19</v>
      </c>
      <c r="F1129" s="232" t="s">
        <v>271</v>
      </c>
      <c r="G1129" s="229"/>
      <c r="H1129" s="231" t="s">
        <v>19</v>
      </c>
      <c r="I1129" s="233"/>
      <c r="J1129" s="229"/>
      <c r="K1129" s="229"/>
      <c r="L1129" s="234"/>
      <c r="M1129" s="235"/>
      <c r="N1129" s="236"/>
      <c r="O1129" s="236"/>
      <c r="P1129" s="236"/>
      <c r="Q1129" s="236"/>
      <c r="R1129" s="236"/>
      <c r="S1129" s="236"/>
      <c r="T1129" s="237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8" t="s">
        <v>222</v>
      </c>
      <c r="AU1129" s="238" t="s">
        <v>83</v>
      </c>
      <c r="AV1129" s="13" t="s">
        <v>81</v>
      </c>
      <c r="AW1129" s="13" t="s">
        <v>34</v>
      </c>
      <c r="AX1129" s="13" t="s">
        <v>74</v>
      </c>
      <c r="AY1129" s="238" t="s">
        <v>213</v>
      </c>
    </row>
    <row r="1130" s="14" customFormat="1">
      <c r="A1130" s="14"/>
      <c r="B1130" s="239"/>
      <c r="C1130" s="240"/>
      <c r="D1130" s="230" t="s">
        <v>222</v>
      </c>
      <c r="E1130" s="241" t="s">
        <v>19</v>
      </c>
      <c r="F1130" s="242" t="s">
        <v>1503</v>
      </c>
      <c r="G1130" s="240"/>
      <c r="H1130" s="243">
        <v>67.155000000000001</v>
      </c>
      <c r="I1130" s="244"/>
      <c r="J1130" s="240"/>
      <c r="K1130" s="240"/>
      <c r="L1130" s="245"/>
      <c r="M1130" s="246"/>
      <c r="N1130" s="247"/>
      <c r="O1130" s="247"/>
      <c r="P1130" s="247"/>
      <c r="Q1130" s="247"/>
      <c r="R1130" s="247"/>
      <c r="S1130" s="247"/>
      <c r="T1130" s="248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49" t="s">
        <v>222</v>
      </c>
      <c r="AU1130" s="249" t="s">
        <v>83</v>
      </c>
      <c r="AV1130" s="14" t="s">
        <v>83</v>
      </c>
      <c r="AW1130" s="14" t="s">
        <v>34</v>
      </c>
      <c r="AX1130" s="14" t="s">
        <v>74</v>
      </c>
      <c r="AY1130" s="249" t="s">
        <v>213</v>
      </c>
    </row>
    <row r="1131" s="14" customFormat="1">
      <c r="A1131" s="14"/>
      <c r="B1131" s="239"/>
      <c r="C1131" s="240"/>
      <c r="D1131" s="230" t="s">
        <v>222</v>
      </c>
      <c r="E1131" s="241" t="s">
        <v>19</v>
      </c>
      <c r="F1131" s="242" t="s">
        <v>1504</v>
      </c>
      <c r="G1131" s="240"/>
      <c r="H1131" s="243">
        <v>105.992</v>
      </c>
      <c r="I1131" s="244"/>
      <c r="J1131" s="240"/>
      <c r="K1131" s="240"/>
      <c r="L1131" s="245"/>
      <c r="M1131" s="246"/>
      <c r="N1131" s="247"/>
      <c r="O1131" s="247"/>
      <c r="P1131" s="247"/>
      <c r="Q1131" s="247"/>
      <c r="R1131" s="247"/>
      <c r="S1131" s="247"/>
      <c r="T1131" s="248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49" t="s">
        <v>222</v>
      </c>
      <c r="AU1131" s="249" t="s">
        <v>83</v>
      </c>
      <c r="AV1131" s="14" t="s">
        <v>83</v>
      </c>
      <c r="AW1131" s="14" t="s">
        <v>34</v>
      </c>
      <c r="AX1131" s="14" t="s">
        <v>74</v>
      </c>
      <c r="AY1131" s="249" t="s">
        <v>213</v>
      </c>
    </row>
    <row r="1132" s="14" customFormat="1">
      <c r="A1132" s="14"/>
      <c r="B1132" s="239"/>
      <c r="C1132" s="240"/>
      <c r="D1132" s="230" t="s">
        <v>222</v>
      </c>
      <c r="E1132" s="241" t="s">
        <v>19</v>
      </c>
      <c r="F1132" s="242" t="s">
        <v>1505</v>
      </c>
      <c r="G1132" s="240"/>
      <c r="H1132" s="243">
        <v>62.869999999999997</v>
      </c>
      <c r="I1132" s="244"/>
      <c r="J1132" s="240"/>
      <c r="K1132" s="240"/>
      <c r="L1132" s="245"/>
      <c r="M1132" s="246"/>
      <c r="N1132" s="247"/>
      <c r="O1132" s="247"/>
      <c r="P1132" s="247"/>
      <c r="Q1132" s="247"/>
      <c r="R1132" s="247"/>
      <c r="S1132" s="247"/>
      <c r="T1132" s="248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49" t="s">
        <v>222</v>
      </c>
      <c r="AU1132" s="249" t="s">
        <v>83</v>
      </c>
      <c r="AV1132" s="14" t="s">
        <v>83</v>
      </c>
      <c r="AW1132" s="14" t="s">
        <v>34</v>
      </c>
      <c r="AX1132" s="14" t="s">
        <v>74</v>
      </c>
      <c r="AY1132" s="249" t="s">
        <v>213</v>
      </c>
    </row>
    <row r="1133" s="14" customFormat="1">
      <c r="A1133" s="14"/>
      <c r="B1133" s="239"/>
      <c r="C1133" s="240"/>
      <c r="D1133" s="230" t="s">
        <v>222</v>
      </c>
      <c r="E1133" s="241" t="s">
        <v>19</v>
      </c>
      <c r="F1133" s="242" t="s">
        <v>1506</v>
      </c>
      <c r="G1133" s="240"/>
      <c r="H1133" s="243">
        <v>48.838999999999999</v>
      </c>
      <c r="I1133" s="244"/>
      <c r="J1133" s="240"/>
      <c r="K1133" s="240"/>
      <c r="L1133" s="245"/>
      <c r="M1133" s="246"/>
      <c r="N1133" s="247"/>
      <c r="O1133" s="247"/>
      <c r="P1133" s="247"/>
      <c r="Q1133" s="247"/>
      <c r="R1133" s="247"/>
      <c r="S1133" s="247"/>
      <c r="T1133" s="248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49" t="s">
        <v>222</v>
      </c>
      <c r="AU1133" s="249" t="s">
        <v>83</v>
      </c>
      <c r="AV1133" s="14" t="s">
        <v>83</v>
      </c>
      <c r="AW1133" s="14" t="s">
        <v>34</v>
      </c>
      <c r="AX1133" s="14" t="s">
        <v>74</v>
      </c>
      <c r="AY1133" s="249" t="s">
        <v>213</v>
      </c>
    </row>
    <row r="1134" s="14" customFormat="1">
      <c r="A1134" s="14"/>
      <c r="B1134" s="239"/>
      <c r="C1134" s="240"/>
      <c r="D1134" s="230" t="s">
        <v>222</v>
      </c>
      <c r="E1134" s="241" t="s">
        <v>19</v>
      </c>
      <c r="F1134" s="242" t="s">
        <v>1507</v>
      </c>
      <c r="G1134" s="240"/>
      <c r="H1134" s="243">
        <v>32.290999999999997</v>
      </c>
      <c r="I1134" s="244"/>
      <c r="J1134" s="240"/>
      <c r="K1134" s="240"/>
      <c r="L1134" s="245"/>
      <c r="M1134" s="246"/>
      <c r="N1134" s="247"/>
      <c r="O1134" s="247"/>
      <c r="P1134" s="247"/>
      <c r="Q1134" s="247"/>
      <c r="R1134" s="247"/>
      <c r="S1134" s="247"/>
      <c r="T1134" s="248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49" t="s">
        <v>222</v>
      </c>
      <c r="AU1134" s="249" t="s">
        <v>83</v>
      </c>
      <c r="AV1134" s="14" t="s">
        <v>83</v>
      </c>
      <c r="AW1134" s="14" t="s">
        <v>34</v>
      </c>
      <c r="AX1134" s="14" t="s">
        <v>74</v>
      </c>
      <c r="AY1134" s="249" t="s">
        <v>213</v>
      </c>
    </row>
    <row r="1135" s="15" customFormat="1">
      <c r="A1135" s="15"/>
      <c r="B1135" s="250"/>
      <c r="C1135" s="251"/>
      <c r="D1135" s="230" t="s">
        <v>222</v>
      </c>
      <c r="E1135" s="252" t="s">
        <v>19</v>
      </c>
      <c r="F1135" s="253" t="s">
        <v>228</v>
      </c>
      <c r="G1135" s="251"/>
      <c r="H1135" s="254">
        <v>317.14699999999999</v>
      </c>
      <c r="I1135" s="255"/>
      <c r="J1135" s="251"/>
      <c r="K1135" s="251"/>
      <c r="L1135" s="256"/>
      <c r="M1135" s="257"/>
      <c r="N1135" s="258"/>
      <c r="O1135" s="258"/>
      <c r="P1135" s="258"/>
      <c r="Q1135" s="258"/>
      <c r="R1135" s="258"/>
      <c r="S1135" s="258"/>
      <c r="T1135" s="259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60" t="s">
        <v>222</v>
      </c>
      <c r="AU1135" s="260" t="s">
        <v>83</v>
      </c>
      <c r="AV1135" s="15" t="s">
        <v>220</v>
      </c>
      <c r="AW1135" s="15" t="s">
        <v>34</v>
      </c>
      <c r="AX1135" s="15" t="s">
        <v>81</v>
      </c>
      <c r="AY1135" s="260" t="s">
        <v>213</v>
      </c>
    </row>
    <row r="1136" s="2" customFormat="1">
      <c r="A1136" s="40"/>
      <c r="B1136" s="41"/>
      <c r="C1136" s="215" t="s">
        <v>1508</v>
      </c>
      <c r="D1136" s="215" t="s">
        <v>215</v>
      </c>
      <c r="E1136" s="216" t="s">
        <v>1509</v>
      </c>
      <c r="F1136" s="217" t="s">
        <v>1510</v>
      </c>
      <c r="G1136" s="218" t="s">
        <v>236</v>
      </c>
      <c r="H1136" s="219">
        <v>90</v>
      </c>
      <c r="I1136" s="220"/>
      <c r="J1136" s="221">
        <f>ROUND(I1136*H1136,2)</f>
        <v>0</v>
      </c>
      <c r="K1136" s="217" t="s">
        <v>219</v>
      </c>
      <c r="L1136" s="46"/>
      <c r="M1136" s="222" t="s">
        <v>19</v>
      </c>
      <c r="N1136" s="223" t="s">
        <v>45</v>
      </c>
      <c r="O1136" s="86"/>
      <c r="P1136" s="224">
        <f>O1136*H1136</f>
        <v>0</v>
      </c>
      <c r="Q1136" s="224">
        <v>0</v>
      </c>
      <c r="R1136" s="224">
        <f>Q1136*H1136</f>
        <v>0</v>
      </c>
      <c r="S1136" s="224">
        <v>0.055</v>
      </c>
      <c r="T1136" s="225">
        <f>S1136*H1136</f>
        <v>4.9500000000000002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26" t="s">
        <v>220</v>
      </c>
      <c r="AT1136" s="226" t="s">
        <v>215</v>
      </c>
      <c r="AU1136" s="226" t="s">
        <v>83</v>
      </c>
      <c r="AY1136" s="19" t="s">
        <v>213</v>
      </c>
      <c r="BE1136" s="227">
        <f>IF(N1136="základní",J1136,0)</f>
        <v>0</v>
      </c>
      <c r="BF1136" s="227">
        <f>IF(N1136="snížená",J1136,0)</f>
        <v>0</v>
      </c>
      <c r="BG1136" s="227">
        <f>IF(N1136="zákl. přenesená",J1136,0)</f>
        <v>0</v>
      </c>
      <c r="BH1136" s="227">
        <f>IF(N1136="sníž. přenesená",J1136,0)</f>
        <v>0</v>
      </c>
      <c r="BI1136" s="227">
        <f>IF(N1136="nulová",J1136,0)</f>
        <v>0</v>
      </c>
      <c r="BJ1136" s="19" t="s">
        <v>81</v>
      </c>
      <c r="BK1136" s="227">
        <f>ROUND(I1136*H1136,2)</f>
        <v>0</v>
      </c>
      <c r="BL1136" s="19" t="s">
        <v>220</v>
      </c>
      <c r="BM1136" s="226" t="s">
        <v>1511</v>
      </c>
    </row>
    <row r="1137" s="13" customFormat="1">
      <c r="A1137" s="13"/>
      <c r="B1137" s="228"/>
      <c r="C1137" s="229"/>
      <c r="D1137" s="230" t="s">
        <v>222</v>
      </c>
      <c r="E1137" s="231" t="s">
        <v>19</v>
      </c>
      <c r="F1137" s="232" t="s">
        <v>271</v>
      </c>
      <c r="G1137" s="229"/>
      <c r="H1137" s="231" t="s">
        <v>19</v>
      </c>
      <c r="I1137" s="233"/>
      <c r="J1137" s="229"/>
      <c r="K1137" s="229"/>
      <c r="L1137" s="234"/>
      <c r="M1137" s="235"/>
      <c r="N1137" s="236"/>
      <c r="O1137" s="236"/>
      <c r="P1137" s="236"/>
      <c r="Q1137" s="236"/>
      <c r="R1137" s="236"/>
      <c r="S1137" s="236"/>
      <c r="T1137" s="237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38" t="s">
        <v>222</v>
      </c>
      <c r="AU1137" s="238" t="s">
        <v>83</v>
      </c>
      <c r="AV1137" s="13" t="s">
        <v>81</v>
      </c>
      <c r="AW1137" s="13" t="s">
        <v>34</v>
      </c>
      <c r="AX1137" s="13" t="s">
        <v>74</v>
      </c>
      <c r="AY1137" s="238" t="s">
        <v>213</v>
      </c>
    </row>
    <row r="1138" s="14" customFormat="1">
      <c r="A1138" s="14"/>
      <c r="B1138" s="239"/>
      <c r="C1138" s="240"/>
      <c r="D1138" s="230" t="s">
        <v>222</v>
      </c>
      <c r="E1138" s="241" t="s">
        <v>19</v>
      </c>
      <c r="F1138" s="242" t="s">
        <v>1512</v>
      </c>
      <c r="G1138" s="240"/>
      <c r="H1138" s="243">
        <v>90</v>
      </c>
      <c r="I1138" s="244"/>
      <c r="J1138" s="240"/>
      <c r="K1138" s="240"/>
      <c r="L1138" s="245"/>
      <c r="M1138" s="246"/>
      <c r="N1138" s="247"/>
      <c r="O1138" s="247"/>
      <c r="P1138" s="247"/>
      <c r="Q1138" s="247"/>
      <c r="R1138" s="247"/>
      <c r="S1138" s="247"/>
      <c r="T1138" s="248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49" t="s">
        <v>222</v>
      </c>
      <c r="AU1138" s="249" t="s">
        <v>83</v>
      </c>
      <c r="AV1138" s="14" t="s">
        <v>83</v>
      </c>
      <c r="AW1138" s="14" t="s">
        <v>34</v>
      </c>
      <c r="AX1138" s="14" t="s">
        <v>81</v>
      </c>
      <c r="AY1138" s="249" t="s">
        <v>213</v>
      </c>
    </row>
    <row r="1139" s="2" customFormat="1">
      <c r="A1139" s="40"/>
      <c r="B1139" s="41"/>
      <c r="C1139" s="215" t="s">
        <v>1513</v>
      </c>
      <c r="D1139" s="215" t="s">
        <v>215</v>
      </c>
      <c r="E1139" s="216" t="s">
        <v>1514</v>
      </c>
      <c r="F1139" s="217" t="s">
        <v>1515</v>
      </c>
      <c r="G1139" s="218" t="s">
        <v>236</v>
      </c>
      <c r="H1139" s="219">
        <v>3.3500000000000001</v>
      </c>
      <c r="I1139" s="220"/>
      <c r="J1139" s="221">
        <f>ROUND(I1139*H1139,2)</f>
        <v>0</v>
      </c>
      <c r="K1139" s="217" t="s">
        <v>219</v>
      </c>
      <c r="L1139" s="46"/>
      <c r="M1139" s="222" t="s">
        <v>19</v>
      </c>
      <c r="N1139" s="223" t="s">
        <v>45</v>
      </c>
      <c r="O1139" s="86"/>
      <c r="P1139" s="224">
        <f>O1139*H1139</f>
        <v>0</v>
      </c>
      <c r="Q1139" s="224">
        <v>0</v>
      </c>
      <c r="R1139" s="224">
        <f>Q1139*H1139</f>
        <v>0</v>
      </c>
      <c r="S1139" s="224">
        <v>0.062</v>
      </c>
      <c r="T1139" s="225">
        <f>S1139*H1139</f>
        <v>0.2077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26" t="s">
        <v>220</v>
      </c>
      <c r="AT1139" s="226" t="s">
        <v>215</v>
      </c>
      <c r="AU1139" s="226" t="s">
        <v>83</v>
      </c>
      <c r="AY1139" s="19" t="s">
        <v>213</v>
      </c>
      <c r="BE1139" s="227">
        <f>IF(N1139="základní",J1139,0)</f>
        <v>0</v>
      </c>
      <c r="BF1139" s="227">
        <f>IF(N1139="snížená",J1139,0)</f>
        <v>0</v>
      </c>
      <c r="BG1139" s="227">
        <f>IF(N1139="zákl. přenesená",J1139,0)</f>
        <v>0</v>
      </c>
      <c r="BH1139" s="227">
        <f>IF(N1139="sníž. přenesená",J1139,0)</f>
        <v>0</v>
      </c>
      <c r="BI1139" s="227">
        <f>IF(N1139="nulová",J1139,0)</f>
        <v>0</v>
      </c>
      <c r="BJ1139" s="19" t="s">
        <v>81</v>
      </c>
      <c r="BK1139" s="227">
        <f>ROUND(I1139*H1139,2)</f>
        <v>0</v>
      </c>
      <c r="BL1139" s="19" t="s">
        <v>220</v>
      </c>
      <c r="BM1139" s="226" t="s">
        <v>1516</v>
      </c>
    </row>
    <row r="1140" s="13" customFormat="1">
      <c r="A1140" s="13"/>
      <c r="B1140" s="228"/>
      <c r="C1140" s="229"/>
      <c r="D1140" s="230" t="s">
        <v>222</v>
      </c>
      <c r="E1140" s="231" t="s">
        <v>19</v>
      </c>
      <c r="F1140" s="232" t="s">
        <v>271</v>
      </c>
      <c r="G1140" s="229"/>
      <c r="H1140" s="231" t="s">
        <v>19</v>
      </c>
      <c r="I1140" s="233"/>
      <c r="J1140" s="229"/>
      <c r="K1140" s="229"/>
      <c r="L1140" s="234"/>
      <c r="M1140" s="235"/>
      <c r="N1140" s="236"/>
      <c r="O1140" s="236"/>
      <c r="P1140" s="236"/>
      <c r="Q1140" s="236"/>
      <c r="R1140" s="236"/>
      <c r="S1140" s="236"/>
      <c r="T1140" s="237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8" t="s">
        <v>222</v>
      </c>
      <c r="AU1140" s="238" t="s">
        <v>83</v>
      </c>
      <c r="AV1140" s="13" t="s">
        <v>81</v>
      </c>
      <c r="AW1140" s="13" t="s">
        <v>34</v>
      </c>
      <c r="AX1140" s="13" t="s">
        <v>74</v>
      </c>
      <c r="AY1140" s="238" t="s">
        <v>213</v>
      </c>
    </row>
    <row r="1141" s="14" customFormat="1">
      <c r="A1141" s="14"/>
      <c r="B1141" s="239"/>
      <c r="C1141" s="240"/>
      <c r="D1141" s="230" t="s">
        <v>222</v>
      </c>
      <c r="E1141" s="241" t="s">
        <v>19</v>
      </c>
      <c r="F1141" s="242" t="s">
        <v>1517</v>
      </c>
      <c r="G1141" s="240"/>
      <c r="H1141" s="243">
        <v>3.3500000000000001</v>
      </c>
      <c r="I1141" s="244"/>
      <c r="J1141" s="240"/>
      <c r="K1141" s="240"/>
      <c r="L1141" s="245"/>
      <c r="M1141" s="246"/>
      <c r="N1141" s="247"/>
      <c r="O1141" s="247"/>
      <c r="P1141" s="247"/>
      <c r="Q1141" s="247"/>
      <c r="R1141" s="247"/>
      <c r="S1141" s="247"/>
      <c r="T1141" s="248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49" t="s">
        <v>222</v>
      </c>
      <c r="AU1141" s="249" t="s">
        <v>83</v>
      </c>
      <c r="AV1141" s="14" t="s">
        <v>83</v>
      </c>
      <c r="AW1141" s="14" t="s">
        <v>34</v>
      </c>
      <c r="AX1141" s="14" t="s">
        <v>81</v>
      </c>
      <c r="AY1141" s="249" t="s">
        <v>213</v>
      </c>
    </row>
    <row r="1142" s="13" customFormat="1">
      <c r="A1142" s="13"/>
      <c r="B1142" s="228"/>
      <c r="C1142" s="229"/>
      <c r="D1142" s="230" t="s">
        <v>222</v>
      </c>
      <c r="E1142" s="231" t="s">
        <v>19</v>
      </c>
      <c r="F1142" s="232" t="s">
        <v>1518</v>
      </c>
      <c r="G1142" s="229"/>
      <c r="H1142" s="231" t="s">
        <v>19</v>
      </c>
      <c r="I1142" s="233"/>
      <c r="J1142" s="229"/>
      <c r="K1142" s="229"/>
      <c r="L1142" s="234"/>
      <c r="M1142" s="235"/>
      <c r="N1142" s="236"/>
      <c r="O1142" s="236"/>
      <c r="P1142" s="236"/>
      <c r="Q1142" s="236"/>
      <c r="R1142" s="236"/>
      <c r="S1142" s="236"/>
      <c r="T1142" s="237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8" t="s">
        <v>222</v>
      </c>
      <c r="AU1142" s="238" t="s">
        <v>83</v>
      </c>
      <c r="AV1142" s="13" t="s">
        <v>81</v>
      </c>
      <c r="AW1142" s="13" t="s">
        <v>34</v>
      </c>
      <c r="AX1142" s="13" t="s">
        <v>74</v>
      </c>
      <c r="AY1142" s="238" t="s">
        <v>213</v>
      </c>
    </row>
    <row r="1143" s="2" customFormat="1">
      <c r="A1143" s="40"/>
      <c r="B1143" s="41"/>
      <c r="C1143" s="215" t="s">
        <v>1519</v>
      </c>
      <c r="D1143" s="215" t="s">
        <v>215</v>
      </c>
      <c r="E1143" s="216" t="s">
        <v>1520</v>
      </c>
      <c r="F1143" s="217" t="s">
        <v>1521</v>
      </c>
      <c r="G1143" s="218" t="s">
        <v>236</v>
      </c>
      <c r="H1143" s="219">
        <v>112.81</v>
      </c>
      <c r="I1143" s="220"/>
      <c r="J1143" s="221">
        <f>ROUND(I1143*H1143,2)</f>
        <v>0</v>
      </c>
      <c r="K1143" s="217" t="s">
        <v>219</v>
      </c>
      <c r="L1143" s="46"/>
      <c r="M1143" s="222" t="s">
        <v>19</v>
      </c>
      <c r="N1143" s="223" t="s">
        <v>45</v>
      </c>
      <c r="O1143" s="86"/>
      <c r="P1143" s="224">
        <f>O1143*H1143</f>
        <v>0</v>
      </c>
      <c r="Q1143" s="224">
        <v>0</v>
      </c>
      <c r="R1143" s="224">
        <f>Q1143*H1143</f>
        <v>0</v>
      </c>
      <c r="S1143" s="224">
        <v>0.053999999999999999</v>
      </c>
      <c r="T1143" s="225">
        <f>S1143*H1143</f>
        <v>6.0917399999999997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26" t="s">
        <v>220</v>
      </c>
      <c r="AT1143" s="226" t="s">
        <v>215</v>
      </c>
      <c r="AU1143" s="226" t="s">
        <v>83</v>
      </c>
      <c r="AY1143" s="19" t="s">
        <v>213</v>
      </c>
      <c r="BE1143" s="227">
        <f>IF(N1143="základní",J1143,0)</f>
        <v>0</v>
      </c>
      <c r="BF1143" s="227">
        <f>IF(N1143="snížená",J1143,0)</f>
        <v>0</v>
      </c>
      <c r="BG1143" s="227">
        <f>IF(N1143="zákl. přenesená",J1143,0)</f>
        <v>0</v>
      </c>
      <c r="BH1143" s="227">
        <f>IF(N1143="sníž. přenesená",J1143,0)</f>
        <v>0</v>
      </c>
      <c r="BI1143" s="227">
        <f>IF(N1143="nulová",J1143,0)</f>
        <v>0</v>
      </c>
      <c r="BJ1143" s="19" t="s">
        <v>81</v>
      </c>
      <c r="BK1143" s="227">
        <f>ROUND(I1143*H1143,2)</f>
        <v>0</v>
      </c>
      <c r="BL1143" s="19" t="s">
        <v>220</v>
      </c>
      <c r="BM1143" s="226" t="s">
        <v>1522</v>
      </c>
    </row>
    <row r="1144" s="13" customFormat="1">
      <c r="A1144" s="13"/>
      <c r="B1144" s="228"/>
      <c r="C1144" s="229"/>
      <c r="D1144" s="230" t="s">
        <v>222</v>
      </c>
      <c r="E1144" s="231" t="s">
        <v>19</v>
      </c>
      <c r="F1144" s="232" t="s">
        <v>271</v>
      </c>
      <c r="G1144" s="229"/>
      <c r="H1144" s="231" t="s">
        <v>19</v>
      </c>
      <c r="I1144" s="233"/>
      <c r="J1144" s="229"/>
      <c r="K1144" s="229"/>
      <c r="L1144" s="234"/>
      <c r="M1144" s="235"/>
      <c r="N1144" s="236"/>
      <c r="O1144" s="236"/>
      <c r="P1144" s="236"/>
      <c r="Q1144" s="236"/>
      <c r="R1144" s="236"/>
      <c r="S1144" s="236"/>
      <c r="T1144" s="237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8" t="s">
        <v>222</v>
      </c>
      <c r="AU1144" s="238" t="s">
        <v>83</v>
      </c>
      <c r="AV1144" s="13" t="s">
        <v>81</v>
      </c>
      <c r="AW1144" s="13" t="s">
        <v>34</v>
      </c>
      <c r="AX1144" s="13" t="s">
        <v>74</v>
      </c>
      <c r="AY1144" s="238" t="s">
        <v>213</v>
      </c>
    </row>
    <row r="1145" s="14" customFormat="1">
      <c r="A1145" s="14"/>
      <c r="B1145" s="239"/>
      <c r="C1145" s="240"/>
      <c r="D1145" s="230" t="s">
        <v>222</v>
      </c>
      <c r="E1145" s="241" t="s">
        <v>19</v>
      </c>
      <c r="F1145" s="242" t="s">
        <v>1523</v>
      </c>
      <c r="G1145" s="240"/>
      <c r="H1145" s="243">
        <v>79.209999999999994</v>
      </c>
      <c r="I1145" s="244"/>
      <c r="J1145" s="240"/>
      <c r="K1145" s="240"/>
      <c r="L1145" s="245"/>
      <c r="M1145" s="246"/>
      <c r="N1145" s="247"/>
      <c r="O1145" s="247"/>
      <c r="P1145" s="247"/>
      <c r="Q1145" s="247"/>
      <c r="R1145" s="247"/>
      <c r="S1145" s="247"/>
      <c r="T1145" s="248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49" t="s">
        <v>222</v>
      </c>
      <c r="AU1145" s="249" t="s">
        <v>83</v>
      </c>
      <c r="AV1145" s="14" t="s">
        <v>83</v>
      </c>
      <c r="AW1145" s="14" t="s">
        <v>34</v>
      </c>
      <c r="AX1145" s="14" t="s">
        <v>74</v>
      </c>
      <c r="AY1145" s="249" t="s">
        <v>213</v>
      </c>
    </row>
    <row r="1146" s="14" customFormat="1">
      <c r="A1146" s="14"/>
      <c r="B1146" s="239"/>
      <c r="C1146" s="240"/>
      <c r="D1146" s="230" t="s">
        <v>222</v>
      </c>
      <c r="E1146" s="241" t="s">
        <v>19</v>
      </c>
      <c r="F1146" s="242" t="s">
        <v>1524</v>
      </c>
      <c r="G1146" s="240"/>
      <c r="H1146" s="243">
        <v>33.600000000000001</v>
      </c>
      <c r="I1146" s="244"/>
      <c r="J1146" s="240"/>
      <c r="K1146" s="240"/>
      <c r="L1146" s="245"/>
      <c r="M1146" s="246"/>
      <c r="N1146" s="247"/>
      <c r="O1146" s="247"/>
      <c r="P1146" s="247"/>
      <c r="Q1146" s="247"/>
      <c r="R1146" s="247"/>
      <c r="S1146" s="247"/>
      <c r="T1146" s="248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49" t="s">
        <v>222</v>
      </c>
      <c r="AU1146" s="249" t="s">
        <v>83</v>
      </c>
      <c r="AV1146" s="14" t="s">
        <v>83</v>
      </c>
      <c r="AW1146" s="14" t="s">
        <v>34</v>
      </c>
      <c r="AX1146" s="14" t="s">
        <v>74</v>
      </c>
      <c r="AY1146" s="249" t="s">
        <v>213</v>
      </c>
    </row>
    <row r="1147" s="15" customFormat="1">
      <c r="A1147" s="15"/>
      <c r="B1147" s="250"/>
      <c r="C1147" s="251"/>
      <c r="D1147" s="230" t="s">
        <v>222</v>
      </c>
      <c r="E1147" s="252" t="s">
        <v>19</v>
      </c>
      <c r="F1147" s="253" t="s">
        <v>228</v>
      </c>
      <c r="G1147" s="251"/>
      <c r="H1147" s="254">
        <v>112.81</v>
      </c>
      <c r="I1147" s="255"/>
      <c r="J1147" s="251"/>
      <c r="K1147" s="251"/>
      <c r="L1147" s="256"/>
      <c r="M1147" s="257"/>
      <c r="N1147" s="258"/>
      <c r="O1147" s="258"/>
      <c r="P1147" s="258"/>
      <c r="Q1147" s="258"/>
      <c r="R1147" s="258"/>
      <c r="S1147" s="258"/>
      <c r="T1147" s="259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60" t="s">
        <v>222</v>
      </c>
      <c r="AU1147" s="260" t="s">
        <v>83</v>
      </c>
      <c r="AV1147" s="15" t="s">
        <v>220</v>
      </c>
      <c r="AW1147" s="15" t="s">
        <v>34</v>
      </c>
      <c r="AX1147" s="15" t="s">
        <v>81</v>
      </c>
      <c r="AY1147" s="260" t="s">
        <v>213</v>
      </c>
    </row>
    <row r="1148" s="2" customFormat="1">
      <c r="A1148" s="40"/>
      <c r="B1148" s="41"/>
      <c r="C1148" s="215" t="s">
        <v>1525</v>
      </c>
      <c r="D1148" s="215" t="s">
        <v>215</v>
      </c>
      <c r="E1148" s="216" t="s">
        <v>1526</v>
      </c>
      <c r="F1148" s="217" t="s">
        <v>1527</v>
      </c>
      <c r="G1148" s="218" t="s">
        <v>236</v>
      </c>
      <c r="H1148" s="219">
        <v>38.899999999999999</v>
      </c>
      <c r="I1148" s="220"/>
      <c r="J1148" s="221">
        <f>ROUND(I1148*H1148,2)</f>
        <v>0</v>
      </c>
      <c r="K1148" s="217" t="s">
        <v>219</v>
      </c>
      <c r="L1148" s="46"/>
      <c r="M1148" s="222" t="s">
        <v>19</v>
      </c>
      <c r="N1148" s="223" t="s">
        <v>45</v>
      </c>
      <c r="O1148" s="86"/>
      <c r="P1148" s="224">
        <f>O1148*H1148</f>
        <v>0</v>
      </c>
      <c r="Q1148" s="224">
        <v>0</v>
      </c>
      <c r="R1148" s="224">
        <f>Q1148*H1148</f>
        <v>0</v>
      </c>
      <c r="S1148" s="224">
        <v>0.037999999999999999</v>
      </c>
      <c r="T1148" s="225">
        <f>S1148*H1148</f>
        <v>1.4782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26" t="s">
        <v>220</v>
      </c>
      <c r="AT1148" s="226" t="s">
        <v>215</v>
      </c>
      <c r="AU1148" s="226" t="s">
        <v>83</v>
      </c>
      <c r="AY1148" s="19" t="s">
        <v>213</v>
      </c>
      <c r="BE1148" s="227">
        <f>IF(N1148="základní",J1148,0)</f>
        <v>0</v>
      </c>
      <c r="BF1148" s="227">
        <f>IF(N1148="snížená",J1148,0)</f>
        <v>0</v>
      </c>
      <c r="BG1148" s="227">
        <f>IF(N1148="zákl. přenesená",J1148,0)</f>
        <v>0</v>
      </c>
      <c r="BH1148" s="227">
        <f>IF(N1148="sníž. přenesená",J1148,0)</f>
        <v>0</v>
      </c>
      <c r="BI1148" s="227">
        <f>IF(N1148="nulová",J1148,0)</f>
        <v>0</v>
      </c>
      <c r="BJ1148" s="19" t="s">
        <v>81</v>
      </c>
      <c r="BK1148" s="227">
        <f>ROUND(I1148*H1148,2)</f>
        <v>0</v>
      </c>
      <c r="BL1148" s="19" t="s">
        <v>220</v>
      </c>
      <c r="BM1148" s="226" t="s">
        <v>1528</v>
      </c>
    </row>
    <row r="1149" s="13" customFormat="1">
      <c r="A1149" s="13"/>
      <c r="B1149" s="228"/>
      <c r="C1149" s="229"/>
      <c r="D1149" s="230" t="s">
        <v>222</v>
      </c>
      <c r="E1149" s="231" t="s">
        <v>19</v>
      </c>
      <c r="F1149" s="232" t="s">
        <v>271</v>
      </c>
      <c r="G1149" s="229"/>
      <c r="H1149" s="231" t="s">
        <v>19</v>
      </c>
      <c r="I1149" s="233"/>
      <c r="J1149" s="229"/>
      <c r="K1149" s="229"/>
      <c r="L1149" s="234"/>
      <c r="M1149" s="235"/>
      <c r="N1149" s="236"/>
      <c r="O1149" s="236"/>
      <c r="P1149" s="236"/>
      <c r="Q1149" s="236"/>
      <c r="R1149" s="236"/>
      <c r="S1149" s="236"/>
      <c r="T1149" s="237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8" t="s">
        <v>222</v>
      </c>
      <c r="AU1149" s="238" t="s">
        <v>83</v>
      </c>
      <c r="AV1149" s="13" t="s">
        <v>81</v>
      </c>
      <c r="AW1149" s="13" t="s">
        <v>34</v>
      </c>
      <c r="AX1149" s="13" t="s">
        <v>74</v>
      </c>
      <c r="AY1149" s="238" t="s">
        <v>213</v>
      </c>
    </row>
    <row r="1150" s="14" customFormat="1">
      <c r="A1150" s="14"/>
      <c r="B1150" s="239"/>
      <c r="C1150" s="240"/>
      <c r="D1150" s="230" t="s">
        <v>222</v>
      </c>
      <c r="E1150" s="241" t="s">
        <v>19</v>
      </c>
      <c r="F1150" s="242" t="s">
        <v>1529</v>
      </c>
      <c r="G1150" s="240"/>
      <c r="H1150" s="243">
        <v>38.899999999999999</v>
      </c>
      <c r="I1150" s="244"/>
      <c r="J1150" s="240"/>
      <c r="K1150" s="240"/>
      <c r="L1150" s="245"/>
      <c r="M1150" s="246"/>
      <c r="N1150" s="247"/>
      <c r="O1150" s="247"/>
      <c r="P1150" s="247"/>
      <c r="Q1150" s="247"/>
      <c r="R1150" s="247"/>
      <c r="S1150" s="247"/>
      <c r="T1150" s="248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49" t="s">
        <v>222</v>
      </c>
      <c r="AU1150" s="249" t="s">
        <v>83</v>
      </c>
      <c r="AV1150" s="14" t="s">
        <v>83</v>
      </c>
      <c r="AW1150" s="14" t="s">
        <v>34</v>
      </c>
      <c r="AX1150" s="14" t="s">
        <v>81</v>
      </c>
      <c r="AY1150" s="249" t="s">
        <v>213</v>
      </c>
    </row>
    <row r="1151" s="2" customFormat="1">
      <c r="A1151" s="40"/>
      <c r="B1151" s="41"/>
      <c r="C1151" s="215" t="s">
        <v>1530</v>
      </c>
      <c r="D1151" s="215" t="s">
        <v>215</v>
      </c>
      <c r="E1151" s="216" t="s">
        <v>1531</v>
      </c>
      <c r="F1151" s="217" t="s">
        <v>1532</v>
      </c>
      <c r="G1151" s="218" t="s">
        <v>236</v>
      </c>
      <c r="H1151" s="219">
        <v>130.68000000000001</v>
      </c>
      <c r="I1151" s="220"/>
      <c r="J1151" s="221">
        <f>ROUND(I1151*H1151,2)</f>
        <v>0</v>
      </c>
      <c r="K1151" s="217" t="s">
        <v>219</v>
      </c>
      <c r="L1151" s="46"/>
      <c r="M1151" s="222" t="s">
        <v>19</v>
      </c>
      <c r="N1151" s="223" t="s">
        <v>45</v>
      </c>
      <c r="O1151" s="86"/>
      <c r="P1151" s="224">
        <f>O1151*H1151</f>
        <v>0</v>
      </c>
      <c r="Q1151" s="224">
        <v>0</v>
      </c>
      <c r="R1151" s="224">
        <f>Q1151*H1151</f>
        <v>0</v>
      </c>
      <c r="S1151" s="224">
        <v>0.034000000000000002</v>
      </c>
      <c r="T1151" s="225">
        <f>S1151*H1151</f>
        <v>4.4431200000000004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R1151" s="226" t="s">
        <v>220</v>
      </c>
      <c r="AT1151" s="226" t="s">
        <v>215</v>
      </c>
      <c r="AU1151" s="226" t="s">
        <v>83</v>
      </c>
      <c r="AY1151" s="19" t="s">
        <v>213</v>
      </c>
      <c r="BE1151" s="227">
        <f>IF(N1151="základní",J1151,0)</f>
        <v>0</v>
      </c>
      <c r="BF1151" s="227">
        <f>IF(N1151="snížená",J1151,0)</f>
        <v>0</v>
      </c>
      <c r="BG1151" s="227">
        <f>IF(N1151="zákl. přenesená",J1151,0)</f>
        <v>0</v>
      </c>
      <c r="BH1151" s="227">
        <f>IF(N1151="sníž. přenesená",J1151,0)</f>
        <v>0</v>
      </c>
      <c r="BI1151" s="227">
        <f>IF(N1151="nulová",J1151,0)</f>
        <v>0</v>
      </c>
      <c r="BJ1151" s="19" t="s">
        <v>81</v>
      </c>
      <c r="BK1151" s="227">
        <f>ROUND(I1151*H1151,2)</f>
        <v>0</v>
      </c>
      <c r="BL1151" s="19" t="s">
        <v>220</v>
      </c>
      <c r="BM1151" s="226" t="s">
        <v>1533</v>
      </c>
    </row>
    <row r="1152" s="13" customFormat="1">
      <c r="A1152" s="13"/>
      <c r="B1152" s="228"/>
      <c r="C1152" s="229"/>
      <c r="D1152" s="230" t="s">
        <v>222</v>
      </c>
      <c r="E1152" s="231" t="s">
        <v>19</v>
      </c>
      <c r="F1152" s="232" t="s">
        <v>271</v>
      </c>
      <c r="G1152" s="229"/>
      <c r="H1152" s="231" t="s">
        <v>19</v>
      </c>
      <c r="I1152" s="233"/>
      <c r="J1152" s="229"/>
      <c r="K1152" s="229"/>
      <c r="L1152" s="234"/>
      <c r="M1152" s="235"/>
      <c r="N1152" s="236"/>
      <c r="O1152" s="236"/>
      <c r="P1152" s="236"/>
      <c r="Q1152" s="236"/>
      <c r="R1152" s="236"/>
      <c r="S1152" s="236"/>
      <c r="T1152" s="237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8" t="s">
        <v>222</v>
      </c>
      <c r="AU1152" s="238" t="s">
        <v>83</v>
      </c>
      <c r="AV1152" s="13" t="s">
        <v>81</v>
      </c>
      <c r="AW1152" s="13" t="s">
        <v>34</v>
      </c>
      <c r="AX1152" s="13" t="s">
        <v>74</v>
      </c>
      <c r="AY1152" s="238" t="s">
        <v>213</v>
      </c>
    </row>
    <row r="1153" s="14" customFormat="1">
      <c r="A1153" s="14"/>
      <c r="B1153" s="239"/>
      <c r="C1153" s="240"/>
      <c r="D1153" s="230" t="s">
        <v>222</v>
      </c>
      <c r="E1153" s="241" t="s">
        <v>19</v>
      </c>
      <c r="F1153" s="242" t="s">
        <v>1534</v>
      </c>
      <c r="G1153" s="240"/>
      <c r="H1153" s="243">
        <v>6.6699999999999999</v>
      </c>
      <c r="I1153" s="244"/>
      <c r="J1153" s="240"/>
      <c r="K1153" s="240"/>
      <c r="L1153" s="245"/>
      <c r="M1153" s="246"/>
      <c r="N1153" s="247"/>
      <c r="O1153" s="247"/>
      <c r="P1153" s="247"/>
      <c r="Q1153" s="247"/>
      <c r="R1153" s="247"/>
      <c r="S1153" s="247"/>
      <c r="T1153" s="248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49" t="s">
        <v>222</v>
      </c>
      <c r="AU1153" s="249" t="s">
        <v>83</v>
      </c>
      <c r="AV1153" s="14" t="s">
        <v>83</v>
      </c>
      <c r="AW1153" s="14" t="s">
        <v>34</v>
      </c>
      <c r="AX1153" s="14" t="s">
        <v>74</v>
      </c>
      <c r="AY1153" s="249" t="s">
        <v>213</v>
      </c>
    </row>
    <row r="1154" s="14" customFormat="1">
      <c r="A1154" s="14"/>
      <c r="B1154" s="239"/>
      <c r="C1154" s="240"/>
      <c r="D1154" s="230" t="s">
        <v>222</v>
      </c>
      <c r="E1154" s="241" t="s">
        <v>19</v>
      </c>
      <c r="F1154" s="242" t="s">
        <v>1535</v>
      </c>
      <c r="G1154" s="240"/>
      <c r="H1154" s="243">
        <v>124.01000000000001</v>
      </c>
      <c r="I1154" s="244"/>
      <c r="J1154" s="240"/>
      <c r="K1154" s="240"/>
      <c r="L1154" s="245"/>
      <c r="M1154" s="246"/>
      <c r="N1154" s="247"/>
      <c r="O1154" s="247"/>
      <c r="P1154" s="247"/>
      <c r="Q1154" s="247"/>
      <c r="R1154" s="247"/>
      <c r="S1154" s="247"/>
      <c r="T1154" s="248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49" t="s">
        <v>222</v>
      </c>
      <c r="AU1154" s="249" t="s">
        <v>83</v>
      </c>
      <c r="AV1154" s="14" t="s">
        <v>83</v>
      </c>
      <c r="AW1154" s="14" t="s">
        <v>34</v>
      </c>
      <c r="AX1154" s="14" t="s">
        <v>74</v>
      </c>
      <c r="AY1154" s="249" t="s">
        <v>213</v>
      </c>
    </row>
    <row r="1155" s="15" customFormat="1">
      <c r="A1155" s="15"/>
      <c r="B1155" s="250"/>
      <c r="C1155" s="251"/>
      <c r="D1155" s="230" t="s">
        <v>222</v>
      </c>
      <c r="E1155" s="252" t="s">
        <v>19</v>
      </c>
      <c r="F1155" s="253" t="s">
        <v>228</v>
      </c>
      <c r="G1155" s="251"/>
      <c r="H1155" s="254">
        <v>130.68000000000001</v>
      </c>
      <c r="I1155" s="255"/>
      <c r="J1155" s="251"/>
      <c r="K1155" s="251"/>
      <c r="L1155" s="256"/>
      <c r="M1155" s="257"/>
      <c r="N1155" s="258"/>
      <c r="O1155" s="258"/>
      <c r="P1155" s="258"/>
      <c r="Q1155" s="258"/>
      <c r="R1155" s="258"/>
      <c r="S1155" s="258"/>
      <c r="T1155" s="259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60" t="s">
        <v>222</v>
      </c>
      <c r="AU1155" s="260" t="s">
        <v>83</v>
      </c>
      <c r="AV1155" s="15" t="s">
        <v>220</v>
      </c>
      <c r="AW1155" s="15" t="s">
        <v>34</v>
      </c>
      <c r="AX1155" s="15" t="s">
        <v>81</v>
      </c>
      <c r="AY1155" s="260" t="s">
        <v>213</v>
      </c>
    </row>
    <row r="1156" s="2" customFormat="1">
      <c r="A1156" s="40"/>
      <c r="B1156" s="41"/>
      <c r="C1156" s="215" t="s">
        <v>1536</v>
      </c>
      <c r="D1156" s="215" t="s">
        <v>215</v>
      </c>
      <c r="E1156" s="216" t="s">
        <v>1537</v>
      </c>
      <c r="F1156" s="217" t="s">
        <v>1538</v>
      </c>
      <c r="G1156" s="218" t="s">
        <v>236</v>
      </c>
      <c r="H1156" s="219">
        <v>157.91999999999999</v>
      </c>
      <c r="I1156" s="220"/>
      <c r="J1156" s="221">
        <f>ROUND(I1156*H1156,2)</f>
        <v>0</v>
      </c>
      <c r="K1156" s="217" t="s">
        <v>219</v>
      </c>
      <c r="L1156" s="46"/>
      <c r="M1156" s="222" t="s">
        <v>19</v>
      </c>
      <c r="N1156" s="223" t="s">
        <v>45</v>
      </c>
      <c r="O1156" s="86"/>
      <c r="P1156" s="224">
        <f>O1156*H1156</f>
        <v>0</v>
      </c>
      <c r="Q1156" s="224">
        <v>0</v>
      </c>
      <c r="R1156" s="224">
        <f>Q1156*H1156</f>
        <v>0</v>
      </c>
      <c r="S1156" s="224">
        <v>0.075999999999999998</v>
      </c>
      <c r="T1156" s="225">
        <f>S1156*H1156</f>
        <v>12.001919999999998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26" t="s">
        <v>220</v>
      </c>
      <c r="AT1156" s="226" t="s">
        <v>215</v>
      </c>
      <c r="AU1156" s="226" t="s">
        <v>83</v>
      </c>
      <c r="AY1156" s="19" t="s">
        <v>213</v>
      </c>
      <c r="BE1156" s="227">
        <f>IF(N1156="základní",J1156,0)</f>
        <v>0</v>
      </c>
      <c r="BF1156" s="227">
        <f>IF(N1156="snížená",J1156,0)</f>
        <v>0</v>
      </c>
      <c r="BG1156" s="227">
        <f>IF(N1156="zákl. přenesená",J1156,0)</f>
        <v>0</v>
      </c>
      <c r="BH1156" s="227">
        <f>IF(N1156="sníž. přenesená",J1156,0)</f>
        <v>0</v>
      </c>
      <c r="BI1156" s="227">
        <f>IF(N1156="nulová",J1156,0)</f>
        <v>0</v>
      </c>
      <c r="BJ1156" s="19" t="s">
        <v>81</v>
      </c>
      <c r="BK1156" s="227">
        <f>ROUND(I1156*H1156,2)</f>
        <v>0</v>
      </c>
      <c r="BL1156" s="19" t="s">
        <v>220</v>
      </c>
      <c r="BM1156" s="226" t="s">
        <v>1539</v>
      </c>
    </row>
    <row r="1157" s="13" customFormat="1">
      <c r="A1157" s="13"/>
      <c r="B1157" s="228"/>
      <c r="C1157" s="229"/>
      <c r="D1157" s="230" t="s">
        <v>222</v>
      </c>
      <c r="E1157" s="231" t="s">
        <v>19</v>
      </c>
      <c r="F1157" s="232" t="s">
        <v>271</v>
      </c>
      <c r="G1157" s="229"/>
      <c r="H1157" s="231" t="s">
        <v>19</v>
      </c>
      <c r="I1157" s="233"/>
      <c r="J1157" s="229"/>
      <c r="K1157" s="229"/>
      <c r="L1157" s="234"/>
      <c r="M1157" s="235"/>
      <c r="N1157" s="236"/>
      <c r="O1157" s="236"/>
      <c r="P1157" s="236"/>
      <c r="Q1157" s="236"/>
      <c r="R1157" s="236"/>
      <c r="S1157" s="236"/>
      <c r="T1157" s="237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38" t="s">
        <v>222</v>
      </c>
      <c r="AU1157" s="238" t="s">
        <v>83</v>
      </c>
      <c r="AV1157" s="13" t="s">
        <v>81</v>
      </c>
      <c r="AW1157" s="13" t="s">
        <v>34</v>
      </c>
      <c r="AX1157" s="13" t="s">
        <v>74</v>
      </c>
      <c r="AY1157" s="238" t="s">
        <v>213</v>
      </c>
    </row>
    <row r="1158" s="14" customFormat="1">
      <c r="A1158" s="14"/>
      <c r="B1158" s="239"/>
      <c r="C1158" s="240"/>
      <c r="D1158" s="230" t="s">
        <v>222</v>
      </c>
      <c r="E1158" s="241" t="s">
        <v>19</v>
      </c>
      <c r="F1158" s="242" t="s">
        <v>1540</v>
      </c>
      <c r="G1158" s="240"/>
      <c r="H1158" s="243">
        <v>21.079999999999998</v>
      </c>
      <c r="I1158" s="244"/>
      <c r="J1158" s="240"/>
      <c r="K1158" s="240"/>
      <c r="L1158" s="245"/>
      <c r="M1158" s="246"/>
      <c r="N1158" s="247"/>
      <c r="O1158" s="247"/>
      <c r="P1158" s="247"/>
      <c r="Q1158" s="247"/>
      <c r="R1158" s="247"/>
      <c r="S1158" s="247"/>
      <c r="T1158" s="248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49" t="s">
        <v>222</v>
      </c>
      <c r="AU1158" s="249" t="s">
        <v>83</v>
      </c>
      <c r="AV1158" s="14" t="s">
        <v>83</v>
      </c>
      <c r="AW1158" s="14" t="s">
        <v>34</v>
      </c>
      <c r="AX1158" s="14" t="s">
        <v>74</v>
      </c>
      <c r="AY1158" s="249" t="s">
        <v>213</v>
      </c>
    </row>
    <row r="1159" s="14" customFormat="1">
      <c r="A1159" s="14"/>
      <c r="B1159" s="239"/>
      <c r="C1159" s="240"/>
      <c r="D1159" s="230" t="s">
        <v>222</v>
      </c>
      <c r="E1159" s="241" t="s">
        <v>19</v>
      </c>
      <c r="F1159" s="242" t="s">
        <v>1541</v>
      </c>
      <c r="G1159" s="240"/>
      <c r="H1159" s="243">
        <v>88.150000000000006</v>
      </c>
      <c r="I1159" s="244"/>
      <c r="J1159" s="240"/>
      <c r="K1159" s="240"/>
      <c r="L1159" s="245"/>
      <c r="M1159" s="246"/>
      <c r="N1159" s="247"/>
      <c r="O1159" s="247"/>
      <c r="P1159" s="247"/>
      <c r="Q1159" s="247"/>
      <c r="R1159" s="247"/>
      <c r="S1159" s="247"/>
      <c r="T1159" s="248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49" t="s">
        <v>222</v>
      </c>
      <c r="AU1159" s="249" t="s">
        <v>83</v>
      </c>
      <c r="AV1159" s="14" t="s">
        <v>83</v>
      </c>
      <c r="AW1159" s="14" t="s">
        <v>34</v>
      </c>
      <c r="AX1159" s="14" t="s">
        <v>74</v>
      </c>
      <c r="AY1159" s="249" t="s">
        <v>213</v>
      </c>
    </row>
    <row r="1160" s="14" customFormat="1">
      <c r="A1160" s="14"/>
      <c r="B1160" s="239"/>
      <c r="C1160" s="240"/>
      <c r="D1160" s="230" t="s">
        <v>222</v>
      </c>
      <c r="E1160" s="241" t="s">
        <v>19</v>
      </c>
      <c r="F1160" s="242" t="s">
        <v>1542</v>
      </c>
      <c r="G1160" s="240"/>
      <c r="H1160" s="243">
        <v>30.93</v>
      </c>
      <c r="I1160" s="244"/>
      <c r="J1160" s="240"/>
      <c r="K1160" s="240"/>
      <c r="L1160" s="245"/>
      <c r="M1160" s="246"/>
      <c r="N1160" s="247"/>
      <c r="O1160" s="247"/>
      <c r="P1160" s="247"/>
      <c r="Q1160" s="247"/>
      <c r="R1160" s="247"/>
      <c r="S1160" s="247"/>
      <c r="T1160" s="248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49" t="s">
        <v>222</v>
      </c>
      <c r="AU1160" s="249" t="s">
        <v>83</v>
      </c>
      <c r="AV1160" s="14" t="s">
        <v>83</v>
      </c>
      <c r="AW1160" s="14" t="s">
        <v>34</v>
      </c>
      <c r="AX1160" s="14" t="s">
        <v>74</v>
      </c>
      <c r="AY1160" s="249" t="s">
        <v>213</v>
      </c>
    </row>
    <row r="1161" s="14" customFormat="1">
      <c r="A1161" s="14"/>
      <c r="B1161" s="239"/>
      <c r="C1161" s="240"/>
      <c r="D1161" s="230" t="s">
        <v>222</v>
      </c>
      <c r="E1161" s="241" t="s">
        <v>19</v>
      </c>
      <c r="F1161" s="242" t="s">
        <v>1543</v>
      </c>
      <c r="G1161" s="240"/>
      <c r="H1161" s="243">
        <v>15.859999999999999</v>
      </c>
      <c r="I1161" s="244"/>
      <c r="J1161" s="240"/>
      <c r="K1161" s="240"/>
      <c r="L1161" s="245"/>
      <c r="M1161" s="246"/>
      <c r="N1161" s="247"/>
      <c r="O1161" s="247"/>
      <c r="P1161" s="247"/>
      <c r="Q1161" s="247"/>
      <c r="R1161" s="247"/>
      <c r="S1161" s="247"/>
      <c r="T1161" s="248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49" t="s">
        <v>222</v>
      </c>
      <c r="AU1161" s="249" t="s">
        <v>83</v>
      </c>
      <c r="AV1161" s="14" t="s">
        <v>83</v>
      </c>
      <c r="AW1161" s="14" t="s">
        <v>34</v>
      </c>
      <c r="AX1161" s="14" t="s">
        <v>74</v>
      </c>
      <c r="AY1161" s="249" t="s">
        <v>213</v>
      </c>
    </row>
    <row r="1162" s="14" customFormat="1">
      <c r="A1162" s="14"/>
      <c r="B1162" s="239"/>
      <c r="C1162" s="240"/>
      <c r="D1162" s="230" t="s">
        <v>222</v>
      </c>
      <c r="E1162" s="241" t="s">
        <v>19</v>
      </c>
      <c r="F1162" s="242" t="s">
        <v>1544</v>
      </c>
      <c r="G1162" s="240"/>
      <c r="H1162" s="243">
        <v>1.8999999999999999</v>
      </c>
      <c r="I1162" s="244"/>
      <c r="J1162" s="240"/>
      <c r="K1162" s="240"/>
      <c r="L1162" s="245"/>
      <c r="M1162" s="246"/>
      <c r="N1162" s="247"/>
      <c r="O1162" s="247"/>
      <c r="P1162" s="247"/>
      <c r="Q1162" s="247"/>
      <c r="R1162" s="247"/>
      <c r="S1162" s="247"/>
      <c r="T1162" s="248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49" t="s">
        <v>222</v>
      </c>
      <c r="AU1162" s="249" t="s">
        <v>83</v>
      </c>
      <c r="AV1162" s="14" t="s">
        <v>83</v>
      </c>
      <c r="AW1162" s="14" t="s">
        <v>34</v>
      </c>
      <c r="AX1162" s="14" t="s">
        <v>74</v>
      </c>
      <c r="AY1162" s="249" t="s">
        <v>213</v>
      </c>
    </row>
    <row r="1163" s="15" customFormat="1">
      <c r="A1163" s="15"/>
      <c r="B1163" s="250"/>
      <c r="C1163" s="251"/>
      <c r="D1163" s="230" t="s">
        <v>222</v>
      </c>
      <c r="E1163" s="252" t="s">
        <v>19</v>
      </c>
      <c r="F1163" s="253" t="s">
        <v>228</v>
      </c>
      <c r="G1163" s="251"/>
      <c r="H1163" s="254">
        <v>157.91999999999999</v>
      </c>
      <c r="I1163" s="255"/>
      <c r="J1163" s="251"/>
      <c r="K1163" s="251"/>
      <c r="L1163" s="256"/>
      <c r="M1163" s="257"/>
      <c r="N1163" s="258"/>
      <c r="O1163" s="258"/>
      <c r="P1163" s="258"/>
      <c r="Q1163" s="258"/>
      <c r="R1163" s="258"/>
      <c r="S1163" s="258"/>
      <c r="T1163" s="259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60" t="s">
        <v>222</v>
      </c>
      <c r="AU1163" s="260" t="s">
        <v>83</v>
      </c>
      <c r="AV1163" s="15" t="s">
        <v>220</v>
      </c>
      <c r="AW1163" s="15" t="s">
        <v>34</v>
      </c>
      <c r="AX1163" s="15" t="s">
        <v>81</v>
      </c>
      <c r="AY1163" s="260" t="s">
        <v>213</v>
      </c>
    </row>
    <row r="1164" s="2" customFormat="1">
      <c r="A1164" s="40"/>
      <c r="B1164" s="41"/>
      <c r="C1164" s="215" t="s">
        <v>1545</v>
      </c>
      <c r="D1164" s="215" t="s">
        <v>215</v>
      </c>
      <c r="E1164" s="216" t="s">
        <v>1546</v>
      </c>
      <c r="F1164" s="217" t="s">
        <v>1547</v>
      </c>
      <c r="G1164" s="218" t="s">
        <v>501</v>
      </c>
      <c r="H1164" s="219">
        <v>28.495999999999999</v>
      </c>
      <c r="I1164" s="220"/>
      <c r="J1164" s="221">
        <f>ROUND(I1164*H1164,2)</f>
        <v>0</v>
      </c>
      <c r="K1164" s="217" t="s">
        <v>219</v>
      </c>
      <c r="L1164" s="46"/>
      <c r="M1164" s="222" t="s">
        <v>19</v>
      </c>
      <c r="N1164" s="223" t="s">
        <v>45</v>
      </c>
      <c r="O1164" s="86"/>
      <c r="P1164" s="224">
        <f>O1164*H1164</f>
        <v>0</v>
      </c>
      <c r="Q1164" s="224">
        <v>0</v>
      </c>
      <c r="R1164" s="224">
        <f>Q1164*H1164</f>
        <v>0</v>
      </c>
      <c r="S1164" s="224">
        <v>0.016</v>
      </c>
      <c r="T1164" s="225">
        <f>S1164*H1164</f>
        <v>0.45593600000000001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26" t="s">
        <v>220</v>
      </c>
      <c r="AT1164" s="226" t="s">
        <v>215</v>
      </c>
      <c r="AU1164" s="226" t="s">
        <v>83</v>
      </c>
      <c r="AY1164" s="19" t="s">
        <v>213</v>
      </c>
      <c r="BE1164" s="227">
        <f>IF(N1164="základní",J1164,0)</f>
        <v>0</v>
      </c>
      <c r="BF1164" s="227">
        <f>IF(N1164="snížená",J1164,0)</f>
        <v>0</v>
      </c>
      <c r="BG1164" s="227">
        <f>IF(N1164="zákl. přenesená",J1164,0)</f>
        <v>0</v>
      </c>
      <c r="BH1164" s="227">
        <f>IF(N1164="sníž. přenesená",J1164,0)</f>
        <v>0</v>
      </c>
      <c r="BI1164" s="227">
        <f>IF(N1164="nulová",J1164,0)</f>
        <v>0</v>
      </c>
      <c r="BJ1164" s="19" t="s">
        <v>81</v>
      </c>
      <c r="BK1164" s="227">
        <f>ROUND(I1164*H1164,2)</f>
        <v>0</v>
      </c>
      <c r="BL1164" s="19" t="s">
        <v>220</v>
      </c>
      <c r="BM1164" s="226" t="s">
        <v>1548</v>
      </c>
    </row>
    <row r="1165" s="14" customFormat="1">
      <c r="A1165" s="14"/>
      <c r="B1165" s="239"/>
      <c r="C1165" s="240"/>
      <c r="D1165" s="230" t="s">
        <v>222</v>
      </c>
      <c r="E1165" s="241" t="s">
        <v>19</v>
      </c>
      <c r="F1165" s="242" t="s">
        <v>1549</v>
      </c>
      <c r="G1165" s="240"/>
      <c r="H1165" s="243">
        <v>2</v>
      </c>
      <c r="I1165" s="244"/>
      <c r="J1165" s="240"/>
      <c r="K1165" s="240"/>
      <c r="L1165" s="245"/>
      <c r="M1165" s="246"/>
      <c r="N1165" s="247"/>
      <c r="O1165" s="247"/>
      <c r="P1165" s="247"/>
      <c r="Q1165" s="247"/>
      <c r="R1165" s="247"/>
      <c r="S1165" s="247"/>
      <c r="T1165" s="248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49" t="s">
        <v>222</v>
      </c>
      <c r="AU1165" s="249" t="s">
        <v>83</v>
      </c>
      <c r="AV1165" s="14" t="s">
        <v>83</v>
      </c>
      <c r="AW1165" s="14" t="s">
        <v>34</v>
      </c>
      <c r="AX1165" s="14" t="s">
        <v>74</v>
      </c>
      <c r="AY1165" s="249" t="s">
        <v>213</v>
      </c>
    </row>
    <row r="1166" s="14" customFormat="1">
      <c r="A1166" s="14"/>
      <c r="B1166" s="239"/>
      <c r="C1166" s="240"/>
      <c r="D1166" s="230" t="s">
        <v>222</v>
      </c>
      <c r="E1166" s="241" t="s">
        <v>19</v>
      </c>
      <c r="F1166" s="242" t="s">
        <v>1550</v>
      </c>
      <c r="G1166" s="240"/>
      <c r="H1166" s="243">
        <v>10.368</v>
      </c>
      <c r="I1166" s="244"/>
      <c r="J1166" s="240"/>
      <c r="K1166" s="240"/>
      <c r="L1166" s="245"/>
      <c r="M1166" s="246"/>
      <c r="N1166" s="247"/>
      <c r="O1166" s="247"/>
      <c r="P1166" s="247"/>
      <c r="Q1166" s="247"/>
      <c r="R1166" s="247"/>
      <c r="S1166" s="247"/>
      <c r="T1166" s="248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49" t="s">
        <v>222</v>
      </c>
      <c r="AU1166" s="249" t="s">
        <v>83</v>
      </c>
      <c r="AV1166" s="14" t="s">
        <v>83</v>
      </c>
      <c r="AW1166" s="14" t="s">
        <v>34</v>
      </c>
      <c r="AX1166" s="14" t="s">
        <v>74</v>
      </c>
      <c r="AY1166" s="249" t="s">
        <v>213</v>
      </c>
    </row>
    <row r="1167" s="14" customFormat="1">
      <c r="A1167" s="14"/>
      <c r="B1167" s="239"/>
      <c r="C1167" s="240"/>
      <c r="D1167" s="230" t="s">
        <v>222</v>
      </c>
      <c r="E1167" s="241" t="s">
        <v>19</v>
      </c>
      <c r="F1167" s="242" t="s">
        <v>1551</v>
      </c>
      <c r="G1167" s="240"/>
      <c r="H1167" s="243">
        <v>9.5999999999999996</v>
      </c>
      <c r="I1167" s="244"/>
      <c r="J1167" s="240"/>
      <c r="K1167" s="240"/>
      <c r="L1167" s="245"/>
      <c r="M1167" s="246"/>
      <c r="N1167" s="247"/>
      <c r="O1167" s="247"/>
      <c r="P1167" s="247"/>
      <c r="Q1167" s="247"/>
      <c r="R1167" s="247"/>
      <c r="S1167" s="247"/>
      <c r="T1167" s="248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49" t="s">
        <v>222</v>
      </c>
      <c r="AU1167" s="249" t="s">
        <v>83</v>
      </c>
      <c r="AV1167" s="14" t="s">
        <v>83</v>
      </c>
      <c r="AW1167" s="14" t="s">
        <v>34</v>
      </c>
      <c r="AX1167" s="14" t="s">
        <v>74</v>
      </c>
      <c r="AY1167" s="249" t="s">
        <v>213</v>
      </c>
    </row>
    <row r="1168" s="14" customFormat="1">
      <c r="A1168" s="14"/>
      <c r="B1168" s="239"/>
      <c r="C1168" s="240"/>
      <c r="D1168" s="230" t="s">
        <v>222</v>
      </c>
      <c r="E1168" s="241" t="s">
        <v>19</v>
      </c>
      <c r="F1168" s="242" t="s">
        <v>1552</v>
      </c>
      <c r="G1168" s="240"/>
      <c r="H1168" s="243">
        <v>6.5279999999999996</v>
      </c>
      <c r="I1168" s="244"/>
      <c r="J1168" s="240"/>
      <c r="K1168" s="240"/>
      <c r="L1168" s="245"/>
      <c r="M1168" s="246"/>
      <c r="N1168" s="247"/>
      <c r="O1168" s="247"/>
      <c r="P1168" s="247"/>
      <c r="Q1168" s="247"/>
      <c r="R1168" s="247"/>
      <c r="S1168" s="247"/>
      <c r="T1168" s="248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49" t="s">
        <v>222</v>
      </c>
      <c r="AU1168" s="249" t="s">
        <v>83</v>
      </c>
      <c r="AV1168" s="14" t="s">
        <v>83</v>
      </c>
      <c r="AW1168" s="14" t="s">
        <v>34</v>
      </c>
      <c r="AX1168" s="14" t="s">
        <v>74</v>
      </c>
      <c r="AY1168" s="249" t="s">
        <v>213</v>
      </c>
    </row>
    <row r="1169" s="15" customFormat="1">
      <c r="A1169" s="15"/>
      <c r="B1169" s="250"/>
      <c r="C1169" s="251"/>
      <c r="D1169" s="230" t="s">
        <v>222</v>
      </c>
      <c r="E1169" s="252" t="s">
        <v>19</v>
      </c>
      <c r="F1169" s="253" t="s">
        <v>228</v>
      </c>
      <c r="G1169" s="251"/>
      <c r="H1169" s="254">
        <v>28.495999999999999</v>
      </c>
      <c r="I1169" s="255"/>
      <c r="J1169" s="251"/>
      <c r="K1169" s="251"/>
      <c r="L1169" s="256"/>
      <c r="M1169" s="257"/>
      <c r="N1169" s="258"/>
      <c r="O1169" s="258"/>
      <c r="P1169" s="258"/>
      <c r="Q1169" s="258"/>
      <c r="R1169" s="258"/>
      <c r="S1169" s="258"/>
      <c r="T1169" s="259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60" t="s">
        <v>222</v>
      </c>
      <c r="AU1169" s="260" t="s">
        <v>83</v>
      </c>
      <c r="AV1169" s="15" t="s">
        <v>220</v>
      </c>
      <c r="AW1169" s="15" t="s">
        <v>34</v>
      </c>
      <c r="AX1169" s="15" t="s">
        <v>81</v>
      </c>
      <c r="AY1169" s="260" t="s">
        <v>213</v>
      </c>
    </row>
    <row r="1170" s="2" customFormat="1">
      <c r="A1170" s="40"/>
      <c r="B1170" s="41"/>
      <c r="C1170" s="215" t="s">
        <v>1553</v>
      </c>
      <c r="D1170" s="215" t="s">
        <v>215</v>
      </c>
      <c r="E1170" s="216" t="s">
        <v>1554</v>
      </c>
      <c r="F1170" s="217" t="s">
        <v>1555</v>
      </c>
      <c r="G1170" s="218" t="s">
        <v>501</v>
      </c>
      <c r="H1170" s="219">
        <v>8</v>
      </c>
      <c r="I1170" s="220"/>
      <c r="J1170" s="221">
        <f>ROUND(I1170*H1170,2)</f>
        <v>0</v>
      </c>
      <c r="K1170" s="217" t="s">
        <v>219</v>
      </c>
      <c r="L1170" s="46"/>
      <c r="M1170" s="222" t="s">
        <v>19</v>
      </c>
      <c r="N1170" s="223" t="s">
        <v>45</v>
      </c>
      <c r="O1170" s="86"/>
      <c r="P1170" s="224">
        <f>O1170*H1170</f>
        <v>0</v>
      </c>
      <c r="Q1170" s="224">
        <v>0</v>
      </c>
      <c r="R1170" s="224">
        <f>Q1170*H1170</f>
        <v>0</v>
      </c>
      <c r="S1170" s="224">
        <v>0.099000000000000005</v>
      </c>
      <c r="T1170" s="225">
        <f>S1170*H1170</f>
        <v>0.79200000000000004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26" t="s">
        <v>220</v>
      </c>
      <c r="AT1170" s="226" t="s">
        <v>215</v>
      </c>
      <c r="AU1170" s="226" t="s">
        <v>83</v>
      </c>
      <c r="AY1170" s="19" t="s">
        <v>213</v>
      </c>
      <c r="BE1170" s="227">
        <f>IF(N1170="základní",J1170,0)</f>
        <v>0</v>
      </c>
      <c r="BF1170" s="227">
        <f>IF(N1170="snížená",J1170,0)</f>
        <v>0</v>
      </c>
      <c r="BG1170" s="227">
        <f>IF(N1170="zákl. přenesená",J1170,0)</f>
        <v>0</v>
      </c>
      <c r="BH1170" s="227">
        <f>IF(N1170="sníž. přenesená",J1170,0)</f>
        <v>0</v>
      </c>
      <c r="BI1170" s="227">
        <f>IF(N1170="nulová",J1170,0)</f>
        <v>0</v>
      </c>
      <c r="BJ1170" s="19" t="s">
        <v>81</v>
      </c>
      <c r="BK1170" s="227">
        <f>ROUND(I1170*H1170,2)</f>
        <v>0</v>
      </c>
      <c r="BL1170" s="19" t="s">
        <v>220</v>
      </c>
      <c r="BM1170" s="226" t="s">
        <v>1556</v>
      </c>
    </row>
    <row r="1171" s="13" customFormat="1">
      <c r="A1171" s="13"/>
      <c r="B1171" s="228"/>
      <c r="C1171" s="229"/>
      <c r="D1171" s="230" t="s">
        <v>222</v>
      </c>
      <c r="E1171" s="231" t="s">
        <v>19</v>
      </c>
      <c r="F1171" s="232" t="s">
        <v>271</v>
      </c>
      <c r="G1171" s="229"/>
      <c r="H1171" s="231" t="s">
        <v>19</v>
      </c>
      <c r="I1171" s="233"/>
      <c r="J1171" s="229"/>
      <c r="K1171" s="229"/>
      <c r="L1171" s="234"/>
      <c r="M1171" s="235"/>
      <c r="N1171" s="236"/>
      <c r="O1171" s="236"/>
      <c r="P1171" s="236"/>
      <c r="Q1171" s="236"/>
      <c r="R1171" s="236"/>
      <c r="S1171" s="236"/>
      <c r="T1171" s="237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38" t="s">
        <v>222</v>
      </c>
      <c r="AU1171" s="238" t="s">
        <v>83</v>
      </c>
      <c r="AV1171" s="13" t="s">
        <v>81</v>
      </c>
      <c r="AW1171" s="13" t="s">
        <v>34</v>
      </c>
      <c r="AX1171" s="13" t="s">
        <v>74</v>
      </c>
      <c r="AY1171" s="238" t="s">
        <v>213</v>
      </c>
    </row>
    <row r="1172" s="14" customFormat="1">
      <c r="A1172" s="14"/>
      <c r="B1172" s="239"/>
      <c r="C1172" s="240"/>
      <c r="D1172" s="230" t="s">
        <v>222</v>
      </c>
      <c r="E1172" s="241" t="s">
        <v>19</v>
      </c>
      <c r="F1172" s="242" t="s">
        <v>1557</v>
      </c>
      <c r="G1172" s="240"/>
      <c r="H1172" s="243">
        <v>8</v>
      </c>
      <c r="I1172" s="244"/>
      <c r="J1172" s="240"/>
      <c r="K1172" s="240"/>
      <c r="L1172" s="245"/>
      <c r="M1172" s="246"/>
      <c r="N1172" s="247"/>
      <c r="O1172" s="247"/>
      <c r="P1172" s="247"/>
      <c r="Q1172" s="247"/>
      <c r="R1172" s="247"/>
      <c r="S1172" s="247"/>
      <c r="T1172" s="248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49" t="s">
        <v>222</v>
      </c>
      <c r="AU1172" s="249" t="s">
        <v>83</v>
      </c>
      <c r="AV1172" s="14" t="s">
        <v>83</v>
      </c>
      <c r="AW1172" s="14" t="s">
        <v>34</v>
      </c>
      <c r="AX1172" s="14" t="s">
        <v>81</v>
      </c>
      <c r="AY1172" s="249" t="s">
        <v>213</v>
      </c>
    </row>
    <row r="1173" s="2" customFormat="1">
      <c r="A1173" s="40"/>
      <c r="B1173" s="41"/>
      <c r="C1173" s="215" t="s">
        <v>1558</v>
      </c>
      <c r="D1173" s="215" t="s">
        <v>215</v>
      </c>
      <c r="E1173" s="216" t="s">
        <v>1559</v>
      </c>
      <c r="F1173" s="217" t="s">
        <v>1560</v>
      </c>
      <c r="G1173" s="218" t="s">
        <v>338</v>
      </c>
      <c r="H1173" s="219">
        <v>404.39999999999998</v>
      </c>
      <c r="I1173" s="220"/>
      <c r="J1173" s="221">
        <f>ROUND(I1173*H1173,2)</f>
        <v>0</v>
      </c>
      <c r="K1173" s="217" t="s">
        <v>219</v>
      </c>
      <c r="L1173" s="46"/>
      <c r="M1173" s="222" t="s">
        <v>19</v>
      </c>
      <c r="N1173" s="223" t="s">
        <v>45</v>
      </c>
      <c r="O1173" s="86"/>
      <c r="P1173" s="224">
        <f>O1173*H1173</f>
        <v>0</v>
      </c>
      <c r="Q1173" s="224">
        <v>0</v>
      </c>
      <c r="R1173" s="224">
        <f>Q1173*H1173</f>
        <v>0</v>
      </c>
      <c r="S1173" s="224">
        <v>0.042000000000000003</v>
      </c>
      <c r="T1173" s="225">
        <f>S1173*H1173</f>
        <v>16.9848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26" t="s">
        <v>220</v>
      </c>
      <c r="AT1173" s="226" t="s">
        <v>215</v>
      </c>
      <c r="AU1173" s="226" t="s">
        <v>83</v>
      </c>
      <c r="AY1173" s="19" t="s">
        <v>213</v>
      </c>
      <c r="BE1173" s="227">
        <f>IF(N1173="základní",J1173,0)</f>
        <v>0</v>
      </c>
      <c r="BF1173" s="227">
        <f>IF(N1173="snížená",J1173,0)</f>
        <v>0</v>
      </c>
      <c r="BG1173" s="227">
        <f>IF(N1173="zákl. přenesená",J1173,0)</f>
        <v>0</v>
      </c>
      <c r="BH1173" s="227">
        <f>IF(N1173="sníž. přenesená",J1173,0)</f>
        <v>0</v>
      </c>
      <c r="BI1173" s="227">
        <f>IF(N1173="nulová",J1173,0)</f>
        <v>0</v>
      </c>
      <c r="BJ1173" s="19" t="s">
        <v>81</v>
      </c>
      <c r="BK1173" s="227">
        <f>ROUND(I1173*H1173,2)</f>
        <v>0</v>
      </c>
      <c r="BL1173" s="19" t="s">
        <v>220</v>
      </c>
      <c r="BM1173" s="226" t="s">
        <v>1561</v>
      </c>
    </row>
    <row r="1174" s="13" customFormat="1">
      <c r="A1174" s="13"/>
      <c r="B1174" s="228"/>
      <c r="C1174" s="229"/>
      <c r="D1174" s="230" t="s">
        <v>222</v>
      </c>
      <c r="E1174" s="231" t="s">
        <v>19</v>
      </c>
      <c r="F1174" s="232" t="s">
        <v>271</v>
      </c>
      <c r="G1174" s="229"/>
      <c r="H1174" s="231" t="s">
        <v>19</v>
      </c>
      <c r="I1174" s="233"/>
      <c r="J1174" s="229"/>
      <c r="K1174" s="229"/>
      <c r="L1174" s="234"/>
      <c r="M1174" s="235"/>
      <c r="N1174" s="236"/>
      <c r="O1174" s="236"/>
      <c r="P1174" s="236"/>
      <c r="Q1174" s="236"/>
      <c r="R1174" s="236"/>
      <c r="S1174" s="236"/>
      <c r="T1174" s="237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38" t="s">
        <v>222</v>
      </c>
      <c r="AU1174" s="238" t="s">
        <v>83</v>
      </c>
      <c r="AV1174" s="13" t="s">
        <v>81</v>
      </c>
      <c r="AW1174" s="13" t="s">
        <v>34</v>
      </c>
      <c r="AX1174" s="13" t="s">
        <v>74</v>
      </c>
      <c r="AY1174" s="238" t="s">
        <v>213</v>
      </c>
    </row>
    <row r="1175" s="13" customFormat="1">
      <c r="A1175" s="13"/>
      <c r="B1175" s="228"/>
      <c r="C1175" s="229"/>
      <c r="D1175" s="230" t="s">
        <v>222</v>
      </c>
      <c r="E1175" s="231" t="s">
        <v>19</v>
      </c>
      <c r="F1175" s="232" t="s">
        <v>1562</v>
      </c>
      <c r="G1175" s="229"/>
      <c r="H1175" s="231" t="s">
        <v>19</v>
      </c>
      <c r="I1175" s="233"/>
      <c r="J1175" s="229"/>
      <c r="K1175" s="229"/>
      <c r="L1175" s="234"/>
      <c r="M1175" s="235"/>
      <c r="N1175" s="236"/>
      <c r="O1175" s="236"/>
      <c r="P1175" s="236"/>
      <c r="Q1175" s="236"/>
      <c r="R1175" s="236"/>
      <c r="S1175" s="236"/>
      <c r="T1175" s="237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38" t="s">
        <v>222</v>
      </c>
      <c r="AU1175" s="238" t="s">
        <v>83</v>
      </c>
      <c r="AV1175" s="13" t="s">
        <v>81</v>
      </c>
      <c r="AW1175" s="13" t="s">
        <v>34</v>
      </c>
      <c r="AX1175" s="13" t="s">
        <v>74</v>
      </c>
      <c r="AY1175" s="238" t="s">
        <v>213</v>
      </c>
    </row>
    <row r="1176" s="14" customFormat="1">
      <c r="A1176" s="14"/>
      <c r="B1176" s="239"/>
      <c r="C1176" s="240"/>
      <c r="D1176" s="230" t="s">
        <v>222</v>
      </c>
      <c r="E1176" s="241" t="s">
        <v>19</v>
      </c>
      <c r="F1176" s="242" t="s">
        <v>1563</v>
      </c>
      <c r="G1176" s="240"/>
      <c r="H1176" s="243">
        <v>46.799999999999997</v>
      </c>
      <c r="I1176" s="244"/>
      <c r="J1176" s="240"/>
      <c r="K1176" s="240"/>
      <c r="L1176" s="245"/>
      <c r="M1176" s="246"/>
      <c r="N1176" s="247"/>
      <c r="O1176" s="247"/>
      <c r="P1176" s="247"/>
      <c r="Q1176" s="247"/>
      <c r="R1176" s="247"/>
      <c r="S1176" s="247"/>
      <c r="T1176" s="248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49" t="s">
        <v>222</v>
      </c>
      <c r="AU1176" s="249" t="s">
        <v>83</v>
      </c>
      <c r="AV1176" s="14" t="s">
        <v>83</v>
      </c>
      <c r="AW1176" s="14" t="s">
        <v>34</v>
      </c>
      <c r="AX1176" s="14" t="s">
        <v>74</v>
      </c>
      <c r="AY1176" s="249" t="s">
        <v>213</v>
      </c>
    </row>
    <row r="1177" s="14" customFormat="1">
      <c r="A1177" s="14"/>
      <c r="B1177" s="239"/>
      <c r="C1177" s="240"/>
      <c r="D1177" s="230" t="s">
        <v>222</v>
      </c>
      <c r="E1177" s="241" t="s">
        <v>19</v>
      </c>
      <c r="F1177" s="242" t="s">
        <v>1564</v>
      </c>
      <c r="G1177" s="240"/>
      <c r="H1177" s="243">
        <v>11.5</v>
      </c>
      <c r="I1177" s="244"/>
      <c r="J1177" s="240"/>
      <c r="K1177" s="240"/>
      <c r="L1177" s="245"/>
      <c r="M1177" s="246"/>
      <c r="N1177" s="247"/>
      <c r="O1177" s="247"/>
      <c r="P1177" s="247"/>
      <c r="Q1177" s="247"/>
      <c r="R1177" s="247"/>
      <c r="S1177" s="247"/>
      <c r="T1177" s="248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49" t="s">
        <v>222</v>
      </c>
      <c r="AU1177" s="249" t="s">
        <v>83</v>
      </c>
      <c r="AV1177" s="14" t="s">
        <v>83</v>
      </c>
      <c r="AW1177" s="14" t="s">
        <v>34</v>
      </c>
      <c r="AX1177" s="14" t="s">
        <v>74</v>
      </c>
      <c r="AY1177" s="249" t="s">
        <v>213</v>
      </c>
    </row>
    <row r="1178" s="16" customFormat="1">
      <c r="A1178" s="16"/>
      <c r="B1178" s="261"/>
      <c r="C1178" s="262"/>
      <c r="D1178" s="230" t="s">
        <v>222</v>
      </c>
      <c r="E1178" s="263" t="s">
        <v>19</v>
      </c>
      <c r="F1178" s="264" t="s">
        <v>299</v>
      </c>
      <c r="G1178" s="262"/>
      <c r="H1178" s="265">
        <v>58.299999999999997</v>
      </c>
      <c r="I1178" s="266"/>
      <c r="J1178" s="262"/>
      <c r="K1178" s="262"/>
      <c r="L1178" s="267"/>
      <c r="M1178" s="268"/>
      <c r="N1178" s="269"/>
      <c r="O1178" s="269"/>
      <c r="P1178" s="269"/>
      <c r="Q1178" s="269"/>
      <c r="R1178" s="269"/>
      <c r="S1178" s="269"/>
      <c r="T1178" s="270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T1178" s="271" t="s">
        <v>222</v>
      </c>
      <c r="AU1178" s="271" t="s">
        <v>83</v>
      </c>
      <c r="AV1178" s="16" t="s">
        <v>106</v>
      </c>
      <c r="AW1178" s="16" t="s">
        <v>34</v>
      </c>
      <c r="AX1178" s="16" t="s">
        <v>74</v>
      </c>
      <c r="AY1178" s="271" t="s">
        <v>213</v>
      </c>
    </row>
    <row r="1179" s="13" customFormat="1">
      <c r="A1179" s="13"/>
      <c r="B1179" s="228"/>
      <c r="C1179" s="229"/>
      <c r="D1179" s="230" t="s">
        <v>222</v>
      </c>
      <c r="E1179" s="231" t="s">
        <v>19</v>
      </c>
      <c r="F1179" s="232" t="s">
        <v>1565</v>
      </c>
      <c r="G1179" s="229"/>
      <c r="H1179" s="231" t="s">
        <v>19</v>
      </c>
      <c r="I1179" s="233"/>
      <c r="J1179" s="229"/>
      <c r="K1179" s="229"/>
      <c r="L1179" s="234"/>
      <c r="M1179" s="235"/>
      <c r="N1179" s="236"/>
      <c r="O1179" s="236"/>
      <c r="P1179" s="236"/>
      <c r="Q1179" s="236"/>
      <c r="R1179" s="236"/>
      <c r="S1179" s="236"/>
      <c r="T1179" s="237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38" t="s">
        <v>222</v>
      </c>
      <c r="AU1179" s="238" t="s">
        <v>83</v>
      </c>
      <c r="AV1179" s="13" t="s">
        <v>81</v>
      </c>
      <c r="AW1179" s="13" t="s">
        <v>34</v>
      </c>
      <c r="AX1179" s="13" t="s">
        <v>74</v>
      </c>
      <c r="AY1179" s="238" t="s">
        <v>213</v>
      </c>
    </row>
    <row r="1180" s="14" customFormat="1">
      <c r="A1180" s="14"/>
      <c r="B1180" s="239"/>
      <c r="C1180" s="240"/>
      <c r="D1180" s="230" t="s">
        <v>222</v>
      </c>
      <c r="E1180" s="241" t="s">
        <v>19</v>
      </c>
      <c r="F1180" s="242" t="s">
        <v>1566</v>
      </c>
      <c r="G1180" s="240"/>
      <c r="H1180" s="243">
        <v>98.700000000000003</v>
      </c>
      <c r="I1180" s="244"/>
      <c r="J1180" s="240"/>
      <c r="K1180" s="240"/>
      <c r="L1180" s="245"/>
      <c r="M1180" s="246"/>
      <c r="N1180" s="247"/>
      <c r="O1180" s="247"/>
      <c r="P1180" s="247"/>
      <c r="Q1180" s="247"/>
      <c r="R1180" s="247"/>
      <c r="S1180" s="247"/>
      <c r="T1180" s="248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49" t="s">
        <v>222</v>
      </c>
      <c r="AU1180" s="249" t="s">
        <v>83</v>
      </c>
      <c r="AV1180" s="14" t="s">
        <v>83</v>
      </c>
      <c r="AW1180" s="14" t="s">
        <v>34</v>
      </c>
      <c r="AX1180" s="14" t="s">
        <v>74</v>
      </c>
      <c r="AY1180" s="249" t="s">
        <v>213</v>
      </c>
    </row>
    <row r="1181" s="14" customFormat="1">
      <c r="A1181" s="14"/>
      <c r="B1181" s="239"/>
      <c r="C1181" s="240"/>
      <c r="D1181" s="230" t="s">
        <v>222</v>
      </c>
      <c r="E1181" s="241" t="s">
        <v>19</v>
      </c>
      <c r="F1181" s="242" t="s">
        <v>1567</v>
      </c>
      <c r="G1181" s="240"/>
      <c r="H1181" s="243">
        <v>41.600000000000001</v>
      </c>
      <c r="I1181" s="244"/>
      <c r="J1181" s="240"/>
      <c r="K1181" s="240"/>
      <c r="L1181" s="245"/>
      <c r="M1181" s="246"/>
      <c r="N1181" s="247"/>
      <c r="O1181" s="247"/>
      <c r="P1181" s="247"/>
      <c r="Q1181" s="247"/>
      <c r="R1181" s="247"/>
      <c r="S1181" s="247"/>
      <c r="T1181" s="248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49" t="s">
        <v>222</v>
      </c>
      <c r="AU1181" s="249" t="s">
        <v>83</v>
      </c>
      <c r="AV1181" s="14" t="s">
        <v>83</v>
      </c>
      <c r="AW1181" s="14" t="s">
        <v>34</v>
      </c>
      <c r="AX1181" s="14" t="s">
        <v>74</v>
      </c>
      <c r="AY1181" s="249" t="s">
        <v>213</v>
      </c>
    </row>
    <row r="1182" s="16" customFormat="1">
      <c r="A1182" s="16"/>
      <c r="B1182" s="261"/>
      <c r="C1182" s="262"/>
      <c r="D1182" s="230" t="s">
        <v>222</v>
      </c>
      <c r="E1182" s="263" t="s">
        <v>19</v>
      </c>
      <c r="F1182" s="264" t="s">
        <v>299</v>
      </c>
      <c r="G1182" s="262"/>
      <c r="H1182" s="265">
        <v>140.30000000000001</v>
      </c>
      <c r="I1182" s="266"/>
      <c r="J1182" s="262"/>
      <c r="K1182" s="262"/>
      <c r="L1182" s="267"/>
      <c r="M1182" s="268"/>
      <c r="N1182" s="269"/>
      <c r="O1182" s="269"/>
      <c r="P1182" s="269"/>
      <c r="Q1182" s="269"/>
      <c r="R1182" s="269"/>
      <c r="S1182" s="269"/>
      <c r="T1182" s="270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T1182" s="271" t="s">
        <v>222</v>
      </c>
      <c r="AU1182" s="271" t="s">
        <v>83</v>
      </c>
      <c r="AV1182" s="16" t="s">
        <v>106</v>
      </c>
      <c r="AW1182" s="16" t="s">
        <v>34</v>
      </c>
      <c r="AX1182" s="16" t="s">
        <v>74</v>
      </c>
      <c r="AY1182" s="271" t="s">
        <v>213</v>
      </c>
    </row>
    <row r="1183" s="13" customFormat="1">
      <c r="A1183" s="13"/>
      <c r="B1183" s="228"/>
      <c r="C1183" s="229"/>
      <c r="D1183" s="230" t="s">
        <v>222</v>
      </c>
      <c r="E1183" s="231" t="s">
        <v>19</v>
      </c>
      <c r="F1183" s="232" t="s">
        <v>1568</v>
      </c>
      <c r="G1183" s="229"/>
      <c r="H1183" s="231" t="s">
        <v>19</v>
      </c>
      <c r="I1183" s="233"/>
      <c r="J1183" s="229"/>
      <c r="K1183" s="229"/>
      <c r="L1183" s="234"/>
      <c r="M1183" s="235"/>
      <c r="N1183" s="236"/>
      <c r="O1183" s="236"/>
      <c r="P1183" s="236"/>
      <c r="Q1183" s="236"/>
      <c r="R1183" s="236"/>
      <c r="S1183" s="236"/>
      <c r="T1183" s="237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8" t="s">
        <v>222</v>
      </c>
      <c r="AU1183" s="238" t="s">
        <v>83</v>
      </c>
      <c r="AV1183" s="13" t="s">
        <v>81</v>
      </c>
      <c r="AW1183" s="13" t="s">
        <v>34</v>
      </c>
      <c r="AX1183" s="13" t="s">
        <v>74</v>
      </c>
      <c r="AY1183" s="238" t="s">
        <v>213</v>
      </c>
    </row>
    <row r="1184" s="14" customFormat="1">
      <c r="A1184" s="14"/>
      <c r="B1184" s="239"/>
      <c r="C1184" s="240"/>
      <c r="D1184" s="230" t="s">
        <v>222</v>
      </c>
      <c r="E1184" s="241" t="s">
        <v>19</v>
      </c>
      <c r="F1184" s="242" t="s">
        <v>1569</v>
      </c>
      <c r="G1184" s="240"/>
      <c r="H1184" s="243">
        <v>60.899999999999999</v>
      </c>
      <c r="I1184" s="244"/>
      <c r="J1184" s="240"/>
      <c r="K1184" s="240"/>
      <c r="L1184" s="245"/>
      <c r="M1184" s="246"/>
      <c r="N1184" s="247"/>
      <c r="O1184" s="247"/>
      <c r="P1184" s="247"/>
      <c r="Q1184" s="247"/>
      <c r="R1184" s="247"/>
      <c r="S1184" s="247"/>
      <c r="T1184" s="248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49" t="s">
        <v>222</v>
      </c>
      <c r="AU1184" s="249" t="s">
        <v>83</v>
      </c>
      <c r="AV1184" s="14" t="s">
        <v>83</v>
      </c>
      <c r="AW1184" s="14" t="s">
        <v>34</v>
      </c>
      <c r="AX1184" s="14" t="s">
        <v>74</v>
      </c>
      <c r="AY1184" s="249" t="s">
        <v>213</v>
      </c>
    </row>
    <row r="1185" s="16" customFormat="1">
      <c r="A1185" s="16"/>
      <c r="B1185" s="261"/>
      <c r="C1185" s="262"/>
      <c r="D1185" s="230" t="s">
        <v>222</v>
      </c>
      <c r="E1185" s="263" t="s">
        <v>19</v>
      </c>
      <c r="F1185" s="264" t="s">
        <v>299</v>
      </c>
      <c r="G1185" s="262"/>
      <c r="H1185" s="265">
        <v>60.899999999999999</v>
      </c>
      <c r="I1185" s="266"/>
      <c r="J1185" s="262"/>
      <c r="K1185" s="262"/>
      <c r="L1185" s="267"/>
      <c r="M1185" s="268"/>
      <c r="N1185" s="269"/>
      <c r="O1185" s="269"/>
      <c r="P1185" s="269"/>
      <c r="Q1185" s="269"/>
      <c r="R1185" s="269"/>
      <c r="S1185" s="269"/>
      <c r="T1185" s="270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T1185" s="271" t="s">
        <v>222</v>
      </c>
      <c r="AU1185" s="271" t="s">
        <v>83</v>
      </c>
      <c r="AV1185" s="16" t="s">
        <v>106</v>
      </c>
      <c r="AW1185" s="16" t="s">
        <v>34</v>
      </c>
      <c r="AX1185" s="16" t="s">
        <v>74</v>
      </c>
      <c r="AY1185" s="271" t="s">
        <v>213</v>
      </c>
    </row>
    <row r="1186" s="13" customFormat="1">
      <c r="A1186" s="13"/>
      <c r="B1186" s="228"/>
      <c r="C1186" s="229"/>
      <c r="D1186" s="230" t="s">
        <v>222</v>
      </c>
      <c r="E1186" s="231" t="s">
        <v>19</v>
      </c>
      <c r="F1186" s="232" t="s">
        <v>1570</v>
      </c>
      <c r="G1186" s="229"/>
      <c r="H1186" s="231" t="s">
        <v>19</v>
      </c>
      <c r="I1186" s="233"/>
      <c r="J1186" s="229"/>
      <c r="K1186" s="229"/>
      <c r="L1186" s="234"/>
      <c r="M1186" s="235"/>
      <c r="N1186" s="236"/>
      <c r="O1186" s="236"/>
      <c r="P1186" s="236"/>
      <c r="Q1186" s="236"/>
      <c r="R1186" s="236"/>
      <c r="S1186" s="236"/>
      <c r="T1186" s="237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38" t="s">
        <v>222</v>
      </c>
      <c r="AU1186" s="238" t="s">
        <v>83</v>
      </c>
      <c r="AV1186" s="13" t="s">
        <v>81</v>
      </c>
      <c r="AW1186" s="13" t="s">
        <v>34</v>
      </c>
      <c r="AX1186" s="13" t="s">
        <v>74</v>
      </c>
      <c r="AY1186" s="238" t="s">
        <v>213</v>
      </c>
    </row>
    <row r="1187" s="14" customFormat="1">
      <c r="A1187" s="14"/>
      <c r="B1187" s="239"/>
      <c r="C1187" s="240"/>
      <c r="D1187" s="230" t="s">
        <v>222</v>
      </c>
      <c r="E1187" s="241" t="s">
        <v>19</v>
      </c>
      <c r="F1187" s="242" t="s">
        <v>1571</v>
      </c>
      <c r="G1187" s="240"/>
      <c r="H1187" s="243">
        <v>140.40000000000001</v>
      </c>
      <c r="I1187" s="244"/>
      <c r="J1187" s="240"/>
      <c r="K1187" s="240"/>
      <c r="L1187" s="245"/>
      <c r="M1187" s="246"/>
      <c r="N1187" s="247"/>
      <c r="O1187" s="247"/>
      <c r="P1187" s="247"/>
      <c r="Q1187" s="247"/>
      <c r="R1187" s="247"/>
      <c r="S1187" s="247"/>
      <c r="T1187" s="248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49" t="s">
        <v>222</v>
      </c>
      <c r="AU1187" s="249" t="s">
        <v>83</v>
      </c>
      <c r="AV1187" s="14" t="s">
        <v>83</v>
      </c>
      <c r="AW1187" s="14" t="s">
        <v>34</v>
      </c>
      <c r="AX1187" s="14" t="s">
        <v>74</v>
      </c>
      <c r="AY1187" s="249" t="s">
        <v>213</v>
      </c>
    </row>
    <row r="1188" s="14" customFormat="1">
      <c r="A1188" s="14"/>
      <c r="B1188" s="239"/>
      <c r="C1188" s="240"/>
      <c r="D1188" s="230" t="s">
        <v>222</v>
      </c>
      <c r="E1188" s="241" t="s">
        <v>19</v>
      </c>
      <c r="F1188" s="242" t="s">
        <v>1572</v>
      </c>
      <c r="G1188" s="240"/>
      <c r="H1188" s="243">
        <v>4.5</v>
      </c>
      <c r="I1188" s="244"/>
      <c r="J1188" s="240"/>
      <c r="K1188" s="240"/>
      <c r="L1188" s="245"/>
      <c r="M1188" s="246"/>
      <c r="N1188" s="247"/>
      <c r="O1188" s="247"/>
      <c r="P1188" s="247"/>
      <c r="Q1188" s="247"/>
      <c r="R1188" s="247"/>
      <c r="S1188" s="247"/>
      <c r="T1188" s="248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49" t="s">
        <v>222</v>
      </c>
      <c r="AU1188" s="249" t="s">
        <v>83</v>
      </c>
      <c r="AV1188" s="14" t="s">
        <v>83</v>
      </c>
      <c r="AW1188" s="14" t="s">
        <v>34</v>
      </c>
      <c r="AX1188" s="14" t="s">
        <v>74</v>
      </c>
      <c r="AY1188" s="249" t="s">
        <v>213</v>
      </c>
    </row>
    <row r="1189" s="16" customFormat="1">
      <c r="A1189" s="16"/>
      <c r="B1189" s="261"/>
      <c r="C1189" s="262"/>
      <c r="D1189" s="230" t="s">
        <v>222</v>
      </c>
      <c r="E1189" s="263" t="s">
        <v>19</v>
      </c>
      <c r="F1189" s="264" t="s">
        <v>299</v>
      </c>
      <c r="G1189" s="262"/>
      <c r="H1189" s="265">
        <v>144.90000000000001</v>
      </c>
      <c r="I1189" s="266"/>
      <c r="J1189" s="262"/>
      <c r="K1189" s="262"/>
      <c r="L1189" s="267"/>
      <c r="M1189" s="268"/>
      <c r="N1189" s="269"/>
      <c r="O1189" s="269"/>
      <c r="P1189" s="269"/>
      <c r="Q1189" s="269"/>
      <c r="R1189" s="269"/>
      <c r="S1189" s="269"/>
      <c r="T1189" s="270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T1189" s="271" t="s">
        <v>222</v>
      </c>
      <c r="AU1189" s="271" t="s">
        <v>83</v>
      </c>
      <c r="AV1189" s="16" t="s">
        <v>106</v>
      </c>
      <c r="AW1189" s="16" t="s">
        <v>34</v>
      </c>
      <c r="AX1189" s="16" t="s">
        <v>74</v>
      </c>
      <c r="AY1189" s="271" t="s">
        <v>213</v>
      </c>
    </row>
    <row r="1190" s="15" customFormat="1">
      <c r="A1190" s="15"/>
      <c r="B1190" s="250"/>
      <c r="C1190" s="251"/>
      <c r="D1190" s="230" t="s">
        <v>222</v>
      </c>
      <c r="E1190" s="252" t="s">
        <v>19</v>
      </c>
      <c r="F1190" s="253" t="s">
        <v>228</v>
      </c>
      <c r="G1190" s="251"/>
      <c r="H1190" s="254">
        <v>404.39999999999998</v>
      </c>
      <c r="I1190" s="255"/>
      <c r="J1190" s="251"/>
      <c r="K1190" s="251"/>
      <c r="L1190" s="256"/>
      <c r="M1190" s="257"/>
      <c r="N1190" s="258"/>
      <c r="O1190" s="258"/>
      <c r="P1190" s="258"/>
      <c r="Q1190" s="258"/>
      <c r="R1190" s="258"/>
      <c r="S1190" s="258"/>
      <c r="T1190" s="259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T1190" s="260" t="s">
        <v>222</v>
      </c>
      <c r="AU1190" s="260" t="s">
        <v>83</v>
      </c>
      <c r="AV1190" s="15" t="s">
        <v>220</v>
      </c>
      <c r="AW1190" s="15" t="s">
        <v>34</v>
      </c>
      <c r="AX1190" s="15" t="s">
        <v>81</v>
      </c>
      <c r="AY1190" s="260" t="s">
        <v>213</v>
      </c>
    </row>
    <row r="1191" s="2" customFormat="1">
      <c r="A1191" s="40"/>
      <c r="B1191" s="41"/>
      <c r="C1191" s="215" t="s">
        <v>1573</v>
      </c>
      <c r="D1191" s="215" t="s">
        <v>215</v>
      </c>
      <c r="E1191" s="216" t="s">
        <v>1574</v>
      </c>
      <c r="F1191" s="217" t="s">
        <v>1575</v>
      </c>
      <c r="G1191" s="218" t="s">
        <v>338</v>
      </c>
      <c r="H1191" s="219">
        <v>76.299999999999997</v>
      </c>
      <c r="I1191" s="220"/>
      <c r="J1191" s="221">
        <f>ROUND(I1191*H1191,2)</f>
        <v>0</v>
      </c>
      <c r="K1191" s="217" t="s">
        <v>219</v>
      </c>
      <c r="L1191" s="46"/>
      <c r="M1191" s="222" t="s">
        <v>19</v>
      </c>
      <c r="N1191" s="223" t="s">
        <v>45</v>
      </c>
      <c r="O1191" s="86"/>
      <c r="P1191" s="224">
        <f>O1191*H1191</f>
        <v>0</v>
      </c>
      <c r="Q1191" s="224">
        <v>0</v>
      </c>
      <c r="R1191" s="224">
        <f>Q1191*H1191</f>
        <v>0</v>
      </c>
      <c r="S1191" s="224">
        <v>0.065000000000000002</v>
      </c>
      <c r="T1191" s="225">
        <f>S1191*H1191</f>
        <v>4.9595000000000002</v>
      </c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R1191" s="226" t="s">
        <v>220</v>
      </c>
      <c r="AT1191" s="226" t="s">
        <v>215</v>
      </c>
      <c r="AU1191" s="226" t="s">
        <v>83</v>
      </c>
      <c r="AY1191" s="19" t="s">
        <v>213</v>
      </c>
      <c r="BE1191" s="227">
        <f>IF(N1191="základní",J1191,0)</f>
        <v>0</v>
      </c>
      <c r="BF1191" s="227">
        <f>IF(N1191="snížená",J1191,0)</f>
        <v>0</v>
      </c>
      <c r="BG1191" s="227">
        <f>IF(N1191="zákl. přenesená",J1191,0)</f>
        <v>0</v>
      </c>
      <c r="BH1191" s="227">
        <f>IF(N1191="sníž. přenesená",J1191,0)</f>
        <v>0</v>
      </c>
      <c r="BI1191" s="227">
        <f>IF(N1191="nulová",J1191,0)</f>
        <v>0</v>
      </c>
      <c r="BJ1191" s="19" t="s">
        <v>81</v>
      </c>
      <c r="BK1191" s="227">
        <f>ROUND(I1191*H1191,2)</f>
        <v>0</v>
      </c>
      <c r="BL1191" s="19" t="s">
        <v>220</v>
      </c>
      <c r="BM1191" s="226" t="s">
        <v>1576</v>
      </c>
    </row>
    <row r="1192" s="13" customFormat="1">
      <c r="A1192" s="13"/>
      <c r="B1192" s="228"/>
      <c r="C1192" s="229"/>
      <c r="D1192" s="230" t="s">
        <v>222</v>
      </c>
      <c r="E1192" s="231" t="s">
        <v>19</v>
      </c>
      <c r="F1192" s="232" t="s">
        <v>271</v>
      </c>
      <c r="G1192" s="229"/>
      <c r="H1192" s="231" t="s">
        <v>19</v>
      </c>
      <c r="I1192" s="233"/>
      <c r="J1192" s="229"/>
      <c r="K1192" s="229"/>
      <c r="L1192" s="234"/>
      <c r="M1192" s="235"/>
      <c r="N1192" s="236"/>
      <c r="O1192" s="236"/>
      <c r="P1192" s="236"/>
      <c r="Q1192" s="236"/>
      <c r="R1192" s="236"/>
      <c r="S1192" s="236"/>
      <c r="T1192" s="237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38" t="s">
        <v>222</v>
      </c>
      <c r="AU1192" s="238" t="s">
        <v>83</v>
      </c>
      <c r="AV1192" s="13" t="s">
        <v>81</v>
      </c>
      <c r="AW1192" s="13" t="s">
        <v>34</v>
      </c>
      <c r="AX1192" s="13" t="s">
        <v>74</v>
      </c>
      <c r="AY1192" s="238" t="s">
        <v>213</v>
      </c>
    </row>
    <row r="1193" s="14" customFormat="1">
      <c r="A1193" s="14"/>
      <c r="B1193" s="239"/>
      <c r="C1193" s="240"/>
      <c r="D1193" s="230" t="s">
        <v>222</v>
      </c>
      <c r="E1193" s="241" t="s">
        <v>19</v>
      </c>
      <c r="F1193" s="242" t="s">
        <v>1577</v>
      </c>
      <c r="G1193" s="240"/>
      <c r="H1193" s="243">
        <v>25.199999999999999</v>
      </c>
      <c r="I1193" s="244"/>
      <c r="J1193" s="240"/>
      <c r="K1193" s="240"/>
      <c r="L1193" s="245"/>
      <c r="M1193" s="246"/>
      <c r="N1193" s="247"/>
      <c r="O1193" s="247"/>
      <c r="P1193" s="247"/>
      <c r="Q1193" s="247"/>
      <c r="R1193" s="247"/>
      <c r="S1193" s="247"/>
      <c r="T1193" s="248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49" t="s">
        <v>222</v>
      </c>
      <c r="AU1193" s="249" t="s">
        <v>83</v>
      </c>
      <c r="AV1193" s="14" t="s">
        <v>83</v>
      </c>
      <c r="AW1193" s="14" t="s">
        <v>34</v>
      </c>
      <c r="AX1193" s="14" t="s">
        <v>74</v>
      </c>
      <c r="AY1193" s="249" t="s">
        <v>213</v>
      </c>
    </row>
    <row r="1194" s="14" customFormat="1">
      <c r="A1194" s="14"/>
      <c r="B1194" s="239"/>
      <c r="C1194" s="240"/>
      <c r="D1194" s="230" t="s">
        <v>222</v>
      </c>
      <c r="E1194" s="241" t="s">
        <v>19</v>
      </c>
      <c r="F1194" s="242" t="s">
        <v>1578</v>
      </c>
      <c r="G1194" s="240"/>
      <c r="H1194" s="243">
        <v>51.100000000000001</v>
      </c>
      <c r="I1194" s="244"/>
      <c r="J1194" s="240"/>
      <c r="K1194" s="240"/>
      <c r="L1194" s="245"/>
      <c r="M1194" s="246"/>
      <c r="N1194" s="247"/>
      <c r="O1194" s="247"/>
      <c r="P1194" s="247"/>
      <c r="Q1194" s="247"/>
      <c r="R1194" s="247"/>
      <c r="S1194" s="247"/>
      <c r="T1194" s="248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49" t="s">
        <v>222</v>
      </c>
      <c r="AU1194" s="249" t="s">
        <v>83</v>
      </c>
      <c r="AV1194" s="14" t="s">
        <v>83</v>
      </c>
      <c r="AW1194" s="14" t="s">
        <v>34</v>
      </c>
      <c r="AX1194" s="14" t="s">
        <v>74</v>
      </c>
      <c r="AY1194" s="249" t="s">
        <v>213</v>
      </c>
    </row>
    <row r="1195" s="15" customFormat="1">
      <c r="A1195" s="15"/>
      <c r="B1195" s="250"/>
      <c r="C1195" s="251"/>
      <c r="D1195" s="230" t="s">
        <v>222</v>
      </c>
      <c r="E1195" s="252" t="s">
        <v>19</v>
      </c>
      <c r="F1195" s="253" t="s">
        <v>228</v>
      </c>
      <c r="G1195" s="251"/>
      <c r="H1195" s="254">
        <v>76.299999999999997</v>
      </c>
      <c r="I1195" s="255"/>
      <c r="J1195" s="251"/>
      <c r="K1195" s="251"/>
      <c r="L1195" s="256"/>
      <c r="M1195" s="257"/>
      <c r="N1195" s="258"/>
      <c r="O1195" s="258"/>
      <c r="P1195" s="258"/>
      <c r="Q1195" s="258"/>
      <c r="R1195" s="258"/>
      <c r="S1195" s="258"/>
      <c r="T1195" s="259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60" t="s">
        <v>222</v>
      </c>
      <c r="AU1195" s="260" t="s">
        <v>83</v>
      </c>
      <c r="AV1195" s="15" t="s">
        <v>220</v>
      </c>
      <c r="AW1195" s="15" t="s">
        <v>34</v>
      </c>
      <c r="AX1195" s="15" t="s">
        <v>81</v>
      </c>
      <c r="AY1195" s="260" t="s">
        <v>213</v>
      </c>
    </row>
    <row r="1196" s="2" customFormat="1">
      <c r="A1196" s="40"/>
      <c r="B1196" s="41"/>
      <c r="C1196" s="215" t="s">
        <v>1579</v>
      </c>
      <c r="D1196" s="215" t="s">
        <v>215</v>
      </c>
      <c r="E1196" s="216" t="s">
        <v>1580</v>
      </c>
      <c r="F1196" s="217" t="s">
        <v>1581</v>
      </c>
      <c r="G1196" s="218" t="s">
        <v>501</v>
      </c>
      <c r="H1196" s="219">
        <v>17</v>
      </c>
      <c r="I1196" s="220"/>
      <c r="J1196" s="221">
        <f>ROUND(I1196*H1196,2)</f>
        <v>0</v>
      </c>
      <c r="K1196" s="217" t="s">
        <v>219</v>
      </c>
      <c r="L1196" s="46"/>
      <c r="M1196" s="222" t="s">
        <v>19</v>
      </c>
      <c r="N1196" s="223" t="s">
        <v>45</v>
      </c>
      <c r="O1196" s="86"/>
      <c r="P1196" s="224">
        <f>O1196*H1196</f>
        <v>0</v>
      </c>
      <c r="Q1196" s="224">
        <v>0</v>
      </c>
      <c r="R1196" s="224">
        <f>Q1196*H1196</f>
        <v>0</v>
      </c>
      <c r="S1196" s="224">
        <v>0.053999999999999999</v>
      </c>
      <c r="T1196" s="225">
        <f>S1196*H1196</f>
        <v>0.91800000000000004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26" t="s">
        <v>220</v>
      </c>
      <c r="AT1196" s="226" t="s">
        <v>215</v>
      </c>
      <c r="AU1196" s="226" t="s">
        <v>83</v>
      </c>
      <c r="AY1196" s="19" t="s">
        <v>213</v>
      </c>
      <c r="BE1196" s="227">
        <f>IF(N1196="základní",J1196,0)</f>
        <v>0</v>
      </c>
      <c r="BF1196" s="227">
        <f>IF(N1196="snížená",J1196,0)</f>
        <v>0</v>
      </c>
      <c r="BG1196" s="227">
        <f>IF(N1196="zákl. přenesená",J1196,0)</f>
        <v>0</v>
      </c>
      <c r="BH1196" s="227">
        <f>IF(N1196="sníž. přenesená",J1196,0)</f>
        <v>0</v>
      </c>
      <c r="BI1196" s="227">
        <f>IF(N1196="nulová",J1196,0)</f>
        <v>0</v>
      </c>
      <c r="BJ1196" s="19" t="s">
        <v>81</v>
      </c>
      <c r="BK1196" s="227">
        <f>ROUND(I1196*H1196,2)</f>
        <v>0</v>
      </c>
      <c r="BL1196" s="19" t="s">
        <v>220</v>
      </c>
      <c r="BM1196" s="226" t="s">
        <v>1582</v>
      </c>
    </row>
    <row r="1197" s="13" customFormat="1">
      <c r="A1197" s="13"/>
      <c r="B1197" s="228"/>
      <c r="C1197" s="229"/>
      <c r="D1197" s="230" t="s">
        <v>222</v>
      </c>
      <c r="E1197" s="231" t="s">
        <v>19</v>
      </c>
      <c r="F1197" s="232" t="s">
        <v>271</v>
      </c>
      <c r="G1197" s="229"/>
      <c r="H1197" s="231" t="s">
        <v>19</v>
      </c>
      <c r="I1197" s="233"/>
      <c r="J1197" s="229"/>
      <c r="K1197" s="229"/>
      <c r="L1197" s="234"/>
      <c r="M1197" s="235"/>
      <c r="N1197" s="236"/>
      <c r="O1197" s="236"/>
      <c r="P1197" s="236"/>
      <c r="Q1197" s="236"/>
      <c r="R1197" s="236"/>
      <c r="S1197" s="236"/>
      <c r="T1197" s="237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38" t="s">
        <v>222</v>
      </c>
      <c r="AU1197" s="238" t="s">
        <v>83</v>
      </c>
      <c r="AV1197" s="13" t="s">
        <v>81</v>
      </c>
      <c r="AW1197" s="13" t="s">
        <v>34</v>
      </c>
      <c r="AX1197" s="13" t="s">
        <v>74</v>
      </c>
      <c r="AY1197" s="238" t="s">
        <v>213</v>
      </c>
    </row>
    <row r="1198" s="14" customFormat="1">
      <c r="A1198" s="14"/>
      <c r="B1198" s="239"/>
      <c r="C1198" s="240"/>
      <c r="D1198" s="230" t="s">
        <v>222</v>
      </c>
      <c r="E1198" s="241" t="s">
        <v>19</v>
      </c>
      <c r="F1198" s="242" t="s">
        <v>1583</v>
      </c>
      <c r="G1198" s="240"/>
      <c r="H1198" s="243">
        <v>14</v>
      </c>
      <c r="I1198" s="244"/>
      <c r="J1198" s="240"/>
      <c r="K1198" s="240"/>
      <c r="L1198" s="245"/>
      <c r="M1198" s="246"/>
      <c r="N1198" s="247"/>
      <c r="O1198" s="247"/>
      <c r="P1198" s="247"/>
      <c r="Q1198" s="247"/>
      <c r="R1198" s="247"/>
      <c r="S1198" s="247"/>
      <c r="T1198" s="248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49" t="s">
        <v>222</v>
      </c>
      <c r="AU1198" s="249" t="s">
        <v>83</v>
      </c>
      <c r="AV1198" s="14" t="s">
        <v>83</v>
      </c>
      <c r="AW1198" s="14" t="s">
        <v>34</v>
      </c>
      <c r="AX1198" s="14" t="s">
        <v>74</v>
      </c>
      <c r="AY1198" s="249" t="s">
        <v>213</v>
      </c>
    </row>
    <row r="1199" s="14" customFormat="1">
      <c r="A1199" s="14"/>
      <c r="B1199" s="239"/>
      <c r="C1199" s="240"/>
      <c r="D1199" s="230" t="s">
        <v>222</v>
      </c>
      <c r="E1199" s="241" t="s">
        <v>19</v>
      </c>
      <c r="F1199" s="242" t="s">
        <v>1584</v>
      </c>
      <c r="G1199" s="240"/>
      <c r="H1199" s="243">
        <v>3</v>
      </c>
      <c r="I1199" s="244"/>
      <c r="J1199" s="240"/>
      <c r="K1199" s="240"/>
      <c r="L1199" s="245"/>
      <c r="M1199" s="246"/>
      <c r="N1199" s="247"/>
      <c r="O1199" s="247"/>
      <c r="P1199" s="247"/>
      <c r="Q1199" s="247"/>
      <c r="R1199" s="247"/>
      <c r="S1199" s="247"/>
      <c r="T1199" s="248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49" t="s">
        <v>222</v>
      </c>
      <c r="AU1199" s="249" t="s">
        <v>83</v>
      </c>
      <c r="AV1199" s="14" t="s">
        <v>83</v>
      </c>
      <c r="AW1199" s="14" t="s">
        <v>34</v>
      </c>
      <c r="AX1199" s="14" t="s">
        <v>74</v>
      </c>
      <c r="AY1199" s="249" t="s">
        <v>213</v>
      </c>
    </row>
    <row r="1200" s="15" customFormat="1">
      <c r="A1200" s="15"/>
      <c r="B1200" s="250"/>
      <c r="C1200" s="251"/>
      <c r="D1200" s="230" t="s">
        <v>222</v>
      </c>
      <c r="E1200" s="252" t="s">
        <v>19</v>
      </c>
      <c r="F1200" s="253" t="s">
        <v>228</v>
      </c>
      <c r="G1200" s="251"/>
      <c r="H1200" s="254">
        <v>17</v>
      </c>
      <c r="I1200" s="255"/>
      <c r="J1200" s="251"/>
      <c r="K1200" s="251"/>
      <c r="L1200" s="256"/>
      <c r="M1200" s="257"/>
      <c r="N1200" s="258"/>
      <c r="O1200" s="258"/>
      <c r="P1200" s="258"/>
      <c r="Q1200" s="258"/>
      <c r="R1200" s="258"/>
      <c r="S1200" s="258"/>
      <c r="T1200" s="259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60" t="s">
        <v>222</v>
      </c>
      <c r="AU1200" s="260" t="s">
        <v>83</v>
      </c>
      <c r="AV1200" s="15" t="s">
        <v>220</v>
      </c>
      <c r="AW1200" s="15" t="s">
        <v>34</v>
      </c>
      <c r="AX1200" s="15" t="s">
        <v>81</v>
      </c>
      <c r="AY1200" s="260" t="s">
        <v>213</v>
      </c>
    </row>
    <row r="1201" s="2" customFormat="1">
      <c r="A1201" s="40"/>
      <c r="B1201" s="41"/>
      <c r="C1201" s="215" t="s">
        <v>1585</v>
      </c>
      <c r="D1201" s="215" t="s">
        <v>215</v>
      </c>
      <c r="E1201" s="216" t="s">
        <v>1586</v>
      </c>
      <c r="F1201" s="217" t="s">
        <v>1587</v>
      </c>
      <c r="G1201" s="218" t="s">
        <v>338</v>
      </c>
      <c r="H1201" s="219">
        <v>15.5</v>
      </c>
      <c r="I1201" s="220"/>
      <c r="J1201" s="221">
        <f>ROUND(I1201*H1201,2)</f>
        <v>0</v>
      </c>
      <c r="K1201" s="217" t="s">
        <v>219</v>
      </c>
      <c r="L1201" s="46"/>
      <c r="M1201" s="222" t="s">
        <v>19</v>
      </c>
      <c r="N1201" s="223" t="s">
        <v>45</v>
      </c>
      <c r="O1201" s="86"/>
      <c r="P1201" s="224">
        <f>O1201*H1201</f>
        <v>0</v>
      </c>
      <c r="Q1201" s="224">
        <v>0</v>
      </c>
      <c r="R1201" s="224">
        <f>Q1201*H1201</f>
        <v>0</v>
      </c>
      <c r="S1201" s="224">
        <v>0.001</v>
      </c>
      <c r="T1201" s="225">
        <f>S1201*H1201</f>
        <v>0.0155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226" t="s">
        <v>220</v>
      </c>
      <c r="AT1201" s="226" t="s">
        <v>215</v>
      </c>
      <c r="AU1201" s="226" t="s">
        <v>83</v>
      </c>
      <c r="AY1201" s="19" t="s">
        <v>213</v>
      </c>
      <c r="BE1201" s="227">
        <f>IF(N1201="základní",J1201,0)</f>
        <v>0</v>
      </c>
      <c r="BF1201" s="227">
        <f>IF(N1201="snížená",J1201,0)</f>
        <v>0</v>
      </c>
      <c r="BG1201" s="227">
        <f>IF(N1201="zákl. přenesená",J1201,0)</f>
        <v>0</v>
      </c>
      <c r="BH1201" s="227">
        <f>IF(N1201="sníž. přenesená",J1201,0)</f>
        <v>0</v>
      </c>
      <c r="BI1201" s="227">
        <f>IF(N1201="nulová",J1201,0)</f>
        <v>0</v>
      </c>
      <c r="BJ1201" s="19" t="s">
        <v>81</v>
      </c>
      <c r="BK1201" s="227">
        <f>ROUND(I1201*H1201,2)</f>
        <v>0</v>
      </c>
      <c r="BL1201" s="19" t="s">
        <v>220</v>
      </c>
      <c r="BM1201" s="226" t="s">
        <v>1588</v>
      </c>
    </row>
    <row r="1202" s="13" customFormat="1">
      <c r="A1202" s="13"/>
      <c r="B1202" s="228"/>
      <c r="C1202" s="229"/>
      <c r="D1202" s="230" t="s">
        <v>222</v>
      </c>
      <c r="E1202" s="231" t="s">
        <v>19</v>
      </c>
      <c r="F1202" s="232" t="s">
        <v>271</v>
      </c>
      <c r="G1202" s="229"/>
      <c r="H1202" s="231" t="s">
        <v>19</v>
      </c>
      <c r="I1202" s="233"/>
      <c r="J1202" s="229"/>
      <c r="K1202" s="229"/>
      <c r="L1202" s="234"/>
      <c r="M1202" s="235"/>
      <c r="N1202" s="236"/>
      <c r="O1202" s="236"/>
      <c r="P1202" s="236"/>
      <c r="Q1202" s="236"/>
      <c r="R1202" s="236"/>
      <c r="S1202" s="236"/>
      <c r="T1202" s="237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8" t="s">
        <v>222</v>
      </c>
      <c r="AU1202" s="238" t="s">
        <v>83</v>
      </c>
      <c r="AV1202" s="13" t="s">
        <v>81</v>
      </c>
      <c r="AW1202" s="13" t="s">
        <v>34</v>
      </c>
      <c r="AX1202" s="13" t="s">
        <v>74</v>
      </c>
      <c r="AY1202" s="238" t="s">
        <v>213</v>
      </c>
    </row>
    <row r="1203" s="13" customFormat="1">
      <c r="A1203" s="13"/>
      <c r="B1203" s="228"/>
      <c r="C1203" s="229"/>
      <c r="D1203" s="230" t="s">
        <v>222</v>
      </c>
      <c r="E1203" s="231" t="s">
        <v>19</v>
      </c>
      <c r="F1203" s="232" t="s">
        <v>1589</v>
      </c>
      <c r="G1203" s="229"/>
      <c r="H1203" s="231" t="s">
        <v>19</v>
      </c>
      <c r="I1203" s="233"/>
      <c r="J1203" s="229"/>
      <c r="K1203" s="229"/>
      <c r="L1203" s="234"/>
      <c r="M1203" s="235"/>
      <c r="N1203" s="236"/>
      <c r="O1203" s="236"/>
      <c r="P1203" s="236"/>
      <c r="Q1203" s="236"/>
      <c r="R1203" s="236"/>
      <c r="S1203" s="236"/>
      <c r="T1203" s="237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38" t="s">
        <v>222</v>
      </c>
      <c r="AU1203" s="238" t="s">
        <v>83</v>
      </c>
      <c r="AV1203" s="13" t="s">
        <v>81</v>
      </c>
      <c r="AW1203" s="13" t="s">
        <v>34</v>
      </c>
      <c r="AX1203" s="13" t="s">
        <v>74</v>
      </c>
      <c r="AY1203" s="238" t="s">
        <v>213</v>
      </c>
    </row>
    <row r="1204" s="14" customFormat="1">
      <c r="A1204" s="14"/>
      <c r="B1204" s="239"/>
      <c r="C1204" s="240"/>
      <c r="D1204" s="230" t="s">
        <v>222</v>
      </c>
      <c r="E1204" s="241" t="s">
        <v>19</v>
      </c>
      <c r="F1204" s="242" t="s">
        <v>1590</v>
      </c>
      <c r="G1204" s="240"/>
      <c r="H1204" s="243">
        <v>15.5</v>
      </c>
      <c r="I1204" s="244"/>
      <c r="J1204" s="240"/>
      <c r="K1204" s="240"/>
      <c r="L1204" s="245"/>
      <c r="M1204" s="246"/>
      <c r="N1204" s="247"/>
      <c r="O1204" s="247"/>
      <c r="P1204" s="247"/>
      <c r="Q1204" s="247"/>
      <c r="R1204" s="247"/>
      <c r="S1204" s="247"/>
      <c r="T1204" s="248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49" t="s">
        <v>222</v>
      </c>
      <c r="AU1204" s="249" t="s">
        <v>83</v>
      </c>
      <c r="AV1204" s="14" t="s">
        <v>83</v>
      </c>
      <c r="AW1204" s="14" t="s">
        <v>34</v>
      </c>
      <c r="AX1204" s="14" t="s">
        <v>81</v>
      </c>
      <c r="AY1204" s="249" t="s">
        <v>213</v>
      </c>
    </row>
    <row r="1205" s="2" customFormat="1" ht="21.75" customHeight="1">
      <c r="A1205" s="40"/>
      <c r="B1205" s="41"/>
      <c r="C1205" s="215" t="s">
        <v>1591</v>
      </c>
      <c r="D1205" s="215" t="s">
        <v>215</v>
      </c>
      <c r="E1205" s="216" t="s">
        <v>1592</v>
      </c>
      <c r="F1205" s="217" t="s">
        <v>1593</v>
      </c>
      <c r="G1205" s="218" t="s">
        <v>236</v>
      </c>
      <c r="H1205" s="219">
        <v>1607.06</v>
      </c>
      <c r="I1205" s="220"/>
      <c r="J1205" s="221">
        <f>ROUND(I1205*H1205,2)</f>
        <v>0</v>
      </c>
      <c r="K1205" s="217" t="s">
        <v>219</v>
      </c>
      <c r="L1205" s="46"/>
      <c r="M1205" s="222" t="s">
        <v>19</v>
      </c>
      <c r="N1205" s="223" t="s">
        <v>45</v>
      </c>
      <c r="O1205" s="86"/>
      <c r="P1205" s="224">
        <f>O1205*H1205</f>
        <v>0</v>
      </c>
      <c r="Q1205" s="224">
        <v>0</v>
      </c>
      <c r="R1205" s="224">
        <f>Q1205*H1205</f>
        <v>0</v>
      </c>
      <c r="S1205" s="224">
        <v>0.050000000000000003</v>
      </c>
      <c r="T1205" s="225">
        <f>S1205*H1205</f>
        <v>80.353000000000009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26" t="s">
        <v>220</v>
      </c>
      <c r="AT1205" s="226" t="s">
        <v>215</v>
      </c>
      <c r="AU1205" s="226" t="s">
        <v>83</v>
      </c>
      <c r="AY1205" s="19" t="s">
        <v>213</v>
      </c>
      <c r="BE1205" s="227">
        <f>IF(N1205="základní",J1205,0)</f>
        <v>0</v>
      </c>
      <c r="BF1205" s="227">
        <f>IF(N1205="snížená",J1205,0)</f>
        <v>0</v>
      </c>
      <c r="BG1205" s="227">
        <f>IF(N1205="zákl. přenesená",J1205,0)</f>
        <v>0</v>
      </c>
      <c r="BH1205" s="227">
        <f>IF(N1205="sníž. přenesená",J1205,0)</f>
        <v>0</v>
      </c>
      <c r="BI1205" s="227">
        <f>IF(N1205="nulová",J1205,0)</f>
        <v>0</v>
      </c>
      <c r="BJ1205" s="19" t="s">
        <v>81</v>
      </c>
      <c r="BK1205" s="227">
        <f>ROUND(I1205*H1205,2)</f>
        <v>0</v>
      </c>
      <c r="BL1205" s="19" t="s">
        <v>220</v>
      </c>
      <c r="BM1205" s="226" t="s">
        <v>1594</v>
      </c>
    </row>
    <row r="1206" s="13" customFormat="1">
      <c r="A1206" s="13"/>
      <c r="B1206" s="228"/>
      <c r="C1206" s="229"/>
      <c r="D1206" s="230" t="s">
        <v>222</v>
      </c>
      <c r="E1206" s="231" t="s">
        <v>19</v>
      </c>
      <c r="F1206" s="232" t="s">
        <v>271</v>
      </c>
      <c r="G1206" s="229"/>
      <c r="H1206" s="231" t="s">
        <v>19</v>
      </c>
      <c r="I1206" s="233"/>
      <c r="J1206" s="229"/>
      <c r="K1206" s="229"/>
      <c r="L1206" s="234"/>
      <c r="M1206" s="235"/>
      <c r="N1206" s="236"/>
      <c r="O1206" s="236"/>
      <c r="P1206" s="236"/>
      <c r="Q1206" s="236"/>
      <c r="R1206" s="236"/>
      <c r="S1206" s="236"/>
      <c r="T1206" s="237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38" t="s">
        <v>222</v>
      </c>
      <c r="AU1206" s="238" t="s">
        <v>83</v>
      </c>
      <c r="AV1206" s="13" t="s">
        <v>81</v>
      </c>
      <c r="AW1206" s="13" t="s">
        <v>34</v>
      </c>
      <c r="AX1206" s="13" t="s">
        <v>74</v>
      </c>
      <c r="AY1206" s="238" t="s">
        <v>213</v>
      </c>
    </row>
    <row r="1207" s="14" customFormat="1">
      <c r="A1207" s="14"/>
      <c r="B1207" s="239"/>
      <c r="C1207" s="240"/>
      <c r="D1207" s="230" t="s">
        <v>222</v>
      </c>
      <c r="E1207" s="241" t="s">
        <v>19</v>
      </c>
      <c r="F1207" s="242" t="s">
        <v>1595</v>
      </c>
      <c r="G1207" s="240"/>
      <c r="H1207" s="243">
        <v>343.27800000000002</v>
      </c>
      <c r="I1207" s="244"/>
      <c r="J1207" s="240"/>
      <c r="K1207" s="240"/>
      <c r="L1207" s="245"/>
      <c r="M1207" s="246"/>
      <c r="N1207" s="247"/>
      <c r="O1207" s="247"/>
      <c r="P1207" s="247"/>
      <c r="Q1207" s="247"/>
      <c r="R1207" s="247"/>
      <c r="S1207" s="247"/>
      <c r="T1207" s="248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49" t="s">
        <v>222</v>
      </c>
      <c r="AU1207" s="249" t="s">
        <v>83</v>
      </c>
      <c r="AV1207" s="14" t="s">
        <v>83</v>
      </c>
      <c r="AW1207" s="14" t="s">
        <v>34</v>
      </c>
      <c r="AX1207" s="14" t="s">
        <v>74</v>
      </c>
      <c r="AY1207" s="249" t="s">
        <v>213</v>
      </c>
    </row>
    <row r="1208" s="14" customFormat="1">
      <c r="A1208" s="14"/>
      <c r="B1208" s="239"/>
      <c r="C1208" s="240"/>
      <c r="D1208" s="230" t="s">
        <v>222</v>
      </c>
      <c r="E1208" s="241" t="s">
        <v>19</v>
      </c>
      <c r="F1208" s="242" t="s">
        <v>1596</v>
      </c>
      <c r="G1208" s="240"/>
      <c r="H1208" s="243">
        <v>454.226</v>
      </c>
      <c r="I1208" s="244"/>
      <c r="J1208" s="240"/>
      <c r="K1208" s="240"/>
      <c r="L1208" s="245"/>
      <c r="M1208" s="246"/>
      <c r="N1208" s="247"/>
      <c r="O1208" s="247"/>
      <c r="P1208" s="247"/>
      <c r="Q1208" s="247"/>
      <c r="R1208" s="247"/>
      <c r="S1208" s="247"/>
      <c r="T1208" s="248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49" t="s">
        <v>222</v>
      </c>
      <c r="AU1208" s="249" t="s">
        <v>83</v>
      </c>
      <c r="AV1208" s="14" t="s">
        <v>83</v>
      </c>
      <c r="AW1208" s="14" t="s">
        <v>34</v>
      </c>
      <c r="AX1208" s="14" t="s">
        <v>74</v>
      </c>
      <c r="AY1208" s="249" t="s">
        <v>213</v>
      </c>
    </row>
    <row r="1209" s="14" customFormat="1">
      <c r="A1209" s="14"/>
      <c r="B1209" s="239"/>
      <c r="C1209" s="240"/>
      <c r="D1209" s="230" t="s">
        <v>222</v>
      </c>
      <c r="E1209" s="241" t="s">
        <v>19</v>
      </c>
      <c r="F1209" s="242" t="s">
        <v>1597</v>
      </c>
      <c r="G1209" s="240"/>
      <c r="H1209" s="243">
        <v>523.11699999999996</v>
      </c>
      <c r="I1209" s="244"/>
      <c r="J1209" s="240"/>
      <c r="K1209" s="240"/>
      <c r="L1209" s="245"/>
      <c r="M1209" s="246"/>
      <c r="N1209" s="247"/>
      <c r="O1209" s="247"/>
      <c r="P1209" s="247"/>
      <c r="Q1209" s="247"/>
      <c r="R1209" s="247"/>
      <c r="S1209" s="247"/>
      <c r="T1209" s="248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49" t="s">
        <v>222</v>
      </c>
      <c r="AU1209" s="249" t="s">
        <v>83</v>
      </c>
      <c r="AV1209" s="14" t="s">
        <v>83</v>
      </c>
      <c r="AW1209" s="14" t="s">
        <v>34</v>
      </c>
      <c r="AX1209" s="14" t="s">
        <v>74</v>
      </c>
      <c r="AY1209" s="249" t="s">
        <v>213</v>
      </c>
    </row>
    <row r="1210" s="14" customFormat="1">
      <c r="A1210" s="14"/>
      <c r="B1210" s="239"/>
      <c r="C1210" s="240"/>
      <c r="D1210" s="230" t="s">
        <v>222</v>
      </c>
      <c r="E1210" s="241" t="s">
        <v>19</v>
      </c>
      <c r="F1210" s="242" t="s">
        <v>1598</v>
      </c>
      <c r="G1210" s="240"/>
      <c r="H1210" s="243">
        <v>286.43900000000002</v>
      </c>
      <c r="I1210" s="244"/>
      <c r="J1210" s="240"/>
      <c r="K1210" s="240"/>
      <c r="L1210" s="245"/>
      <c r="M1210" s="246"/>
      <c r="N1210" s="247"/>
      <c r="O1210" s="247"/>
      <c r="P1210" s="247"/>
      <c r="Q1210" s="247"/>
      <c r="R1210" s="247"/>
      <c r="S1210" s="247"/>
      <c r="T1210" s="248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49" t="s">
        <v>222</v>
      </c>
      <c r="AU1210" s="249" t="s">
        <v>83</v>
      </c>
      <c r="AV1210" s="14" t="s">
        <v>83</v>
      </c>
      <c r="AW1210" s="14" t="s">
        <v>34</v>
      </c>
      <c r="AX1210" s="14" t="s">
        <v>74</v>
      </c>
      <c r="AY1210" s="249" t="s">
        <v>213</v>
      </c>
    </row>
    <row r="1211" s="15" customFormat="1">
      <c r="A1211" s="15"/>
      <c r="B1211" s="250"/>
      <c r="C1211" s="251"/>
      <c r="D1211" s="230" t="s">
        <v>222</v>
      </c>
      <c r="E1211" s="252" t="s">
        <v>19</v>
      </c>
      <c r="F1211" s="253" t="s">
        <v>228</v>
      </c>
      <c r="G1211" s="251"/>
      <c r="H1211" s="254">
        <v>1607.06</v>
      </c>
      <c r="I1211" s="255"/>
      <c r="J1211" s="251"/>
      <c r="K1211" s="251"/>
      <c r="L1211" s="256"/>
      <c r="M1211" s="257"/>
      <c r="N1211" s="258"/>
      <c r="O1211" s="258"/>
      <c r="P1211" s="258"/>
      <c r="Q1211" s="258"/>
      <c r="R1211" s="258"/>
      <c r="S1211" s="258"/>
      <c r="T1211" s="259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60" t="s">
        <v>222</v>
      </c>
      <c r="AU1211" s="260" t="s">
        <v>83</v>
      </c>
      <c r="AV1211" s="15" t="s">
        <v>220</v>
      </c>
      <c r="AW1211" s="15" t="s">
        <v>34</v>
      </c>
      <c r="AX1211" s="15" t="s">
        <v>81</v>
      </c>
      <c r="AY1211" s="260" t="s">
        <v>213</v>
      </c>
    </row>
    <row r="1212" s="2" customFormat="1">
      <c r="A1212" s="40"/>
      <c r="B1212" s="41"/>
      <c r="C1212" s="215" t="s">
        <v>1599</v>
      </c>
      <c r="D1212" s="215" t="s">
        <v>215</v>
      </c>
      <c r="E1212" s="216" t="s">
        <v>1600</v>
      </c>
      <c r="F1212" s="217" t="s">
        <v>1601</v>
      </c>
      <c r="G1212" s="218" t="s">
        <v>236</v>
      </c>
      <c r="H1212" s="219">
        <v>4547.3090000000002</v>
      </c>
      <c r="I1212" s="220"/>
      <c r="J1212" s="221">
        <f>ROUND(I1212*H1212,2)</f>
        <v>0</v>
      </c>
      <c r="K1212" s="217" t="s">
        <v>219</v>
      </c>
      <c r="L1212" s="46"/>
      <c r="M1212" s="222" t="s">
        <v>19</v>
      </c>
      <c r="N1212" s="223" t="s">
        <v>45</v>
      </c>
      <c r="O1212" s="86"/>
      <c r="P1212" s="224">
        <f>O1212*H1212</f>
        <v>0</v>
      </c>
      <c r="Q1212" s="224">
        <v>0</v>
      </c>
      <c r="R1212" s="224">
        <f>Q1212*H1212</f>
        <v>0</v>
      </c>
      <c r="S1212" s="224">
        <v>0.045999999999999999</v>
      </c>
      <c r="T1212" s="225">
        <f>S1212*H1212</f>
        <v>209.17621400000002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26" t="s">
        <v>220</v>
      </c>
      <c r="AT1212" s="226" t="s">
        <v>215</v>
      </c>
      <c r="AU1212" s="226" t="s">
        <v>83</v>
      </c>
      <c r="AY1212" s="19" t="s">
        <v>213</v>
      </c>
      <c r="BE1212" s="227">
        <f>IF(N1212="základní",J1212,0)</f>
        <v>0</v>
      </c>
      <c r="BF1212" s="227">
        <f>IF(N1212="snížená",J1212,0)</f>
        <v>0</v>
      </c>
      <c r="BG1212" s="227">
        <f>IF(N1212="zákl. přenesená",J1212,0)</f>
        <v>0</v>
      </c>
      <c r="BH1212" s="227">
        <f>IF(N1212="sníž. přenesená",J1212,0)</f>
        <v>0</v>
      </c>
      <c r="BI1212" s="227">
        <f>IF(N1212="nulová",J1212,0)</f>
        <v>0</v>
      </c>
      <c r="BJ1212" s="19" t="s">
        <v>81</v>
      </c>
      <c r="BK1212" s="227">
        <f>ROUND(I1212*H1212,2)</f>
        <v>0</v>
      </c>
      <c r="BL1212" s="19" t="s">
        <v>220</v>
      </c>
      <c r="BM1212" s="226" t="s">
        <v>1602</v>
      </c>
    </row>
    <row r="1213" s="13" customFormat="1">
      <c r="A1213" s="13"/>
      <c r="B1213" s="228"/>
      <c r="C1213" s="229"/>
      <c r="D1213" s="230" t="s">
        <v>222</v>
      </c>
      <c r="E1213" s="231" t="s">
        <v>19</v>
      </c>
      <c r="F1213" s="232" t="s">
        <v>271</v>
      </c>
      <c r="G1213" s="229"/>
      <c r="H1213" s="231" t="s">
        <v>19</v>
      </c>
      <c r="I1213" s="233"/>
      <c r="J1213" s="229"/>
      <c r="K1213" s="229"/>
      <c r="L1213" s="234"/>
      <c r="M1213" s="235"/>
      <c r="N1213" s="236"/>
      <c r="O1213" s="236"/>
      <c r="P1213" s="236"/>
      <c r="Q1213" s="236"/>
      <c r="R1213" s="236"/>
      <c r="S1213" s="236"/>
      <c r="T1213" s="237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38" t="s">
        <v>222</v>
      </c>
      <c r="AU1213" s="238" t="s">
        <v>83</v>
      </c>
      <c r="AV1213" s="13" t="s">
        <v>81</v>
      </c>
      <c r="AW1213" s="13" t="s">
        <v>34</v>
      </c>
      <c r="AX1213" s="13" t="s">
        <v>74</v>
      </c>
      <c r="AY1213" s="238" t="s">
        <v>213</v>
      </c>
    </row>
    <row r="1214" s="14" customFormat="1">
      <c r="A1214" s="14"/>
      <c r="B1214" s="239"/>
      <c r="C1214" s="240"/>
      <c r="D1214" s="230" t="s">
        <v>222</v>
      </c>
      <c r="E1214" s="241" t="s">
        <v>19</v>
      </c>
      <c r="F1214" s="242" t="s">
        <v>1603</v>
      </c>
      <c r="G1214" s="240"/>
      <c r="H1214" s="243">
        <v>681.56100000000004</v>
      </c>
      <c r="I1214" s="244"/>
      <c r="J1214" s="240"/>
      <c r="K1214" s="240"/>
      <c r="L1214" s="245"/>
      <c r="M1214" s="246"/>
      <c r="N1214" s="247"/>
      <c r="O1214" s="247"/>
      <c r="P1214" s="247"/>
      <c r="Q1214" s="247"/>
      <c r="R1214" s="247"/>
      <c r="S1214" s="247"/>
      <c r="T1214" s="248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49" t="s">
        <v>222</v>
      </c>
      <c r="AU1214" s="249" t="s">
        <v>83</v>
      </c>
      <c r="AV1214" s="14" t="s">
        <v>83</v>
      </c>
      <c r="AW1214" s="14" t="s">
        <v>34</v>
      </c>
      <c r="AX1214" s="14" t="s">
        <v>74</v>
      </c>
      <c r="AY1214" s="249" t="s">
        <v>213</v>
      </c>
    </row>
    <row r="1215" s="14" customFormat="1">
      <c r="A1215" s="14"/>
      <c r="B1215" s="239"/>
      <c r="C1215" s="240"/>
      <c r="D1215" s="230" t="s">
        <v>222</v>
      </c>
      <c r="E1215" s="241" t="s">
        <v>19</v>
      </c>
      <c r="F1215" s="242" t="s">
        <v>1604</v>
      </c>
      <c r="G1215" s="240"/>
      <c r="H1215" s="243">
        <v>1638.2919999999999</v>
      </c>
      <c r="I1215" s="244"/>
      <c r="J1215" s="240"/>
      <c r="K1215" s="240"/>
      <c r="L1215" s="245"/>
      <c r="M1215" s="246"/>
      <c r="N1215" s="247"/>
      <c r="O1215" s="247"/>
      <c r="P1215" s="247"/>
      <c r="Q1215" s="247"/>
      <c r="R1215" s="247"/>
      <c r="S1215" s="247"/>
      <c r="T1215" s="248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49" t="s">
        <v>222</v>
      </c>
      <c r="AU1215" s="249" t="s">
        <v>83</v>
      </c>
      <c r="AV1215" s="14" t="s">
        <v>83</v>
      </c>
      <c r="AW1215" s="14" t="s">
        <v>34</v>
      </c>
      <c r="AX1215" s="14" t="s">
        <v>74</v>
      </c>
      <c r="AY1215" s="249" t="s">
        <v>213</v>
      </c>
    </row>
    <row r="1216" s="14" customFormat="1">
      <c r="A1216" s="14"/>
      <c r="B1216" s="239"/>
      <c r="C1216" s="240"/>
      <c r="D1216" s="230" t="s">
        <v>222</v>
      </c>
      <c r="E1216" s="241" t="s">
        <v>19</v>
      </c>
      <c r="F1216" s="242" t="s">
        <v>1605</v>
      </c>
      <c r="G1216" s="240"/>
      <c r="H1216" s="243">
        <v>1449.366</v>
      </c>
      <c r="I1216" s="244"/>
      <c r="J1216" s="240"/>
      <c r="K1216" s="240"/>
      <c r="L1216" s="245"/>
      <c r="M1216" s="246"/>
      <c r="N1216" s="247"/>
      <c r="O1216" s="247"/>
      <c r="P1216" s="247"/>
      <c r="Q1216" s="247"/>
      <c r="R1216" s="247"/>
      <c r="S1216" s="247"/>
      <c r="T1216" s="248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49" t="s">
        <v>222</v>
      </c>
      <c r="AU1216" s="249" t="s">
        <v>83</v>
      </c>
      <c r="AV1216" s="14" t="s">
        <v>83</v>
      </c>
      <c r="AW1216" s="14" t="s">
        <v>34</v>
      </c>
      <c r="AX1216" s="14" t="s">
        <v>74</v>
      </c>
      <c r="AY1216" s="249" t="s">
        <v>213</v>
      </c>
    </row>
    <row r="1217" s="14" customFormat="1">
      <c r="A1217" s="14"/>
      <c r="B1217" s="239"/>
      <c r="C1217" s="240"/>
      <c r="D1217" s="230" t="s">
        <v>222</v>
      </c>
      <c r="E1217" s="241" t="s">
        <v>19</v>
      </c>
      <c r="F1217" s="242" t="s">
        <v>1606</v>
      </c>
      <c r="G1217" s="240"/>
      <c r="H1217" s="243">
        <v>778.09000000000003</v>
      </c>
      <c r="I1217" s="244"/>
      <c r="J1217" s="240"/>
      <c r="K1217" s="240"/>
      <c r="L1217" s="245"/>
      <c r="M1217" s="246"/>
      <c r="N1217" s="247"/>
      <c r="O1217" s="247"/>
      <c r="P1217" s="247"/>
      <c r="Q1217" s="247"/>
      <c r="R1217" s="247"/>
      <c r="S1217" s="247"/>
      <c r="T1217" s="248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49" t="s">
        <v>222</v>
      </c>
      <c r="AU1217" s="249" t="s">
        <v>83</v>
      </c>
      <c r="AV1217" s="14" t="s">
        <v>83</v>
      </c>
      <c r="AW1217" s="14" t="s">
        <v>34</v>
      </c>
      <c r="AX1217" s="14" t="s">
        <v>74</v>
      </c>
      <c r="AY1217" s="249" t="s">
        <v>213</v>
      </c>
    </row>
    <row r="1218" s="15" customFormat="1">
      <c r="A1218" s="15"/>
      <c r="B1218" s="250"/>
      <c r="C1218" s="251"/>
      <c r="D1218" s="230" t="s">
        <v>222</v>
      </c>
      <c r="E1218" s="252" t="s">
        <v>19</v>
      </c>
      <c r="F1218" s="253" t="s">
        <v>228</v>
      </c>
      <c r="G1218" s="251"/>
      <c r="H1218" s="254">
        <v>4547.3090000000002</v>
      </c>
      <c r="I1218" s="255"/>
      <c r="J1218" s="251"/>
      <c r="K1218" s="251"/>
      <c r="L1218" s="256"/>
      <c r="M1218" s="257"/>
      <c r="N1218" s="258"/>
      <c r="O1218" s="258"/>
      <c r="P1218" s="258"/>
      <c r="Q1218" s="258"/>
      <c r="R1218" s="258"/>
      <c r="S1218" s="258"/>
      <c r="T1218" s="259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60" t="s">
        <v>222</v>
      </c>
      <c r="AU1218" s="260" t="s">
        <v>83</v>
      </c>
      <c r="AV1218" s="15" t="s">
        <v>220</v>
      </c>
      <c r="AW1218" s="15" t="s">
        <v>34</v>
      </c>
      <c r="AX1218" s="15" t="s">
        <v>81</v>
      </c>
      <c r="AY1218" s="260" t="s">
        <v>213</v>
      </c>
    </row>
    <row r="1219" s="2" customFormat="1">
      <c r="A1219" s="40"/>
      <c r="B1219" s="41"/>
      <c r="C1219" s="215" t="s">
        <v>1607</v>
      </c>
      <c r="D1219" s="215" t="s">
        <v>215</v>
      </c>
      <c r="E1219" s="216" t="s">
        <v>1608</v>
      </c>
      <c r="F1219" s="217" t="s">
        <v>1609</v>
      </c>
      <c r="G1219" s="218" t="s">
        <v>236</v>
      </c>
      <c r="H1219" s="219">
        <v>425.22800000000001</v>
      </c>
      <c r="I1219" s="220"/>
      <c r="J1219" s="221">
        <f>ROUND(I1219*H1219,2)</f>
        <v>0</v>
      </c>
      <c r="K1219" s="217" t="s">
        <v>219</v>
      </c>
      <c r="L1219" s="46"/>
      <c r="M1219" s="222" t="s">
        <v>19</v>
      </c>
      <c r="N1219" s="223" t="s">
        <v>45</v>
      </c>
      <c r="O1219" s="86"/>
      <c r="P1219" s="224">
        <f>O1219*H1219</f>
        <v>0</v>
      </c>
      <c r="Q1219" s="224">
        <v>0</v>
      </c>
      <c r="R1219" s="224">
        <f>Q1219*H1219</f>
        <v>0</v>
      </c>
      <c r="S1219" s="224">
        <v>0.0070000000000000001</v>
      </c>
      <c r="T1219" s="225">
        <f>S1219*H1219</f>
        <v>2.9765960000000002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26" t="s">
        <v>220</v>
      </c>
      <c r="AT1219" s="226" t="s">
        <v>215</v>
      </c>
      <c r="AU1219" s="226" t="s">
        <v>83</v>
      </c>
      <c r="AY1219" s="19" t="s">
        <v>213</v>
      </c>
      <c r="BE1219" s="227">
        <f>IF(N1219="základní",J1219,0)</f>
        <v>0</v>
      </c>
      <c r="BF1219" s="227">
        <f>IF(N1219="snížená",J1219,0)</f>
        <v>0</v>
      </c>
      <c r="BG1219" s="227">
        <f>IF(N1219="zákl. přenesená",J1219,0)</f>
        <v>0</v>
      </c>
      <c r="BH1219" s="227">
        <f>IF(N1219="sníž. přenesená",J1219,0)</f>
        <v>0</v>
      </c>
      <c r="BI1219" s="227">
        <f>IF(N1219="nulová",J1219,0)</f>
        <v>0</v>
      </c>
      <c r="BJ1219" s="19" t="s">
        <v>81</v>
      </c>
      <c r="BK1219" s="227">
        <f>ROUND(I1219*H1219,2)</f>
        <v>0</v>
      </c>
      <c r="BL1219" s="19" t="s">
        <v>220</v>
      </c>
      <c r="BM1219" s="226" t="s">
        <v>1610</v>
      </c>
    </row>
    <row r="1220" s="13" customFormat="1">
      <c r="A1220" s="13"/>
      <c r="B1220" s="228"/>
      <c r="C1220" s="229"/>
      <c r="D1220" s="230" t="s">
        <v>222</v>
      </c>
      <c r="E1220" s="231" t="s">
        <v>19</v>
      </c>
      <c r="F1220" s="232" t="s">
        <v>271</v>
      </c>
      <c r="G1220" s="229"/>
      <c r="H1220" s="231" t="s">
        <v>19</v>
      </c>
      <c r="I1220" s="233"/>
      <c r="J1220" s="229"/>
      <c r="K1220" s="229"/>
      <c r="L1220" s="234"/>
      <c r="M1220" s="235"/>
      <c r="N1220" s="236"/>
      <c r="O1220" s="236"/>
      <c r="P1220" s="236"/>
      <c r="Q1220" s="236"/>
      <c r="R1220" s="236"/>
      <c r="S1220" s="236"/>
      <c r="T1220" s="237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38" t="s">
        <v>222</v>
      </c>
      <c r="AU1220" s="238" t="s">
        <v>83</v>
      </c>
      <c r="AV1220" s="13" t="s">
        <v>81</v>
      </c>
      <c r="AW1220" s="13" t="s">
        <v>34</v>
      </c>
      <c r="AX1220" s="13" t="s">
        <v>74</v>
      </c>
      <c r="AY1220" s="238" t="s">
        <v>213</v>
      </c>
    </row>
    <row r="1221" s="14" customFormat="1">
      <c r="A1221" s="14"/>
      <c r="B1221" s="239"/>
      <c r="C1221" s="240"/>
      <c r="D1221" s="230" t="s">
        <v>222</v>
      </c>
      <c r="E1221" s="241" t="s">
        <v>19</v>
      </c>
      <c r="F1221" s="242" t="s">
        <v>1611</v>
      </c>
      <c r="G1221" s="240"/>
      <c r="H1221" s="243">
        <v>425.22800000000001</v>
      </c>
      <c r="I1221" s="244"/>
      <c r="J1221" s="240"/>
      <c r="K1221" s="240"/>
      <c r="L1221" s="245"/>
      <c r="M1221" s="246"/>
      <c r="N1221" s="247"/>
      <c r="O1221" s="247"/>
      <c r="P1221" s="247"/>
      <c r="Q1221" s="247"/>
      <c r="R1221" s="247"/>
      <c r="S1221" s="247"/>
      <c r="T1221" s="248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49" t="s">
        <v>222</v>
      </c>
      <c r="AU1221" s="249" t="s">
        <v>83</v>
      </c>
      <c r="AV1221" s="14" t="s">
        <v>83</v>
      </c>
      <c r="AW1221" s="14" t="s">
        <v>34</v>
      </c>
      <c r="AX1221" s="14" t="s">
        <v>81</v>
      </c>
      <c r="AY1221" s="249" t="s">
        <v>213</v>
      </c>
    </row>
    <row r="1222" s="2" customFormat="1">
      <c r="A1222" s="40"/>
      <c r="B1222" s="41"/>
      <c r="C1222" s="215" t="s">
        <v>1612</v>
      </c>
      <c r="D1222" s="215" t="s">
        <v>215</v>
      </c>
      <c r="E1222" s="216" t="s">
        <v>1613</v>
      </c>
      <c r="F1222" s="217" t="s">
        <v>1614</v>
      </c>
      <c r="G1222" s="218" t="s">
        <v>236</v>
      </c>
      <c r="H1222" s="219">
        <v>585.72299999999996</v>
      </c>
      <c r="I1222" s="220"/>
      <c r="J1222" s="221">
        <f>ROUND(I1222*H1222,2)</f>
        <v>0</v>
      </c>
      <c r="K1222" s="217" t="s">
        <v>219</v>
      </c>
      <c r="L1222" s="46"/>
      <c r="M1222" s="222" t="s">
        <v>19</v>
      </c>
      <c r="N1222" s="223" t="s">
        <v>45</v>
      </c>
      <c r="O1222" s="86"/>
      <c r="P1222" s="224">
        <f>O1222*H1222</f>
        <v>0</v>
      </c>
      <c r="Q1222" s="224">
        <v>0</v>
      </c>
      <c r="R1222" s="224">
        <f>Q1222*H1222</f>
        <v>0</v>
      </c>
      <c r="S1222" s="224">
        <v>0.021999999999999999</v>
      </c>
      <c r="T1222" s="225">
        <f>S1222*H1222</f>
        <v>12.885905999999999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26" t="s">
        <v>220</v>
      </c>
      <c r="AT1222" s="226" t="s">
        <v>215</v>
      </c>
      <c r="AU1222" s="226" t="s">
        <v>83</v>
      </c>
      <c r="AY1222" s="19" t="s">
        <v>213</v>
      </c>
      <c r="BE1222" s="227">
        <f>IF(N1222="základní",J1222,0)</f>
        <v>0</v>
      </c>
      <c r="BF1222" s="227">
        <f>IF(N1222="snížená",J1222,0)</f>
        <v>0</v>
      </c>
      <c r="BG1222" s="227">
        <f>IF(N1222="zákl. přenesená",J1222,0)</f>
        <v>0</v>
      </c>
      <c r="BH1222" s="227">
        <f>IF(N1222="sníž. přenesená",J1222,0)</f>
        <v>0</v>
      </c>
      <c r="BI1222" s="227">
        <f>IF(N1222="nulová",J1222,0)</f>
        <v>0</v>
      </c>
      <c r="BJ1222" s="19" t="s">
        <v>81</v>
      </c>
      <c r="BK1222" s="227">
        <f>ROUND(I1222*H1222,2)</f>
        <v>0</v>
      </c>
      <c r="BL1222" s="19" t="s">
        <v>220</v>
      </c>
      <c r="BM1222" s="226" t="s">
        <v>1615</v>
      </c>
    </row>
    <row r="1223" s="13" customFormat="1">
      <c r="A1223" s="13"/>
      <c r="B1223" s="228"/>
      <c r="C1223" s="229"/>
      <c r="D1223" s="230" t="s">
        <v>222</v>
      </c>
      <c r="E1223" s="231" t="s">
        <v>19</v>
      </c>
      <c r="F1223" s="232" t="s">
        <v>271</v>
      </c>
      <c r="G1223" s="229"/>
      <c r="H1223" s="231" t="s">
        <v>19</v>
      </c>
      <c r="I1223" s="233"/>
      <c r="J1223" s="229"/>
      <c r="K1223" s="229"/>
      <c r="L1223" s="234"/>
      <c r="M1223" s="235"/>
      <c r="N1223" s="236"/>
      <c r="O1223" s="236"/>
      <c r="P1223" s="236"/>
      <c r="Q1223" s="236"/>
      <c r="R1223" s="236"/>
      <c r="S1223" s="236"/>
      <c r="T1223" s="237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38" t="s">
        <v>222</v>
      </c>
      <c r="AU1223" s="238" t="s">
        <v>83</v>
      </c>
      <c r="AV1223" s="13" t="s">
        <v>81</v>
      </c>
      <c r="AW1223" s="13" t="s">
        <v>34</v>
      </c>
      <c r="AX1223" s="13" t="s">
        <v>74</v>
      </c>
      <c r="AY1223" s="238" t="s">
        <v>213</v>
      </c>
    </row>
    <row r="1224" s="14" customFormat="1">
      <c r="A1224" s="14"/>
      <c r="B1224" s="239"/>
      <c r="C1224" s="240"/>
      <c r="D1224" s="230" t="s">
        <v>222</v>
      </c>
      <c r="E1224" s="241" t="s">
        <v>19</v>
      </c>
      <c r="F1224" s="242" t="s">
        <v>1616</v>
      </c>
      <c r="G1224" s="240"/>
      <c r="H1224" s="243">
        <v>398.77199999999999</v>
      </c>
      <c r="I1224" s="244"/>
      <c r="J1224" s="240"/>
      <c r="K1224" s="240"/>
      <c r="L1224" s="245"/>
      <c r="M1224" s="246"/>
      <c r="N1224" s="247"/>
      <c r="O1224" s="247"/>
      <c r="P1224" s="247"/>
      <c r="Q1224" s="247"/>
      <c r="R1224" s="247"/>
      <c r="S1224" s="247"/>
      <c r="T1224" s="248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49" t="s">
        <v>222</v>
      </c>
      <c r="AU1224" s="249" t="s">
        <v>83</v>
      </c>
      <c r="AV1224" s="14" t="s">
        <v>83</v>
      </c>
      <c r="AW1224" s="14" t="s">
        <v>34</v>
      </c>
      <c r="AX1224" s="14" t="s">
        <v>74</v>
      </c>
      <c r="AY1224" s="249" t="s">
        <v>213</v>
      </c>
    </row>
    <row r="1225" s="14" customFormat="1">
      <c r="A1225" s="14"/>
      <c r="B1225" s="239"/>
      <c r="C1225" s="240"/>
      <c r="D1225" s="230" t="s">
        <v>222</v>
      </c>
      <c r="E1225" s="241" t="s">
        <v>19</v>
      </c>
      <c r="F1225" s="242" t="s">
        <v>1617</v>
      </c>
      <c r="G1225" s="240"/>
      <c r="H1225" s="243">
        <v>186.95099999999999</v>
      </c>
      <c r="I1225" s="244"/>
      <c r="J1225" s="240"/>
      <c r="K1225" s="240"/>
      <c r="L1225" s="245"/>
      <c r="M1225" s="246"/>
      <c r="N1225" s="247"/>
      <c r="O1225" s="247"/>
      <c r="P1225" s="247"/>
      <c r="Q1225" s="247"/>
      <c r="R1225" s="247"/>
      <c r="S1225" s="247"/>
      <c r="T1225" s="248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49" t="s">
        <v>222</v>
      </c>
      <c r="AU1225" s="249" t="s">
        <v>83</v>
      </c>
      <c r="AV1225" s="14" t="s">
        <v>83</v>
      </c>
      <c r="AW1225" s="14" t="s">
        <v>34</v>
      </c>
      <c r="AX1225" s="14" t="s">
        <v>74</v>
      </c>
      <c r="AY1225" s="249" t="s">
        <v>213</v>
      </c>
    </row>
    <row r="1226" s="15" customFormat="1">
      <c r="A1226" s="15"/>
      <c r="B1226" s="250"/>
      <c r="C1226" s="251"/>
      <c r="D1226" s="230" t="s">
        <v>222</v>
      </c>
      <c r="E1226" s="252" t="s">
        <v>19</v>
      </c>
      <c r="F1226" s="253" t="s">
        <v>228</v>
      </c>
      <c r="G1226" s="251"/>
      <c r="H1226" s="254">
        <v>585.72299999999996</v>
      </c>
      <c r="I1226" s="255"/>
      <c r="J1226" s="251"/>
      <c r="K1226" s="251"/>
      <c r="L1226" s="256"/>
      <c r="M1226" s="257"/>
      <c r="N1226" s="258"/>
      <c r="O1226" s="258"/>
      <c r="P1226" s="258"/>
      <c r="Q1226" s="258"/>
      <c r="R1226" s="258"/>
      <c r="S1226" s="258"/>
      <c r="T1226" s="259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T1226" s="260" t="s">
        <v>222</v>
      </c>
      <c r="AU1226" s="260" t="s">
        <v>83</v>
      </c>
      <c r="AV1226" s="15" t="s">
        <v>220</v>
      </c>
      <c r="AW1226" s="15" t="s">
        <v>34</v>
      </c>
      <c r="AX1226" s="15" t="s">
        <v>81</v>
      </c>
      <c r="AY1226" s="260" t="s">
        <v>213</v>
      </c>
    </row>
    <row r="1227" s="2" customFormat="1">
      <c r="A1227" s="40"/>
      <c r="B1227" s="41"/>
      <c r="C1227" s="215" t="s">
        <v>1618</v>
      </c>
      <c r="D1227" s="215" t="s">
        <v>215</v>
      </c>
      <c r="E1227" s="216" t="s">
        <v>1619</v>
      </c>
      <c r="F1227" s="217" t="s">
        <v>1620</v>
      </c>
      <c r="G1227" s="218" t="s">
        <v>236</v>
      </c>
      <c r="H1227" s="219">
        <v>184.13800000000001</v>
      </c>
      <c r="I1227" s="220"/>
      <c r="J1227" s="221">
        <f>ROUND(I1227*H1227,2)</f>
        <v>0</v>
      </c>
      <c r="K1227" s="217" t="s">
        <v>219</v>
      </c>
      <c r="L1227" s="46"/>
      <c r="M1227" s="222" t="s">
        <v>19</v>
      </c>
      <c r="N1227" s="223" t="s">
        <v>45</v>
      </c>
      <c r="O1227" s="86"/>
      <c r="P1227" s="224">
        <f>O1227*H1227</f>
        <v>0</v>
      </c>
      <c r="Q1227" s="224">
        <v>0</v>
      </c>
      <c r="R1227" s="224">
        <f>Q1227*H1227</f>
        <v>0</v>
      </c>
      <c r="S1227" s="224">
        <v>0.035000000000000003</v>
      </c>
      <c r="T1227" s="225">
        <f>S1227*H1227</f>
        <v>6.4448300000000005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26" t="s">
        <v>220</v>
      </c>
      <c r="AT1227" s="226" t="s">
        <v>215</v>
      </c>
      <c r="AU1227" s="226" t="s">
        <v>83</v>
      </c>
      <c r="AY1227" s="19" t="s">
        <v>213</v>
      </c>
      <c r="BE1227" s="227">
        <f>IF(N1227="základní",J1227,0)</f>
        <v>0</v>
      </c>
      <c r="BF1227" s="227">
        <f>IF(N1227="snížená",J1227,0)</f>
        <v>0</v>
      </c>
      <c r="BG1227" s="227">
        <f>IF(N1227="zákl. přenesená",J1227,0)</f>
        <v>0</v>
      </c>
      <c r="BH1227" s="227">
        <f>IF(N1227="sníž. přenesená",J1227,0)</f>
        <v>0</v>
      </c>
      <c r="BI1227" s="227">
        <f>IF(N1227="nulová",J1227,0)</f>
        <v>0</v>
      </c>
      <c r="BJ1227" s="19" t="s">
        <v>81</v>
      </c>
      <c r="BK1227" s="227">
        <f>ROUND(I1227*H1227,2)</f>
        <v>0</v>
      </c>
      <c r="BL1227" s="19" t="s">
        <v>220</v>
      </c>
      <c r="BM1227" s="226" t="s">
        <v>1621</v>
      </c>
    </row>
    <row r="1228" s="13" customFormat="1">
      <c r="A1228" s="13"/>
      <c r="B1228" s="228"/>
      <c r="C1228" s="229"/>
      <c r="D1228" s="230" t="s">
        <v>222</v>
      </c>
      <c r="E1228" s="231" t="s">
        <v>19</v>
      </c>
      <c r="F1228" s="232" t="s">
        <v>271</v>
      </c>
      <c r="G1228" s="229"/>
      <c r="H1228" s="231" t="s">
        <v>19</v>
      </c>
      <c r="I1228" s="233"/>
      <c r="J1228" s="229"/>
      <c r="K1228" s="229"/>
      <c r="L1228" s="234"/>
      <c r="M1228" s="235"/>
      <c r="N1228" s="236"/>
      <c r="O1228" s="236"/>
      <c r="P1228" s="236"/>
      <c r="Q1228" s="236"/>
      <c r="R1228" s="236"/>
      <c r="S1228" s="236"/>
      <c r="T1228" s="237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38" t="s">
        <v>222</v>
      </c>
      <c r="AU1228" s="238" t="s">
        <v>83</v>
      </c>
      <c r="AV1228" s="13" t="s">
        <v>81</v>
      </c>
      <c r="AW1228" s="13" t="s">
        <v>34</v>
      </c>
      <c r="AX1228" s="13" t="s">
        <v>74</v>
      </c>
      <c r="AY1228" s="238" t="s">
        <v>213</v>
      </c>
    </row>
    <row r="1229" s="14" customFormat="1">
      <c r="A1229" s="14"/>
      <c r="B1229" s="239"/>
      <c r="C1229" s="240"/>
      <c r="D1229" s="230" t="s">
        <v>222</v>
      </c>
      <c r="E1229" s="241" t="s">
        <v>19</v>
      </c>
      <c r="F1229" s="242" t="s">
        <v>1622</v>
      </c>
      <c r="G1229" s="240"/>
      <c r="H1229" s="243">
        <v>184.13800000000001</v>
      </c>
      <c r="I1229" s="244"/>
      <c r="J1229" s="240"/>
      <c r="K1229" s="240"/>
      <c r="L1229" s="245"/>
      <c r="M1229" s="246"/>
      <c r="N1229" s="247"/>
      <c r="O1229" s="247"/>
      <c r="P1229" s="247"/>
      <c r="Q1229" s="247"/>
      <c r="R1229" s="247"/>
      <c r="S1229" s="247"/>
      <c r="T1229" s="248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49" t="s">
        <v>222</v>
      </c>
      <c r="AU1229" s="249" t="s">
        <v>83</v>
      </c>
      <c r="AV1229" s="14" t="s">
        <v>83</v>
      </c>
      <c r="AW1229" s="14" t="s">
        <v>34</v>
      </c>
      <c r="AX1229" s="14" t="s">
        <v>81</v>
      </c>
      <c r="AY1229" s="249" t="s">
        <v>213</v>
      </c>
    </row>
    <row r="1230" s="2" customFormat="1">
      <c r="A1230" s="40"/>
      <c r="B1230" s="41"/>
      <c r="C1230" s="215" t="s">
        <v>1623</v>
      </c>
      <c r="D1230" s="215" t="s">
        <v>215</v>
      </c>
      <c r="E1230" s="216" t="s">
        <v>1624</v>
      </c>
      <c r="F1230" s="217" t="s">
        <v>1625</v>
      </c>
      <c r="G1230" s="218" t="s">
        <v>236</v>
      </c>
      <c r="H1230" s="219">
        <v>162.96000000000001</v>
      </c>
      <c r="I1230" s="220"/>
      <c r="J1230" s="221">
        <f>ROUND(I1230*H1230,2)</f>
        <v>0</v>
      </c>
      <c r="K1230" s="217" t="s">
        <v>219</v>
      </c>
      <c r="L1230" s="46"/>
      <c r="M1230" s="222" t="s">
        <v>19</v>
      </c>
      <c r="N1230" s="223" t="s">
        <v>45</v>
      </c>
      <c r="O1230" s="86"/>
      <c r="P1230" s="224">
        <f>O1230*H1230</f>
        <v>0</v>
      </c>
      <c r="Q1230" s="224">
        <v>0</v>
      </c>
      <c r="R1230" s="224">
        <f>Q1230*H1230</f>
        <v>0</v>
      </c>
      <c r="S1230" s="224">
        <v>0.050000000000000003</v>
      </c>
      <c r="T1230" s="225">
        <f>S1230*H1230</f>
        <v>8.1480000000000015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26" t="s">
        <v>220</v>
      </c>
      <c r="AT1230" s="226" t="s">
        <v>215</v>
      </c>
      <c r="AU1230" s="226" t="s">
        <v>83</v>
      </c>
      <c r="AY1230" s="19" t="s">
        <v>213</v>
      </c>
      <c r="BE1230" s="227">
        <f>IF(N1230="základní",J1230,0)</f>
        <v>0</v>
      </c>
      <c r="BF1230" s="227">
        <f>IF(N1230="snížená",J1230,0)</f>
        <v>0</v>
      </c>
      <c r="BG1230" s="227">
        <f>IF(N1230="zákl. přenesená",J1230,0)</f>
        <v>0</v>
      </c>
      <c r="BH1230" s="227">
        <f>IF(N1230="sníž. přenesená",J1230,0)</f>
        <v>0</v>
      </c>
      <c r="BI1230" s="227">
        <f>IF(N1230="nulová",J1230,0)</f>
        <v>0</v>
      </c>
      <c r="BJ1230" s="19" t="s">
        <v>81</v>
      </c>
      <c r="BK1230" s="227">
        <f>ROUND(I1230*H1230,2)</f>
        <v>0</v>
      </c>
      <c r="BL1230" s="19" t="s">
        <v>220</v>
      </c>
      <c r="BM1230" s="226" t="s">
        <v>1626</v>
      </c>
    </row>
    <row r="1231" s="13" customFormat="1">
      <c r="A1231" s="13"/>
      <c r="B1231" s="228"/>
      <c r="C1231" s="229"/>
      <c r="D1231" s="230" t="s">
        <v>222</v>
      </c>
      <c r="E1231" s="231" t="s">
        <v>19</v>
      </c>
      <c r="F1231" s="232" t="s">
        <v>271</v>
      </c>
      <c r="G1231" s="229"/>
      <c r="H1231" s="231" t="s">
        <v>19</v>
      </c>
      <c r="I1231" s="233"/>
      <c r="J1231" s="229"/>
      <c r="K1231" s="229"/>
      <c r="L1231" s="234"/>
      <c r="M1231" s="235"/>
      <c r="N1231" s="236"/>
      <c r="O1231" s="236"/>
      <c r="P1231" s="236"/>
      <c r="Q1231" s="236"/>
      <c r="R1231" s="236"/>
      <c r="S1231" s="236"/>
      <c r="T1231" s="237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38" t="s">
        <v>222</v>
      </c>
      <c r="AU1231" s="238" t="s">
        <v>83</v>
      </c>
      <c r="AV1231" s="13" t="s">
        <v>81</v>
      </c>
      <c r="AW1231" s="13" t="s">
        <v>34</v>
      </c>
      <c r="AX1231" s="13" t="s">
        <v>74</v>
      </c>
      <c r="AY1231" s="238" t="s">
        <v>213</v>
      </c>
    </row>
    <row r="1232" s="14" customFormat="1">
      <c r="A1232" s="14"/>
      <c r="B1232" s="239"/>
      <c r="C1232" s="240"/>
      <c r="D1232" s="230" t="s">
        <v>222</v>
      </c>
      <c r="E1232" s="241" t="s">
        <v>19</v>
      </c>
      <c r="F1232" s="242" t="s">
        <v>1627</v>
      </c>
      <c r="G1232" s="240"/>
      <c r="H1232" s="243">
        <v>85.653000000000006</v>
      </c>
      <c r="I1232" s="244"/>
      <c r="J1232" s="240"/>
      <c r="K1232" s="240"/>
      <c r="L1232" s="245"/>
      <c r="M1232" s="246"/>
      <c r="N1232" s="247"/>
      <c r="O1232" s="247"/>
      <c r="P1232" s="247"/>
      <c r="Q1232" s="247"/>
      <c r="R1232" s="247"/>
      <c r="S1232" s="247"/>
      <c r="T1232" s="248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49" t="s">
        <v>222</v>
      </c>
      <c r="AU1232" s="249" t="s">
        <v>83</v>
      </c>
      <c r="AV1232" s="14" t="s">
        <v>83</v>
      </c>
      <c r="AW1232" s="14" t="s">
        <v>34</v>
      </c>
      <c r="AX1232" s="14" t="s">
        <v>74</v>
      </c>
      <c r="AY1232" s="249" t="s">
        <v>213</v>
      </c>
    </row>
    <row r="1233" s="14" customFormat="1">
      <c r="A1233" s="14"/>
      <c r="B1233" s="239"/>
      <c r="C1233" s="240"/>
      <c r="D1233" s="230" t="s">
        <v>222</v>
      </c>
      <c r="E1233" s="241" t="s">
        <v>19</v>
      </c>
      <c r="F1233" s="242" t="s">
        <v>1354</v>
      </c>
      <c r="G1233" s="240"/>
      <c r="H1233" s="243">
        <v>2.2250000000000001</v>
      </c>
      <c r="I1233" s="244"/>
      <c r="J1233" s="240"/>
      <c r="K1233" s="240"/>
      <c r="L1233" s="245"/>
      <c r="M1233" s="246"/>
      <c r="N1233" s="247"/>
      <c r="O1233" s="247"/>
      <c r="P1233" s="247"/>
      <c r="Q1233" s="247"/>
      <c r="R1233" s="247"/>
      <c r="S1233" s="247"/>
      <c r="T1233" s="248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49" t="s">
        <v>222</v>
      </c>
      <c r="AU1233" s="249" t="s">
        <v>83</v>
      </c>
      <c r="AV1233" s="14" t="s">
        <v>83</v>
      </c>
      <c r="AW1233" s="14" t="s">
        <v>34</v>
      </c>
      <c r="AX1233" s="14" t="s">
        <v>74</v>
      </c>
      <c r="AY1233" s="249" t="s">
        <v>213</v>
      </c>
    </row>
    <row r="1234" s="14" customFormat="1">
      <c r="A1234" s="14"/>
      <c r="B1234" s="239"/>
      <c r="C1234" s="240"/>
      <c r="D1234" s="230" t="s">
        <v>222</v>
      </c>
      <c r="E1234" s="241" t="s">
        <v>19</v>
      </c>
      <c r="F1234" s="242" t="s">
        <v>1628</v>
      </c>
      <c r="G1234" s="240"/>
      <c r="H1234" s="243">
        <v>28.533000000000001</v>
      </c>
      <c r="I1234" s="244"/>
      <c r="J1234" s="240"/>
      <c r="K1234" s="240"/>
      <c r="L1234" s="245"/>
      <c r="M1234" s="246"/>
      <c r="N1234" s="247"/>
      <c r="O1234" s="247"/>
      <c r="P1234" s="247"/>
      <c r="Q1234" s="247"/>
      <c r="R1234" s="247"/>
      <c r="S1234" s="247"/>
      <c r="T1234" s="248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49" t="s">
        <v>222</v>
      </c>
      <c r="AU1234" s="249" t="s">
        <v>83</v>
      </c>
      <c r="AV1234" s="14" t="s">
        <v>83</v>
      </c>
      <c r="AW1234" s="14" t="s">
        <v>34</v>
      </c>
      <c r="AX1234" s="14" t="s">
        <v>74</v>
      </c>
      <c r="AY1234" s="249" t="s">
        <v>213</v>
      </c>
    </row>
    <row r="1235" s="14" customFormat="1">
      <c r="A1235" s="14"/>
      <c r="B1235" s="239"/>
      <c r="C1235" s="240"/>
      <c r="D1235" s="230" t="s">
        <v>222</v>
      </c>
      <c r="E1235" s="241" t="s">
        <v>19</v>
      </c>
      <c r="F1235" s="242" t="s">
        <v>1158</v>
      </c>
      <c r="G1235" s="240"/>
      <c r="H1235" s="243">
        <v>24.972000000000001</v>
      </c>
      <c r="I1235" s="244"/>
      <c r="J1235" s="240"/>
      <c r="K1235" s="240"/>
      <c r="L1235" s="245"/>
      <c r="M1235" s="246"/>
      <c r="N1235" s="247"/>
      <c r="O1235" s="247"/>
      <c r="P1235" s="247"/>
      <c r="Q1235" s="247"/>
      <c r="R1235" s="247"/>
      <c r="S1235" s="247"/>
      <c r="T1235" s="248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49" t="s">
        <v>222</v>
      </c>
      <c r="AU1235" s="249" t="s">
        <v>83</v>
      </c>
      <c r="AV1235" s="14" t="s">
        <v>83</v>
      </c>
      <c r="AW1235" s="14" t="s">
        <v>34</v>
      </c>
      <c r="AX1235" s="14" t="s">
        <v>74</v>
      </c>
      <c r="AY1235" s="249" t="s">
        <v>213</v>
      </c>
    </row>
    <row r="1236" s="14" customFormat="1">
      <c r="A1236" s="14"/>
      <c r="B1236" s="239"/>
      <c r="C1236" s="240"/>
      <c r="D1236" s="230" t="s">
        <v>222</v>
      </c>
      <c r="E1236" s="241" t="s">
        <v>19</v>
      </c>
      <c r="F1236" s="242" t="s">
        <v>1159</v>
      </c>
      <c r="G1236" s="240"/>
      <c r="H1236" s="243">
        <v>11.776</v>
      </c>
      <c r="I1236" s="244"/>
      <c r="J1236" s="240"/>
      <c r="K1236" s="240"/>
      <c r="L1236" s="245"/>
      <c r="M1236" s="246"/>
      <c r="N1236" s="247"/>
      <c r="O1236" s="247"/>
      <c r="P1236" s="247"/>
      <c r="Q1236" s="247"/>
      <c r="R1236" s="247"/>
      <c r="S1236" s="247"/>
      <c r="T1236" s="248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49" t="s">
        <v>222</v>
      </c>
      <c r="AU1236" s="249" t="s">
        <v>83</v>
      </c>
      <c r="AV1236" s="14" t="s">
        <v>83</v>
      </c>
      <c r="AW1236" s="14" t="s">
        <v>34</v>
      </c>
      <c r="AX1236" s="14" t="s">
        <v>74</v>
      </c>
      <c r="AY1236" s="249" t="s">
        <v>213</v>
      </c>
    </row>
    <row r="1237" s="14" customFormat="1">
      <c r="A1237" s="14"/>
      <c r="B1237" s="239"/>
      <c r="C1237" s="240"/>
      <c r="D1237" s="230" t="s">
        <v>222</v>
      </c>
      <c r="E1237" s="241" t="s">
        <v>19</v>
      </c>
      <c r="F1237" s="242" t="s">
        <v>1160</v>
      </c>
      <c r="G1237" s="240"/>
      <c r="H1237" s="243">
        <v>9.8010000000000002</v>
      </c>
      <c r="I1237" s="244"/>
      <c r="J1237" s="240"/>
      <c r="K1237" s="240"/>
      <c r="L1237" s="245"/>
      <c r="M1237" s="246"/>
      <c r="N1237" s="247"/>
      <c r="O1237" s="247"/>
      <c r="P1237" s="247"/>
      <c r="Q1237" s="247"/>
      <c r="R1237" s="247"/>
      <c r="S1237" s="247"/>
      <c r="T1237" s="248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49" t="s">
        <v>222</v>
      </c>
      <c r="AU1237" s="249" t="s">
        <v>83</v>
      </c>
      <c r="AV1237" s="14" t="s">
        <v>83</v>
      </c>
      <c r="AW1237" s="14" t="s">
        <v>34</v>
      </c>
      <c r="AX1237" s="14" t="s">
        <v>74</v>
      </c>
      <c r="AY1237" s="249" t="s">
        <v>213</v>
      </c>
    </row>
    <row r="1238" s="15" customFormat="1">
      <c r="A1238" s="15"/>
      <c r="B1238" s="250"/>
      <c r="C1238" s="251"/>
      <c r="D1238" s="230" t="s">
        <v>222</v>
      </c>
      <c r="E1238" s="252" t="s">
        <v>19</v>
      </c>
      <c r="F1238" s="253" t="s">
        <v>228</v>
      </c>
      <c r="G1238" s="251"/>
      <c r="H1238" s="254">
        <v>162.96000000000001</v>
      </c>
      <c r="I1238" s="255"/>
      <c r="J1238" s="251"/>
      <c r="K1238" s="251"/>
      <c r="L1238" s="256"/>
      <c r="M1238" s="257"/>
      <c r="N1238" s="258"/>
      <c r="O1238" s="258"/>
      <c r="P1238" s="258"/>
      <c r="Q1238" s="258"/>
      <c r="R1238" s="258"/>
      <c r="S1238" s="258"/>
      <c r="T1238" s="259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T1238" s="260" t="s">
        <v>222</v>
      </c>
      <c r="AU1238" s="260" t="s">
        <v>83</v>
      </c>
      <c r="AV1238" s="15" t="s">
        <v>220</v>
      </c>
      <c r="AW1238" s="15" t="s">
        <v>34</v>
      </c>
      <c r="AX1238" s="15" t="s">
        <v>81</v>
      </c>
      <c r="AY1238" s="260" t="s">
        <v>213</v>
      </c>
    </row>
    <row r="1239" s="2" customFormat="1" ht="16.5" customHeight="1">
      <c r="A1239" s="40"/>
      <c r="B1239" s="41"/>
      <c r="C1239" s="215" t="s">
        <v>1629</v>
      </c>
      <c r="D1239" s="215" t="s">
        <v>215</v>
      </c>
      <c r="E1239" s="216" t="s">
        <v>1630</v>
      </c>
      <c r="F1239" s="217" t="s">
        <v>1631</v>
      </c>
      <c r="G1239" s="218" t="s">
        <v>236</v>
      </c>
      <c r="H1239" s="219">
        <v>1512.9639999999999</v>
      </c>
      <c r="I1239" s="220"/>
      <c r="J1239" s="221">
        <f>ROUND(I1239*H1239,2)</f>
        <v>0</v>
      </c>
      <c r="K1239" s="217" t="s">
        <v>219</v>
      </c>
      <c r="L1239" s="46"/>
      <c r="M1239" s="222" t="s">
        <v>19</v>
      </c>
      <c r="N1239" s="223" t="s">
        <v>45</v>
      </c>
      <c r="O1239" s="86"/>
      <c r="P1239" s="224">
        <f>O1239*H1239</f>
        <v>0</v>
      </c>
      <c r="Q1239" s="224">
        <v>0</v>
      </c>
      <c r="R1239" s="224">
        <f>Q1239*H1239</f>
        <v>0</v>
      </c>
      <c r="S1239" s="224">
        <v>0</v>
      </c>
      <c r="T1239" s="225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26" t="s">
        <v>220</v>
      </c>
      <c r="AT1239" s="226" t="s">
        <v>215</v>
      </c>
      <c r="AU1239" s="226" t="s">
        <v>83</v>
      </c>
      <c r="AY1239" s="19" t="s">
        <v>213</v>
      </c>
      <c r="BE1239" s="227">
        <f>IF(N1239="základní",J1239,0)</f>
        <v>0</v>
      </c>
      <c r="BF1239" s="227">
        <f>IF(N1239="snížená",J1239,0)</f>
        <v>0</v>
      </c>
      <c r="BG1239" s="227">
        <f>IF(N1239="zákl. přenesená",J1239,0)</f>
        <v>0</v>
      </c>
      <c r="BH1239" s="227">
        <f>IF(N1239="sníž. přenesená",J1239,0)</f>
        <v>0</v>
      </c>
      <c r="BI1239" s="227">
        <f>IF(N1239="nulová",J1239,0)</f>
        <v>0</v>
      </c>
      <c r="BJ1239" s="19" t="s">
        <v>81</v>
      </c>
      <c r="BK1239" s="227">
        <f>ROUND(I1239*H1239,2)</f>
        <v>0</v>
      </c>
      <c r="BL1239" s="19" t="s">
        <v>220</v>
      </c>
      <c r="BM1239" s="226" t="s">
        <v>1632</v>
      </c>
    </row>
    <row r="1240" s="13" customFormat="1">
      <c r="A1240" s="13"/>
      <c r="B1240" s="228"/>
      <c r="C1240" s="229"/>
      <c r="D1240" s="230" t="s">
        <v>222</v>
      </c>
      <c r="E1240" s="231" t="s">
        <v>19</v>
      </c>
      <c r="F1240" s="232" t="s">
        <v>271</v>
      </c>
      <c r="G1240" s="229"/>
      <c r="H1240" s="231" t="s">
        <v>19</v>
      </c>
      <c r="I1240" s="233"/>
      <c r="J1240" s="229"/>
      <c r="K1240" s="229"/>
      <c r="L1240" s="234"/>
      <c r="M1240" s="235"/>
      <c r="N1240" s="236"/>
      <c r="O1240" s="236"/>
      <c r="P1240" s="236"/>
      <c r="Q1240" s="236"/>
      <c r="R1240" s="236"/>
      <c r="S1240" s="236"/>
      <c r="T1240" s="237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38" t="s">
        <v>222</v>
      </c>
      <c r="AU1240" s="238" t="s">
        <v>83</v>
      </c>
      <c r="AV1240" s="13" t="s">
        <v>81</v>
      </c>
      <c r="AW1240" s="13" t="s">
        <v>34</v>
      </c>
      <c r="AX1240" s="13" t="s">
        <v>74</v>
      </c>
      <c r="AY1240" s="238" t="s">
        <v>213</v>
      </c>
    </row>
    <row r="1241" s="14" customFormat="1">
      <c r="A1241" s="14"/>
      <c r="B1241" s="239"/>
      <c r="C1241" s="240"/>
      <c r="D1241" s="230" t="s">
        <v>222</v>
      </c>
      <c r="E1241" s="241" t="s">
        <v>19</v>
      </c>
      <c r="F1241" s="242" t="s">
        <v>1595</v>
      </c>
      <c r="G1241" s="240"/>
      <c r="H1241" s="243">
        <v>343.27800000000002</v>
      </c>
      <c r="I1241" s="244"/>
      <c r="J1241" s="240"/>
      <c r="K1241" s="240"/>
      <c r="L1241" s="245"/>
      <c r="M1241" s="246"/>
      <c r="N1241" s="247"/>
      <c r="O1241" s="247"/>
      <c r="P1241" s="247"/>
      <c r="Q1241" s="247"/>
      <c r="R1241" s="247"/>
      <c r="S1241" s="247"/>
      <c r="T1241" s="248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49" t="s">
        <v>222</v>
      </c>
      <c r="AU1241" s="249" t="s">
        <v>83</v>
      </c>
      <c r="AV1241" s="14" t="s">
        <v>83</v>
      </c>
      <c r="AW1241" s="14" t="s">
        <v>34</v>
      </c>
      <c r="AX1241" s="14" t="s">
        <v>74</v>
      </c>
      <c r="AY1241" s="249" t="s">
        <v>213</v>
      </c>
    </row>
    <row r="1242" s="14" customFormat="1">
      <c r="A1242" s="14"/>
      <c r="B1242" s="239"/>
      <c r="C1242" s="240"/>
      <c r="D1242" s="230" t="s">
        <v>222</v>
      </c>
      <c r="E1242" s="241" t="s">
        <v>19</v>
      </c>
      <c r="F1242" s="242" t="s">
        <v>1603</v>
      </c>
      <c r="G1242" s="240"/>
      <c r="H1242" s="243">
        <v>681.56100000000004</v>
      </c>
      <c r="I1242" s="244"/>
      <c r="J1242" s="240"/>
      <c r="K1242" s="240"/>
      <c r="L1242" s="245"/>
      <c r="M1242" s="246"/>
      <c r="N1242" s="247"/>
      <c r="O1242" s="247"/>
      <c r="P1242" s="247"/>
      <c r="Q1242" s="247"/>
      <c r="R1242" s="247"/>
      <c r="S1242" s="247"/>
      <c r="T1242" s="248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49" t="s">
        <v>222</v>
      </c>
      <c r="AU1242" s="249" t="s">
        <v>83</v>
      </c>
      <c r="AV1242" s="14" t="s">
        <v>83</v>
      </c>
      <c r="AW1242" s="14" t="s">
        <v>34</v>
      </c>
      <c r="AX1242" s="14" t="s">
        <v>74</v>
      </c>
      <c r="AY1242" s="249" t="s">
        <v>213</v>
      </c>
    </row>
    <row r="1243" s="16" customFormat="1">
      <c r="A1243" s="16"/>
      <c r="B1243" s="261"/>
      <c r="C1243" s="262"/>
      <c r="D1243" s="230" t="s">
        <v>222</v>
      </c>
      <c r="E1243" s="263" t="s">
        <v>19</v>
      </c>
      <c r="F1243" s="264" t="s">
        <v>299</v>
      </c>
      <c r="G1243" s="262"/>
      <c r="H1243" s="265">
        <v>1024.8389999999999</v>
      </c>
      <c r="I1243" s="266"/>
      <c r="J1243" s="262"/>
      <c r="K1243" s="262"/>
      <c r="L1243" s="267"/>
      <c r="M1243" s="268"/>
      <c r="N1243" s="269"/>
      <c r="O1243" s="269"/>
      <c r="P1243" s="269"/>
      <c r="Q1243" s="269"/>
      <c r="R1243" s="269"/>
      <c r="S1243" s="269"/>
      <c r="T1243" s="270"/>
      <c r="U1243" s="16"/>
      <c r="V1243" s="16"/>
      <c r="W1243" s="16"/>
      <c r="X1243" s="16"/>
      <c r="Y1243" s="16"/>
      <c r="Z1243" s="16"/>
      <c r="AA1243" s="16"/>
      <c r="AB1243" s="16"/>
      <c r="AC1243" s="16"/>
      <c r="AD1243" s="16"/>
      <c r="AE1243" s="16"/>
      <c r="AT1243" s="271" t="s">
        <v>222</v>
      </c>
      <c r="AU1243" s="271" t="s">
        <v>83</v>
      </c>
      <c r="AV1243" s="16" t="s">
        <v>106</v>
      </c>
      <c r="AW1243" s="16" t="s">
        <v>34</v>
      </c>
      <c r="AX1243" s="16" t="s">
        <v>74</v>
      </c>
      <c r="AY1243" s="271" t="s">
        <v>213</v>
      </c>
    </row>
    <row r="1244" s="14" customFormat="1">
      <c r="A1244" s="14"/>
      <c r="B1244" s="239"/>
      <c r="C1244" s="240"/>
      <c r="D1244" s="230" t="s">
        <v>222</v>
      </c>
      <c r="E1244" s="241" t="s">
        <v>19</v>
      </c>
      <c r="F1244" s="242" t="s">
        <v>1633</v>
      </c>
      <c r="G1244" s="240"/>
      <c r="H1244" s="243">
        <v>42.523000000000003</v>
      </c>
      <c r="I1244" s="244"/>
      <c r="J1244" s="240"/>
      <c r="K1244" s="240"/>
      <c r="L1244" s="245"/>
      <c r="M1244" s="246"/>
      <c r="N1244" s="247"/>
      <c r="O1244" s="247"/>
      <c r="P1244" s="247"/>
      <c r="Q1244" s="247"/>
      <c r="R1244" s="247"/>
      <c r="S1244" s="247"/>
      <c r="T1244" s="248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49" t="s">
        <v>222</v>
      </c>
      <c r="AU1244" s="249" t="s">
        <v>83</v>
      </c>
      <c r="AV1244" s="14" t="s">
        <v>83</v>
      </c>
      <c r="AW1244" s="14" t="s">
        <v>34</v>
      </c>
      <c r="AX1244" s="14" t="s">
        <v>74</v>
      </c>
      <c r="AY1244" s="249" t="s">
        <v>213</v>
      </c>
    </row>
    <row r="1245" s="14" customFormat="1">
      <c r="A1245" s="14"/>
      <c r="B1245" s="239"/>
      <c r="C1245" s="240"/>
      <c r="D1245" s="230" t="s">
        <v>222</v>
      </c>
      <c r="E1245" s="241" t="s">
        <v>19</v>
      </c>
      <c r="F1245" s="242" t="s">
        <v>1634</v>
      </c>
      <c r="G1245" s="240"/>
      <c r="H1245" s="243">
        <v>119.63200000000001</v>
      </c>
      <c r="I1245" s="244"/>
      <c r="J1245" s="240"/>
      <c r="K1245" s="240"/>
      <c r="L1245" s="245"/>
      <c r="M1245" s="246"/>
      <c r="N1245" s="247"/>
      <c r="O1245" s="247"/>
      <c r="P1245" s="247"/>
      <c r="Q1245" s="247"/>
      <c r="R1245" s="247"/>
      <c r="S1245" s="247"/>
      <c r="T1245" s="248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49" t="s">
        <v>222</v>
      </c>
      <c r="AU1245" s="249" t="s">
        <v>83</v>
      </c>
      <c r="AV1245" s="14" t="s">
        <v>83</v>
      </c>
      <c r="AW1245" s="14" t="s">
        <v>34</v>
      </c>
      <c r="AX1245" s="14" t="s">
        <v>74</v>
      </c>
      <c r="AY1245" s="249" t="s">
        <v>213</v>
      </c>
    </row>
    <row r="1246" s="14" customFormat="1">
      <c r="A1246" s="14"/>
      <c r="B1246" s="239"/>
      <c r="C1246" s="240"/>
      <c r="D1246" s="230" t="s">
        <v>222</v>
      </c>
      <c r="E1246" s="241" t="s">
        <v>19</v>
      </c>
      <c r="F1246" s="242" t="s">
        <v>1635</v>
      </c>
      <c r="G1246" s="240"/>
      <c r="H1246" s="243">
        <v>56.085000000000001</v>
      </c>
      <c r="I1246" s="244"/>
      <c r="J1246" s="240"/>
      <c r="K1246" s="240"/>
      <c r="L1246" s="245"/>
      <c r="M1246" s="246"/>
      <c r="N1246" s="247"/>
      <c r="O1246" s="247"/>
      <c r="P1246" s="247"/>
      <c r="Q1246" s="247"/>
      <c r="R1246" s="247"/>
      <c r="S1246" s="247"/>
      <c r="T1246" s="248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49" t="s">
        <v>222</v>
      </c>
      <c r="AU1246" s="249" t="s">
        <v>83</v>
      </c>
      <c r="AV1246" s="14" t="s">
        <v>83</v>
      </c>
      <c r="AW1246" s="14" t="s">
        <v>34</v>
      </c>
      <c r="AX1246" s="14" t="s">
        <v>74</v>
      </c>
      <c r="AY1246" s="249" t="s">
        <v>213</v>
      </c>
    </row>
    <row r="1247" s="14" customFormat="1">
      <c r="A1247" s="14"/>
      <c r="B1247" s="239"/>
      <c r="C1247" s="240"/>
      <c r="D1247" s="230" t="s">
        <v>222</v>
      </c>
      <c r="E1247" s="241" t="s">
        <v>19</v>
      </c>
      <c r="F1247" s="242" t="s">
        <v>1636</v>
      </c>
      <c r="G1247" s="240"/>
      <c r="H1247" s="243">
        <v>92.069000000000003</v>
      </c>
      <c r="I1247" s="244"/>
      <c r="J1247" s="240"/>
      <c r="K1247" s="240"/>
      <c r="L1247" s="245"/>
      <c r="M1247" s="246"/>
      <c r="N1247" s="247"/>
      <c r="O1247" s="247"/>
      <c r="P1247" s="247"/>
      <c r="Q1247" s="247"/>
      <c r="R1247" s="247"/>
      <c r="S1247" s="247"/>
      <c r="T1247" s="248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49" t="s">
        <v>222</v>
      </c>
      <c r="AU1247" s="249" t="s">
        <v>83</v>
      </c>
      <c r="AV1247" s="14" t="s">
        <v>83</v>
      </c>
      <c r="AW1247" s="14" t="s">
        <v>34</v>
      </c>
      <c r="AX1247" s="14" t="s">
        <v>74</v>
      </c>
      <c r="AY1247" s="249" t="s">
        <v>213</v>
      </c>
    </row>
    <row r="1248" s="16" customFormat="1">
      <c r="A1248" s="16"/>
      <c r="B1248" s="261"/>
      <c r="C1248" s="262"/>
      <c r="D1248" s="230" t="s">
        <v>222</v>
      </c>
      <c r="E1248" s="263" t="s">
        <v>19</v>
      </c>
      <c r="F1248" s="264" t="s">
        <v>299</v>
      </c>
      <c r="G1248" s="262"/>
      <c r="H1248" s="265">
        <v>310.30900000000003</v>
      </c>
      <c r="I1248" s="266"/>
      <c r="J1248" s="262"/>
      <c r="K1248" s="262"/>
      <c r="L1248" s="267"/>
      <c r="M1248" s="268"/>
      <c r="N1248" s="269"/>
      <c r="O1248" s="269"/>
      <c r="P1248" s="269"/>
      <c r="Q1248" s="269"/>
      <c r="R1248" s="269"/>
      <c r="S1248" s="269"/>
      <c r="T1248" s="270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T1248" s="271" t="s">
        <v>222</v>
      </c>
      <c r="AU1248" s="271" t="s">
        <v>83</v>
      </c>
      <c r="AV1248" s="16" t="s">
        <v>106</v>
      </c>
      <c r="AW1248" s="16" t="s">
        <v>34</v>
      </c>
      <c r="AX1248" s="16" t="s">
        <v>74</v>
      </c>
      <c r="AY1248" s="271" t="s">
        <v>213</v>
      </c>
    </row>
    <row r="1249" s="13" customFormat="1">
      <c r="A1249" s="13"/>
      <c r="B1249" s="228"/>
      <c r="C1249" s="229"/>
      <c r="D1249" s="230" t="s">
        <v>222</v>
      </c>
      <c r="E1249" s="231" t="s">
        <v>19</v>
      </c>
      <c r="F1249" s="232" t="s">
        <v>223</v>
      </c>
      <c r="G1249" s="229"/>
      <c r="H1249" s="231" t="s">
        <v>19</v>
      </c>
      <c r="I1249" s="233"/>
      <c r="J1249" s="229"/>
      <c r="K1249" s="229"/>
      <c r="L1249" s="234"/>
      <c r="M1249" s="235"/>
      <c r="N1249" s="236"/>
      <c r="O1249" s="236"/>
      <c r="P1249" s="236"/>
      <c r="Q1249" s="236"/>
      <c r="R1249" s="236"/>
      <c r="S1249" s="236"/>
      <c r="T1249" s="237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8" t="s">
        <v>222</v>
      </c>
      <c r="AU1249" s="238" t="s">
        <v>83</v>
      </c>
      <c r="AV1249" s="13" t="s">
        <v>81</v>
      </c>
      <c r="AW1249" s="13" t="s">
        <v>34</v>
      </c>
      <c r="AX1249" s="13" t="s">
        <v>74</v>
      </c>
      <c r="AY1249" s="238" t="s">
        <v>213</v>
      </c>
    </row>
    <row r="1250" s="14" customFormat="1">
      <c r="A1250" s="14"/>
      <c r="B1250" s="239"/>
      <c r="C1250" s="240"/>
      <c r="D1250" s="230" t="s">
        <v>222</v>
      </c>
      <c r="E1250" s="241" t="s">
        <v>19</v>
      </c>
      <c r="F1250" s="242" t="s">
        <v>1637</v>
      </c>
      <c r="G1250" s="240"/>
      <c r="H1250" s="243">
        <v>177.816</v>
      </c>
      <c r="I1250" s="244"/>
      <c r="J1250" s="240"/>
      <c r="K1250" s="240"/>
      <c r="L1250" s="245"/>
      <c r="M1250" s="246"/>
      <c r="N1250" s="247"/>
      <c r="O1250" s="247"/>
      <c r="P1250" s="247"/>
      <c r="Q1250" s="247"/>
      <c r="R1250" s="247"/>
      <c r="S1250" s="247"/>
      <c r="T1250" s="248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49" t="s">
        <v>222</v>
      </c>
      <c r="AU1250" s="249" t="s">
        <v>83</v>
      </c>
      <c r="AV1250" s="14" t="s">
        <v>83</v>
      </c>
      <c r="AW1250" s="14" t="s">
        <v>34</v>
      </c>
      <c r="AX1250" s="14" t="s">
        <v>74</v>
      </c>
      <c r="AY1250" s="249" t="s">
        <v>213</v>
      </c>
    </row>
    <row r="1251" s="15" customFormat="1">
      <c r="A1251" s="15"/>
      <c r="B1251" s="250"/>
      <c r="C1251" s="251"/>
      <c r="D1251" s="230" t="s">
        <v>222</v>
      </c>
      <c r="E1251" s="252" t="s">
        <v>19</v>
      </c>
      <c r="F1251" s="253" t="s">
        <v>228</v>
      </c>
      <c r="G1251" s="251"/>
      <c r="H1251" s="254">
        <v>1512.9639999999999</v>
      </c>
      <c r="I1251" s="255"/>
      <c r="J1251" s="251"/>
      <c r="K1251" s="251"/>
      <c r="L1251" s="256"/>
      <c r="M1251" s="257"/>
      <c r="N1251" s="258"/>
      <c r="O1251" s="258"/>
      <c r="P1251" s="258"/>
      <c r="Q1251" s="258"/>
      <c r="R1251" s="258"/>
      <c r="S1251" s="258"/>
      <c r="T1251" s="259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60" t="s">
        <v>222</v>
      </c>
      <c r="AU1251" s="260" t="s">
        <v>83</v>
      </c>
      <c r="AV1251" s="15" t="s">
        <v>220</v>
      </c>
      <c r="AW1251" s="15" t="s">
        <v>34</v>
      </c>
      <c r="AX1251" s="15" t="s">
        <v>81</v>
      </c>
      <c r="AY1251" s="260" t="s">
        <v>213</v>
      </c>
    </row>
    <row r="1252" s="2" customFormat="1" ht="16.5" customHeight="1">
      <c r="A1252" s="40"/>
      <c r="B1252" s="41"/>
      <c r="C1252" s="215" t="s">
        <v>1638</v>
      </c>
      <c r="D1252" s="215" t="s">
        <v>215</v>
      </c>
      <c r="E1252" s="216" t="s">
        <v>1639</v>
      </c>
      <c r="F1252" s="217" t="s">
        <v>1640</v>
      </c>
      <c r="G1252" s="218" t="s">
        <v>218</v>
      </c>
      <c r="H1252" s="219">
        <v>1.778</v>
      </c>
      <c r="I1252" s="220"/>
      <c r="J1252" s="221">
        <f>ROUND(I1252*H1252,2)</f>
        <v>0</v>
      </c>
      <c r="K1252" s="217" t="s">
        <v>219</v>
      </c>
      <c r="L1252" s="46"/>
      <c r="M1252" s="222" t="s">
        <v>19</v>
      </c>
      <c r="N1252" s="223" t="s">
        <v>45</v>
      </c>
      <c r="O1252" s="86"/>
      <c r="P1252" s="224">
        <f>O1252*H1252</f>
        <v>0</v>
      </c>
      <c r="Q1252" s="224">
        <v>0.54034000000000004</v>
      </c>
      <c r="R1252" s="224">
        <f>Q1252*H1252</f>
        <v>0.96072452000000008</v>
      </c>
      <c r="S1252" s="224">
        <v>0</v>
      </c>
      <c r="T1252" s="225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26" t="s">
        <v>220</v>
      </c>
      <c r="AT1252" s="226" t="s">
        <v>215</v>
      </c>
      <c r="AU1252" s="226" t="s">
        <v>83</v>
      </c>
      <c r="AY1252" s="19" t="s">
        <v>213</v>
      </c>
      <c r="BE1252" s="227">
        <f>IF(N1252="základní",J1252,0)</f>
        <v>0</v>
      </c>
      <c r="BF1252" s="227">
        <f>IF(N1252="snížená",J1252,0)</f>
        <v>0</v>
      </c>
      <c r="BG1252" s="227">
        <f>IF(N1252="zákl. přenesená",J1252,0)</f>
        <v>0</v>
      </c>
      <c r="BH1252" s="227">
        <f>IF(N1252="sníž. přenesená",J1252,0)</f>
        <v>0</v>
      </c>
      <c r="BI1252" s="227">
        <f>IF(N1252="nulová",J1252,0)</f>
        <v>0</v>
      </c>
      <c r="BJ1252" s="19" t="s">
        <v>81</v>
      </c>
      <c r="BK1252" s="227">
        <f>ROUND(I1252*H1252,2)</f>
        <v>0</v>
      </c>
      <c r="BL1252" s="19" t="s">
        <v>220</v>
      </c>
      <c r="BM1252" s="226" t="s">
        <v>1641</v>
      </c>
    </row>
    <row r="1253" s="13" customFormat="1">
      <c r="A1253" s="13"/>
      <c r="B1253" s="228"/>
      <c r="C1253" s="229"/>
      <c r="D1253" s="230" t="s">
        <v>222</v>
      </c>
      <c r="E1253" s="231" t="s">
        <v>19</v>
      </c>
      <c r="F1253" s="232" t="s">
        <v>271</v>
      </c>
      <c r="G1253" s="229"/>
      <c r="H1253" s="231" t="s">
        <v>19</v>
      </c>
      <c r="I1253" s="233"/>
      <c r="J1253" s="229"/>
      <c r="K1253" s="229"/>
      <c r="L1253" s="234"/>
      <c r="M1253" s="235"/>
      <c r="N1253" s="236"/>
      <c r="O1253" s="236"/>
      <c r="P1253" s="236"/>
      <c r="Q1253" s="236"/>
      <c r="R1253" s="236"/>
      <c r="S1253" s="236"/>
      <c r="T1253" s="237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38" t="s">
        <v>222</v>
      </c>
      <c r="AU1253" s="238" t="s">
        <v>83</v>
      </c>
      <c r="AV1253" s="13" t="s">
        <v>81</v>
      </c>
      <c r="AW1253" s="13" t="s">
        <v>34</v>
      </c>
      <c r="AX1253" s="13" t="s">
        <v>74</v>
      </c>
      <c r="AY1253" s="238" t="s">
        <v>213</v>
      </c>
    </row>
    <row r="1254" s="13" customFormat="1">
      <c r="A1254" s="13"/>
      <c r="B1254" s="228"/>
      <c r="C1254" s="229"/>
      <c r="D1254" s="230" t="s">
        <v>222</v>
      </c>
      <c r="E1254" s="231" t="s">
        <v>19</v>
      </c>
      <c r="F1254" s="232" t="s">
        <v>223</v>
      </c>
      <c r="G1254" s="229"/>
      <c r="H1254" s="231" t="s">
        <v>19</v>
      </c>
      <c r="I1254" s="233"/>
      <c r="J1254" s="229"/>
      <c r="K1254" s="229"/>
      <c r="L1254" s="234"/>
      <c r="M1254" s="235"/>
      <c r="N1254" s="236"/>
      <c r="O1254" s="236"/>
      <c r="P1254" s="236"/>
      <c r="Q1254" s="236"/>
      <c r="R1254" s="236"/>
      <c r="S1254" s="236"/>
      <c r="T1254" s="237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38" t="s">
        <v>222</v>
      </c>
      <c r="AU1254" s="238" t="s">
        <v>83</v>
      </c>
      <c r="AV1254" s="13" t="s">
        <v>81</v>
      </c>
      <c r="AW1254" s="13" t="s">
        <v>34</v>
      </c>
      <c r="AX1254" s="13" t="s">
        <v>74</v>
      </c>
      <c r="AY1254" s="238" t="s">
        <v>213</v>
      </c>
    </row>
    <row r="1255" s="14" customFormat="1">
      <c r="A1255" s="14"/>
      <c r="B1255" s="239"/>
      <c r="C1255" s="240"/>
      <c r="D1255" s="230" t="s">
        <v>222</v>
      </c>
      <c r="E1255" s="241" t="s">
        <v>19</v>
      </c>
      <c r="F1255" s="242" t="s">
        <v>1642</v>
      </c>
      <c r="G1255" s="240"/>
      <c r="H1255" s="243">
        <v>1.778</v>
      </c>
      <c r="I1255" s="244"/>
      <c r="J1255" s="240"/>
      <c r="K1255" s="240"/>
      <c r="L1255" s="245"/>
      <c r="M1255" s="246"/>
      <c r="N1255" s="247"/>
      <c r="O1255" s="247"/>
      <c r="P1255" s="247"/>
      <c r="Q1255" s="247"/>
      <c r="R1255" s="247"/>
      <c r="S1255" s="247"/>
      <c r="T1255" s="248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49" t="s">
        <v>222</v>
      </c>
      <c r="AU1255" s="249" t="s">
        <v>83</v>
      </c>
      <c r="AV1255" s="14" t="s">
        <v>83</v>
      </c>
      <c r="AW1255" s="14" t="s">
        <v>34</v>
      </c>
      <c r="AX1255" s="14" t="s">
        <v>81</v>
      </c>
      <c r="AY1255" s="249" t="s">
        <v>213</v>
      </c>
    </row>
    <row r="1256" s="2" customFormat="1" ht="16.5" customHeight="1">
      <c r="A1256" s="40"/>
      <c r="B1256" s="41"/>
      <c r="C1256" s="272" t="s">
        <v>1643</v>
      </c>
      <c r="D1256" s="272" t="s">
        <v>310</v>
      </c>
      <c r="E1256" s="273" t="s">
        <v>1644</v>
      </c>
      <c r="F1256" s="274" t="s">
        <v>1645</v>
      </c>
      <c r="G1256" s="275" t="s">
        <v>501</v>
      </c>
      <c r="H1256" s="276">
        <v>675.63999999999999</v>
      </c>
      <c r="I1256" s="277"/>
      <c r="J1256" s="278">
        <f>ROUND(I1256*H1256,2)</f>
        <v>0</v>
      </c>
      <c r="K1256" s="274" t="s">
        <v>219</v>
      </c>
      <c r="L1256" s="279"/>
      <c r="M1256" s="280" t="s">
        <v>19</v>
      </c>
      <c r="N1256" s="281" t="s">
        <v>45</v>
      </c>
      <c r="O1256" s="86"/>
      <c r="P1256" s="224">
        <f>O1256*H1256</f>
        <v>0</v>
      </c>
      <c r="Q1256" s="224">
        <v>0.0041000000000000003</v>
      </c>
      <c r="R1256" s="224">
        <f>Q1256*H1256</f>
        <v>2.770124</v>
      </c>
      <c r="S1256" s="224">
        <v>0</v>
      </c>
      <c r="T1256" s="225">
        <f>S1256*H1256</f>
        <v>0</v>
      </c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R1256" s="226" t="s">
        <v>257</v>
      </c>
      <c r="AT1256" s="226" t="s">
        <v>310</v>
      </c>
      <c r="AU1256" s="226" t="s">
        <v>83</v>
      </c>
      <c r="AY1256" s="19" t="s">
        <v>213</v>
      </c>
      <c r="BE1256" s="227">
        <f>IF(N1256="základní",J1256,0)</f>
        <v>0</v>
      </c>
      <c r="BF1256" s="227">
        <f>IF(N1256="snížená",J1256,0)</f>
        <v>0</v>
      </c>
      <c r="BG1256" s="227">
        <f>IF(N1256="zákl. přenesená",J1256,0)</f>
        <v>0</v>
      </c>
      <c r="BH1256" s="227">
        <f>IF(N1256="sníž. přenesená",J1256,0)</f>
        <v>0</v>
      </c>
      <c r="BI1256" s="227">
        <f>IF(N1256="nulová",J1256,0)</f>
        <v>0</v>
      </c>
      <c r="BJ1256" s="19" t="s">
        <v>81</v>
      </c>
      <c r="BK1256" s="227">
        <f>ROUND(I1256*H1256,2)</f>
        <v>0</v>
      </c>
      <c r="BL1256" s="19" t="s">
        <v>220</v>
      </c>
      <c r="BM1256" s="226" t="s">
        <v>1646</v>
      </c>
    </row>
    <row r="1257" s="14" customFormat="1">
      <c r="A1257" s="14"/>
      <c r="B1257" s="239"/>
      <c r="C1257" s="240"/>
      <c r="D1257" s="230" t="s">
        <v>222</v>
      </c>
      <c r="E1257" s="241" t="s">
        <v>19</v>
      </c>
      <c r="F1257" s="242" t="s">
        <v>1647</v>
      </c>
      <c r="G1257" s="240"/>
      <c r="H1257" s="243">
        <v>675.63999999999999</v>
      </c>
      <c r="I1257" s="244"/>
      <c r="J1257" s="240"/>
      <c r="K1257" s="240"/>
      <c r="L1257" s="245"/>
      <c r="M1257" s="246"/>
      <c r="N1257" s="247"/>
      <c r="O1257" s="247"/>
      <c r="P1257" s="247"/>
      <c r="Q1257" s="247"/>
      <c r="R1257" s="247"/>
      <c r="S1257" s="247"/>
      <c r="T1257" s="248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49" t="s">
        <v>222</v>
      </c>
      <c r="AU1257" s="249" t="s">
        <v>83</v>
      </c>
      <c r="AV1257" s="14" t="s">
        <v>83</v>
      </c>
      <c r="AW1257" s="14" t="s">
        <v>34</v>
      </c>
      <c r="AX1257" s="14" t="s">
        <v>81</v>
      </c>
      <c r="AY1257" s="249" t="s">
        <v>213</v>
      </c>
    </row>
    <row r="1258" s="2" customFormat="1">
      <c r="A1258" s="40"/>
      <c r="B1258" s="41"/>
      <c r="C1258" s="215" t="s">
        <v>1648</v>
      </c>
      <c r="D1258" s="215" t="s">
        <v>215</v>
      </c>
      <c r="E1258" s="216" t="s">
        <v>1649</v>
      </c>
      <c r="F1258" s="217" t="s">
        <v>1650</v>
      </c>
      <c r="G1258" s="218" t="s">
        <v>236</v>
      </c>
      <c r="H1258" s="219">
        <v>768.96600000000001</v>
      </c>
      <c r="I1258" s="220"/>
      <c r="J1258" s="221">
        <f>ROUND(I1258*H1258,2)</f>
        <v>0</v>
      </c>
      <c r="K1258" s="217" t="s">
        <v>19</v>
      </c>
      <c r="L1258" s="46"/>
      <c r="M1258" s="222" t="s">
        <v>19</v>
      </c>
      <c r="N1258" s="223" t="s">
        <v>45</v>
      </c>
      <c r="O1258" s="86"/>
      <c r="P1258" s="224">
        <f>O1258*H1258</f>
        <v>0</v>
      </c>
      <c r="Q1258" s="224">
        <v>0</v>
      </c>
      <c r="R1258" s="224">
        <f>Q1258*H1258</f>
        <v>0</v>
      </c>
      <c r="S1258" s="224">
        <v>0</v>
      </c>
      <c r="T1258" s="225">
        <f>S1258*H1258</f>
        <v>0</v>
      </c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R1258" s="226" t="s">
        <v>220</v>
      </c>
      <c r="AT1258" s="226" t="s">
        <v>215</v>
      </c>
      <c r="AU1258" s="226" t="s">
        <v>83</v>
      </c>
      <c r="AY1258" s="19" t="s">
        <v>213</v>
      </c>
      <c r="BE1258" s="227">
        <f>IF(N1258="základní",J1258,0)</f>
        <v>0</v>
      </c>
      <c r="BF1258" s="227">
        <f>IF(N1258="snížená",J1258,0)</f>
        <v>0</v>
      </c>
      <c r="BG1258" s="227">
        <f>IF(N1258="zákl. přenesená",J1258,0)</f>
        <v>0</v>
      </c>
      <c r="BH1258" s="227">
        <f>IF(N1258="sníž. přenesená",J1258,0)</f>
        <v>0</v>
      </c>
      <c r="BI1258" s="227">
        <f>IF(N1258="nulová",J1258,0)</f>
        <v>0</v>
      </c>
      <c r="BJ1258" s="19" t="s">
        <v>81</v>
      </c>
      <c r="BK1258" s="227">
        <f>ROUND(I1258*H1258,2)</f>
        <v>0</v>
      </c>
      <c r="BL1258" s="19" t="s">
        <v>220</v>
      </c>
      <c r="BM1258" s="226" t="s">
        <v>1651</v>
      </c>
    </row>
    <row r="1259" s="13" customFormat="1">
      <c r="A1259" s="13"/>
      <c r="B1259" s="228"/>
      <c r="C1259" s="229"/>
      <c r="D1259" s="230" t="s">
        <v>222</v>
      </c>
      <c r="E1259" s="231" t="s">
        <v>19</v>
      </c>
      <c r="F1259" s="232" t="s">
        <v>271</v>
      </c>
      <c r="G1259" s="229"/>
      <c r="H1259" s="231" t="s">
        <v>19</v>
      </c>
      <c r="I1259" s="233"/>
      <c r="J1259" s="229"/>
      <c r="K1259" s="229"/>
      <c r="L1259" s="234"/>
      <c r="M1259" s="235"/>
      <c r="N1259" s="236"/>
      <c r="O1259" s="236"/>
      <c r="P1259" s="236"/>
      <c r="Q1259" s="236"/>
      <c r="R1259" s="236"/>
      <c r="S1259" s="236"/>
      <c r="T1259" s="237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38" t="s">
        <v>222</v>
      </c>
      <c r="AU1259" s="238" t="s">
        <v>83</v>
      </c>
      <c r="AV1259" s="13" t="s">
        <v>81</v>
      </c>
      <c r="AW1259" s="13" t="s">
        <v>34</v>
      </c>
      <c r="AX1259" s="13" t="s">
        <v>74</v>
      </c>
      <c r="AY1259" s="238" t="s">
        <v>213</v>
      </c>
    </row>
    <row r="1260" s="13" customFormat="1">
      <c r="A1260" s="13"/>
      <c r="B1260" s="228"/>
      <c r="C1260" s="229"/>
      <c r="D1260" s="230" t="s">
        <v>222</v>
      </c>
      <c r="E1260" s="231" t="s">
        <v>19</v>
      </c>
      <c r="F1260" s="232" t="s">
        <v>650</v>
      </c>
      <c r="G1260" s="229"/>
      <c r="H1260" s="231" t="s">
        <v>19</v>
      </c>
      <c r="I1260" s="233"/>
      <c r="J1260" s="229"/>
      <c r="K1260" s="229"/>
      <c r="L1260" s="234"/>
      <c r="M1260" s="235"/>
      <c r="N1260" s="236"/>
      <c r="O1260" s="236"/>
      <c r="P1260" s="236"/>
      <c r="Q1260" s="236"/>
      <c r="R1260" s="236"/>
      <c r="S1260" s="236"/>
      <c r="T1260" s="237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38" t="s">
        <v>222</v>
      </c>
      <c r="AU1260" s="238" t="s">
        <v>83</v>
      </c>
      <c r="AV1260" s="13" t="s">
        <v>81</v>
      </c>
      <c r="AW1260" s="13" t="s">
        <v>34</v>
      </c>
      <c r="AX1260" s="13" t="s">
        <v>74</v>
      </c>
      <c r="AY1260" s="238" t="s">
        <v>213</v>
      </c>
    </row>
    <row r="1261" s="13" customFormat="1">
      <c r="A1261" s="13"/>
      <c r="B1261" s="228"/>
      <c r="C1261" s="229"/>
      <c r="D1261" s="230" t="s">
        <v>222</v>
      </c>
      <c r="E1261" s="231" t="s">
        <v>19</v>
      </c>
      <c r="F1261" s="232" t="s">
        <v>1652</v>
      </c>
      <c r="G1261" s="229"/>
      <c r="H1261" s="231" t="s">
        <v>19</v>
      </c>
      <c r="I1261" s="233"/>
      <c r="J1261" s="229"/>
      <c r="K1261" s="229"/>
      <c r="L1261" s="234"/>
      <c r="M1261" s="235"/>
      <c r="N1261" s="236"/>
      <c r="O1261" s="236"/>
      <c r="P1261" s="236"/>
      <c r="Q1261" s="236"/>
      <c r="R1261" s="236"/>
      <c r="S1261" s="236"/>
      <c r="T1261" s="237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38" t="s">
        <v>222</v>
      </c>
      <c r="AU1261" s="238" t="s">
        <v>83</v>
      </c>
      <c r="AV1261" s="13" t="s">
        <v>81</v>
      </c>
      <c r="AW1261" s="13" t="s">
        <v>34</v>
      </c>
      <c r="AX1261" s="13" t="s">
        <v>74</v>
      </c>
      <c r="AY1261" s="238" t="s">
        <v>213</v>
      </c>
    </row>
    <row r="1262" s="14" customFormat="1">
      <c r="A1262" s="14"/>
      <c r="B1262" s="239"/>
      <c r="C1262" s="240"/>
      <c r="D1262" s="230" t="s">
        <v>222</v>
      </c>
      <c r="E1262" s="241" t="s">
        <v>19</v>
      </c>
      <c r="F1262" s="242" t="s">
        <v>1653</v>
      </c>
      <c r="G1262" s="240"/>
      <c r="H1262" s="243">
        <v>77.424000000000007</v>
      </c>
      <c r="I1262" s="244"/>
      <c r="J1262" s="240"/>
      <c r="K1262" s="240"/>
      <c r="L1262" s="245"/>
      <c r="M1262" s="246"/>
      <c r="N1262" s="247"/>
      <c r="O1262" s="247"/>
      <c r="P1262" s="247"/>
      <c r="Q1262" s="247"/>
      <c r="R1262" s="247"/>
      <c r="S1262" s="247"/>
      <c r="T1262" s="248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49" t="s">
        <v>222</v>
      </c>
      <c r="AU1262" s="249" t="s">
        <v>83</v>
      </c>
      <c r="AV1262" s="14" t="s">
        <v>83</v>
      </c>
      <c r="AW1262" s="14" t="s">
        <v>34</v>
      </c>
      <c r="AX1262" s="14" t="s">
        <v>74</v>
      </c>
      <c r="AY1262" s="249" t="s">
        <v>213</v>
      </c>
    </row>
    <row r="1263" s="14" customFormat="1">
      <c r="A1263" s="14"/>
      <c r="B1263" s="239"/>
      <c r="C1263" s="240"/>
      <c r="D1263" s="230" t="s">
        <v>222</v>
      </c>
      <c r="E1263" s="241" t="s">
        <v>19</v>
      </c>
      <c r="F1263" s="242" t="s">
        <v>1654</v>
      </c>
      <c r="G1263" s="240"/>
      <c r="H1263" s="243">
        <v>69.347999999999999</v>
      </c>
      <c r="I1263" s="244"/>
      <c r="J1263" s="240"/>
      <c r="K1263" s="240"/>
      <c r="L1263" s="245"/>
      <c r="M1263" s="246"/>
      <c r="N1263" s="247"/>
      <c r="O1263" s="247"/>
      <c r="P1263" s="247"/>
      <c r="Q1263" s="247"/>
      <c r="R1263" s="247"/>
      <c r="S1263" s="247"/>
      <c r="T1263" s="248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49" t="s">
        <v>222</v>
      </c>
      <c r="AU1263" s="249" t="s">
        <v>83</v>
      </c>
      <c r="AV1263" s="14" t="s">
        <v>83</v>
      </c>
      <c r="AW1263" s="14" t="s">
        <v>34</v>
      </c>
      <c r="AX1263" s="14" t="s">
        <v>74</v>
      </c>
      <c r="AY1263" s="249" t="s">
        <v>213</v>
      </c>
    </row>
    <row r="1264" s="14" customFormat="1">
      <c r="A1264" s="14"/>
      <c r="B1264" s="239"/>
      <c r="C1264" s="240"/>
      <c r="D1264" s="230" t="s">
        <v>222</v>
      </c>
      <c r="E1264" s="241" t="s">
        <v>19</v>
      </c>
      <c r="F1264" s="242" t="s">
        <v>1655</v>
      </c>
      <c r="G1264" s="240"/>
      <c r="H1264" s="243">
        <v>67.575000000000003</v>
      </c>
      <c r="I1264" s="244"/>
      <c r="J1264" s="240"/>
      <c r="K1264" s="240"/>
      <c r="L1264" s="245"/>
      <c r="M1264" s="246"/>
      <c r="N1264" s="247"/>
      <c r="O1264" s="247"/>
      <c r="P1264" s="247"/>
      <c r="Q1264" s="247"/>
      <c r="R1264" s="247"/>
      <c r="S1264" s="247"/>
      <c r="T1264" s="248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49" t="s">
        <v>222</v>
      </c>
      <c r="AU1264" s="249" t="s">
        <v>83</v>
      </c>
      <c r="AV1264" s="14" t="s">
        <v>83</v>
      </c>
      <c r="AW1264" s="14" t="s">
        <v>34</v>
      </c>
      <c r="AX1264" s="14" t="s">
        <v>74</v>
      </c>
      <c r="AY1264" s="249" t="s">
        <v>213</v>
      </c>
    </row>
    <row r="1265" s="13" customFormat="1">
      <c r="A1265" s="13"/>
      <c r="B1265" s="228"/>
      <c r="C1265" s="229"/>
      <c r="D1265" s="230" t="s">
        <v>222</v>
      </c>
      <c r="E1265" s="231" t="s">
        <v>19</v>
      </c>
      <c r="F1265" s="232" t="s">
        <v>1656</v>
      </c>
      <c r="G1265" s="229"/>
      <c r="H1265" s="231" t="s">
        <v>19</v>
      </c>
      <c r="I1265" s="233"/>
      <c r="J1265" s="229"/>
      <c r="K1265" s="229"/>
      <c r="L1265" s="234"/>
      <c r="M1265" s="235"/>
      <c r="N1265" s="236"/>
      <c r="O1265" s="236"/>
      <c r="P1265" s="236"/>
      <c r="Q1265" s="236"/>
      <c r="R1265" s="236"/>
      <c r="S1265" s="236"/>
      <c r="T1265" s="237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38" t="s">
        <v>222</v>
      </c>
      <c r="AU1265" s="238" t="s">
        <v>83</v>
      </c>
      <c r="AV1265" s="13" t="s">
        <v>81</v>
      </c>
      <c r="AW1265" s="13" t="s">
        <v>34</v>
      </c>
      <c r="AX1265" s="13" t="s">
        <v>74</v>
      </c>
      <c r="AY1265" s="238" t="s">
        <v>213</v>
      </c>
    </row>
    <row r="1266" s="14" customFormat="1">
      <c r="A1266" s="14"/>
      <c r="B1266" s="239"/>
      <c r="C1266" s="240"/>
      <c r="D1266" s="230" t="s">
        <v>222</v>
      </c>
      <c r="E1266" s="241" t="s">
        <v>19</v>
      </c>
      <c r="F1266" s="242" t="s">
        <v>1657</v>
      </c>
      <c r="G1266" s="240"/>
      <c r="H1266" s="243">
        <v>230.94999999999999</v>
      </c>
      <c r="I1266" s="244"/>
      <c r="J1266" s="240"/>
      <c r="K1266" s="240"/>
      <c r="L1266" s="245"/>
      <c r="M1266" s="246"/>
      <c r="N1266" s="247"/>
      <c r="O1266" s="247"/>
      <c r="P1266" s="247"/>
      <c r="Q1266" s="247"/>
      <c r="R1266" s="247"/>
      <c r="S1266" s="247"/>
      <c r="T1266" s="248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49" t="s">
        <v>222</v>
      </c>
      <c r="AU1266" s="249" t="s">
        <v>83</v>
      </c>
      <c r="AV1266" s="14" t="s">
        <v>83</v>
      </c>
      <c r="AW1266" s="14" t="s">
        <v>34</v>
      </c>
      <c r="AX1266" s="14" t="s">
        <v>74</v>
      </c>
      <c r="AY1266" s="249" t="s">
        <v>213</v>
      </c>
    </row>
    <row r="1267" s="14" customFormat="1">
      <c r="A1267" s="14"/>
      <c r="B1267" s="239"/>
      <c r="C1267" s="240"/>
      <c r="D1267" s="230" t="s">
        <v>222</v>
      </c>
      <c r="E1267" s="241" t="s">
        <v>19</v>
      </c>
      <c r="F1267" s="242" t="s">
        <v>1658</v>
      </c>
      <c r="G1267" s="240"/>
      <c r="H1267" s="243">
        <v>279.99200000000002</v>
      </c>
      <c r="I1267" s="244"/>
      <c r="J1267" s="240"/>
      <c r="K1267" s="240"/>
      <c r="L1267" s="245"/>
      <c r="M1267" s="246"/>
      <c r="N1267" s="247"/>
      <c r="O1267" s="247"/>
      <c r="P1267" s="247"/>
      <c r="Q1267" s="247"/>
      <c r="R1267" s="247"/>
      <c r="S1267" s="247"/>
      <c r="T1267" s="248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49" t="s">
        <v>222</v>
      </c>
      <c r="AU1267" s="249" t="s">
        <v>83</v>
      </c>
      <c r="AV1267" s="14" t="s">
        <v>83</v>
      </c>
      <c r="AW1267" s="14" t="s">
        <v>34</v>
      </c>
      <c r="AX1267" s="14" t="s">
        <v>74</v>
      </c>
      <c r="AY1267" s="249" t="s">
        <v>213</v>
      </c>
    </row>
    <row r="1268" s="14" customFormat="1">
      <c r="A1268" s="14"/>
      <c r="B1268" s="239"/>
      <c r="C1268" s="240"/>
      <c r="D1268" s="230" t="s">
        <v>222</v>
      </c>
      <c r="E1268" s="241" t="s">
        <v>19</v>
      </c>
      <c r="F1268" s="242" t="s">
        <v>1659</v>
      </c>
      <c r="G1268" s="240"/>
      <c r="H1268" s="243">
        <v>-31.323</v>
      </c>
      <c r="I1268" s="244"/>
      <c r="J1268" s="240"/>
      <c r="K1268" s="240"/>
      <c r="L1268" s="245"/>
      <c r="M1268" s="246"/>
      <c r="N1268" s="247"/>
      <c r="O1268" s="247"/>
      <c r="P1268" s="247"/>
      <c r="Q1268" s="247"/>
      <c r="R1268" s="247"/>
      <c r="S1268" s="247"/>
      <c r="T1268" s="248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49" t="s">
        <v>222</v>
      </c>
      <c r="AU1268" s="249" t="s">
        <v>83</v>
      </c>
      <c r="AV1268" s="14" t="s">
        <v>83</v>
      </c>
      <c r="AW1268" s="14" t="s">
        <v>34</v>
      </c>
      <c r="AX1268" s="14" t="s">
        <v>74</v>
      </c>
      <c r="AY1268" s="249" t="s">
        <v>213</v>
      </c>
    </row>
    <row r="1269" s="16" customFormat="1">
      <c r="A1269" s="16"/>
      <c r="B1269" s="261"/>
      <c r="C1269" s="262"/>
      <c r="D1269" s="230" t="s">
        <v>222</v>
      </c>
      <c r="E1269" s="263" t="s">
        <v>19</v>
      </c>
      <c r="F1269" s="264" t="s">
        <v>299</v>
      </c>
      <c r="G1269" s="262"/>
      <c r="H1269" s="265">
        <v>693.96600000000001</v>
      </c>
      <c r="I1269" s="266"/>
      <c r="J1269" s="262"/>
      <c r="K1269" s="262"/>
      <c r="L1269" s="267"/>
      <c r="M1269" s="268"/>
      <c r="N1269" s="269"/>
      <c r="O1269" s="269"/>
      <c r="P1269" s="269"/>
      <c r="Q1269" s="269"/>
      <c r="R1269" s="269"/>
      <c r="S1269" s="269"/>
      <c r="T1269" s="270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T1269" s="271" t="s">
        <v>222</v>
      </c>
      <c r="AU1269" s="271" t="s">
        <v>83</v>
      </c>
      <c r="AV1269" s="16" t="s">
        <v>106</v>
      </c>
      <c r="AW1269" s="16" t="s">
        <v>34</v>
      </c>
      <c r="AX1269" s="16" t="s">
        <v>74</v>
      </c>
      <c r="AY1269" s="271" t="s">
        <v>213</v>
      </c>
    </row>
    <row r="1270" s="13" customFormat="1">
      <c r="A1270" s="13"/>
      <c r="B1270" s="228"/>
      <c r="C1270" s="229"/>
      <c r="D1270" s="230" t="s">
        <v>222</v>
      </c>
      <c r="E1270" s="231" t="s">
        <v>19</v>
      </c>
      <c r="F1270" s="232" t="s">
        <v>1660</v>
      </c>
      <c r="G1270" s="229"/>
      <c r="H1270" s="231" t="s">
        <v>19</v>
      </c>
      <c r="I1270" s="233"/>
      <c r="J1270" s="229"/>
      <c r="K1270" s="229"/>
      <c r="L1270" s="234"/>
      <c r="M1270" s="235"/>
      <c r="N1270" s="236"/>
      <c r="O1270" s="236"/>
      <c r="P1270" s="236"/>
      <c r="Q1270" s="236"/>
      <c r="R1270" s="236"/>
      <c r="S1270" s="236"/>
      <c r="T1270" s="237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38" t="s">
        <v>222</v>
      </c>
      <c r="AU1270" s="238" t="s">
        <v>83</v>
      </c>
      <c r="AV1270" s="13" t="s">
        <v>81</v>
      </c>
      <c r="AW1270" s="13" t="s">
        <v>34</v>
      </c>
      <c r="AX1270" s="13" t="s">
        <v>74</v>
      </c>
      <c r="AY1270" s="238" t="s">
        <v>213</v>
      </c>
    </row>
    <row r="1271" s="14" customFormat="1">
      <c r="A1271" s="14"/>
      <c r="B1271" s="239"/>
      <c r="C1271" s="240"/>
      <c r="D1271" s="230" t="s">
        <v>222</v>
      </c>
      <c r="E1271" s="241" t="s">
        <v>19</v>
      </c>
      <c r="F1271" s="242" t="s">
        <v>1661</v>
      </c>
      <c r="G1271" s="240"/>
      <c r="H1271" s="243">
        <v>75</v>
      </c>
      <c r="I1271" s="244"/>
      <c r="J1271" s="240"/>
      <c r="K1271" s="240"/>
      <c r="L1271" s="245"/>
      <c r="M1271" s="246"/>
      <c r="N1271" s="247"/>
      <c r="O1271" s="247"/>
      <c r="P1271" s="247"/>
      <c r="Q1271" s="247"/>
      <c r="R1271" s="247"/>
      <c r="S1271" s="247"/>
      <c r="T1271" s="248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49" t="s">
        <v>222</v>
      </c>
      <c r="AU1271" s="249" t="s">
        <v>83</v>
      </c>
      <c r="AV1271" s="14" t="s">
        <v>83</v>
      </c>
      <c r="AW1271" s="14" t="s">
        <v>34</v>
      </c>
      <c r="AX1271" s="14" t="s">
        <v>74</v>
      </c>
      <c r="AY1271" s="249" t="s">
        <v>213</v>
      </c>
    </row>
    <row r="1272" s="15" customFormat="1">
      <c r="A1272" s="15"/>
      <c r="B1272" s="250"/>
      <c r="C1272" s="251"/>
      <c r="D1272" s="230" t="s">
        <v>222</v>
      </c>
      <c r="E1272" s="252" t="s">
        <v>19</v>
      </c>
      <c r="F1272" s="253" t="s">
        <v>228</v>
      </c>
      <c r="G1272" s="251"/>
      <c r="H1272" s="254">
        <v>768.96600000000001</v>
      </c>
      <c r="I1272" s="255"/>
      <c r="J1272" s="251"/>
      <c r="K1272" s="251"/>
      <c r="L1272" s="256"/>
      <c r="M1272" s="257"/>
      <c r="N1272" s="258"/>
      <c r="O1272" s="258"/>
      <c r="P1272" s="258"/>
      <c r="Q1272" s="258"/>
      <c r="R1272" s="258"/>
      <c r="S1272" s="258"/>
      <c r="T1272" s="259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T1272" s="260" t="s">
        <v>222</v>
      </c>
      <c r="AU1272" s="260" t="s">
        <v>83</v>
      </c>
      <c r="AV1272" s="15" t="s">
        <v>220</v>
      </c>
      <c r="AW1272" s="15" t="s">
        <v>34</v>
      </c>
      <c r="AX1272" s="15" t="s">
        <v>81</v>
      </c>
      <c r="AY1272" s="260" t="s">
        <v>213</v>
      </c>
    </row>
    <row r="1273" s="12" customFormat="1" ht="22.8" customHeight="1">
      <c r="A1273" s="12"/>
      <c r="B1273" s="199"/>
      <c r="C1273" s="200"/>
      <c r="D1273" s="201" t="s">
        <v>73</v>
      </c>
      <c r="E1273" s="213" t="s">
        <v>1662</v>
      </c>
      <c r="F1273" s="213" t="s">
        <v>1663</v>
      </c>
      <c r="G1273" s="200"/>
      <c r="H1273" s="200"/>
      <c r="I1273" s="203"/>
      <c r="J1273" s="214">
        <f>BK1273</f>
        <v>0</v>
      </c>
      <c r="K1273" s="200"/>
      <c r="L1273" s="205"/>
      <c r="M1273" s="206"/>
      <c r="N1273" s="207"/>
      <c r="O1273" s="207"/>
      <c r="P1273" s="208">
        <f>SUM(P1274:P1286)</f>
        <v>0</v>
      </c>
      <c r="Q1273" s="207"/>
      <c r="R1273" s="208">
        <f>SUM(R1274:R1286)</f>
        <v>0</v>
      </c>
      <c r="S1273" s="207"/>
      <c r="T1273" s="209">
        <f>SUM(T1274:T1286)</f>
        <v>0</v>
      </c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R1273" s="210" t="s">
        <v>81</v>
      </c>
      <c r="AT1273" s="211" t="s">
        <v>73</v>
      </c>
      <c r="AU1273" s="211" t="s">
        <v>81</v>
      </c>
      <c r="AY1273" s="210" t="s">
        <v>213</v>
      </c>
      <c r="BK1273" s="212">
        <f>SUM(BK1274:BK1286)</f>
        <v>0</v>
      </c>
    </row>
    <row r="1274" s="2" customFormat="1" ht="16.5" customHeight="1">
      <c r="A1274" s="40"/>
      <c r="B1274" s="41"/>
      <c r="C1274" s="215" t="s">
        <v>1664</v>
      </c>
      <c r="D1274" s="215" t="s">
        <v>215</v>
      </c>
      <c r="E1274" s="216" t="s">
        <v>1665</v>
      </c>
      <c r="F1274" s="217" t="s">
        <v>1666</v>
      </c>
      <c r="G1274" s="218" t="s">
        <v>338</v>
      </c>
      <c r="H1274" s="219">
        <v>40</v>
      </c>
      <c r="I1274" s="220"/>
      <c r="J1274" s="221">
        <f>ROUND(I1274*H1274,2)</f>
        <v>0</v>
      </c>
      <c r="K1274" s="217" t="s">
        <v>219</v>
      </c>
      <c r="L1274" s="46"/>
      <c r="M1274" s="222" t="s">
        <v>19</v>
      </c>
      <c r="N1274" s="223" t="s">
        <v>45</v>
      </c>
      <c r="O1274" s="86"/>
      <c r="P1274" s="224">
        <f>O1274*H1274</f>
        <v>0</v>
      </c>
      <c r="Q1274" s="224">
        <v>0</v>
      </c>
      <c r="R1274" s="224">
        <f>Q1274*H1274</f>
        <v>0</v>
      </c>
      <c r="S1274" s="224">
        <v>0</v>
      </c>
      <c r="T1274" s="225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26" t="s">
        <v>220</v>
      </c>
      <c r="AT1274" s="226" t="s">
        <v>215</v>
      </c>
      <c r="AU1274" s="226" t="s">
        <v>83</v>
      </c>
      <c r="AY1274" s="19" t="s">
        <v>213</v>
      </c>
      <c r="BE1274" s="227">
        <f>IF(N1274="základní",J1274,0)</f>
        <v>0</v>
      </c>
      <c r="BF1274" s="227">
        <f>IF(N1274="snížená",J1274,0)</f>
        <v>0</v>
      </c>
      <c r="BG1274" s="227">
        <f>IF(N1274="zákl. přenesená",J1274,0)</f>
        <v>0</v>
      </c>
      <c r="BH1274" s="227">
        <f>IF(N1274="sníž. přenesená",J1274,0)</f>
        <v>0</v>
      </c>
      <c r="BI1274" s="227">
        <f>IF(N1274="nulová",J1274,0)</f>
        <v>0</v>
      </c>
      <c r="BJ1274" s="19" t="s">
        <v>81</v>
      </c>
      <c r="BK1274" s="227">
        <f>ROUND(I1274*H1274,2)</f>
        <v>0</v>
      </c>
      <c r="BL1274" s="19" t="s">
        <v>220</v>
      </c>
      <c r="BM1274" s="226" t="s">
        <v>1667</v>
      </c>
    </row>
    <row r="1275" s="2" customFormat="1">
      <c r="A1275" s="40"/>
      <c r="B1275" s="41"/>
      <c r="C1275" s="215" t="s">
        <v>1668</v>
      </c>
      <c r="D1275" s="215" t="s">
        <v>215</v>
      </c>
      <c r="E1275" s="216" t="s">
        <v>1669</v>
      </c>
      <c r="F1275" s="217" t="s">
        <v>1670</v>
      </c>
      <c r="G1275" s="218" t="s">
        <v>338</v>
      </c>
      <c r="H1275" s="219">
        <v>1800</v>
      </c>
      <c r="I1275" s="220"/>
      <c r="J1275" s="221">
        <f>ROUND(I1275*H1275,2)</f>
        <v>0</v>
      </c>
      <c r="K1275" s="217" t="s">
        <v>219</v>
      </c>
      <c r="L1275" s="46"/>
      <c r="M1275" s="222" t="s">
        <v>19</v>
      </c>
      <c r="N1275" s="223" t="s">
        <v>45</v>
      </c>
      <c r="O1275" s="86"/>
      <c r="P1275" s="224">
        <f>O1275*H1275</f>
        <v>0</v>
      </c>
      <c r="Q1275" s="224">
        <v>0</v>
      </c>
      <c r="R1275" s="224">
        <f>Q1275*H1275</f>
        <v>0</v>
      </c>
      <c r="S1275" s="224">
        <v>0</v>
      </c>
      <c r="T1275" s="225">
        <f>S1275*H1275</f>
        <v>0</v>
      </c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R1275" s="226" t="s">
        <v>220</v>
      </c>
      <c r="AT1275" s="226" t="s">
        <v>215</v>
      </c>
      <c r="AU1275" s="226" t="s">
        <v>83</v>
      </c>
      <c r="AY1275" s="19" t="s">
        <v>213</v>
      </c>
      <c r="BE1275" s="227">
        <f>IF(N1275="základní",J1275,0)</f>
        <v>0</v>
      </c>
      <c r="BF1275" s="227">
        <f>IF(N1275="snížená",J1275,0)</f>
        <v>0</v>
      </c>
      <c r="BG1275" s="227">
        <f>IF(N1275="zákl. přenesená",J1275,0)</f>
        <v>0</v>
      </c>
      <c r="BH1275" s="227">
        <f>IF(N1275="sníž. přenesená",J1275,0)</f>
        <v>0</v>
      </c>
      <c r="BI1275" s="227">
        <f>IF(N1275="nulová",J1275,0)</f>
        <v>0</v>
      </c>
      <c r="BJ1275" s="19" t="s">
        <v>81</v>
      </c>
      <c r="BK1275" s="227">
        <f>ROUND(I1275*H1275,2)</f>
        <v>0</v>
      </c>
      <c r="BL1275" s="19" t="s">
        <v>220</v>
      </c>
      <c r="BM1275" s="226" t="s">
        <v>1671</v>
      </c>
    </row>
    <row r="1276" s="14" customFormat="1">
      <c r="A1276" s="14"/>
      <c r="B1276" s="239"/>
      <c r="C1276" s="240"/>
      <c r="D1276" s="230" t="s">
        <v>222</v>
      </c>
      <c r="E1276" s="241" t="s">
        <v>19</v>
      </c>
      <c r="F1276" s="242" t="s">
        <v>1672</v>
      </c>
      <c r="G1276" s="240"/>
      <c r="H1276" s="243">
        <v>1800</v>
      </c>
      <c r="I1276" s="244"/>
      <c r="J1276" s="240"/>
      <c r="K1276" s="240"/>
      <c r="L1276" s="245"/>
      <c r="M1276" s="246"/>
      <c r="N1276" s="247"/>
      <c r="O1276" s="247"/>
      <c r="P1276" s="247"/>
      <c r="Q1276" s="247"/>
      <c r="R1276" s="247"/>
      <c r="S1276" s="247"/>
      <c r="T1276" s="248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49" t="s">
        <v>222</v>
      </c>
      <c r="AU1276" s="249" t="s">
        <v>83</v>
      </c>
      <c r="AV1276" s="14" t="s">
        <v>83</v>
      </c>
      <c r="AW1276" s="14" t="s">
        <v>34</v>
      </c>
      <c r="AX1276" s="14" t="s">
        <v>81</v>
      </c>
      <c r="AY1276" s="249" t="s">
        <v>213</v>
      </c>
    </row>
    <row r="1277" s="2" customFormat="1" ht="21.75" customHeight="1">
      <c r="A1277" s="40"/>
      <c r="B1277" s="41"/>
      <c r="C1277" s="215" t="s">
        <v>1673</v>
      </c>
      <c r="D1277" s="215" t="s">
        <v>215</v>
      </c>
      <c r="E1277" s="216" t="s">
        <v>1674</v>
      </c>
      <c r="F1277" s="217" t="s">
        <v>1675</v>
      </c>
      <c r="G1277" s="218" t="s">
        <v>288</v>
      </c>
      <c r="H1277" s="219">
        <v>2280.877</v>
      </c>
      <c r="I1277" s="220"/>
      <c r="J1277" s="221">
        <f>ROUND(I1277*H1277,2)</f>
        <v>0</v>
      </c>
      <c r="K1277" s="217" t="s">
        <v>219</v>
      </c>
      <c r="L1277" s="46"/>
      <c r="M1277" s="222" t="s">
        <v>19</v>
      </c>
      <c r="N1277" s="223" t="s">
        <v>45</v>
      </c>
      <c r="O1277" s="86"/>
      <c r="P1277" s="224">
        <f>O1277*H1277</f>
        <v>0</v>
      </c>
      <c r="Q1277" s="224">
        <v>0</v>
      </c>
      <c r="R1277" s="224">
        <f>Q1277*H1277</f>
        <v>0</v>
      </c>
      <c r="S1277" s="224">
        <v>0</v>
      </c>
      <c r="T1277" s="225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26" t="s">
        <v>220</v>
      </c>
      <c r="AT1277" s="226" t="s">
        <v>215</v>
      </c>
      <c r="AU1277" s="226" t="s">
        <v>83</v>
      </c>
      <c r="AY1277" s="19" t="s">
        <v>213</v>
      </c>
      <c r="BE1277" s="227">
        <f>IF(N1277="základní",J1277,0)</f>
        <v>0</v>
      </c>
      <c r="BF1277" s="227">
        <f>IF(N1277="snížená",J1277,0)</f>
        <v>0</v>
      </c>
      <c r="BG1277" s="227">
        <f>IF(N1277="zákl. přenesená",J1277,0)</f>
        <v>0</v>
      </c>
      <c r="BH1277" s="227">
        <f>IF(N1277="sníž. přenesená",J1277,0)</f>
        <v>0</v>
      </c>
      <c r="BI1277" s="227">
        <f>IF(N1277="nulová",J1277,0)</f>
        <v>0</v>
      </c>
      <c r="BJ1277" s="19" t="s">
        <v>81</v>
      </c>
      <c r="BK1277" s="227">
        <f>ROUND(I1277*H1277,2)</f>
        <v>0</v>
      </c>
      <c r="BL1277" s="19" t="s">
        <v>220</v>
      </c>
      <c r="BM1277" s="226" t="s">
        <v>1676</v>
      </c>
    </row>
    <row r="1278" s="2" customFormat="1">
      <c r="A1278" s="40"/>
      <c r="B1278" s="41"/>
      <c r="C1278" s="215" t="s">
        <v>1677</v>
      </c>
      <c r="D1278" s="215" t="s">
        <v>215</v>
      </c>
      <c r="E1278" s="216" t="s">
        <v>1678</v>
      </c>
      <c r="F1278" s="217" t="s">
        <v>1679</v>
      </c>
      <c r="G1278" s="218" t="s">
        <v>288</v>
      </c>
      <c r="H1278" s="219">
        <v>66145.433000000005</v>
      </c>
      <c r="I1278" s="220"/>
      <c r="J1278" s="221">
        <f>ROUND(I1278*H1278,2)</f>
        <v>0</v>
      </c>
      <c r="K1278" s="217" t="s">
        <v>219</v>
      </c>
      <c r="L1278" s="46"/>
      <c r="M1278" s="222" t="s">
        <v>19</v>
      </c>
      <c r="N1278" s="223" t="s">
        <v>45</v>
      </c>
      <c r="O1278" s="86"/>
      <c r="P1278" s="224">
        <f>O1278*H1278</f>
        <v>0</v>
      </c>
      <c r="Q1278" s="224">
        <v>0</v>
      </c>
      <c r="R1278" s="224">
        <f>Q1278*H1278</f>
        <v>0</v>
      </c>
      <c r="S1278" s="224">
        <v>0</v>
      </c>
      <c r="T1278" s="225">
        <f>S1278*H1278</f>
        <v>0</v>
      </c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R1278" s="226" t="s">
        <v>220</v>
      </c>
      <c r="AT1278" s="226" t="s">
        <v>215</v>
      </c>
      <c r="AU1278" s="226" t="s">
        <v>83</v>
      </c>
      <c r="AY1278" s="19" t="s">
        <v>213</v>
      </c>
      <c r="BE1278" s="227">
        <f>IF(N1278="základní",J1278,0)</f>
        <v>0</v>
      </c>
      <c r="BF1278" s="227">
        <f>IF(N1278="snížená",J1278,0)</f>
        <v>0</v>
      </c>
      <c r="BG1278" s="227">
        <f>IF(N1278="zákl. přenesená",J1278,0)</f>
        <v>0</v>
      </c>
      <c r="BH1278" s="227">
        <f>IF(N1278="sníž. přenesená",J1278,0)</f>
        <v>0</v>
      </c>
      <c r="BI1278" s="227">
        <f>IF(N1278="nulová",J1278,0)</f>
        <v>0</v>
      </c>
      <c r="BJ1278" s="19" t="s">
        <v>81</v>
      </c>
      <c r="BK1278" s="227">
        <f>ROUND(I1278*H1278,2)</f>
        <v>0</v>
      </c>
      <c r="BL1278" s="19" t="s">
        <v>220</v>
      </c>
      <c r="BM1278" s="226" t="s">
        <v>1680</v>
      </c>
    </row>
    <row r="1279" s="14" customFormat="1">
      <c r="A1279" s="14"/>
      <c r="B1279" s="239"/>
      <c r="C1279" s="240"/>
      <c r="D1279" s="230" t="s">
        <v>222</v>
      </c>
      <c r="E1279" s="241" t="s">
        <v>19</v>
      </c>
      <c r="F1279" s="242" t="s">
        <v>1681</v>
      </c>
      <c r="G1279" s="240"/>
      <c r="H1279" s="243">
        <v>66145.433000000005</v>
      </c>
      <c r="I1279" s="244"/>
      <c r="J1279" s="240"/>
      <c r="K1279" s="240"/>
      <c r="L1279" s="245"/>
      <c r="M1279" s="246"/>
      <c r="N1279" s="247"/>
      <c r="O1279" s="247"/>
      <c r="P1279" s="247"/>
      <c r="Q1279" s="247"/>
      <c r="R1279" s="247"/>
      <c r="S1279" s="247"/>
      <c r="T1279" s="248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49" t="s">
        <v>222</v>
      </c>
      <c r="AU1279" s="249" t="s">
        <v>83</v>
      </c>
      <c r="AV1279" s="14" t="s">
        <v>83</v>
      </c>
      <c r="AW1279" s="14" t="s">
        <v>34</v>
      </c>
      <c r="AX1279" s="14" t="s">
        <v>81</v>
      </c>
      <c r="AY1279" s="249" t="s">
        <v>213</v>
      </c>
    </row>
    <row r="1280" s="2" customFormat="1">
      <c r="A1280" s="40"/>
      <c r="B1280" s="41"/>
      <c r="C1280" s="215" t="s">
        <v>1682</v>
      </c>
      <c r="D1280" s="215" t="s">
        <v>215</v>
      </c>
      <c r="E1280" s="216" t="s">
        <v>1683</v>
      </c>
      <c r="F1280" s="217" t="s">
        <v>1684</v>
      </c>
      <c r="G1280" s="218" t="s">
        <v>288</v>
      </c>
      <c r="H1280" s="219">
        <v>24.260000000000002</v>
      </c>
      <c r="I1280" s="220"/>
      <c r="J1280" s="221">
        <f>ROUND(I1280*H1280,2)</f>
        <v>0</v>
      </c>
      <c r="K1280" s="217" t="s">
        <v>219</v>
      </c>
      <c r="L1280" s="46"/>
      <c r="M1280" s="222" t="s">
        <v>19</v>
      </c>
      <c r="N1280" s="223" t="s">
        <v>45</v>
      </c>
      <c r="O1280" s="86"/>
      <c r="P1280" s="224">
        <f>O1280*H1280</f>
        <v>0</v>
      </c>
      <c r="Q1280" s="224">
        <v>0</v>
      </c>
      <c r="R1280" s="224">
        <f>Q1280*H1280</f>
        <v>0</v>
      </c>
      <c r="S1280" s="224">
        <v>0</v>
      </c>
      <c r="T1280" s="225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26" t="s">
        <v>220</v>
      </c>
      <c r="AT1280" s="226" t="s">
        <v>215</v>
      </c>
      <c r="AU1280" s="226" t="s">
        <v>83</v>
      </c>
      <c r="AY1280" s="19" t="s">
        <v>213</v>
      </c>
      <c r="BE1280" s="227">
        <f>IF(N1280="základní",J1280,0)</f>
        <v>0</v>
      </c>
      <c r="BF1280" s="227">
        <f>IF(N1280="snížená",J1280,0)</f>
        <v>0</v>
      </c>
      <c r="BG1280" s="227">
        <f>IF(N1280="zákl. přenesená",J1280,0)</f>
        <v>0</v>
      </c>
      <c r="BH1280" s="227">
        <f>IF(N1280="sníž. přenesená",J1280,0)</f>
        <v>0</v>
      </c>
      <c r="BI1280" s="227">
        <f>IF(N1280="nulová",J1280,0)</f>
        <v>0</v>
      </c>
      <c r="BJ1280" s="19" t="s">
        <v>81</v>
      </c>
      <c r="BK1280" s="227">
        <f>ROUND(I1280*H1280,2)</f>
        <v>0</v>
      </c>
      <c r="BL1280" s="19" t="s">
        <v>220</v>
      </c>
      <c r="BM1280" s="226" t="s">
        <v>1685</v>
      </c>
    </row>
    <row r="1281" s="2" customFormat="1">
      <c r="A1281" s="40"/>
      <c r="B1281" s="41"/>
      <c r="C1281" s="215" t="s">
        <v>1686</v>
      </c>
      <c r="D1281" s="215" t="s">
        <v>215</v>
      </c>
      <c r="E1281" s="216" t="s">
        <v>1687</v>
      </c>
      <c r="F1281" s="217" t="s">
        <v>1688</v>
      </c>
      <c r="G1281" s="218" t="s">
        <v>288</v>
      </c>
      <c r="H1281" s="219">
        <v>412.40300000000002</v>
      </c>
      <c r="I1281" s="220"/>
      <c r="J1281" s="221">
        <f>ROUND(I1281*H1281,2)</f>
        <v>0</v>
      </c>
      <c r="K1281" s="217" t="s">
        <v>219</v>
      </c>
      <c r="L1281" s="46"/>
      <c r="M1281" s="222" t="s">
        <v>19</v>
      </c>
      <c r="N1281" s="223" t="s">
        <v>45</v>
      </c>
      <c r="O1281" s="86"/>
      <c r="P1281" s="224">
        <f>O1281*H1281</f>
        <v>0</v>
      </c>
      <c r="Q1281" s="224">
        <v>0</v>
      </c>
      <c r="R1281" s="224">
        <f>Q1281*H1281</f>
        <v>0</v>
      </c>
      <c r="S1281" s="224">
        <v>0</v>
      </c>
      <c r="T1281" s="225">
        <f>S1281*H1281</f>
        <v>0</v>
      </c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R1281" s="226" t="s">
        <v>220</v>
      </c>
      <c r="AT1281" s="226" t="s">
        <v>215</v>
      </c>
      <c r="AU1281" s="226" t="s">
        <v>83</v>
      </c>
      <c r="AY1281" s="19" t="s">
        <v>213</v>
      </c>
      <c r="BE1281" s="227">
        <f>IF(N1281="základní",J1281,0)</f>
        <v>0</v>
      </c>
      <c r="BF1281" s="227">
        <f>IF(N1281="snížená",J1281,0)</f>
        <v>0</v>
      </c>
      <c r="BG1281" s="227">
        <f>IF(N1281="zákl. přenesená",J1281,0)</f>
        <v>0</v>
      </c>
      <c r="BH1281" s="227">
        <f>IF(N1281="sníž. přenesená",J1281,0)</f>
        <v>0</v>
      </c>
      <c r="BI1281" s="227">
        <f>IF(N1281="nulová",J1281,0)</f>
        <v>0</v>
      </c>
      <c r="BJ1281" s="19" t="s">
        <v>81</v>
      </c>
      <c r="BK1281" s="227">
        <f>ROUND(I1281*H1281,2)</f>
        <v>0</v>
      </c>
      <c r="BL1281" s="19" t="s">
        <v>220</v>
      </c>
      <c r="BM1281" s="226" t="s">
        <v>1689</v>
      </c>
    </row>
    <row r="1282" s="2" customFormat="1">
      <c r="A1282" s="40"/>
      <c r="B1282" s="41"/>
      <c r="C1282" s="215" t="s">
        <v>1690</v>
      </c>
      <c r="D1282" s="215" t="s">
        <v>215</v>
      </c>
      <c r="E1282" s="216" t="s">
        <v>1691</v>
      </c>
      <c r="F1282" s="217" t="s">
        <v>1692</v>
      </c>
      <c r="G1282" s="218" t="s">
        <v>288</v>
      </c>
      <c r="H1282" s="219">
        <v>601.15200000000004</v>
      </c>
      <c r="I1282" s="220"/>
      <c r="J1282" s="221">
        <f>ROUND(I1282*H1282,2)</f>
        <v>0</v>
      </c>
      <c r="K1282" s="217" t="s">
        <v>219</v>
      </c>
      <c r="L1282" s="46"/>
      <c r="M1282" s="222" t="s">
        <v>19</v>
      </c>
      <c r="N1282" s="223" t="s">
        <v>45</v>
      </c>
      <c r="O1282" s="86"/>
      <c r="P1282" s="224">
        <f>O1282*H1282</f>
        <v>0</v>
      </c>
      <c r="Q1282" s="224">
        <v>0</v>
      </c>
      <c r="R1282" s="224">
        <f>Q1282*H1282</f>
        <v>0</v>
      </c>
      <c r="S1282" s="224">
        <v>0</v>
      </c>
      <c r="T1282" s="225">
        <f>S1282*H1282</f>
        <v>0</v>
      </c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R1282" s="226" t="s">
        <v>220</v>
      </c>
      <c r="AT1282" s="226" t="s">
        <v>215</v>
      </c>
      <c r="AU1282" s="226" t="s">
        <v>83</v>
      </c>
      <c r="AY1282" s="19" t="s">
        <v>213</v>
      </c>
      <c r="BE1282" s="227">
        <f>IF(N1282="základní",J1282,0)</f>
        <v>0</v>
      </c>
      <c r="BF1282" s="227">
        <f>IF(N1282="snížená",J1282,0)</f>
        <v>0</v>
      </c>
      <c r="BG1282" s="227">
        <f>IF(N1282="zákl. přenesená",J1282,0)</f>
        <v>0</v>
      </c>
      <c r="BH1282" s="227">
        <f>IF(N1282="sníž. přenesená",J1282,0)</f>
        <v>0</v>
      </c>
      <c r="BI1282" s="227">
        <f>IF(N1282="nulová",J1282,0)</f>
        <v>0</v>
      </c>
      <c r="BJ1282" s="19" t="s">
        <v>81</v>
      </c>
      <c r="BK1282" s="227">
        <f>ROUND(I1282*H1282,2)</f>
        <v>0</v>
      </c>
      <c r="BL1282" s="19" t="s">
        <v>220</v>
      </c>
      <c r="BM1282" s="226" t="s">
        <v>1693</v>
      </c>
    </row>
    <row r="1283" s="2" customFormat="1">
      <c r="A1283" s="40"/>
      <c r="B1283" s="41"/>
      <c r="C1283" s="215" t="s">
        <v>1694</v>
      </c>
      <c r="D1283" s="215" t="s">
        <v>215</v>
      </c>
      <c r="E1283" s="216" t="s">
        <v>1695</v>
      </c>
      <c r="F1283" s="217" t="s">
        <v>1696</v>
      </c>
      <c r="G1283" s="218" t="s">
        <v>288</v>
      </c>
      <c r="H1283" s="219">
        <v>967.37800000000004</v>
      </c>
      <c r="I1283" s="220"/>
      <c r="J1283" s="221">
        <f>ROUND(I1283*H1283,2)</f>
        <v>0</v>
      </c>
      <c r="K1283" s="217" t="s">
        <v>219</v>
      </c>
      <c r="L1283" s="46"/>
      <c r="M1283" s="222" t="s">
        <v>19</v>
      </c>
      <c r="N1283" s="223" t="s">
        <v>45</v>
      </c>
      <c r="O1283" s="86"/>
      <c r="P1283" s="224">
        <f>O1283*H1283</f>
        <v>0</v>
      </c>
      <c r="Q1283" s="224">
        <v>0</v>
      </c>
      <c r="R1283" s="224">
        <f>Q1283*H1283</f>
        <v>0</v>
      </c>
      <c r="S1283" s="224">
        <v>0</v>
      </c>
      <c r="T1283" s="225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26" t="s">
        <v>220</v>
      </c>
      <c r="AT1283" s="226" t="s">
        <v>215</v>
      </c>
      <c r="AU1283" s="226" t="s">
        <v>83</v>
      </c>
      <c r="AY1283" s="19" t="s">
        <v>213</v>
      </c>
      <c r="BE1283" s="227">
        <f>IF(N1283="základní",J1283,0)</f>
        <v>0</v>
      </c>
      <c r="BF1283" s="227">
        <f>IF(N1283="snížená",J1283,0)</f>
        <v>0</v>
      </c>
      <c r="BG1283" s="227">
        <f>IF(N1283="zákl. přenesená",J1283,0)</f>
        <v>0</v>
      </c>
      <c r="BH1283" s="227">
        <f>IF(N1283="sníž. přenesená",J1283,0)</f>
        <v>0</v>
      </c>
      <c r="BI1283" s="227">
        <f>IF(N1283="nulová",J1283,0)</f>
        <v>0</v>
      </c>
      <c r="BJ1283" s="19" t="s">
        <v>81</v>
      </c>
      <c r="BK1283" s="227">
        <f>ROUND(I1283*H1283,2)</f>
        <v>0</v>
      </c>
      <c r="BL1283" s="19" t="s">
        <v>220</v>
      </c>
      <c r="BM1283" s="226" t="s">
        <v>1697</v>
      </c>
    </row>
    <row r="1284" s="2" customFormat="1">
      <c r="A1284" s="40"/>
      <c r="B1284" s="41"/>
      <c r="C1284" s="215" t="s">
        <v>1698</v>
      </c>
      <c r="D1284" s="215" t="s">
        <v>215</v>
      </c>
      <c r="E1284" s="216" t="s">
        <v>1699</v>
      </c>
      <c r="F1284" s="217" t="s">
        <v>1700</v>
      </c>
      <c r="G1284" s="218" t="s">
        <v>288</v>
      </c>
      <c r="H1284" s="219">
        <v>11.935000000000001</v>
      </c>
      <c r="I1284" s="220"/>
      <c r="J1284" s="221">
        <f>ROUND(I1284*H1284,2)</f>
        <v>0</v>
      </c>
      <c r="K1284" s="217" t="s">
        <v>219</v>
      </c>
      <c r="L1284" s="46"/>
      <c r="M1284" s="222" t="s">
        <v>19</v>
      </c>
      <c r="N1284" s="223" t="s">
        <v>45</v>
      </c>
      <c r="O1284" s="86"/>
      <c r="P1284" s="224">
        <f>O1284*H1284</f>
        <v>0</v>
      </c>
      <c r="Q1284" s="224">
        <v>0</v>
      </c>
      <c r="R1284" s="224">
        <f>Q1284*H1284</f>
        <v>0</v>
      </c>
      <c r="S1284" s="224">
        <v>0</v>
      </c>
      <c r="T1284" s="225">
        <f>S1284*H1284</f>
        <v>0</v>
      </c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R1284" s="226" t="s">
        <v>220</v>
      </c>
      <c r="AT1284" s="226" t="s">
        <v>215</v>
      </c>
      <c r="AU1284" s="226" t="s">
        <v>83</v>
      </c>
      <c r="AY1284" s="19" t="s">
        <v>213</v>
      </c>
      <c r="BE1284" s="227">
        <f>IF(N1284="základní",J1284,0)</f>
        <v>0</v>
      </c>
      <c r="BF1284" s="227">
        <f>IF(N1284="snížená",J1284,0)</f>
        <v>0</v>
      </c>
      <c r="BG1284" s="227">
        <f>IF(N1284="zákl. přenesená",J1284,0)</f>
        <v>0</v>
      </c>
      <c r="BH1284" s="227">
        <f>IF(N1284="sníž. přenesená",J1284,0)</f>
        <v>0</v>
      </c>
      <c r="BI1284" s="227">
        <f>IF(N1284="nulová",J1284,0)</f>
        <v>0</v>
      </c>
      <c r="BJ1284" s="19" t="s">
        <v>81</v>
      </c>
      <c r="BK1284" s="227">
        <f>ROUND(I1284*H1284,2)</f>
        <v>0</v>
      </c>
      <c r="BL1284" s="19" t="s">
        <v>220</v>
      </c>
      <c r="BM1284" s="226" t="s">
        <v>1701</v>
      </c>
    </row>
    <row r="1285" s="2" customFormat="1">
      <c r="A1285" s="40"/>
      <c r="B1285" s="41"/>
      <c r="C1285" s="215" t="s">
        <v>1702</v>
      </c>
      <c r="D1285" s="215" t="s">
        <v>215</v>
      </c>
      <c r="E1285" s="216" t="s">
        <v>1703</v>
      </c>
      <c r="F1285" s="217" t="s">
        <v>1704</v>
      </c>
      <c r="G1285" s="218" t="s">
        <v>288</v>
      </c>
      <c r="H1285" s="219">
        <v>248.202</v>
      </c>
      <c r="I1285" s="220"/>
      <c r="J1285" s="221">
        <f>ROUND(I1285*H1285,2)</f>
        <v>0</v>
      </c>
      <c r="K1285" s="217" t="s">
        <v>219</v>
      </c>
      <c r="L1285" s="46"/>
      <c r="M1285" s="222" t="s">
        <v>19</v>
      </c>
      <c r="N1285" s="223" t="s">
        <v>45</v>
      </c>
      <c r="O1285" s="86"/>
      <c r="P1285" s="224">
        <f>O1285*H1285</f>
        <v>0</v>
      </c>
      <c r="Q1285" s="224">
        <v>0</v>
      </c>
      <c r="R1285" s="224">
        <f>Q1285*H1285</f>
        <v>0</v>
      </c>
      <c r="S1285" s="224">
        <v>0</v>
      </c>
      <c r="T1285" s="225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26" t="s">
        <v>220</v>
      </c>
      <c r="AT1285" s="226" t="s">
        <v>215</v>
      </c>
      <c r="AU1285" s="226" t="s">
        <v>83</v>
      </c>
      <c r="AY1285" s="19" t="s">
        <v>213</v>
      </c>
      <c r="BE1285" s="227">
        <f>IF(N1285="základní",J1285,0)</f>
        <v>0</v>
      </c>
      <c r="BF1285" s="227">
        <f>IF(N1285="snížená",J1285,0)</f>
        <v>0</v>
      </c>
      <c r="BG1285" s="227">
        <f>IF(N1285="zákl. přenesená",J1285,0)</f>
        <v>0</v>
      </c>
      <c r="BH1285" s="227">
        <f>IF(N1285="sníž. přenesená",J1285,0)</f>
        <v>0</v>
      </c>
      <c r="BI1285" s="227">
        <f>IF(N1285="nulová",J1285,0)</f>
        <v>0</v>
      </c>
      <c r="BJ1285" s="19" t="s">
        <v>81</v>
      </c>
      <c r="BK1285" s="227">
        <f>ROUND(I1285*H1285,2)</f>
        <v>0</v>
      </c>
      <c r="BL1285" s="19" t="s">
        <v>220</v>
      </c>
      <c r="BM1285" s="226" t="s">
        <v>1705</v>
      </c>
    </row>
    <row r="1286" s="2" customFormat="1">
      <c r="A1286" s="40"/>
      <c r="B1286" s="41"/>
      <c r="C1286" s="215" t="s">
        <v>1706</v>
      </c>
      <c r="D1286" s="215" t="s">
        <v>215</v>
      </c>
      <c r="E1286" s="216" t="s">
        <v>1707</v>
      </c>
      <c r="F1286" s="217" t="s">
        <v>1708</v>
      </c>
      <c r="G1286" s="218" t="s">
        <v>288</v>
      </c>
      <c r="H1286" s="219">
        <v>15.143000000000001</v>
      </c>
      <c r="I1286" s="220"/>
      <c r="J1286" s="221">
        <f>ROUND(I1286*H1286,2)</f>
        <v>0</v>
      </c>
      <c r="K1286" s="217" t="s">
        <v>219</v>
      </c>
      <c r="L1286" s="46"/>
      <c r="M1286" s="222" t="s">
        <v>19</v>
      </c>
      <c r="N1286" s="223" t="s">
        <v>45</v>
      </c>
      <c r="O1286" s="86"/>
      <c r="P1286" s="224">
        <f>O1286*H1286</f>
        <v>0</v>
      </c>
      <c r="Q1286" s="224">
        <v>0</v>
      </c>
      <c r="R1286" s="224">
        <f>Q1286*H1286</f>
        <v>0</v>
      </c>
      <c r="S1286" s="224">
        <v>0</v>
      </c>
      <c r="T1286" s="225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26" t="s">
        <v>220</v>
      </c>
      <c r="AT1286" s="226" t="s">
        <v>215</v>
      </c>
      <c r="AU1286" s="226" t="s">
        <v>83</v>
      </c>
      <c r="AY1286" s="19" t="s">
        <v>213</v>
      </c>
      <c r="BE1286" s="227">
        <f>IF(N1286="základní",J1286,0)</f>
        <v>0</v>
      </c>
      <c r="BF1286" s="227">
        <f>IF(N1286="snížená",J1286,0)</f>
        <v>0</v>
      </c>
      <c r="BG1286" s="227">
        <f>IF(N1286="zákl. přenesená",J1286,0)</f>
        <v>0</v>
      </c>
      <c r="BH1286" s="227">
        <f>IF(N1286="sníž. přenesená",J1286,0)</f>
        <v>0</v>
      </c>
      <c r="BI1286" s="227">
        <f>IF(N1286="nulová",J1286,0)</f>
        <v>0</v>
      </c>
      <c r="BJ1286" s="19" t="s">
        <v>81</v>
      </c>
      <c r="BK1286" s="227">
        <f>ROUND(I1286*H1286,2)</f>
        <v>0</v>
      </c>
      <c r="BL1286" s="19" t="s">
        <v>220</v>
      </c>
      <c r="BM1286" s="226" t="s">
        <v>1709</v>
      </c>
    </row>
    <row r="1287" s="12" customFormat="1" ht="22.8" customHeight="1">
      <c r="A1287" s="12"/>
      <c r="B1287" s="199"/>
      <c r="C1287" s="200"/>
      <c r="D1287" s="201" t="s">
        <v>73</v>
      </c>
      <c r="E1287" s="213" t="s">
        <v>1710</v>
      </c>
      <c r="F1287" s="213" t="s">
        <v>1711</v>
      </c>
      <c r="G1287" s="200"/>
      <c r="H1287" s="200"/>
      <c r="I1287" s="203"/>
      <c r="J1287" s="214">
        <f>BK1287</f>
        <v>0</v>
      </c>
      <c r="K1287" s="200"/>
      <c r="L1287" s="205"/>
      <c r="M1287" s="206"/>
      <c r="N1287" s="207"/>
      <c r="O1287" s="207"/>
      <c r="P1287" s="208">
        <f>P1288</f>
        <v>0</v>
      </c>
      <c r="Q1287" s="207"/>
      <c r="R1287" s="208">
        <f>R1288</f>
        <v>0</v>
      </c>
      <c r="S1287" s="207"/>
      <c r="T1287" s="209">
        <f>T1288</f>
        <v>0</v>
      </c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R1287" s="210" t="s">
        <v>81</v>
      </c>
      <c r="AT1287" s="211" t="s">
        <v>73</v>
      </c>
      <c r="AU1287" s="211" t="s">
        <v>81</v>
      </c>
      <c r="AY1287" s="210" t="s">
        <v>213</v>
      </c>
      <c r="BK1287" s="212">
        <f>BK1288</f>
        <v>0</v>
      </c>
    </row>
    <row r="1288" s="2" customFormat="1" ht="33" customHeight="1">
      <c r="A1288" s="40"/>
      <c r="B1288" s="41"/>
      <c r="C1288" s="215" t="s">
        <v>1712</v>
      </c>
      <c r="D1288" s="215" t="s">
        <v>215</v>
      </c>
      <c r="E1288" s="216" t="s">
        <v>1713</v>
      </c>
      <c r="F1288" s="217" t="s">
        <v>1714</v>
      </c>
      <c r="G1288" s="218" t="s">
        <v>288</v>
      </c>
      <c r="H1288" s="219">
        <v>1967.681</v>
      </c>
      <c r="I1288" s="220"/>
      <c r="J1288" s="221">
        <f>ROUND(I1288*H1288,2)</f>
        <v>0</v>
      </c>
      <c r="K1288" s="217" t="s">
        <v>219</v>
      </c>
      <c r="L1288" s="46"/>
      <c r="M1288" s="222" t="s">
        <v>19</v>
      </c>
      <c r="N1288" s="223" t="s">
        <v>45</v>
      </c>
      <c r="O1288" s="86"/>
      <c r="P1288" s="224">
        <f>O1288*H1288</f>
        <v>0</v>
      </c>
      <c r="Q1288" s="224">
        <v>0</v>
      </c>
      <c r="R1288" s="224">
        <f>Q1288*H1288</f>
        <v>0</v>
      </c>
      <c r="S1288" s="224">
        <v>0</v>
      </c>
      <c r="T1288" s="225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26" t="s">
        <v>220</v>
      </c>
      <c r="AT1288" s="226" t="s">
        <v>215</v>
      </c>
      <c r="AU1288" s="226" t="s">
        <v>83</v>
      </c>
      <c r="AY1288" s="19" t="s">
        <v>213</v>
      </c>
      <c r="BE1288" s="227">
        <f>IF(N1288="základní",J1288,0)</f>
        <v>0</v>
      </c>
      <c r="BF1288" s="227">
        <f>IF(N1288="snížená",J1288,0)</f>
        <v>0</v>
      </c>
      <c r="BG1288" s="227">
        <f>IF(N1288="zákl. přenesená",J1288,0)</f>
        <v>0</v>
      </c>
      <c r="BH1288" s="227">
        <f>IF(N1288="sníž. přenesená",J1288,0)</f>
        <v>0</v>
      </c>
      <c r="BI1288" s="227">
        <f>IF(N1288="nulová",J1288,0)</f>
        <v>0</v>
      </c>
      <c r="BJ1288" s="19" t="s">
        <v>81</v>
      </c>
      <c r="BK1288" s="227">
        <f>ROUND(I1288*H1288,2)</f>
        <v>0</v>
      </c>
      <c r="BL1288" s="19" t="s">
        <v>220</v>
      </c>
      <c r="BM1288" s="226" t="s">
        <v>1715</v>
      </c>
    </row>
    <row r="1289" s="12" customFormat="1" ht="25.92" customHeight="1">
      <c r="A1289" s="12"/>
      <c r="B1289" s="199"/>
      <c r="C1289" s="200"/>
      <c r="D1289" s="201" t="s">
        <v>73</v>
      </c>
      <c r="E1289" s="202" t="s">
        <v>1716</v>
      </c>
      <c r="F1289" s="202" t="s">
        <v>1717</v>
      </c>
      <c r="G1289" s="200"/>
      <c r="H1289" s="200"/>
      <c r="I1289" s="203"/>
      <c r="J1289" s="204">
        <f>BK1289</f>
        <v>0</v>
      </c>
      <c r="K1289" s="200"/>
      <c r="L1289" s="205"/>
      <c r="M1289" s="206"/>
      <c r="N1289" s="207"/>
      <c r="O1289" s="207"/>
      <c r="P1289" s="208">
        <f>P1290+P1357+P1370+P1470+P1476+P1823+P1945+P2121+P2139+P2496+P2583+P2694+P2730+P2745+P2785+P2873+P2882+P2979+P3023+P3029+P3033+P3038</f>
        <v>0</v>
      </c>
      <c r="Q1289" s="207"/>
      <c r="R1289" s="208">
        <f>R1290+R1357+R1370+R1470+R1476+R1823+R1945+R2121+R2139+R2496+R2583+R2694+R2730+R2745+R2785+R2873+R2882+R2979+R3023+R3029+R3033+R3038</f>
        <v>188.08888869851751</v>
      </c>
      <c r="S1289" s="207"/>
      <c r="T1289" s="209">
        <f>T1290+T1357+T1370+T1470+T1476+T1823+T1945+T2121+T2139+T2496+T2583+T2694+T2730+T2745+T2785+T2873+T2882+T2979+T3023+T3029+T3033+T3038</f>
        <v>334.96751872000004</v>
      </c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R1289" s="210" t="s">
        <v>83</v>
      </c>
      <c r="AT1289" s="211" t="s">
        <v>73</v>
      </c>
      <c r="AU1289" s="211" t="s">
        <v>74</v>
      </c>
      <c r="AY1289" s="210" t="s">
        <v>213</v>
      </c>
      <c r="BK1289" s="212">
        <f>BK1290+BK1357+BK1370+BK1470+BK1476+BK1823+BK1945+BK2121+BK2139+BK2496+BK2583+BK2694+BK2730+BK2745+BK2785+BK2873+BK2882+BK2979+BK3023+BK3029+BK3033+BK3038</f>
        <v>0</v>
      </c>
    </row>
    <row r="1290" s="12" customFormat="1" ht="22.8" customHeight="1">
      <c r="A1290" s="12"/>
      <c r="B1290" s="199"/>
      <c r="C1290" s="200"/>
      <c r="D1290" s="201" t="s">
        <v>73</v>
      </c>
      <c r="E1290" s="213" t="s">
        <v>1718</v>
      </c>
      <c r="F1290" s="213" t="s">
        <v>1719</v>
      </c>
      <c r="G1290" s="200"/>
      <c r="H1290" s="200"/>
      <c r="I1290" s="203"/>
      <c r="J1290" s="214">
        <f>BK1290</f>
        <v>0</v>
      </c>
      <c r="K1290" s="200"/>
      <c r="L1290" s="205"/>
      <c r="M1290" s="206"/>
      <c r="N1290" s="207"/>
      <c r="O1290" s="207"/>
      <c r="P1290" s="208">
        <f>SUM(P1291:P1356)</f>
        <v>0</v>
      </c>
      <c r="Q1290" s="207"/>
      <c r="R1290" s="208">
        <f>SUM(R1291:R1356)</f>
        <v>17.848766000000001</v>
      </c>
      <c r="S1290" s="207"/>
      <c r="T1290" s="209">
        <f>SUM(T1291:T1356)</f>
        <v>3.4480120000000003</v>
      </c>
      <c r="U1290" s="12"/>
      <c r="V1290" s="12"/>
      <c r="W1290" s="12"/>
      <c r="X1290" s="12"/>
      <c r="Y1290" s="12"/>
      <c r="Z1290" s="12"/>
      <c r="AA1290" s="12"/>
      <c r="AB1290" s="12"/>
      <c r="AC1290" s="12"/>
      <c r="AD1290" s="12"/>
      <c r="AE1290" s="12"/>
      <c r="AR1290" s="210" t="s">
        <v>83</v>
      </c>
      <c r="AT1290" s="211" t="s">
        <v>73</v>
      </c>
      <c r="AU1290" s="211" t="s">
        <v>81</v>
      </c>
      <c r="AY1290" s="210" t="s">
        <v>213</v>
      </c>
      <c r="BK1290" s="212">
        <f>SUM(BK1291:BK1356)</f>
        <v>0</v>
      </c>
    </row>
    <row r="1291" s="2" customFormat="1" ht="21.75" customHeight="1">
      <c r="A1291" s="40"/>
      <c r="B1291" s="41"/>
      <c r="C1291" s="215" t="s">
        <v>1720</v>
      </c>
      <c r="D1291" s="215" t="s">
        <v>215</v>
      </c>
      <c r="E1291" s="216" t="s">
        <v>1721</v>
      </c>
      <c r="F1291" s="217" t="s">
        <v>1722</v>
      </c>
      <c r="G1291" s="218" t="s">
        <v>236</v>
      </c>
      <c r="H1291" s="219">
        <v>660.98400000000004</v>
      </c>
      <c r="I1291" s="220"/>
      <c r="J1291" s="221">
        <f>ROUND(I1291*H1291,2)</f>
        <v>0</v>
      </c>
      <c r="K1291" s="217" t="s">
        <v>219</v>
      </c>
      <c r="L1291" s="46"/>
      <c r="M1291" s="222" t="s">
        <v>19</v>
      </c>
      <c r="N1291" s="223" t="s">
        <v>45</v>
      </c>
      <c r="O1291" s="86"/>
      <c r="P1291" s="224">
        <f>O1291*H1291</f>
        <v>0</v>
      </c>
      <c r="Q1291" s="224">
        <v>0</v>
      </c>
      <c r="R1291" s="224">
        <f>Q1291*H1291</f>
        <v>0</v>
      </c>
      <c r="S1291" s="224">
        <v>0</v>
      </c>
      <c r="T1291" s="225">
        <f>S1291*H1291</f>
        <v>0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R1291" s="226" t="s">
        <v>309</v>
      </c>
      <c r="AT1291" s="226" t="s">
        <v>215</v>
      </c>
      <c r="AU1291" s="226" t="s">
        <v>83</v>
      </c>
      <c r="AY1291" s="19" t="s">
        <v>213</v>
      </c>
      <c r="BE1291" s="227">
        <f>IF(N1291="základní",J1291,0)</f>
        <v>0</v>
      </c>
      <c r="BF1291" s="227">
        <f>IF(N1291="snížená",J1291,0)</f>
        <v>0</v>
      </c>
      <c r="BG1291" s="227">
        <f>IF(N1291="zákl. přenesená",J1291,0)</f>
        <v>0</v>
      </c>
      <c r="BH1291" s="227">
        <f>IF(N1291="sníž. přenesená",J1291,0)</f>
        <v>0</v>
      </c>
      <c r="BI1291" s="227">
        <f>IF(N1291="nulová",J1291,0)</f>
        <v>0</v>
      </c>
      <c r="BJ1291" s="19" t="s">
        <v>81</v>
      </c>
      <c r="BK1291" s="227">
        <f>ROUND(I1291*H1291,2)</f>
        <v>0</v>
      </c>
      <c r="BL1291" s="19" t="s">
        <v>309</v>
      </c>
      <c r="BM1291" s="226" t="s">
        <v>1723</v>
      </c>
    </row>
    <row r="1292" s="13" customFormat="1">
      <c r="A1292" s="13"/>
      <c r="B1292" s="228"/>
      <c r="C1292" s="229"/>
      <c r="D1292" s="230" t="s">
        <v>222</v>
      </c>
      <c r="E1292" s="231" t="s">
        <v>19</v>
      </c>
      <c r="F1292" s="232" t="s">
        <v>271</v>
      </c>
      <c r="G1292" s="229"/>
      <c r="H1292" s="231" t="s">
        <v>19</v>
      </c>
      <c r="I1292" s="233"/>
      <c r="J1292" s="229"/>
      <c r="K1292" s="229"/>
      <c r="L1292" s="234"/>
      <c r="M1292" s="235"/>
      <c r="N1292" s="236"/>
      <c r="O1292" s="236"/>
      <c r="P1292" s="236"/>
      <c r="Q1292" s="236"/>
      <c r="R1292" s="236"/>
      <c r="S1292" s="236"/>
      <c r="T1292" s="237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8" t="s">
        <v>222</v>
      </c>
      <c r="AU1292" s="238" t="s">
        <v>83</v>
      </c>
      <c r="AV1292" s="13" t="s">
        <v>81</v>
      </c>
      <c r="AW1292" s="13" t="s">
        <v>34</v>
      </c>
      <c r="AX1292" s="13" t="s">
        <v>74</v>
      </c>
      <c r="AY1292" s="238" t="s">
        <v>213</v>
      </c>
    </row>
    <row r="1293" s="14" customFormat="1">
      <c r="A1293" s="14"/>
      <c r="B1293" s="239"/>
      <c r="C1293" s="240"/>
      <c r="D1293" s="230" t="s">
        <v>222</v>
      </c>
      <c r="E1293" s="241" t="s">
        <v>19</v>
      </c>
      <c r="F1293" s="242" t="s">
        <v>1217</v>
      </c>
      <c r="G1293" s="240"/>
      <c r="H1293" s="243">
        <v>299.73599999999999</v>
      </c>
      <c r="I1293" s="244"/>
      <c r="J1293" s="240"/>
      <c r="K1293" s="240"/>
      <c r="L1293" s="245"/>
      <c r="M1293" s="246"/>
      <c r="N1293" s="247"/>
      <c r="O1293" s="247"/>
      <c r="P1293" s="247"/>
      <c r="Q1293" s="247"/>
      <c r="R1293" s="247"/>
      <c r="S1293" s="247"/>
      <c r="T1293" s="248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49" t="s">
        <v>222</v>
      </c>
      <c r="AU1293" s="249" t="s">
        <v>83</v>
      </c>
      <c r="AV1293" s="14" t="s">
        <v>83</v>
      </c>
      <c r="AW1293" s="14" t="s">
        <v>34</v>
      </c>
      <c r="AX1293" s="14" t="s">
        <v>74</v>
      </c>
      <c r="AY1293" s="249" t="s">
        <v>213</v>
      </c>
    </row>
    <row r="1294" s="16" customFormat="1">
      <c r="A1294" s="16"/>
      <c r="B1294" s="261"/>
      <c r="C1294" s="262"/>
      <c r="D1294" s="230" t="s">
        <v>222</v>
      </c>
      <c r="E1294" s="263" t="s">
        <v>19</v>
      </c>
      <c r="F1294" s="264" t="s">
        <v>299</v>
      </c>
      <c r="G1294" s="262"/>
      <c r="H1294" s="265">
        <v>299.73599999999999</v>
      </c>
      <c r="I1294" s="266"/>
      <c r="J1294" s="262"/>
      <c r="K1294" s="262"/>
      <c r="L1294" s="267"/>
      <c r="M1294" s="268"/>
      <c r="N1294" s="269"/>
      <c r="O1294" s="269"/>
      <c r="P1294" s="269"/>
      <c r="Q1294" s="269"/>
      <c r="R1294" s="269"/>
      <c r="S1294" s="269"/>
      <c r="T1294" s="270"/>
      <c r="U1294" s="16"/>
      <c r="V1294" s="16"/>
      <c r="W1294" s="16"/>
      <c r="X1294" s="16"/>
      <c r="Y1294" s="16"/>
      <c r="Z1294" s="16"/>
      <c r="AA1294" s="16"/>
      <c r="AB1294" s="16"/>
      <c r="AC1294" s="16"/>
      <c r="AD1294" s="16"/>
      <c r="AE1294" s="16"/>
      <c r="AT1294" s="271" t="s">
        <v>222</v>
      </c>
      <c r="AU1294" s="271" t="s">
        <v>83</v>
      </c>
      <c r="AV1294" s="16" t="s">
        <v>106</v>
      </c>
      <c r="AW1294" s="16" t="s">
        <v>34</v>
      </c>
      <c r="AX1294" s="16" t="s">
        <v>74</v>
      </c>
      <c r="AY1294" s="271" t="s">
        <v>213</v>
      </c>
    </row>
    <row r="1295" s="14" customFormat="1">
      <c r="A1295" s="14"/>
      <c r="B1295" s="239"/>
      <c r="C1295" s="240"/>
      <c r="D1295" s="230" t="s">
        <v>222</v>
      </c>
      <c r="E1295" s="241" t="s">
        <v>19</v>
      </c>
      <c r="F1295" s="242" t="s">
        <v>789</v>
      </c>
      <c r="G1295" s="240"/>
      <c r="H1295" s="243">
        <v>139.06999999999999</v>
      </c>
      <c r="I1295" s="244"/>
      <c r="J1295" s="240"/>
      <c r="K1295" s="240"/>
      <c r="L1295" s="245"/>
      <c r="M1295" s="246"/>
      <c r="N1295" s="247"/>
      <c r="O1295" s="247"/>
      <c r="P1295" s="247"/>
      <c r="Q1295" s="247"/>
      <c r="R1295" s="247"/>
      <c r="S1295" s="247"/>
      <c r="T1295" s="248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49" t="s">
        <v>222</v>
      </c>
      <c r="AU1295" s="249" t="s">
        <v>83</v>
      </c>
      <c r="AV1295" s="14" t="s">
        <v>83</v>
      </c>
      <c r="AW1295" s="14" t="s">
        <v>34</v>
      </c>
      <c r="AX1295" s="14" t="s">
        <v>74</v>
      </c>
      <c r="AY1295" s="249" t="s">
        <v>213</v>
      </c>
    </row>
    <row r="1296" s="14" customFormat="1">
      <c r="A1296" s="14"/>
      <c r="B1296" s="239"/>
      <c r="C1296" s="240"/>
      <c r="D1296" s="230" t="s">
        <v>222</v>
      </c>
      <c r="E1296" s="241" t="s">
        <v>19</v>
      </c>
      <c r="F1296" s="242" t="s">
        <v>1218</v>
      </c>
      <c r="G1296" s="240"/>
      <c r="H1296" s="243">
        <v>216.17699999999999</v>
      </c>
      <c r="I1296" s="244"/>
      <c r="J1296" s="240"/>
      <c r="K1296" s="240"/>
      <c r="L1296" s="245"/>
      <c r="M1296" s="246"/>
      <c r="N1296" s="247"/>
      <c r="O1296" s="247"/>
      <c r="P1296" s="247"/>
      <c r="Q1296" s="247"/>
      <c r="R1296" s="247"/>
      <c r="S1296" s="247"/>
      <c r="T1296" s="248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49" t="s">
        <v>222</v>
      </c>
      <c r="AU1296" s="249" t="s">
        <v>83</v>
      </c>
      <c r="AV1296" s="14" t="s">
        <v>83</v>
      </c>
      <c r="AW1296" s="14" t="s">
        <v>34</v>
      </c>
      <c r="AX1296" s="14" t="s">
        <v>74</v>
      </c>
      <c r="AY1296" s="249" t="s">
        <v>213</v>
      </c>
    </row>
    <row r="1297" s="14" customFormat="1">
      <c r="A1297" s="14"/>
      <c r="B1297" s="239"/>
      <c r="C1297" s="240"/>
      <c r="D1297" s="230" t="s">
        <v>222</v>
      </c>
      <c r="E1297" s="241" t="s">
        <v>19</v>
      </c>
      <c r="F1297" s="242" t="s">
        <v>1724</v>
      </c>
      <c r="G1297" s="240"/>
      <c r="H1297" s="243">
        <v>6.0010000000000003</v>
      </c>
      <c r="I1297" s="244"/>
      <c r="J1297" s="240"/>
      <c r="K1297" s="240"/>
      <c r="L1297" s="245"/>
      <c r="M1297" s="246"/>
      <c r="N1297" s="247"/>
      <c r="O1297" s="247"/>
      <c r="P1297" s="247"/>
      <c r="Q1297" s="247"/>
      <c r="R1297" s="247"/>
      <c r="S1297" s="247"/>
      <c r="T1297" s="248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49" t="s">
        <v>222</v>
      </c>
      <c r="AU1297" s="249" t="s">
        <v>83</v>
      </c>
      <c r="AV1297" s="14" t="s">
        <v>83</v>
      </c>
      <c r="AW1297" s="14" t="s">
        <v>34</v>
      </c>
      <c r="AX1297" s="14" t="s">
        <v>74</v>
      </c>
      <c r="AY1297" s="249" t="s">
        <v>213</v>
      </c>
    </row>
    <row r="1298" s="16" customFormat="1">
      <c r="A1298" s="16"/>
      <c r="B1298" s="261"/>
      <c r="C1298" s="262"/>
      <c r="D1298" s="230" t="s">
        <v>222</v>
      </c>
      <c r="E1298" s="263" t="s">
        <v>19</v>
      </c>
      <c r="F1298" s="264" t="s">
        <v>299</v>
      </c>
      <c r="G1298" s="262"/>
      <c r="H1298" s="265">
        <v>361.24799999999999</v>
      </c>
      <c r="I1298" s="266"/>
      <c r="J1298" s="262"/>
      <c r="K1298" s="262"/>
      <c r="L1298" s="267"/>
      <c r="M1298" s="268"/>
      <c r="N1298" s="269"/>
      <c r="O1298" s="269"/>
      <c r="P1298" s="269"/>
      <c r="Q1298" s="269"/>
      <c r="R1298" s="269"/>
      <c r="S1298" s="269"/>
      <c r="T1298" s="270"/>
      <c r="U1298" s="16"/>
      <c r="V1298" s="16"/>
      <c r="W1298" s="16"/>
      <c r="X1298" s="16"/>
      <c r="Y1298" s="16"/>
      <c r="Z1298" s="16"/>
      <c r="AA1298" s="16"/>
      <c r="AB1298" s="16"/>
      <c r="AC1298" s="16"/>
      <c r="AD1298" s="16"/>
      <c r="AE1298" s="16"/>
      <c r="AT1298" s="271" t="s">
        <v>222</v>
      </c>
      <c r="AU1298" s="271" t="s">
        <v>83</v>
      </c>
      <c r="AV1298" s="16" t="s">
        <v>106</v>
      </c>
      <c r="AW1298" s="16" t="s">
        <v>34</v>
      </c>
      <c r="AX1298" s="16" t="s">
        <v>74</v>
      </c>
      <c r="AY1298" s="271" t="s">
        <v>213</v>
      </c>
    </row>
    <row r="1299" s="15" customFormat="1">
      <c r="A1299" s="15"/>
      <c r="B1299" s="250"/>
      <c r="C1299" s="251"/>
      <c r="D1299" s="230" t="s">
        <v>222</v>
      </c>
      <c r="E1299" s="252" t="s">
        <v>19</v>
      </c>
      <c r="F1299" s="253" t="s">
        <v>228</v>
      </c>
      <c r="G1299" s="251"/>
      <c r="H1299" s="254">
        <v>660.98400000000004</v>
      </c>
      <c r="I1299" s="255"/>
      <c r="J1299" s="251"/>
      <c r="K1299" s="251"/>
      <c r="L1299" s="256"/>
      <c r="M1299" s="257"/>
      <c r="N1299" s="258"/>
      <c r="O1299" s="258"/>
      <c r="P1299" s="258"/>
      <c r="Q1299" s="258"/>
      <c r="R1299" s="258"/>
      <c r="S1299" s="258"/>
      <c r="T1299" s="259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60" t="s">
        <v>222</v>
      </c>
      <c r="AU1299" s="260" t="s">
        <v>83</v>
      </c>
      <c r="AV1299" s="15" t="s">
        <v>220</v>
      </c>
      <c r="AW1299" s="15" t="s">
        <v>34</v>
      </c>
      <c r="AX1299" s="15" t="s">
        <v>81</v>
      </c>
      <c r="AY1299" s="260" t="s">
        <v>213</v>
      </c>
    </row>
    <row r="1300" s="2" customFormat="1" ht="16.5" customHeight="1">
      <c r="A1300" s="40"/>
      <c r="B1300" s="41"/>
      <c r="C1300" s="272" t="s">
        <v>1725</v>
      </c>
      <c r="D1300" s="272" t="s">
        <v>310</v>
      </c>
      <c r="E1300" s="273" t="s">
        <v>1726</v>
      </c>
      <c r="F1300" s="274" t="s">
        <v>1727</v>
      </c>
      <c r="G1300" s="275" t="s">
        <v>288</v>
      </c>
      <c r="H1300" s="276">
        <v>0.19800000000000001</v>
      </c>
      <c r="I1300" s="277"/>
      <c r="J1300" s="278">
        <f>ROUND(I1300*H1300,2)</f>
        <v>0</v>
      </c>
      <c r="K1300" s="274" t="s">
        <v>219</v>
      </c>
      <c r="L1300" s="279"/>
      <c r="M1300" s="280" t="s">
        <v>19</v>
      </c>
      <c r="N1300" s="281" t="s">
        <v>45</v>
      </c>
      <c r="O1300" s="86"/>
      <c r="P1300" s="224">
        <f>O1300*H1300</f>
        <v>0</v>
      </c>
      <c r="Q1300" s="224">
        <v>1</v>
      </c>
      <c r="R1300" s="224">
        <f>Q1300*H1300</f>
        <v>0.19800000000000001</v>
      </c>
      <c r="S1300" s="224">
        <v>0</v>
      </c>
      <c r="T1300" s="225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26" t="s">
        <v>397</v>
      </c>
      <c r="AT1300" s="226" t="s">
        <v>310</v>
      </c>
      <c r="AU1300" s="226" t="s">
        <v>83</v>
      </c>
      <c r="AY1300" s="19" t="s">
        <v>213</v>
      </c>
      <c r="BE1300" s="227">
        <f>IF(N1300="základní",J1300,0)</f>
        <v>0</v>
      </c>
      <c r="BF1300" s="227">
        <f>IF(N1300="snížená",J1300,0)</f>
        <v>0</v>
      </c>
      <c r="BG1300" s="227">
        <f>IF(N1300="zákl. přenesená",J1300,0)</f>
        <v>0</v>
      </c>
      <c r="BH1300" s="227">
        <f>IF(N1300="sníž. přenesená",J1300,0)</f>
        <v>0</v>
      </c>
      <c r="BI1300" s="227">
        <f>IF(N1300="nulová",J1300,0)</f>
        <v>0</v>
      </c>
      <c r="BJ1300" s="19" t="s">
        <v>81</v>
      </c>
      <c r="BK1300" s="227">
        <f>ROUND(I1300*H1300,2)</f>
        <v>0</v>
      </c>
      <c r="BL1300" s="19" t="s">
        <v>309</v>
      </c>
      <c r="BM1300" s="226" t="s">
        <v>1728</v>
      </c>
    </row>
    <row r="1301" s="14" customFormat="1">
      <c r="A1301" s="14"/>
      <c r="B1301" s="239"/>
      <c r="C1301" s="240"/>
      <c r="D1301" s="230" t="s">
        <v>222</v>
      </c>
      <c r="E1301" s="241" t="s">
        <v>19</v>
      </c>
      <c r="F1301" s="242" t="s">
        <v>1729</v>
      </c>
      <c r="G1301" s="240"/>
      <c r="H1301" s="243">
        <v>0.19800000000000001</v>
      </c>
      <c r="I1301" s="244"/>
      <c r="J1301" s="240"/>
      <c r="K1301" s="240"/>
      <c r="L1301" s="245"/>
      <c r="M1301" s="246"/>
      <c r="N1301" s="247"/>
      <c r="O1301" s="247"/>
      <c r="P1301" s="247"/>
      <c r="Q1301" s="247"/>
      <c r="R1301" s="247"/>
      <c r="S1301" s="247"/>
      <c r="T1301" s="248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49" t="s">
        <v>222</v>
      </c>
      <c r="AU1301" s="249" t="s">
        <v>83</v>
      </c>
      <c r="AV1301" s="14" t="s">
        <v>83</v>
      </c>
      <c r="AW1301" s="14" t="s">
        <v>34</v>
      </c>
      <c r="AX1301" s="14" t="s">
        <v>81</v>
      </c>
      <c r="AY1301" s="249" t="s">
        <v>213</v>
      </c>
    </row>
    <row r="1302" s="2" customFormat="1" ht="16.5" customHeight="1">
      <c r="A1302" s="40"/>
      <c r="B1302" s="41"/>
      <c r="C1302" s="215" t="s">
        <v>1730</v>
      </c>
      <c r="D1302" s="215" t="s">
        <v>215</v>
      </c>
      <c r="E1302" s="216" t="s">
        <v>1731</v>
      </c>
      <c r="F1302" s="217" t="s">
        <v>1732</v>
      </c>
      <c r="G1302" s="218" t="s">
        <v>236</v>
      </c>
      <c r="H1302" s="219">
        <v>69.201999999999998</v>
      </c>
      <c r="I1302" s="220"/>
      <c r="J1302" s="221">
        <f>ROUND(I1302*H1302,2)</f>
        <v>0</v>
      </c>
      <c r="K1302" s="217" t="s">
        <v>219</v>
      </c>
      <c r="L1302" s="46"/>
      <c r="M1302" s="222" t="s">
        <v>19</v>
      </c>
      <c r="N1302" s="223" t="s">
        <v>45</v>
      </c>
      <c r="O1302" s="86"/>
      <c r="P1302" s="224">
        <f>O1302*H1302</f>
        <v>0</v>
      </c>
      <c r="Q1302" s="224">
        <v>0</v>
      </c>
      <c r="R1302" s="224">
        <f>Q1302*H1302</f>
        <v>0</v>
      </c>
      <c r="S1302" s="224">
        <v>0</v>
      </c>
      <c r="T1302" s="225">
        <f>S1302*H1302</f>
        <v>0</v>
      </c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R1302" s="226" t="s">
        <v>309</v>
      </c>
      <c r="AT1302" s="226" t="s">
        <v>215</v>
      </c>
      <c r="AU1302" s="226" t="s">
        <v>83</v>
      </c>
      <c r="AY1302" s="19" t="s">
        <v>213</v>
      </c>
      <c r="BE1302" s="227">
        <f>IF(N1302="základní",J1302,0)</f>
        <v>0</v>
      </c>
      <c r="BF1302" s="227">
        <f>IF(N1302="snížená",J1302,0)</f>
        <v>0</v>
      </c>
      <c r="BG1302" s="227">
        <f>IF(N1302="zákl. přenesená",J1302,0)</f>
        <v>0</v>
      </c>
      <c r="BH1302" s="227">
        <f>IF(N1302="sníž. přenesená",J1302,0)</f>
        <v>0</v>
      </c>
      <c r="BI1302" s="227">
        <f>IF(N1302="nulová",J1302,0)</f>
        <v>0</v>
      </c>
      <c r="BJ1302" s="19" t="s">
        <v>81</v>
      </c>
      <c r="BK1302" s="227">
        <f>ROUND(I1302*H1302,2)</f>
        <v>0</v>
      </c>
      <c r="BL1302" s="19" t="s">
        <v>309</v>
      </c>
      <c r="BM1302" s="226" t="s">
        <v>1733</v>
      </c>
    </row>
    <row r="1303" s="13" customFormat="1">
      <c r="A1303" s="13"/>
      <c r="B1303" s="228"/>
      <c r="C1303" s="229"/>
      <c r="D1303" s="230" t="s">
        <v>222</v>
      </c>
      <c r="E1303" s="231" t="s">
        <v>19</v>
      </c>
      <c r="F1303" s="232" t="s">
        <v>271</v>
      </c>
      <c r="G1303" s="229"/>
      <c r="H1303" s="231" t="s">
        <v>19</v>
      </c>
      <c r="I1303" s="233"/>
      <c r="J1303" s="229"/>
      <c r="K1303" s="229"/>
      <c r="L1303" s="234"/>
      <c r="M1303" s="235"/>
      <c r="N1303" s="236"/>
      <c r="O1303" s="236"/>
      <c r="P1303" s="236"/>
      <c r="Q1303" s="236"/>
      <c r="R1303" s="236"/>
      <c r="S1303" s="236"/>
      <c r="T1303" s="237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38" t="s">
        <v>222</v>
      </c>
      <c r="AU1303" s="238" t="s">
        <v>83</v>
      </c>
      <c r="AV1303" s="13" t="s">
        <v>81</v>
      </c>
      <c r="AW1303" s="13" t="s">
        <v>34</v>
      </c>
      <c r="AX1303" s="13" t="s">
        <v>74</v>
      </c>
      <c r="AY1303" s="238" t="s">
        <v>213</v>
      </c>
    </row>
    <row r="1304" s="13" customFormat="1">
      <c r="A1304" s="13"/>
      <c r="B1304" s="228"/>
      <c r="C1304" s="229"/>
      <c r="D1304" s="230" t="s">
        <v>222</v>
      </c>
      <c r="E1304" s="231" t="s">
        <v>19</v>
      </c>
      <c r="F1304" s="232" t="s">
        <v>1734</v>
      </c>
      <c r="G1304" s="229"/>
      <c r="H1304" s="231" t="s">
        <v>19</v>
      </c>
      <c r="I1304" s="233"/>
      <c r="J1304" s="229"/>
      <c r="K1304" s="229"/>
      <c r="L1304" s="234"/>
      <c r="M1304" s="235"/>
      <c r="N1304" s="236"/>
      <c r="O1304" s="236"/>
      <c r="P1304" s="236"/>
      <c r="Q1304" s="236"/>
      <c r="R1304" s="236"/>
      <c r="S1304" s="236"/>
      <c r="T1304" s="237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38" t="s">
        <v>222</v>
      </c>
      <c r="AU1304" s="238" t="s">
        <v>83</v>
      </c>
      <c r="AV1304" s="13" t="s">
        <v>81</v>
      </c>
      <c r="AW1304" s="13" t="s">
        <v>34</v>
      </c>
      <c r="AX1304" s="13" t="s">
        <v>74</v>
      </c>
      <c r="AY1304" s="238" t="s">
        <v>213</v>
      </c>
    </row>
    <row r="1305" s="14" customFormat="1">
      <c r="A1305" s="14"/>
      <c r="B1305" s="239"/>
      <c r="C1305" s="240"/>
      <c r="D1305" s="230" t="s">
        <v>222</v>
      </c>
      <c r="E1305" s="241" t="s">
        <v>19</v>
      </c>
      <c r="F1305" s="242" t="s">
        <v>1735</v>
      </c>
      <c r="G1305" s="240"/>
      <c r="H1305" s="243">
        <v>32.332999999999998</v>
      </c>
      <c r="I1305" s="244"/>
      <c r="J1305" s="240"/>
      <c r="K1305" s="240"/>
      <c r="L1305" s="245"/>
      <c r="M1305" s="246"/>
      <c r="N1305" s="247"/>
      <c r="O1305" s="247"/>
      <c r="P1305" s="247"/>
      <c r="Q1305" s="247"/>
      <c r="R1305" s="247"/>
      <c r="S1305" s="247"/>
      <c r="T1305" s="248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49" t="s">
        <v>222</v>
      </c>
      <c r="AU1305" s="249" t="s">
        <v>83</v>
      </c>
      <c r="AV1305" s="14" t="s">
        <v>83</v>
      </c>
      <c r="AW1305" s="14" t="s">
        <v>34</v>
      </c>
      <c r="AX1305" s="14" t="s">
        <v>74</v>
      </c>
      <c r="AY1305" s="249" t="s">
        <v>213</v>
      </c>
    </row>
    <row r="1306" s="14" customFormat="1">
      <c r="A1306" s="14"/>
      <c r="B1306" s="239"/>
      <c r="C1306" s="240"/>
      <c r="D1306" s="230" t="s">
        <v>222</v>
      </c>
      <c r="E1306" s="241" t="s">
        <v>19</v>
      </c>
      <c r="F1306" s="242" t="s">
        <v>1736</v>
      </c>
      <c r="G1306" s="240"/>
      <c r="H1306" s="243">
        <v>36.869</v>
      </c>
      <c r="I1306" s="244"/>
      <c r="J1306" s="240"/>
      <c r="K1306" s="240"/>
      <c r="L1306" s="245"/>
      <c r="M1306" s="246"/>
      <c r="N1306" s="247"/>
      <c r="O1306" s="247"/>
      <c r="P1306" s="247"/>
      <c r="Q1306" s="247"/>
      <c r="R1306" s="247"/>
      <c r="S1306" s="247"/>
      <c r="T1306" s="248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49" t="s">
        <v>222</v>
      </c>
      <c r="AU1306" s="249" t="s">
        <v>83</v>
      </c>
      <c r="AV1306" s="14" t="s">
        <v>83</v>
      </c>
      <c r="AW1306" s="14" t="s">
        <v>34</v>
      </c>
      <c r="AX1306" s="14" t="s">
        <v>74</v>
      </c>
      <c r="AY1306" s="249" t="s">
        <v>213</v>
      </c>
    </row>
    <row r="1307" s="15" customFormat="1">
      <c r="A1307" s="15"/>
      <c r="B1307" s="250"/>
      <c r="C1307" s="251"/>
      <c r="D1307" s="230" t="s">
        <v>222</v>
      </c>
      <c r="E1307" s="252" t="s">
        <v>19</v>
      </c>
      <c r="F1307" s="253" t="s">
        <v>228</v>
      </c>
      <c r="G1307" s="251"/>
      <c r="H1307" s="254">
        <v>69.201999999999998</v>
      </c>
      <c r="I1307" s="255"/>
      <c r="J1307" s="251"/>
      <c r="K1307" s="251"/>
      <c r="L1307" s="256"/>
      <c r="M1307" s="257"/>
      <c r="N1307" s="258"/>
      <c r="O1307" s="258"/>
      <c r="P1307" s="258"/>
      <c r="Q1307" s="258"/>
      <c r="R1307" s="258"/>
      <c r="S1307" s="258"/>
      <c r="T1307" s="259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T1307" s="260" t="s">
        <v>222</v>
      </c>
      <c r="AU1307" s="260" t="s">
        <v>83</v>
      </c>
      <c r="AV1307" s="15" t="s">
        <v>220</v>
      </c>
      <c r="AW1307" s="15" t="s">
        <v>34</v>
      </c>
      <c r="AX1307" s="15" t="s">
        <v>81</v>
      </c>
      <c r="AY1307" s="260" t="s">
        <v>213</v>
      </c>
    </row>
    <row r="1308" s="2" customFormat="1" ht="16.5" customHeight="1">
      <c r="A1308" s="40"/>
      <c r="B1308" s="41"/>
      <c r="C1308" s="272" t="s">
        <v>1737</v>
      </c>
      <c r="D1308" s="272" t="s">
        <v>310</v>
      </c>
      <c r="E1308" s="273" t="s">
        <v>1738</v>
      </c>
      <c r="F1308" s="274" t="s">
        <v>1739</v>
      </c>
      <c r="G1308" s="275" t="s">
        <v>236</v>
      </c>
      <c r="H1308" s="276">
        <v>79.581999999999994</v>
      </c>
      <c r="I1308" s="277"/>
      <c r="J1308" s="278">
        <f>ROUND(I1308*H1308,2)</f>
        <v>0</v>
      </c>
      <c r="K1308" s="274" t="s">
        <v>219</v>
      </c>
      <c r="L1308" s="279"/>
      <c r="M1308" s="280" t="s">
        <v>19</v>
      </c>
      <c r="N1308" s="281" t="s">
        <v>45</v>
      </c>
      <c r="O1308" s="86"/>
      <c r="P1308" s="224">
        <f>O1308*H1308</f>
        <v>0</v>
      </c>
      <c r="Q1308" s="224">
        <v>0.0016999999999999999</v>
      </c>
      <c r="R1308" s="224">
        <f>Q1308*H1308</f>
        <v>0.13528939999999998</v>
      </c>
      <c r="S1308" s="224">
        <v>0</v>
      </c>
      <c r="T1308" s="225">
        <f>S1308*H1308</f>
        <v>0</v>
      </c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R1308" s="226" t="s">
        <v>397</v>
      </c>
      <c r="AT1308" s="226" t="s">
        <v>310</v>
      </c>
      <c r="AU1308" s="226" t="s">
        <v>83</v>
      </c>
      <c r="AY1308" s="19" t="s">
        <v>213</v>
      </c>
      <c r="BE1308" s="227">
        <f>IF(N1308="základní",J1308,0)</f>
        <v>0</v>
      </c>
      <c r="BF1308" s="227">
        <f>IF(N1308="snížená",J1308,0)</f>
        <v>0</v>
      </c>
      <c r="BG1308" s="227">
        <f>IF(N1308="zákl. přenesená",J1308,0)</f>
        <v>0</v>
      </c>
      <c r="BH1308" s="227">
        <f>IF(N1308="sníž. přenesená",J1308,0)</f>
        <v>0</v>
      </c>
      <c r="BI1308" s="227">
        <f>IF(N1308="nulová",J1308,0)</f>
        <v>0</v>
      </c>
      <c r="BJ1308" s="19" t="s">
        <v>81</v>
      </c>
      <c r="BK1308" s="227">
        <f>ROUND(I1308*H1308,2)</f>
        <v>0</v>
      </c>
      <c r="BL1308" s="19" t="s">
        <v>309</v>
      </c>
      <c r="BM1308" s="226" t="s">
        <v>1740</v>
      </c>
    </row>
    <row r="1309" s="14" customFormat="1">
      <c r="A1309" s="14"/>
      <c r="B1309" s="239"/>
      <c r="C1309" s="240"/>
      <c r="D1309" s="230" t="s">
        <v>222</v>
      </c>
      <c r="E1309" s="241" t="s">
        <v>19</v>
      </c>
      <c r="F1309" s="242" t="s">
        <v>1741</v>
      </c>
      <c r="G1309" s="240"/>
      <c r="H1309" s="243">
        <v>79.581999999999994</v>
      </c>
      <c r="I1309" s="244"/>
      <c r="J1309" s="240"/>
      <c r="K1309" s="240"/>
      <c r="L1309" s="245"/>
      <c r="M1309" s="246"/>
      <c r="N1309" s="247"/>
      <c r="O1309" s="247"/>
      <c r="P1309" s="247"/>
      <c r="Q1309" s="247"/>
      <c r="R1309" s="247"/>
      <c r="S1309" s="247"/>
      <c r="T1309" s="248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49" t="s">
        <v>222</v>
      </c>
      <c r="AU1309" s="249" t="s">
        <v>83</v>
      </c>
      <c r="AV1309" s="14" t="s">
        <v>83</v>
      </c>
      <c r="AW1309" s="14" t="s">
        <v>34</v>
      </c>
      <c r="AX1309" s="14" t="s">
        <v>81</v>
      </c>
      <c r="AY1309" s="249" t="s">
        <v>213</v>
      </c>
    </row>
    <row r="1310" s="2" customFormat="1" ht="16.5" customHeight="1">
      <c r="A1310" s="40"/>
      <c r="B1310" s="41"/>
      <c r="C1310" s="215" t="s">
        <v>1742</v>
      </c>
      <c r="D1310" s="215" t="s">
        <v>215</v>
      </c>
      <c r="E1310" s="216" t="s">
        <v>1743</v>
      </c>
      <c r="F1310" s="217" t="s">
        <v>1744</v>
      </c>
      <c r="G1310" s="218" t="s">
        <v>236</v>
      </c>
      <c r="H1310" s="219">
        <v>661.96000000000004</v>
      </c>
      <c r="I1310" s="220"/>
      <c r="J1310" s="221">
        <f>ROUND(I1310*H1310,2)</f>
        <v>0</v>
      </c>
      <c r="K1310" s="217" t="s">
        <v>219</v>
      </c>
      <c r="L1310" s="46"/>
      <c r="M1310" s="222" t="s">
        <v>19</v>
      </c>
      <c r="N1310" s="223" t="s">
        <v>45</v>
      </c>
      <c r="O1310" s="86"/>
      <c r="P1310" s="224">
        <f>O1310*H1310</f>
        <v>0</v>
      </c>
      <c r="Q1310" s="224">
        <v>0</v>
      </c>
      <c r="R1310" s="224">
        <f>Q1310*H1310</f>
        <v>0</v>
      </c>
      <c r="S1310" s="224">
        <v>0.0040000000000000001</v>
      </c>
      <c r="T1310" s="225">
        <f>S1310*H1310</f>
        <v>2.6478400000000004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26" t="s">
        <v>309</v>
      </c>
      <c r="AT1310" s="226" t="s">
        <v>215</v>
      </c>
      <c r="AU1310" s="226" t="s">
        <v>83</v>
      </c>
      <c r="AY1310" s="19" t="s">
        <v>213</v>
      </c>
      <c r="BE1310" s="227">
        <f>IF(N1310="základní",J1310,0)</f>
        <v>0</v>
      </c>
      <c r="BF1310" s="227">
        <f>IF(N1310="snížená",J1310,0)</f>
        <v>0</v>
      </c>
      <c r="BG1310" s="227">
        <f>IF(N1310="zákl. přenesená",J1310,0)</f>
        <v>0</v>
      </c>
      <c r="BH1310" s="227">
        <f>IF(N1310="sníž. přenesená",J1310,0)</f>
        <v>0</v>
      </c>
      <c r="BI1310" s="227">
        <f>IF(N1310="nulová",J1310,0)</f>
        <v>0</v>
      </c>
      <c r="BJ1310" s="19" t="s">
        <v>81</v>
      </c>
      <c r="BK1310" s="227">
        <f>ROUND(I1310*H1310,2)</f>
        <v>0</v>
      </c>
      <c r="BL1310" s="19" t="s">
        <v>309</v>
      </c>
      <c r="BM1310" s="226" t="s">
        <v>1745</v>
      </c>
    </row>
    <row r="1311" s="13" customFormat="1">
      <c r="A1311" s="13"/>
      <c r="B1311" s="228"/>
      <c r="C1311" s="229"/>
      <c r="D1311" s="230" t="s">
        <v>222</v>
      </c>
      <c r="E1311" s="231" t="s">
        <v>19</v>
      </c>
      <c r="F1311" s="232" t="s">
        <v>271</v>
      </c>
      <c r="G1311" s="229"/>
      <c r="H1311" s="231" t="s">
        <v>19</v>
      </c>
      <c r="I1311" s="233"/>
      <c r="J1311" s="229"/>
      <c r="K1311" s="229"/>
      <c r="L1311" s="234"/>
      <c r="M1311" s="235"/>
      <c r="N1311" s="236"/>
      <c r="O1311" s="236"/>
      <c r="P1311" s="236"/>
      <c r="Q1311" s="236"/>
      <c r="R1311" s="236"/>
      <c r="S1311" s="236"/>
      <c r="T1311" s="237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38" t="s">
        <v>222</v>
      </c>
      <c r="AU1311" s="238" t="s">
        <v>83</v>
      </c>
      <c r="AV1311" s="13" t="s">
        <v>81</v>
      </c>
      <c r="AW1311" s="13" t="s">
        <v>34</v>
      </c>
      <c r="AX1311" s="13" t="s">
        <v>74</v>
      </c>
      <c r="AY1311" s="238" t="s">
        <v>213</v>
      </c>
    </row>
    <row r="1312" s="14" customFormat="1">
      <c r="A1312" s="14"/>
      <c r="B1312" s="239"/>
      <c r="C1312" s="240"/>
      <c r="D1312" s="230" t="s">
        <v>222</v>
      </c>
      <c r="E1312" s="241" t="s">
        <v>19</v>
      </c>
      <c r="F1312" s="242" t="s">
        <v>1746</v>
      </c>
      <c r="G1312" s="240"/>
      <c r="H1312" s="243">
        <v>305.24799999999999</v>
      </c>
      <c r="I1312" s="244"/>
      <c r="J1312" s="240"/>
      <c r="K1312" s="240"/>
      <c r="L1312" s="245"/>
      <c r="M1312" s="246"/>
      <c r="N1312" s="247"/>
      <c r="O1312" s="247"/>
      <c r="P1312" s="247"/>
      <c r="Q1312" s="247"/>
      <c r="R1312" s="247"/>
      <c r="S1312" s="247"/>
      <c r="T1312" s="248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49" t="s">
        <v>222</v>
      </c>
      <c r="AU1312" s="249" t="s">
        <v>83</v>
      </c>
      <c r="AV1312" s="14" t="s">
        <v>83</v>
      </c>
      <c r="AW1312" s="14" t="s">
        <v>34</v>
      </c>
      <c r="AX1312" s="14" t="s">
        <v>74</v>
      </c>
      <c r="AY1312" s="249" t="s">
        <v>213</v>
      </c>
    </row>
    <row r="1313" s="14" customFormat="1">
      <c r="A1313" s="14"/>
      <c r="B1313" s="239"/>
      <c r="C1313" s="240"/>
      <c r="D1313" s="230" t="s">
        <v>222</v>
      </c>
      <c r="E1313" s="241" t="s">
        <v>19</v>
      </c>
      <c r="F1313" s="242" t="s">
        <v>1747</v>
      </c>
      <c r="G1313" s="240"/>
      <c r="H1313" s="243">
        <v>356.71199999999999</v>
      </c>
      <c r="I1313" s="244"/>
      <c r="J1313" s="240"/>
      <c r="K1313" s="240"/>
      <c r="L1313" s="245"/>
      <c r="M1313" s="246"/>
      <c r="N1313" s="247"/>
      <c r="O1313" s="247"/>
      <c r="P1313" s="247"/>
      <c r="Q1313" s="247"/>
      <c r="R1313" s="247"/>
      <c r="S1313" s="247"/>
      <c r="T1313" s="248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49" t="s">
        <v>222</v>
      </c>
      <c r="AU1313" s="249" t="s">
        <v>83</v>
      </c>
      <c r="AV1313" s="14" t="s">
        <v>83</v>
      </c>
      <c r="AW1313" s="14" t="s">
        <v>34</v>
      </c>
      <c r="AX1313" s="14" t="s">
        <v>74</v>
      </c>
      <c r="AY1313" s="249" t="s">
        <v>213</v>
      </c>
    </row>
    <row r="1314" s="15" customFormat="1">
      <c r="A1314" s="15"/>
      <c r="B1314" s="250"/>
      <c r="C1314" s="251"/>
      <c r="D1314" s="230" t="s">
        <v>222</v>
      </c>
      <c r="E1314" s="252" t="s">
        <v>19</v>
      </c>
      <c r="F1314" s="253" t="s">
        <v>228</v>
      </c>
      <c r="G1314" s="251"/>
      <c r="H1314" s="254">
        <v>661.96000000000004</v>
      </c>
      <c r="I1314" s="255"/>
      <c r="J1314" s="251"/>
      <c r="K1314" s="251"/>
      <c r="L1314" s="256"/>
      <c r="M1314" s="257"/>
      <c r="N1314" s="258"/>
      <c r="O1314" s="258"/>
      <c r="P1314" s="258"/>
      <c r="Q1314" s="258"/>
      <c r="R1314" s="258"/>
      <c r="S1314" s="258"/>
      <c r="T1314" s="259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60" t="s">
        <v>222</v>
      </c>
      <c r="AU1314" s="260" t="s">
        <v>83</v>
      </c>
      <c r="AV1314" s="15" t="s">
        <v>220</v>
      </c>
      <c r="AW1314" s="15" t="s">
        <v>34</v>
      </c>
      <c r="AX1314" s="15" t="s">
        <v>81</v>
      </c>
      <c r="AY1314" s="260" t="s">
        <v>213</v>
      </c>
    </row>
    <row r="1315" s="2" customFormat="1" ht="16.5" customHeight="1">
      <c r="A1315" s="40"/>
      <c r="B1315" s="41"/>
      <c r="C1315" s="215" t="s">
        <v>1748</v>
      </c>
      <c r="D1315" s="215" t="s">
        <v>215</v>
      </c>
      <c r="E1315" s="216" t="s">
        <v>1749</v>
      </c>
      <c r="F1315" s="217" t="s">
        <v>1750</v>
      </c>
      <c r="G1315" s="218" t="s">
        <v>236</v>
      </c>
      <c r="H1315" s="219">
        <v>177.816</v>
      </c>
      <c r="I1315" s="220"/>
      <c r="J1315" s="221">
        <f>ROUND(I1315*H1315,2)</f>
        <v>0</v>
      </c>
      <c r="K1315" s="217" t="s">
        <v>219</v>
      </c>
      <c r="L1315" s="46"/>
      <c r="M1315" s="222" t="s">
        <v>19</v>
      </c>
      <c r="N1315" s="223" t="s">
        <v>45</v>
      </c>
      <c r="O1315" s="86"/>
      <c r="P1315" s="224">
        <f>O1315*H1315</f>
        <v>0</v>
      </c>
      <c r="Q1315" s="224">
        <v>0</v>
      </c>
      <c r="R1315" s="224">
        <f>Q1315*H1315</f>
        <v>0</v>
      </c>
      <c r="S1315" s="224">
        <v>0.0044999999999999997</v>
      </c>
      <c r="T1315" s="225">
        <f>S1315*H1315</f>
        <v>0.80017199999999999</v>
      </c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R1315" s="226" t="s">
        <v>309</v>
      </c>
      <c r="AT1315" s="226" t="s">
        <v>215</v>
      </c>
      <c r="AU1315" s="226" t="s">
        <v>83</v>
      </c>
      <c r="AY1315" s="19" t="s">
        <v>213</v>
      </c>
      <c r="BE1315" s="227">
        <f>IF(N1315="základní",J1315,0)</f>
        <v>0</v>
      </c>
      <c r="BF1315" s="227">
        <f>IF(N1315="snížená",J1315,0)</f>
        <v>0</v>
      </c>
      <c r="BG1315" s="227">
        <f>IF(N1315="zákl. přenesená",J1315,0)</f>
        <v>0</v>
      </c>
      <c r="BH1315" s="227">
        <f>IF(N1315="sníž. přenesená",J1315,0)</f>
        <v>0</v>
      </c>
      <c r="BI1315" s="227">
        <f>IF(N1315="nulová",J1315,0)</f>
        <v>0</v>
      </c>
      <c r="BJ1315" s="19" t="s">
        <v>81</v>
      </c>
      <c r="BK1315" s="227">
        <f>ROUND(I1315*H1315,2)</f>
        <v>0</v>
      </c>
      <c r="BL1315" s="19" t="s">
        <v>309</v>
      </c>
      <c r="BM1315" s="226" t="s">
        <v>1751</v>
      </c>
    </row>
    <row r="1316" s="13" customFormat="1">
      <c r="A1316" s="13"/>
      <c r="B1316" s="228"/>
      <c r="C1316" s="229"/>
      <c r="D1316" s="230" t="s">
        <v>222</v>
      </c>
      <c r="E1316" s="231" t="s">
        <v>19</v>
      </c>
      <c r="F1316" s="232" t="s">
        <v>271</v>
      </c>
      <c r="G1316" s="229"/>
      <c r="H1316" s="231" t="s">
        <v>19</v>
      </c>
      <c r="I1316" s="233"/>
      <c r="J1316" s="229"/>
      <c r="K1316" s="229"/>
      <c r="L1316" s="234"/>
      <c r="M1316" s="235"/>
      <c r="N1316" s="236"/>
      <c r="O1316" s="236"/>
      <c r="P1316" s="236"/>
      <c r="Q1316" s="236"/>
      <c r="R1316" s="236"/>
      <c r="S1316" s="236"/>
      <c r="T1316" s="237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38" t="s">
        <v>222</v>
      </c>
      <c r="AU1316" s="238" t="s">
        <v>83</v>
      </c>
      <c r="AV1316" s="13" t="s">
        <v>81</v>
      </c>
      <c r="AW1316" s="13" t="s">
        <v>34</v>
      </c>
      <c r="AX1316" s="13" t="s">
        <v>74</v>
      </c>
      <c r="AY1316" s="238" t="s">
        <v>213</v>
      </c>
    </row>
    <row r="1317" s="13" customFormat="1">
      <c r="A1317" s="13"/>
      <c r="B1317" s="228"/>
      <c r="C1317" s="229"/>
      <c r="D1317" s="230" t="s">
        <v>222</v>
      </c>
      <c r="E1317" s="231" t="s">
        <v>19</v>
      </c>
      <c r="F1317" s="232" t="s">
        <v>1752</v>
      </c>
      <c r="G1317" s="229"/>
      <c r="H1317" s="231" t="s">
        <v>19</v>
      </c>
      <c r="I1317" s="233"/>
      <c r="J1317" s="229"/>
      <c r="K1317" s="229"/>
      <c r="L1317" s="234"/>
      <c r="M1317" s="235"/>
      <c r="N1317" s="236"/>
      <c r="O1317" s="236"/>
      <c r="P1317" s="236"/>
      <c r="Q1317" s="236"/>
      <c r="R1317" s="236"/>
      <c r="S1317" s="236"/>
      <c r="T1317" s="237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38" t="s">
        <v>222</v>
      </c>
      <c r="AU1317" s="238" t="s">
        <v>83</v>
      </c>
      <c r="AV1317" s="13" t="s">
        <v>81</v>
      </c>
      <c r="AW1317" s="13" t="s">
        <v>34</v>
      </c>
      <c r="AX1317" s="13" t="s">
        <v>74</v>
      </c>
      <c r="AY1317" s="238" t="s">
        <v>213</v>
      </c>
    </row>
    <row r="1318" s="14" customFormat="1">
      <c r="A1318" s="14"/>
      <c r="B1318" s="239"/>
      <c r="C1318" s="240"/>
      <c r="D1318" s="230" t="s">
        <v>222</v>
      </c>
      <c r="E1318" s="241" t="s">
        <v>19</v>
      </c>
      <c r="F1318" s="242" t="s">
        <v>1360</v>
      </c>
      <c r="G1318" s="240"/>
      <c r="H1318" s="243">
        <v>177.816</v>
      </c>
      <c r="I1318" s="244"/>
      <c r="J1318" s="240"/>
      <c r="K1318" s="240"/>
      <c r="L1318" s="245"/>
      <c r="M1318" s="246"/>
      <c r="N1318" s="247"/>
      <c r="O1318" s="247"/>
      <c r="P1318" s="247"/>
      <c r="Q1318" s="247"/>
      <c r="R1318" s="247"/>
      <c r="S1318" s="247"/>
      <c r="T1318" s="248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49" t="s">
        <v>222</v>
      </c>
      <c r="AU1318" s="249" t="s">
        <v>83</v>
      </c>
      <c r="AV1318" s="14" t="s">
        <v>83</v>
      </c>
      <c r="AW1318" s="14" t="s">
        <v>34</v>
      </c>
      <c r="AX1318" s="14" t="s">
        <v>81</v>
      </c>
      <c r="AY1318" s="249" t="s">
        <v>213</v>
      </c>
    </row>
    <row r="1319" s="2" customFormat="1" ht="16.5" customHeight="1">
      <c r="A1319" s="40"/>
      <c r="B1319" s="41"/>
      <c r="C1319" s="215" t="s">
        <v>1753</v>
      </c>
      <c r="D1319" s="215" t="s">
        <v>215</v>
      </c>
      <c r="E1319" s="216" t="s">
        <v>1754</v>
      </c>
      <c r="F1319" s="217" t="s">
        <v>1755</v>
      </c>
      <c r="G1319" s="218" t="s">
        <v>236</v>
      </c>
      <c r="H1319" s="219">
        <v>660.98400000000004</v>
      </c>
      <c r="I1319" s="220"/>
      <c r="J1319" s="221">
        <f>ROUND(I1319*H1319,2)</f>
        <v>0</v>
      </c>
      <c r="K1319" s="217" t="s">
        <v>219</v>
      </c>
      <c r="L1319" s="46"/>
      <c r="M1319" s="222" t="s">
        <v>19</v>
      </c>
      <c r="N1319" s="223" t="s">
        <v>45</v>
      </c>
      <c r="O1319" s="86"/>
      <c r="P1319" s="224">
        <f>O1319*H1319</f>
        <v>0</v>
      </c>
      <c r="Q1319" s="224">
        <v>0.00040000000000000002</v>
      </c>
      <c r="R1319" s="224">
        <f>Q1319*H1319</f>
        <v>0.26439360000000001</v>
      </c>
      <c r="S1319" s="224">
        <v>0</v>
      </c>
      <c r="T1319" s="225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26" t="s">
        <v>309</v>
      </c>
      <c r="AT1319" s="226" t="s">
        <v>215</v>
      </c>
      <c r="AU1319" s="226" t="s">
        <v>83</v>
      </c>
      <c r="AY1319" s="19" t="s">
        <v>213</v>
      </c>
      <c r="BE1319" s="227">
        <f>IF(N1319="základní",J1319,0)</f>
        <v>0</v>
      </c>
      <c r="BF1319" s="227">
        <f>IF(N1319="snížená",J1319,0)</f>
        <v>0</v>
      </c>
      <c r="BG1319" s="227">
        <f>IF(N1319="zákl. přenesená",J1319,0)</f>
        <v>0</v>
      </c>
      <c r="BH1319" s="227">
        <f>IF(N1319="sníž. přenesená",J1319,0)</f>
        <v>0</v>
      </c>
      <c r="BI1319" s="227">
        <f>IF(N1319="nulová",J1319,0)</f>
        <v>0</v>
      </c>
      <c r="BJ1319" s="19" t="s">
        <v>81</v>
      </c>
      <c r="BK1319" s="227">
        <f>ROUND(I1319*H1319,2)</f>
        <v>0</v>
      </c>
      <c r="BL1319" s="19" t="s">
        <v>309</v>
      </c>
      <c r="BM1319" s="226" t="s">
        <v>1756</v>
      </c>
    </row>
    <row r="1320" s="13" customFormat="1">
      <c r="A1320" s="13"/>
      <c r="B1320" s="228"/>
      <c r="C1320" s="229"/>
      <c r="D1320" s="230" t="s">
        <v>222</v>
      </c>
      <c r="E1320" s="231" t="s">
        <v>19</v>
      </c>
      <c r="F1320" s="232" t="s">
        <v>271</v>
      </c>
      <c r="G1320" s="229"/>
      <c r="H1320" s="231" t="s">
        <v>19</v>
      </c>
      <c r="I1320" s="233"/>
      <c r="J1320" s="229"/>
      <c r="K1320" s="229"/>
      <c r="L1320" s="234"/>
      <c r="M1320" s="235"/>
      <c r="N1320" s="236"/>
      <c r="O1320" s="236"/>
      <c r="P1320" s="236"/>
      <c r="Q1320" s="236"/>
      <c r="R1320" s="236"/>
      <c r="S1320" s="236"/>
      <c r="T1320" s="237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38" t="s">
        <v>222</v>
      </c>
      <c r="AU1320" s="238" t="s">
        <v>83</v>
      </c>
      <c r="AV1320" s="13" t="s">
        <v>81</v>
      </c>
      <c r="AW1320" s="13" t="s">
        <v>34</v>
      </c>
      <c r="AX1320" s="13" t="s">
        <v>74</v>
      </c>
      <c r="AY1320" s="238" t="s">
        <v>213</v>
      </c>
    </row>
    <row r="1321" s="13" customFormat="1">
      <c r="A1321" s="13"/>
      <c r="B1321" s="228"/>
      <c r="C1321" s="229"/>
      <c r="D1321" s="230" t="s">
        <v>222</v>
      </c>
      <c r="E1321" s="231" t="s">
        <v>19</v>
      </c>
      <c r="F1321" s="232" t="s">
        <v>1757</v>
      </c>
      <c r="G1321" s="229"/>
      <c r="H1321" s="231" t="s">
        <v>19</v>
      </c>
      <c r="I1321" s="233"/>
      <c r="J1321" s="229"/>
      <c r="K1321" s="229"/>
      <c r="L1321" s="234"/>
      <c r="M1321" s="235"/>
      <c r="N1321" s="236"/>
      <c r="O1321" s="236"/>
      <c r="P1321" s="236"/>
      <c r="Q1321" s="236"/>
      <c r="R1321" s="236"/>
      <c r="S1321" s="236"/>
      <c r="T1321" s="237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38" t="s">
        <v>222</v>
      </c>
      <c r="AU1321" s="238" t="s">
        <v>83</v>
      </c>
      <c r="AV1321" s="13" t="s">
        <v>81</v>
      </c>
      <c r="AW1321" s="13" t="s">
        <v>34</v>
      </c>
      <c r="AX1321" s="13" t="s">
        <v>74</v>
      </c>
      <c r="AY1321" s="238" t="s">
        <v>213</v>
      </c>
    </row>
    <row r="1322" s="14" customFormat="1">
      <c r="A1322" s="14"/>
      <c r="B1322" s="239"/>
      <c r="C1322" s="240"/>
      <c r="D1322" s="230" t="s">
        <v>222</v>
      </c>
      <c r="E1322" s="241" t="s">
        <v>19</v>
      </c>
      <c r="F1322" s="242" t="s">
        <v>1217</v>
      </c>
      <c r="G1322" s="240"/>
      <c r="H1322" s="243">
        <v>299.73599999999999</v>
      </c>
      <c r="I1322" s="244"/>
      <c r="J1322" s="240"/>
      <c r="K1322" s="240"/>
      <c r="L1322" s="245"/>
      <c r="M1322" s="246"/>
      <c r="N1322" s="247"/>
      <c r="O1322" s="247"/>
      <c r="P1322" s="247"/>
      <c r="Q1322" s="247"/>
      <c r="R1322" s="247"/>
      <c r="S1322" s="247"/>
      <c r="T1322" s="248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49" t="s">
        <v>222</v>
      </c>
      <c r="AU1322" s="249" t="s">
        <v>83</v>
      </c>
      <c r="AV1322" s="14" t="s">
        <v>83</v>
      </c>
      <c r="AW1322" s="14" t="s">
        <v>34</v>
      </c>
      <c r="AX1322" s="14" t="s">
        <v>74</v>
      </c>
      <c r="AY1322" s="249" t="s">
        <v>213</v>
      </c>
    </row>
    <row r="1323" s="14" customFormat="1">
      <c r="A1323" s="14"/>
      <c r="B1323" s="239"/>
      <c r="C1323" s="240"/>
      <c r="D1323" s="230" t="s">
        <v>222</v>
      </c>
      <c r="E1323" s="241" t="s">
        <v>19</v>
      </c>
      <c r="F1323" s="242" t="s">
        <v>1218</v>
      </c>
      <c r="G1323" s="240"/>
      <c r="H1323" s="243">
        <v>216.17699999999999</v>
      </c>
      <c r="I1323" s="244"/>
      <c r="J1323" s="240"/>
      <c r="K1323" s="240"/>
      <c r="L1323" s="245"/>
      <c r="M1323" s="246"/>
      <c r="N1323" s="247"/>
      <c r="O1323" s="247"/>
      <c r="P1323" s="247"/>
      <c r="Q1323" s="247"/>
      <c r="R1323" s="247"/>
      <c r="S1323" s="247"/>
      <c r="T1323" s="248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49" t="s">
        <v>222</v>
      </c>
      <c r="AU1323" s="249" t="s">
        <v>83</v>
      </c>
      <c r="AV1323" s="14" t="s">
        <v>83</v>
      </c>
      <c r="AW1323" s="14" t="s">
        <v>34</v>
      </c>
      <c r="AX1323" s="14" t="s">
        <v>74</v>
      </c>
      <c r="AY1323" s="249" t="s">
        <v>213</v>
      </c>
    </row>
    <row r="1324" s="16" customFormat="1">
      <c r="A1324" s="16"/>
      <c r="B1324" s="261"/>
      <c r="C1324" s="262"/>
      <c r="D1324" s="230" t="s">
        <v>222</v>
      </c>
      <c r="E1324" s="263" t="s">
        <v>19</v>
      </c>
      <c r="F1324" s="264" t="s">
        <v>299</v>
      </c>
      <c r="G1324" s="262"/>
      <c r="H1324" s="265">
        <v>515.91300000000001</v>
      </c>
      <c r="I1324" s="266"/>
      <c r="J1324" s="262"/>
      <c r="K1324" s="262"/>
      <c r="L1324" s="267"/>
      <c r="M1324" s="268"/>
      <c r="N1324" s="269"/>
      <c r="O1324" s="269"/>
      <c r="P1324" s="269"/>
      <c r="Q1324" s="269"/>
      <c r="R1324" s="269"/>
      <c r="S1324" s="269"/>
      <c r="T1324" s="270"/>
      <c r="U1324" s="16"/>
      <c r="V1324" s="16"/>
      <c r="W1324" s="16"/>
      <c r="X1324" s="16"/>
      <c r="Y1324" s="16"/>
      <c r="Z1324" s="16"/>
      <c r="AA1324" s="16"/>
      <c r="AB1324" s="16"/>
      <c r="AC1324" s="16"/>
      <c r="AD1324" s="16"/>
      <c r="AE1324" s="16"/>
      <c r="AT1324" s="271" t="s">
        <v>222</v>
      </c>
      <c r="AU1324" s="271" t="s">
        <v>83</v>
      </c>
      <c r="AV1324" s="16" t="s">
        <v>106</v>
      </c>
      <c r="AW1324" s="16" t="s">
        <v>34</v>
      </c>
      <c r="AX1324" s="16" t="s">
        <v>74</v>
      </c>
      <c r="AY1324" s="271" t="s">
        <v>213</v>
      </c>
    </row>
    <row r="1325" s="13" customFormat="1">
      <c r="A1325" s="13"/>
      <c r="B1325" s="228"/>
      <c r="C1325" s="229"/>
      <c r="D1325" s="230" t="s">
        <v>222</v>
      </c>
      <c r="E1325" s="231" t="s">
        <v>19</v>
      </c>
      <c r="F1325" s="232" t="s">
        <v>1758</v>
      </c>
      <c r="G1325" s="229"/>
      <c r="H1325" s="231" t="s">
        <v>19</v>
      </c>
      <c r="I1325" s="233"/>
      <c r="J1325" s="229"/>
      <c r="K1325" s="229"/>
      <c r="L1325" s="234"/>
      <c r="M1325" s="235"/>
      <c r="N1325" s="236"/>
      <c r="O1325" s="236"/>
      <c r="P1325" s="236"/>
      <c r="Q1325" s="236"/>
      <c r="R1325" s="236"/>
      <c r="S1325" s="236"/>
      <c r="T1325" s="237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38" t="s">
        <v>222</v>
      </c>
      <c r="AU1325" s="238" t="s">
        <v>83</v>
      </c>
      <c r="AV1325" s="13" t="s">
        <v>81</v>
      </c>
      <c r="AW1325" s="13" t="s">
        <v>34</v>
      </c>
      <c r="AX1325" s="13" t="s">
        <v>74</v>
      </c>
      <c r="AY1325" s="238" t="s">
        <v>213</v>
      </c>
    </row>
    <row r="1326" s="14" customFormat="1">
      <c r="A1326" s="14"/>
      <c r="B1326" s="239"/>
      <c r="C1326" s="240"/>
      <c r="D1326" s="230" t="s">
        <v>222</v>
      </c>
      <c r="E1326" s="241" t="s">
        <v>19</v>
      </c>
      <c r="F1326" s="242" t="s">
        <v>789</v>
      </c>
      <c r="G1326" s="240"/>
      <c r="H1326" s="243">
        <v>139.06999999999999</v>
      </c>
      <c r="I1326" s="244"/>
      <c r="J1326" s="240"/>
      <c r="K1326" s="240"/>
      <c r="L1326" s="245"/>
      <c r="M1326" s="246"/>
      <c r="N1326" s="247"/>
      <c r="O1326" s="247"/>
      <c r="P1326" s="247"/>
      <c r="Q1326" s="247"/>
      <c r="R1326" s="247"/>
      <c r="S1326" s="247"/>
      <c r="T1326" s="248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49" t="s">
        <v>222</v>
      </c>
      <c r="AU1326" s="249" t="s">
        <v>83</v>
      </c>
      <c r="AV1326" s="14" t="s">
        <v>83</v>
      </c>
      <c r="AW1326" s="14" t="s">
        <v>34</v>
      </c>
      <c r="AX1326" s="14" t="s">
        <v>74</v>
      </c>
      <c r="AY1326" s="249" t="s">
        <v>213</v>
      </c>
    </row>
    <row r="1327" s="14" customFormat="1">
      <c r="A1327" s="14"/>
      <c r="B1327" s="239"/>
      <c r="C1327" s="240"/>
      <c r="D1327" s="230" t="s">
        <v>222</v>
      </c>
      <c r="E1327" s="241" t="s">
        <v>19</v>
      </c>
      <c r="F1327" s="242" t="s">
        <v>1724</v>
      </c>
      <c r="G1327" s="240"/>
      <c r="H1327" s="243">
        <v>6.0010000000000003</v>
      </c>
      <c r="I1327" s="244"/>
      <c r="J1327" s="240"/>
      <c r="K1327" s="240"/>
      <c r="L1327" s="245"/>
      <c r="M1327" s="246"/>
      <c r="N1327" s="247"/>
      <c r="O1327" s="247"/>
      <c r="P1327" s="247"/>
      <c r="Q1327" s="247"/>
      <c r="R1327" s="247"/>
      <c r="S1327" s="247"/>
      <c r="T1327" s="248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49" t="s">
        <v>222</v>
      </c>
      <c r="AU1327" s="249" t="s">
        <v>83</v>
      </c>
      <c r="AV1327" s="14" t="s">
        <v>83</v>
      </c>
      <c r="AW1327" s="14" t="s">
        <v>34</v>
      </c>
      <c r="AX1327" s="14" t="s">
        <v>74</v>
      </c>
      <c r="AY1327" s="249" t="s">
        <v>213</v>
      </c>
    </row>
    <row r="1328" s="16" customFormat="1">
      <c r="A1328" s="16"/>
      <c r="B1328" s="261"/>
      <c r="C1328" s="262"/>
      <c r="D1328" s="230" t="s">
        <v>222</v>
      </c>
      <c r="E1328" s="263" t="s">
        <v>19</v>
      </c>
      <c r="F1328" s="264" t="s">
        <v>299</v>
      </c>
      <c r="G1328" s="262"/>
      <c r="H1328" s="265">
        <v>145.071</v>
      </c>
      <c r="I1328" s="266"/>
      <c r="J1328" s="262"/>
      <c r="K1328" s="262"/>
      <c r="L1328" s="267"/>
      <c r="M1328" s="268"/>
      <c r="N1328" s="269"/>
      <c r="O1328" s="269"/>
      <c r="P1328" s="269"/>
      <c r="Q1328" s="269"/>
      <c r="R1328" s="269"/>
      <c r="S1328" s="269"/>
      <c r="T1328" s="270"/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/>
      <c r="AE1328" s="16"/>
      <c r="AT1328" s="271" t="s">
        <v>222</v>
      </c>
      <c r="AU1328" s="271" t="s">
        <v>83</v>
      </c>
      <c r="AV1328" s="16" t="s">
        <v>106</v>
      </c>
      <c r="AW1328" s="16" t="s">
        <v>34</v>
      </c>
      <c r="AX1328" s="16" t="s">
        <v>74</v>
      </c>
      <c r="AY1328" s="271" t="s">
        <v>213</v>
      </c>
    </row>
    <row r="1329" s="15" customFormat="1">
      <c r="A1329" s="15"/>
      <c r="B1329" s="250"/>
      <c r="C1329" s="251"/>
      <c r="D1329" s="230" t="s">
        <v>222</v>
      </c>
      <c r="E1329" s="252" t="s">
        <v>19</v>
      </c>
      <c r="F1329" s="253" t="s">
        <v>228</v>
      </c>
      <c r="G1329" s="251"/>
      <c r="H1329" s="254">
        <v>660.98400000000004</v>
      </c>
      <c r="I1329" s="255"/>
      <c r="J1329" s="251"/>
      <c r="K1329" s="251"/>
      <c r="L1329" s="256"/>
      <c r="M1329" s="257"/>
      <c r="N1329" s="258"/>
      <c r="O1329" s="258"/>
      <c r="P1329" s="258"/>
      <c r="Q1329" s="258"/>
      <c r="R1329" s="258"/>
      <c r="S1329" s="258"/>
      <c r="T1329" s="259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T1329" s="260" t="s">
        <v>222</v>
      </c>
      <c r="AU1329" s="260" t="s">
        <v>83</v>
      </c>
      <c r="AV1329" s="15" t="s">
        <v>220</v>
      </c>
      <c r="AW1329" s="15" t="s">
        <v>34</v>
      </c>
      <c r="AX1329" s="15" t="s">
        <v>81</v>
      </c>
      <c r="AY1329" s="260" t="s">
        <v>213</v>
      </c>
    </row>
    <row r="1330" s="2" customFormat="1">
      <c r="A1330" s="40"/>
      <c r="B1330" s="41"/>
      <c r="C1330" s="272" t="s">
        <v>1759</v>
      </c>
      <c r="D1330" s="272" t="s">
        <v>310</v>
      </c>
      <c r="E1330" s="273" t="s">
        <v>1760</v>
      </c>
      <c r="F1330" s="274" t="s">
        <v>1761</v>
      </c>
      <c r="G1330" s="275" t="s">
        <v>236</v>
      </c>
      <c r="H1330" s="276">
        <v>593.29999999999995</v>
      </c>
      <c r="I1330" s="277"/>
      <c r="J1330" s="278">
        <f>ROUND(I1330*H1330,2)</f>
        <v>0</v>
      </c>
      <c r="K1330" s="274" t="s">
        <v>219</v>
      </c>
      <c r="L1330" s="279"/>
      <c r="M1330" s="280" t="s">
        <v>19</v>
      </c>
      <c r="N1330" s="281" t="s">
        <v>45</v>
      </c>
      <c r="O1330" s="86"/>
      <c r="P1330" s="224">
        <f>O1330*H1330</f>
        <v>0</v>
      </c>
      <c r="Q1330" s="224">
        <v>0.0047000000000000002</v>
      </c>
      <c r="R1330" s="224">
        <f>Q1330*H1330</f>
        <v>2.78851</v>
      </c>
      <c r="S1330" s="224">
        <v>0</v>
      </c>
      <c r="T1330" s="225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26" t="s">
        <v>397</v>
      </c>
      <c r="AT1330" s="226" t="s">
        <v>310</v>
      </c>
      <c r="AU1330" s="226" t="s">
        <v>83</v>
      </c>
      <c r="AY1330" s="19" t="s">
        <v>213</v>
      </c>
      <c r="BE1330" s="227">
        <f>IF(N1330="základní",J1330,0)</f>
        <v>0</v>
      </c>
      <c r="BF1330" s="227">
        <f>IF(N1330="snížená",J1330,0)</f>
        <v>0</v>
      </c>
      <c r="BG1330" s="227">
        <f>IF(N1330="zákl. přenesená",J1330,0)</f>
        <v>0</v>
      </c>
      <c r="BH1330" s="227">
        <f>IF(N1330="sníž. přenesená",J1330,0)</f>
        <v>0</v>
      </c>
      <c r="BI1330" s="227">
        <f>IF(N1330="nulová",J1330,0)</f>
        <v>0</v>
      </c>
      <c r="BJ1330" s="19" t="s">
        <v>81</v>
      </c>
      <c r="BK1330" s="227">
        <f>ROUND(I1330*H1330,2)</f>
        <v>0</v>
      </c>
      <c r="BL1330" s="19" t="s">
        <v>309</v>
      </c>
      <c r="BM1330" s="226" t="s">
        <v>1762</v>
      </c>
    </row>
    <row r="1331" s="14" customFormat="1">
      <c r="A1331" s="14"/>
      <c r="B1331" s="239"/>
      <c r="C1331" s="240"/>
      <c r="D1331" s="230" t="s">
        <v>222</v>
      </c>
      <c r="E1331" s="241" t="s">
        <v>19</v>
      </c>
      <c r="F1331" s="242" t="s">
        <v>1763</v>
      </c>
      <c r="G1331" s="240"/>
      <c r="H1331" s="243">
        <v>515.91300000000001</v>
      </c>
      <c r="I1331" s="244"/>
      <c r="J1331" s="240"/>
      <c r="K1331" s="240"/>
      <c r="L1331" s="245"/>
      <c r="M1331" s="246"/>
      <c r="N1331" s="247"/>
      <c r="O1331" s="247"/>
      <c r="P1331" s="247"/>
      <c r="Q1331" s="247"/>
      <c r="R1331" s="247"/>
      <c r="S1331" s="247"/>
      <c r="T1331" s="248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49" t="s">
        <v>222</v>
      </c>
      <c r="AU1331" s="249" t="s">
        <v>83</v>
      </c>
      <c r="AV1331" s="14" t="s">
        <v>83</v>
      </c>
      <c r="AW1331" s="14" t="s">
        <v>34</v>
      </c>
      <c r="AX1331" s="14" t="s">
        <v>74</v>
      </c>
      <c r="AY1331" s="249" t="s">
        <v>213</v>
      </c>
    </row>
    <row r="1332" s="14" customFormat="1">
      <c r="A1332" s="14"/>
      <c r="B1332" s="239"/>
      <c r="C1332" s="240"/>
      <c r="D1332" s="230" t="s">
        <v>222</v>
      </c>
      <c r="E1332" s="241" t="s">
        <v>19</v>
      </c>
      <c r="F1332" s="242" t="s">
        <v>1764</v>
      </c>
      <c r="G1332" s="240"/>
      <c r="H1332" s="243">
        <v>593.29999999999995</v>
      </c>
      <c r="I1332" s="244"/>
      <c r="J1332" s="240"/>
      <c r="K1332" s="240"/>
      <c r="L1332" s="245"/>
      <c r="M1332" s="246"/>
      <c r="N1332" s="247"/>
      <c r="O1332" s="247"/>
      <c r="P1332" s="247"/>
      <c r="Q1332" s="247"/>
      <c r="R1332" s="247"/>
      <c r="S1332" s="247"/>
      <c r="T1332" s="248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49" t="s">
        <v>222</v>
      </c>
      <c r="AU1332" s="249" t="s">
        <v>83</v>
      </c>
      <c r="AV1332" s="14" t="s">
        <v>83</v>
      </c>
      <c r="AW1332" s="14" t="s">
        <v>34</v>
      </c>
      <c r="AX1332" s="14" t="s">
        <v>81</v>
      </c>
      <c r="AY1332" s="249" t="s">
        <v>213</v>
      </c>
    </row>
    <row r="1333" s="2" customFormat="1">
      <c r="A1333" s="40"/>
      <c r="B1333" s="41"/>
      <c r="C1333" s="272" t="s">
        <v>1765</v>
      </c>
      <c r="D1333" s="272" t="s">
        <v>310</v>
      </c>
      <c r="E1333" s="273" t="s">
        <v>1766</v>
      </c>
      <c r="F1333" s="274" t="s">
        <v>1767</v>
      </c>
      <c r="G1333" s="275" t="s">
        <v>236</v>
      </c>
      <c r="H1333" s="276">
        <v>147.97200000000001</v>
      </c>
      <c r="I1333" s="277"/>
      <c r="J1333" s="278">
        <f>ROUND(I1333*H1333,2)</f>
        <v>0</v>
      </c>
      <c r="K1333" s="274" t="s">
        <v>219</v>
      </c>
      <c r="L1333" s="279"/>
      <c r="M1333" s="280" t="s">
        <v>19</v>
      </c>
      <c r="N1333" s="281" t="s">
        <v>45</v>
      </c>
      <c r="O1333" s="86"/>
      <c r="P1333" s="224">
        <f>O1333*H1333</f>
        <v>0</v>
      </c>
      <c r="Q1333" s="224">
        <v>0.0053</v>
      </c>
      <c r="R1333" s="224">
        <f>Q1333*H1333</f>
        <v>0.78425160000000005</v>
      </c>
      <c r="S1333" s="224">
        <v>0</v>
      </c>
      <c r="T1333" s="225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26" t="s">
        <v>397</v>
      </c>
      <c r="AT1333" s="226" t="s">
        <v>310</v>
      </c>
      <c r="AU1333" s="226" t="s">
        <v>83</v>
      </c>
      <c r="AY1333" s="19" t="s">
        <v>213</v>
      </c>
      <c r="BE1333" s="227">
        <f>IF(N1333="základní",J1333,0)</f>
        <v>0</v>
      </c>
      <c r="BF1333" s="227">
        <f>IF(N1333="snížená",J1333,0)</f>
        <v>0</v>
      </c>
      <c r="BG1333" s="227">
        <f>IF(N1333="zákl. přenesená",J1333,0)</f>
        <v>0</v>
      </c>
      <c r="BH1333" s="227">
        <f>IF(N1333="sníž. přenesená",J1333,0)</f>
        <v>0</v>
      </c>
      <c r="BI1333" s="227">
        <f>IF(N1333="nulová",J1333,0)</f>
        <v>0</v>
      </c>
      <c r="BJ1333" s="19" t="s">
        <v>81</v>
      </c>
      <c r="BK1333" s="227">
        <f>ROUND(I1333*H1333,2)</f>
        <v>0</v>
      </c>
      <c r="BL1333" s="19" t="s">
        <v>309</v>
      </c>
      <c r="BM1333" s="226" t="s">
        <v>1768</v>
      </c>
    </row>
    <row r="1334" s="14" customFormat="1">
      <c r="A1334" s="14"/>
      <c r="B1334" s="239"/>
      <c r="C1334" s="240"/>
      <c r="D1334" s="230" t="s">
        <v>222</v>
      </c>
      <c r="E1334" s="241" t="s">
        <v>19</v>
      </c>
      <c r="F1334" s="242" t="s">
        <v>1769</v>
      </c>
      <c r="G1334" s="240"/>
      <c r="H1334" s="243">
        <v>145.071</v>
      </c>
      <c r="I1334" s="244"/>
      <c r="J1334" s="240"/>
      <c r="K1334" s="240"/>
      <c r="L1334" s="245"/>
      <c r="M1334" s="246"/>
      <c r="N1334" s="247"/>
      <c r="O1334" s="247"/>
      <c r="P1334" s="247"/>
      <c r="Q1334" s="247"/>
      <c r="R1334" s="247"/>
      <c r="S1334" s="247"/>
      <c r="T1334" s="248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49" t="s">
        <v>222</v>
      </c>
      <c r="AU1334" s="249" t="s">
        <v>83</v>
      </c>
      <c r="AV1334" s="14" t="s">
        <v>83</v>
      </c>
      <c r="AW1334" s="14" t="s">
        <v>34</v>
      </c>
      <c r="AX1334" s="14" t="s">
        <v>74</v>
      </c>
      <c r="AY1334" s="249" t="s">
        <v>213</v>
      </c>
    </row>
    <row r="1335" s="14" customFormat="1">
      <c r="A1335" s="14"/>
      <c r="B1335" s="239"/>
      <c r="C1335" s="240"/>
      <c r="D1335" s="230" t="s">
        <v>222</v>
      </c>
      <c r="E1335" s="241" t="s">
        <v>19</v>
      </c>
      <c r="F1335" s="242" t="s">
        <v>1770</v>
      </c>
      <c r="G1335" s="240"/>
      <c r="H1335" s="243">
        <v>147.97200000000001</v>
      </c>
      <c r="I1335" s="244"/>
      <c r="J1335" s="240"/>
      <c r="K1335" s="240"/>
      <c r="L1335" s="245"/>
      <c r="M1335" s="246"/>
      <c r="N1335" s="247"/>
      <c r="O1335" s="247"/>
      <c r="P1335" s="247"/>
      <c r="Q1335" s="247"/>
      <c r="R1335" s="247"/>
      <c r="S1335" s="247"/>
      <c r="T1335" s="248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49" t="s">
        <v>222</v>
      </c>
      <c r="AU1335" s="249" t="s">
        <v>83</v>
      </c>
      <c r="AV1335" s="14" t="s">
        <v>83</v>
      </c>
      <c r="AW1335" s="14" t="s">
        <v>34</v>
      </c>
      <c r="AX1335" s="14" t="s">
        <v>81</v>
      </c>
      <c r="AY1335" s="249" t="s">
        <v>213</v>
      </c>
    </row>
    <row r="1336" s="2" customFormat="1" ht="16.5" customHeight="1">
      <c r="A1336" s="40"/>
      <c r="B1336" s="41"/>
      <c r="C1336" s="215" t="s">
        <v>1771</v>
      </c>
      <c r="D1336" s="215" t="s">
        <v>215</v>
      </c>
      <c r="E1336" s="216" t="s">
        <v>1772</v>
      </c>
      <c r="F1336" s="217" t="s">
        <v>1773</v>
      </c>
      <c r="G1336" s="218" t="s">
        <v>236</v>
      </c>
      <c r="H1336" s="219">
        <v>177.816</v>
      </c>
      <c r="I1336" s="220"/>
      <c r="J1336" s="221">
        <f>ROUND(I1336*H1336,2)</f>
        <v>0</v>
      </c>
      <c r="K1336" s="217" t="s">
        <v>219</v>
      </c>
      <c r="L1336" s="46"/>
      <c r="M1336" s="222" t="s">
        <v>19</v>
      </c>
      <c r="N1336" s="223" t="s">
        <v>45</v>
      </c>
      <c r="O1336" s="86"/>
      <c r="P1336" s="224">
        <f>O1336*H1336</f>
        <v>0</v>
      </c>
      <c r="Q1336" s="224">
        <v>0.00014999999999999999</v>
      </c>
      <c r="R1336" s="224">
        <f>Q1336*H1336</f>
        <v>0.026672399999999999</v>
      </c>
      <c r="S1336" s="224">
        <v>0</v>
      </c>
      <c r="T1336" s="225">
        <f>S1336*H1336</f>
        <v>0</v>
      </c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R1336" s="226" t="s">
        <v>309</v>
      </c>
      <c r="AT1336" s="226" t="s">
        <v>215</v>
      </c>
      <c r="AU1336" s="226" t="s">
        <v>83</v>
      </c>
      <c r="AY1336" s="19" t="s">
        <v>213</v>
      </c>
      <c r="BE1336" s="227">
        <f>IF(N1336="základní",J1336,0)</f>
        <v>0</v>
      </c>
      <c r="BF1336" s="227">
        <f>IF(N1336="snížená",J1336,0)</f>
        <v>0</v>
      </c>
      <c r="BG1336" s="227">
        <f>IF(N1336="zákl. přenesená",J1336,0)</f>
        <v>0</v>
      </c>
      <c r="BH1336" s="227">
        <f>IF(N1336="sníž. přenesená",J1336,0)</f>
        <v>0</v>
      </c>
      <c r="BI1336" s="227">
        <f>IF(N1336="nulová",J1336,0)</f>
        <v>0</v>
      </c>
      <c r="BJ1336" s="19" t="s">
        <v>81</v>
      </c>
      <c r="BK1336" s="227">
        <f>ROUND(I1336*H1336,2)</f>
        <v>0</v>
      </c>
      <c r="BL1336" s="19" t="s">
        <v>309</v>
      </c>
      <c r="BM1336" s="226" t="s">
        <v>1774</v>
      </c>
    </row>
    <row r="1337" s="13" customFormat="1">
      <c r="A1337" s="13"/>
      <c r="B1337" s="228"/>
      <c r="C1337" s="229"/>
      <c r="D1337" s="230" t="s">
        <v>222</v>
      </c>
      <c r="E1337" s="231" t="s">
        <v>19</v>
      </c>
      <c r="F1337" s="232" t="s">
        <v>271</v>
      </c>
      <c r="G1337" s="229"/>
      <c r="H1337" s="231" t="s">
        <v>19</v>
      </c>
      <c r="I1337" s="233"/>
      <c r="J1337" s="229"/>
      <c r="K1337" s="229"/>
      <c r="L1337" s="234"/>
      <c r="M1337" s="235"/>
      <c r="N1337" s="236"/>
      <c r="O1337" s="236"/>
      <c r="P1337" s="236"/>
      <c r="Q1337" s="236"/>
      <c r="R1337" s="236"/>
      <c r="S1337" s="236"/>
      <c r="T1337" s="237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38" t="s">
        <v>222</v>
      </c>
      <c r="AU1337" s="238" t="s">
        <v>83</v>
      </c>
      <c r="AV1337" s="13" t="s">
        <v>81</v>
      </c>
      <c r="AW1337" s="13" t="s">
        <v>34</v>
      </c>
      <c r="AX1337" s="13" t="s">
        <v>74</v>
      </c>
      <c r="AY1337" s="238" t="s">
        <v>213</v>
      </c>
    </row>
    <row r="1338" s="13" customFormat="1">
      <c r="A1338" s="13"/>
      <c r="B1338" s="228"/>
      <c r="C1338" s="229"/>
      <c r="D1338" s="230" t="s">
        <v>222</v>
      </c>
      <c r="E1338" s="231" t="s">
        <v>19</v>
      </c>
      <c r="F1338" s="232" t="s">
        <v>1775</v>
      </c>
      <c r="G1338" s="229"/>
      <c r="H1338" s="231" t="s">
        <v>19</v>
      </c>
      <c r="I1338" s="233"/>
      <c r="J1338" s="229"/>
      <c r="K1338" s="229"/>
      <c r="L1338" s="234"/>
      <c r="M1338" s="235"/>
      <c r="N1338" s="236"/>
      <c r="O1338" s="236"/>
      <c r="P1338" s="236"/>
      <c r="Q1338" s="236"/>
      <c r="R1338" s="236"/>
      <c r="S1338" s="236"/>
      <c r="T1338" s="237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38" t="s">
        <v>222</v>
      </c>
      <c r="AU1338" s="238" t="s">
        <v>83</v>
      </c>
      <c r="AV1338" s="13" t="s">
        <v>81</v>
      </c>
      <c r="AW1338" s="13" t="s">
        <v>34</v>
      </c>
      <c r="AX1338" s="13" t="s">
        <v>74</v>
      </c>
      <c r="AY1338" s="238" t="s">
        <v>213</v>
      </c>
    </row>
    <row r="1339" s="14" customFormat="1">
      <c r="A1339" s="14"/>
      <c r="B1339" s="239"/>
      <c r="C1339" s="240"/>
      <c r="D1339" s="230" t="s">
        <v>222</v>
      </c>
      <c r="E1339" s="241" t="s">
        <v>19</v>
      </c>
      <c r="F1339" s="242" t="s">
        <v>1776</v>
      </c>
      <c r="G1339" s="240"/>
      <c r="H1339" s="243">
        <v>155.435</v>
      </c>
      <c r="I1339" s="244"/>
      <c r="J1339" s="240"/>
      <c r="K1339" s="240"/>
      <c r="L1339" s="245"/>
      <c r="M1339" s="246"/>
      <c r="N1339" s="247"/>
      <c r="O1339" s="247"/>
      <c r="P1339" s="247"/>
      <c r="Q1339" s="247"/>
      <c r="R1339" s="247"/>
      <c r="S1339" s="247"/>
      <c r="T1339" s="248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49" t="s">
        <v>222</v>
      </c>
      <c r="AU1339" s="249" t="s">
        <v>83</v>
      </c>
      <c r="AV1339" s="14" t="s">
        <v>83</v>
      </c>
      <c r="AW1339" s="14" t="s">
        <v>34</v>
      </c>
      <c r="AX1339" s="14" t="s">
        <v>74</v>
      </c>
      <c r="AY1339" s="249" t="s">
        <v>213</v>
      </c>
    </row>
    <row r="1340" s="14" customFormat="1">
      <c r="A1340" s="14"/>
      <c r="B1340" s="239"/>
      <c r="C1340" s="240"/>
      <c r="D1340" s="230" t="s">
        <v>222</v>
      </c>
      <c r="E1340" s="241" t="s">
        <v>19</v>
      </c>
      <c r="F1340" s="242" t="s">
        <v>1139</v>
      </c>
      <c r="G1340" s="240"/>
      <c r="H1340" s="243">
        <v>22.381</v>
      </c>
      <c r="I1340" s="244"/>
      <c r="J1340" s="240"/>
      <c r="K1340" s="240"/>
      <c r="L1340" s="245"/>
      <c r="M1340" s="246"/>
      <c r="N1340" s="247"/>
      <c r="O1340" s="247"/>
      <c r="P1340" s="247"/>
      <c r="Q1340" s="247"/>
      <c r="R1340" s="247"/>
      <c r="S1340" s="247"/>
      <c r="T1340" s="248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49" t="s">
        <v>222</v>
      </c>
      <c r="AU1340" s="249" t="s">
        <v>83</v>
      </c>
      <c r="AV1340" s="14" t="s">
        <v>83</v>
      </c>
      <c r="AW1340" s="14" t="s">
        <v>34</v>
      </c>
      <c r="AX1340" s="14" t="s">
        <v>74</v>
      </c>
      <c r="AY1340" s="249" t="s">
        <v>213</v>
      </c>
    </row>
    <row r="1341" s="15" customFormat="1">
      <c r="A1341" s="15"/>
      <c r="B1341" s="250"/>
      <c r="C1341" s="251"/>
      <c r="D1341" s="230" t="s">
        <v>222</v>
      </c>
      <c r="E1341" s="252" t="s">
        <v>19</v>
      </c>
      <c r="F1341" s="253" t="s">
        <v>228</v>
      </c>
      <c r="G1341" s="251"/>
      <c r="H1341" s="254">
        <v>177.816</v>
      </c>
      <c r="I1341" s="255"/>
      <c r="J1341" s="251"/>
      <c r="K1341" s="251"/>
      <c r="L1341" s="256"/>
      <c r="M1341" s="257"/>
      <c r="N1341" s="258"/>
      <c r="O1341" s="258"/>
      <c r="P1341" s="258"/>
      <c r="Q1341" s="258"/>
      <c r="R1341" s="258"/>
      <c r="S1341" s="258"/>
      <c r="T1341" s="259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60" t="s">
        <v>222</v>
      </c>
      <c r="AU1341" s="260" t="s">
        <v>83</v>
      </c>
      <c r="AV1341" s="15" t="s">
        <v>220</v>
      </c>
      <c r="AW1341" s="15" t="s">
        <v>34</v>
      </c>
      <c r="AX1341" s="15" t="s">
        <v>81</v>
      </c>
      <c r="AY1341" s="260" t="s">
        <v>213</v>
      </c>
    </row>
    <row r="1342" s="2" customFormat="1" ht="16.5" customHeight="1">
      <c r="A1342" s="40"/>
      <c r="B1342" s="41"/>
      <c r="C1342" s="272" t="s">
        <v>1777</v>
      </c>
      <c r="D1342" s="272" t="s">
        <v>310</v>
      </c>
      <c r="E1342" s="273" t="s">
        <v>1778</v>
      </c>
      <c r="F1342" s="274" t="s">
        <v>1779</v>
      </c>
      <c r="G1342" s="275" t="s">
        <v>236</v>
      </c>
      <c r="H1342" s="276">
        <v>213.37899999999999</v>
      </c>
      <c r="I1342" s="277"/>
      <c r="J1342" s="278">
        <f>ROUND(I1342*H1342,2)</f>
        <v>0</v>
      </c>
      <c r="K1342" s="274" t="s">
        <v>19</v>
      </c>
      <c r="L1342" s="279"/>
      <c r="M1342" s="280" t="s">
        <v>19</v>
      </c>
      <c r="N1342" s="281" t="s">
        <v>45</v>
      </c>
      <c r="O1342" s="86"/>
      <c r="P1342" s="224">
        <f>O1342*H1342</f>
        <v>0</v>
      </c>
      <c r="Q1342" s="224">
        <v>0.001</v>
      </c>
      <c r="R1342" s="224">
        <f>Q1342*H1342</f>
        <v>0.21337899999999999</v>
      </c>
      <c r="S1342" s="224">
        <v>0</v>
      </c>
      <c r="T1342" s="225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26" t="s">
        <v>397</v>
      </c>
      <c r="AT1342" s="226" t="s">
        <v>310</v>
      </c>
      <c r="AU1342" s="226" t="s">
        <v>83</v>
      </c>
      <c r="AY1342" s="19" t="s">
        <v>213</v>
      </c>
      <c r="BE1342" s="227">
        <f>IF(N1342="základní",J1342,0)</f>
        <v>0</v>
      </c>
      <c r="BF1342" s="227">
        <f>IF(N1342="snížená",J1342,0)</f>
        <v>0</v>
      </c>
      <c r="BG1342" s="227">
        <f>IF(N1342="zákl. přenesená",J1342,0)</f>
        <v>0</v>
      </c>
      <c r="BH1342" s="227">
        <f>IF(N1342="sníž. přenesená",J1342,0)</f>
        <v>0</v>
      </c>
      <c r="BI1342" s="227">
        <f>IF(N1342="nulová",J1342,0)</f>
        <v>0</v>
      </c>
      <c r="BJ1342" s="19" t="s">
        <v>81</v>
      </c>
      <c r="BK1342" s="227">
        <f>ROUND(I1342*H1342,2)</f>
        <v>0</v>
      </c>
      <c r="BL1342" s="19" t="s">
        <v>309</v>
      </c>
      <c r="BM1342" s="226" t="s">
        <v>1780</v>
      </c>
    </row>
    <row r="1343" s="14" customFormat="1">
      <c r="A1343" s="14"/>
      <c r="B1343" s="239"/>
      <c r="C1343" s="240"/>
      <c r="D1343" s="230" t="s">
        <v>222</v>
      </c>
      <c r="E1343" s="241" t="s">
        <v>19</v>
      </c>
      <c r="F1343" s="242" t="s">
        <v>1781</v>
      </c>
      <c r="G1343" s="240"/>
      <c r="H1343" s="243">
        <v>213.37899999999999</v>
      </c>
      <c r="I1343" s="244"/>
      <c r="J1343" s="240"/>
      <c r="K1343" s="240"/>
      <c r="L1343" s="245"/>
      <c r="M1343" s="246"/>
      <c r="N1343" s="247"/>
      <c r="O1343" s="247"/>
      <c r="P1343" s="247"/>
      <c r="Q1343" s="247"/>
      <c r="R1343" s="247"/>
      <c r="S1343" s="247"/>
      <c r="T1343" s="248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49" t="s">
        <v>222</v>
      </c>
      <c r="AU1343" s="249" t="s">
        <v>83</v>
      </c>
      <c r="AV1343" s="14" t="s">
        <v>83</v>
      </c>
      <c r="AW1343" s="14" t="s">
        <v>34</v>
      </c>
      <c r="AX1343" s="14" t="s">
        <v>81</v>
      </c>
      <c r="AY1343" s="249" t="s">
        <v>213</v>
      </c>
    </row>
    <row r="1344" s="2" customFormat="1">
      <c r="A1344" s="40"/>
      <c r="B1344" s="41"/>
      <c r="C1344" s="215" t="s">
        <v>1782</v>
      </c>
      <c r="D1344" s="215" t="s">
        <v>215</v>
      </c>
      <c r="E1344" s="216" t="s">
        <v>1783</v>
      </c>
      <c r="F1344" s="217" t="s">
        <v>1784</v>
      </c>
      <c r="G1344" s="218" t="s">
        <v>338</v>
      </c>
      <c r="H1344" s="219">
        <v>120</v>
      </c>
      <c r="I1344" s="220"/>
      <c r="J1344" s="221">
        <f>ROUND(I1344*H1344,2)</f>
        <v>0</v>
      </c>
      <c r="K1344" s="217" t="s">
        <v>219</v>
      </c>
      <c r="L1344" s="46"/>
      <c r="M1344" s="222" t="s">
        <v>19</v>
      </c>
      <c r="N1344" s="223" t="s">
        <v>45</v>
      </c>
      <c r="O1344" s="86"/>
      <c r="P1344" s="224">
        <f>O1344*H1344</f>
        <v>0</v>
      </c>
      <c r="Q1344" s="224">
        <v>0.00023000000000000001</v>
      </c>
      <c r="R1344" s="224">
        <f>Q1344*H1344</f>
        <v>0.0276</v>
      </c>
      <c r="S1344" s="224">
        <v>0</v>
      </c>
      <c r="T1344" s="225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26" t="s">
        <v>309</v>
      </c>
      <c r="AT1344" s="226" t="s">
        <v>215</v>
      </c>
      <c r="AU1344" s="226" t="s">
        <v>83</v>
      </c>
      <c r="AY1344" s="19" t="s">
        <v>213</v>
      </c>
      <c r="BE1344" s="227">
        <f>IF(N1344="základní",J1344,0)</f>
        <v>0</v>
      </c>
      <c r="BF1344" s="227">
        <f>IF(N1344="snížená",J1344,0)</f>
        <v>0</v>
      </c>
      <c r="BG1344" s="227">
        <f>IF(N1344="zákl. přenesená",J1344,0)</f>
        <v>0</v>
      </c>
      <c r="BH1344" s="227">
        <f>IF(N1344="sníž. přenesená",J1344,0)</f>
        <v>0</v>
      </c>
      <c r="BI1344" s="227">
        <f>IF(N1344="nulová",J1344,0)</f>
        <v>0</v>
      </c>
      <c r="BJ1344" s="19" t="s">
        <v>81</v>
      </c>
      <c r="BK1344" s="227">
        <f>ROUND(I1344*H1344,2)</f>
        <v>0</v>
      </c>
      <c r="BL1344" s="19" t="s">
        <v>309</v>
      </c>
      <c r="BM1344" s="226" t="s">
        <v>1785</v>
      </c>
    </row>
    <row r="1345" s="2" customFormat="1" ht="16.5" customHeight="1">
      <c r="A1345" s="40"/>
      <c r="B1345" s="41"/>
      <c r="C1345" s="272" t="s">
        <v>1786</v>
      </c>
      <c r="D1345" s="272" t="s">
        <v>310</v>
      </c>
      <c r="E1345" s="273" t="s">
        <v>1787</v>
      </c>
      <c r="F1345" s="274" t="s">
        <v>1788</v>
      </c>
      <c r="G1345" s="275" t="s">
        <v>338</v>
      </c>
      <c r="H1345" s="276">
        <v>138</v>
      </c>
      <c r="I1345" s="277"/>
      <c r="J1345" s="278">
        <f>ROUND(I1345*H1345,2)</f>
        <v>0</v>
      </c>
      <c r="K1345" s="274" t="s">
        <v>219</v>
      </c>
      <c r="L1345" s="279"/>
      <c r="M1345" s="280" t="s">
        <v>19</v>
      </c>
      <c r="N1345" s="281" t="s">
        <v>45</v>
      </c>
      <c r="O1345" s="86"/>
      <c r="P1345" s="224">
        <f>O1345*H1345</f>
        <v>0</v>
      </c>
      <c r="Q1345" s="224">
        <v>0.00059000000000000003</v>
      </c>
      <c r="R1345" s="224">
        <f>Q1345*H1345</f>
        <v>0.081420000000000006</v>
      </c>
      <c r="S1345" s="224">
        <v>0</v>
      </c>
      <c r="T1345" s="225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26" t="s">
        <v>397</v>
      </c>
      <c r="AT1345" s="226" t="s">
        <v>310</v>
      </c>
      <c r="AU1345" s="226" t="s">
        <v>83</v>
      </c>
      <c r="AY1345" s="19" t="s">
        <v>213</v>
      </c>
      <c r="BE1345" s="227">
        <f>IF(N1345="základní",J1345,0)</f>
        <v>0</v>
      </c>
      <c r="BF1345" s="227">
        <f>IF(N1345="snížená",J1345,0)</f>
        <v>0</v>
      </c>
      <c r="BG1345" s="227">
        <f>IF(N1345="zákl. přenesená",J1345,0)</f>
        <v>0</v>
      </c>
      <c r="BH1345" s="227">
        <f>IF(N1345="sníž. přenesená",J1345,0)</f>
        <v>0</v>
      </c>
      <c r="BI1345" s="227">
        <f>IF(N1345="nulová",J1345,0)</f>
        <v>0</v>
      </c>
      <c r="BJ1345" s="19" t="s">
        <v>81</v>
      </c>
      <c r="BK1345" s="227">
        <f>ROUND(I1345*H1345,2)</f>
        <v>0</v>
      </c>
      <c r="BL1345" s="19" t="s">
        <v>309</v>
      </c>
      <c r="BM1345" s="226" t="s">
        <v>1789</v>
      </c>
    </row>
    <row r="1346" s="14" customFormat="1">
      <c r="A1346" s="14"/>
      <c r="B1346" s="239"/>
      <c r="C1346" s="240"/>
      <c r="D1346" s="230" t="s">
        <v>222</v>
      </c>
      <c r="E1346" s="241" t="s">
        <v>19</v>
      </c>
      <c r="F1346" s="242" t="s">
        <v>1790</v>
      </c>
      <c r="G1346" s="240"/>
      <c r="H1346" s="243">
        <v>138</v>
      </c>
      <c r="I1346" s="244"/>
      <c r="J1346" s="240"/>
      <c r="K1346" s="240"/>
      <c r="L1346" s="245"/>
      <c r="M1346" s="246"/>
      <c r="N1346" s="247"/>
      <c r="O1346" s="247"/>
      <c r="P1346" s="247"/>
      <c r="Q1346" s="247"/>
      <c r="R1346" s="247"/>
      <c r="S1346" s="247"/>
      <c r="T1346" s="248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49" t="s">
        <v>222</v>
      </c>
      <c r="AU1346" s="249" t="s">
        <v>83</v>
      </c>
      <c r="AV1346" s="14" t="s">
        <v>83</v>
      </c>
      <c r="AW1346" s="14" t="s">
        <v>34</v>
      </c>
      <c r="AX1346" s="14" t="s">
        <v>81</v>
      </c>
      <c r="AY1346" s="249" t="s">
        <v>213</v>
      </c>
    </row>
    <row r="1347" s="2" customFormat="1" ht="21.75" customHeight="1">
      <c r="A1347" s="40"/>
      <c r="B1347" s="41"/>
      <c r="C1347" s="215" t="s">
        <v>1791</v>
      </c>
      <c r="D1347" s="215" t="s">
        <v>215</v>
      </c>
      <c r="E1347" s="216" t="s">
        <v>1792</v>
      </c>
      <c r="F1347" s="217" t="s">
        <v>1793</v>
      </c>
      <c r="G1347" s="218" t="s">
        <v>236</v>
      </c>
      <c r="H1347" s="219">
        <v>17.5</v>
      </c>
      <c r="I1347" s="220"/>
      <c r="J1347" s="221">
        <f>ROUND(I1347*H1347,2)</f>
        <v>0</v>
      </c>
      <c r="K1347" s="217" t="s">
        <v>219</v>
      </c>
      <c r="L1347" s="46"/>
      <c r="M1347" s="222" t="s">
        <v>19</v>
      </c>
      <c r="N1347" s="223" t="s">
        <v>45</v>
      </c>
      <c r="O1347" s="86"/>
      <c r="P1347" s="224">
        <f>O1347*H1347</f>
        <v>0</v>
      </c>
      <c r="Q1347" s="224">
        <v>0.0035000000000000001</v>
      </c>
      <c r="R1347" s="224">
        <f>Q1347*H1347</f>
        <v>0.061249999999999999</v>
      </c>
      <c r="S1347" s="224">
        <v>0</v>
      </c>
      <c r="T1347" s="225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26" t="s">
        <v>309</v>
      </c>
      <c r="AT1347" s="226" t="s">
        <v>215</v>
      </c>
      <c r="AU1347" s="226" t="s">
        <v>83</v>
      </c>
      <c r="AY1347" s="19" t="s">
        <v>213</v>
      </c>
      <c r="BE1347" s="227">
        <f>IF(N1347="základní",J1347,0)</f>
        <v>0</v>
      </c>
      <c r="BF1347" s="227">
        <f>IF(N1347="snížená",J1347,0)</f>
        <v>0</v>
      </c>
      <c r="BG1347" s="227">
        <f>IF(N1347="zákl. přenesená",J1347,0)</f>
        <v>0</v>
      </c>
      <c r="BH1347" s="227">
        <f>IF(N1347="sníž. přenesená",J1347,0)</f>
        <v>0</v>
      </c>
      <c r="BI1347" s="227">
        <f>IF(N1347="nulová",J1347,0)</f>
        <v>0</v>
      </c>
      <c r="BJ1347" s="19" t="s">
        <v>81</v>
      </c>
      <c r="BK1347" s="227">
        <f>ROUND(I1347*H1347,2)</f>
        <v>0</v>
      </c>
      <c r="BL1347" s="19" t="s">
        <v>309</v>
      </c>
      <c r="BM1347" s="226" t="s">
        <v>1794</v>
      </c>
    </row>
    <row r="1348" s="13" customFormat="1">
      <c r="A1348" s="13"/>
      <c r="B1348" s="228"/>
      <c r="C1348" s="229"/>
      <c r="D1348" s="230" t="s">
        <v>222</v>
      </c>
      <c r="E1348" s="231" t="s">
        <v>19</v>
      </c>
      <c r="F1348" s="232" t="s">
        <v>271</v>
      </c>
      <c r="G1348" s="229"/>
      <c r="H1348" s="231" t="s">
        <v>19</v>
      </c>
      <c r="I1348" s="233"/>
      <c r="J1348" s="229"/>
      <c r="K1348" s="229"/>
      <c r="L1348" s="234"/>
      <c r="M1348" s="235"/>
      <c r="N1348" s="236"/>
      <c r="O1348" s="236"/>
      <c r="P1348" s="236"/>
      <c r="Q1348" s="236"/>
      <c r="R1348" s="236"/>
      <c r="S1348" s="236"/>
      <c r="T1348" s="237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38" t="s">
        <v>222</v>
      </c>
      <c r="AU1348" s="238" t="s">
        <v>83</v>
      </c>
      <c r="AV1348" s="13" t="s">
        <v>81</v>
      </c>
      <c r="AW1348" s="13" t="s">
        <v>34</v>
      </c>
      <c r="AX1348" s="13" t="s">
        <v>74</v>
      </c>
      <c r="AY1348" s="238" t="s">
        <v>213</v>
      </c>
    </row>
    <row r="1349" s="13" customFormat="1">
      <c r="A1349" s="13"/>
      <c r="B1349" s="228"/>
      <c r="C1349" s="229"/>
      <c r="D1349" s="230" t="s">
        <v>222</v>
      </c>
      <c r="E1349" s="231" t="s">
        <v>19</v>
      </c>
      <c r="F1349" s="232" t="s">
        <v>232</v>
      </c>
      <c r="G1349" s="229"/>
      <c r="H1349" s="231" t="s">
        <v>19</v>
      </c>
      <c r="I1349" s="233"/>
      <c r="J1349" s="229"/>
      <c r="K1349" s="229"/>
      <c r="L1349" s="234"/>
      <c r="M1349" s="235"/>
      <c r="N1349" s="236"/>
      <c r="O1349" s="236"/>
      <c r="P1349" s="236"/>
      <c r="Q1349" s="236"/>
      <c r="R1349" s="236"/>
      <c r="S1349" s="236"/>
      <c r="T1349" s="237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38" t="s">
        <v>222</v>
      </c>
      <c r="AU1349" s="238" t="s">
        <v>83</v>
      </c>
      <c r="AV1349" s="13" t="s">
        <v>81</v>
      </c>
      <c r="AW1349" s="13" t="s">
        <v>34</v>
      </c>
      <c r="AX1349" s="13" t="s">
        <v>74</v>
      </c>
      <c r="AY1349" s="238" t="s">
        <v>213</v>
      </c>
    </row>
    <row r="1350" s="14" customFormat="1">
      <c r="A1350" s="14"/>
      <c r="B1350" s="239"/>
      <c r="C1350" s="240"/>
      <c r="D1350" s="230" t="s">
        <v>222</v>
      </c>
      <c r="E1350" s="241" t="s">
        <v>19</v>
      </c>
      <c r="F1350" s="242" t="s">
        <v>406</v>
      </c>
      <c r="G1350" s="240"/>
      <c r="H1350" s="243">
        <v>17.5</v>
      </c>
      <c r="I1350" s="244"/>
      <c r="J1350" s="240"/>
      <c r="K1350" s="240"/>
      <c r="L1350" s="245"/>
      <c r="M1350" s="246"/>
      <c r="N1350" s="247"/>
      <c r="O1350" s="247"/>
      <c r="P1350" s="247"/>
      <c r="Q1350" s="247"/>
      <c r="R1350" s="247"/>
      <c r="S1350" s="247"/>
      <c r="T1350" s="248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49" t="s">
        <v>222</v>
      </c>
      <c r="AU1350" s="249" t="s">
        <v>83</v>
      </c>
      <c r="AV1350" s="14" t="s">
        <v>83</v>
      </c>
      <c r="AW1350" s="14" t="s">
        <v>34</v>
      </c>
      <c r="AX1350" s="14" t="s">
        <v>81</v>
      </c>
      <c r="AY1350" s="249" t="s">
        <v>213</v>
      </c>
    </row>
    <row r="1351" s="2" customFormat="1" ht="21.75" customHeight="1">
      <c r="A1351" s="40"/>
      <c r="B1351" s="41"/>
      <c r="C1351" s="215" t="s">
        <v>1795</v>
      </c>
      <c r="D1351" s="215" t="s">
        <v>215</v>
      </c>
      <c r="E1351" s="216" t="s">
        <v>1796</v>
      </c>
      <c r="F1351" s="217" t="s">
        <v>1797</v>
      </c>
      <c r="G1351" s="218" t="s">
        <v>218</v>
      </c>
      <c r="H1351" s="219">
        <v>9.4770000000000003</v>
      </c>
      <c r="I1351" s="220"/>
      <c r="J1351" s="221">
        <f>ROUND(I1351*H1351,2)</f>
        <v>0</v>
      </c>
      <c r="K1351" s="217" t="s">
        <v>219</v>
      </c>
      <c r="L1351" s="46"/>
      <c r="M1351" s="222" t="s">
        <v>19</v>
      </c>
      <c r="N1351" s="223" t="s">
        <v>45</v>
      </c>
      <c r="O1351" s="86"/>
      <c r="P1351" s="224">
        <f>O1351*H1351</f>
        <v>0</v>
      </c>
      <c r="Q1351" s="224">
        <v>0</v>
      </c>
      <c r="R1351" s="224">
        <f>Q1351*H1351</f>
        <v>0</v>
      </c>
      <c r="S1351" s="224">
        <v>0</v>
      </c>
      <c r="T1351" s="225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26" t="s">
        <v>309</v>
      </c>
      <c r="AT1351" s="226" t="s">
        <v>215</v>
      </c>
      <c r="AU1351" s="226" t="s">
        <v>83</v>
      </c>
      <c r="AY1351" s="19" t="s">
        <v>213</v>
      </c>
      <c r="BE1351" s="227">
        <f>IF(N1351="základní",J1351,0)</f>
        <v>0</v>
      </c>
      <c r="BF1351" s="227">
        <f>IF(N1351="snížená",J1351,0)</f>
        <v>0</v>
      </c>
      <c r="BG1351" s="227">
        <f>IF(N1351="zákl. přenesená",J1351,0)</f>
        <v>0</v>
      </c>
      <c r="BH1351" s="227">
        <f>IF(N1351="sníž. přenesená",J1351,0)</f>
        <v>0</v>
      </c>
      <c r="BI1351" s="227">
        <f>IF(N1351="nulová",J1351,0)</f>
        <v>0</v>
      </c>
      <c r="BJ1351" s="19" t="s">
        <v>81</v>
      </c>
      <c r="BK1351" s="227">
        <f>ROUND(I1351*H1351,2)</f>
        <v>0</v>
      </c>
      <c r="BL1351" s="19" t="s">
        <v>309</v>
      </c>
      <c r="BM1351" s="226" t="s">
        <v>1798</v>
      </c>
    </row>
    <row r="1352" s="13" customFormat="1">
      <c r="A1352" s="13"/>
      <c r="B1352" s="228"/>
      <c r="C1352" s="229"/>
      <c r="D1352" s="230" t="s">
        <v>222</v>
      </c>
      <c r="E1352" s="231" t="s">
        <v>19</v>
      </c>
      <c r="F1352" s="232" t="s">
        <v>271</v>
      </c>
      <c r="G1352" s="229"/>
      <c r="H1352" s="231" t="s">
        <v>19</v>
      </c>
      <c r="I1352" s="233"/>
      <c r="J1352" s="229"/>
      <c r="K1352" s="229"/>
      <c r="L1352" s="234"/>
      <c r="M1352" s="235"/>
      <c r="N1352" s="236"/>
      <c r="O1352" s="236"/>
      <c r="P1352" s="236"/>
      <c r="Q1352" s="236"/>
      <c r="R1352" s="236"/>
      <c r="S1352" s="236"/>
      <c r="T1352" s="237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38" t="s">
        <v>222</v>
      </c>
      <c r="AU1352" s="238" t="s">
        <v>83</v>
      </c>
      <c r="AV1352" s="13" t="s">
        <v>81</v>
      </c>
      <c r="AW1352" s="13" t="s">
        <v>34</v>
      </c>
      <c r="AX1352" s="13" t="s">
        <v>74</v>
      </c>
      <c r="AY1352" s="238" t="s">
        <v>213</v>
      </c>
    </row>
    <row r="1353" s="14" customFormat="1">
      <c r="A1353" s="14"/>
      <c r="B1353" s="239"/>
      <c r="C1353" s="240"/>
      <c r="D1353" s="230" t="s">
        <v>222</v>
      </c>
      <c r="E1353" s="241" t="s">
        <v>19</v>
      </c>
      <c r="F1353" s="242" t="s">
        <v>1799</v>
      </c>
      <c r="G1353" s="240"/>
      <c r="H1353" s="243">
        <v>9.4770000000000003</v>
      </c>
      <c r="I1353" s="244"/>
      <c r="J1353" s="240"/>
      <c r="K1353" s="240"/>
      <c r="L1353" s="245"/>
      <c r="M1353" s="246"/>
      <c r="N1353" s="247"/>
      <c r="O1353" s="247"/>
      <c r="P1353" s="247"/>
      <c r="Q1353" s="247"/>
      <c r="R1353" s="247"/>
      <c r="S1353" s="247"/>
      <c r="T1353" s="248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49" t="s">
        <v>222</v>
      </c>
      <c r="AU1353" s="249" t="s">
        <v>83</v>
      </c>
      <c r="AV1353" s="14" t="s">
        <v>83</v>
      </c>
      <c r="AW1353" s="14" t="s">
        <v>34</v>
      </c>
      <c r="AX1353" s="14" t="s">
        <v>81</v>
      </c>
      <c r="AY1353" s="249" t="s">
        <v>213</v>
      </c>
    </row>
    <row r="1354" s="2" customFormat="1" ht="16.5" customHeight="1">
      <c r="A1354" s="40"/>
      <c r="B1354" s="41"/>
      <c r="C1354" s="272" t="s">
        <v>1800</v>
      </c>
      <c r="D1354" s="272" t="s">
        <v>310</v>
      </c>
      <c r="E1354" s="273" t="s">
        <v>1801</v>
      </c>
      <c r="F1354" s="274" t="s">
        <v>1802</v>
      </c>
      <c r="G1354" s="275" t="s">
        <v>288</v>
      </c>
      <c r="H1354" s="276">
        <v>13.268000000000001</v>
      </c>
      <c r="I1354" s="277"/>
      <c r="J1354" s="278">
        <f>ROUND(I1354*H1354,2)</f>
        <v>0</v>
      </c>
      <c r="K1354" s="274" t="s">
        <v>219</v>
      </c>
      <c r="L1354" s="279"/>
      <c r="M1354" s="280" t="s">
        <v>19</v>
      </c>
      <c r="N1354" s="281" t="s">
        <v>45</v>
      </c>
      <c r="O1354" s="86"/>
      <c r="P1354" s="224">
        <f>O1354*H1354</f>
        <v>0</v>
      </c>
      <c r="Q1354" s="224">
        <v>1</v>
      </c>
      <c r="R1354" s="224">
        <f>Q1354*H1354</f>
        <v>13.268000000000001</v>
      </c>
      <c r="S1354" s="224">
        <v>0</v>
      </c>
      <c r="T1354" s="225">
        <f>S1354*H1354</f>
        <v>0</v>
      </c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R1354" s="226" t="s">
        <v>397</v>
      </c>
      <c r="AT1354" s="226" t="s">
        <v>310</v>
      </c>
      <c r="AU1354" s="226" t="s">
        <v>83</v>
      </c>
      <c r="AY1354" s="19" t="s">
        <v>213</v>
      </c>
      <c r="BE1354" s="227">
        <f>IF(N1354="základní",J1354,0)</f>
        <v>0</v>
      </c>
      <c r="BF1354" s="227">
        <f>IF(N1354="snížená",J1354,0)</f>
        <v>0</v>
      </c>
      <c r="BG1354" s="227">
        <f>IF(N1354="zákl. přenesená",J1354,0)</f>
        <v>0</v>
      </c>
      <c r="BH1354" s="227">
        <f>IF(N1354="sníž. přenesená",J1354,0)</f>
        <v>0</v>
      </c>
      <c r="BI1354" s="227">
        <f>IF(N1354="nulová",J1354,0)</f>
        <v>0</v>
      </c>
      <c r="BJ1354" s="19" t="s">
        <v>81</v>
      </c>
      <c r="BK1354" s="227">
        <f>ROUND(I1354*H1354,2)</f>
        <v>0</v>
      </c>
      <c r="BL1354" s="19" t="s">
        <v>309</v>
      </c>
      <c r="BM1354" s="226" t="s">
        <v>1803</v>
      </c>
    </row>
    <row r="1355" s="14" customFormat="1">
      <c r="A1355" s="14"/>
      <c r="B1355" s="239"/>
      <c r="C1355" s="240"/>
      <c r="D1355" s="230" t="s">
        <v>222</v>
      </c>
      <c r="E1355" s="241" t="s">
        <v>19</v>
      </c>
      <c r="F1355" s="242" t="s">
        <v>1804</v>
      </c>
      <c r="G1355" s="240"/>
      <c r="H1355" s="243">
        <v>13.268000000000001</v>
      </c>
      <c r="I1355" s="244"/>
      <c r="J1355" s="240"/>
      <c r="K1355" s="240"/>
      <c r="L1355" s="245"/>
      <c r="M1355" s="246"/>
      <c r="N1355" s="247"/>
      <c r="O1355" s="247"/>
      <c r="P1355" s="247"/>
      <c r="Q1355" s="247"/>
      <c r="R1355" s="247"/>
      <c r="S1355" s="247"/>
      <c r="T1355" s="248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49" t="s">
        <v>222</v>
      </c>
      <c r="AU1355" s="249" t="s">
        <v>83</v>
      </c>
      <c r="AV1355" s="14" t="s">
        <v>83</v>
      </c>
      <c r="AW1355" s="14" t="s">
        <v>34</v>
      </c>
      <c r="AX1355" s="14" t="s">
        <v>81</v>
      </c>
      <c r="AY1355" s="249" t="s">
        <v>213</v>
      </c>
    </row>
    <row r="1356" s="2" customFormat="1">
      <c r="A1356" s="40"/>
      <c r="B1356" s="41"/>
      <c r="C1356" s="215" t="s">
        <v>1805</v>
      </c>
      <c r="D1356" s="215" t="s">
        <v>215</v>
      </c>
      <c r="E1356" s="216" t="s">
        <v>1806</v>
      </c>
      <c r="F1356" s="217" t="s">
        <v>1807</v>
      </c>
      <c r="G1356" s="218" t="s">
        <v>1808</v>
      </c>
      <c r="H1356" s="282"/>
      <c r="I1356" s="220"/>
      <c r="J1356" s="221">
        <f>ROUND(I1356*H1356,2)</f>
        <v>0</v>
      </c>
      <c r="K1356" s="217" t="s">
        <v>219</v>
      </c>
      <c r="L1356" s="46"/>
      <c r="M1356" s="222" t="s">
        <v>19</v>
      </c>
      <c r="N1356" s="223" t="s">
        <v>45</v>
      </c>
      <c r="O1356" s="86"/>
      <c r="P1356" s="224">
        <f>O1356*H1356</f>
        <v>0</v>
      </c>
      <c r="Q1356" s="224">
        <v>0</v>
      </c>
      <c r="R1356" s="224">
        <f>Q1356*H1356</f>
        <v>0</v>
      </c>
      <c r="S1356" s="224">
        <v>0</v>
      </c>
      <c r="T1356" s="225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26" t="s">
        <v>309</v>
      </c>
      <c r="AT1356" s="226" t="s">
        <v>215</v>
      </c>
      <c r="AU1356" s="226" t="s">
        <v>83</v>
      </c>
      <c r="AY1356" s="19" t="s">
        <v>213</v>
      </c>
      <c r="BE1356" s="227">
        <f>IF(N1356="základní",J1356,0)</f>
        <v>0</v>
      </c>
      <c r="BF1356" s="227">
        <f>IF(N1356="snížená",J1356,0)</f>
        <v>0</v>
      </c>
      <c r="BG1356" s="227">
        <f>IF(N1356="zákl. přenesená",J1356,0)</f>
        <v>0</v>
      </c>
      <c r="BH1356" s="227">
        <f>IF(N1356="sníž. přenesená",J1356,0)</f>
        <v>0</v>
      </c>
      <c r="BI1356" s="227">
        <f>IF(N1356="nulová",J1356,0)</f>
        <v>0</v>
      </c>
      <c r="BJ1356" s="19" t="s">
        <v>81</v>
      </c>
      <c r="BK1356" s="227">
        <f>ROUND(I1356*H1356,2)</f>
        <v>0</v>
      </c>
      <c r="BL1356" s="19" t="s">
        <v>309</v>
      </c>
      <c r="BM1356" s="226" t="s">
        <v>1809</v>
      </c>
    </row>
    <row r="1357" s="12" customFormat="1" ht="22.8" customHeight="1">
      <c r="A1357" s="12"/>
      <c r="B1357" s="199"/>
      <c r="C1357" s="200"/>
      <c r="D1357" s="201" t="s">
        <v>73</v>
      </c>
      <c r="E1357" s="213" t="s">
        <v>1810</v>
      </c>
      <c r="F1357" s="213" t="s">
        <v>1811</v>
      </c>
      <c r="G1357" s="200"/>
      <c r="H1357" s="200"/>
      <c r="I1357" s="203"/>
      <c r="J1357" s="214">
        <f>BK1357</f>
        <v>0</v>
      </c>
      <c r="K1357" s="200"/>
      <c r="L1357" s="205"/>
      <c r="M1357" s="206"/>
      <c r="N1357" s="207"/>
      <c r="O1357" s="207"/>
      <c r="P1357" s="208">
        <f>SUM(P1358:P1369)</f>
        <v>0</v>
      </c>
      <c r="Q1357" s="207"/>
      <c r="R1357" s="208">
        <f>SUM(R1358:R1369)</f>
        <v>1.9489580000000002</v>
      </c>
      <c r="S1357" s="207"/>
      <c r="T1357" s="209">
        <f>SUM(T1358:T1369)</f>
        <v>8.4870900000000002</v>
      </c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R1357" s="210" t="s">
        <v>83</v>
      </c>
      <c r="AT1357" s="211" t="s">
        <v>73</v>
      </c>
      <c r="AU1357" s="211" t="s">
        <v>81</v>
      </c>
      <c r="AY1357" s="210" t="s">
        <v>213</v>
      </c>
      <c r="BK1357" s="212">
        <f>SUM(BK1358:BK1369)</f>
        <v>0</v>
      </c>
    </row>
    <row r="1358" s="2" customFormat="1" ht="21.75" customHeight="1">
      <c r="A1358" s="40"/>
      <c r="B1358" s="41"/>
      <c r="C1358" s="215" t="s">
        <v>1812</v>
      </c>
      <c r="D1358" s="215" t="s">
        <v>215</v>
      </c>
      <c r="E1358" s="216" t="s">
        <v>1813</v>
      </c>
      <c r="F1358" s="217" t="s">
        <v>1814</v>
      </c>
      <c r="G1358" s="218" t="s">
        <v>236</v>
      </c>
      <c r="H1358" s="219">
        <v>847.37300000000005</v>
      </c>
      <c r="I1358" s="220"/>
      <c r="J1358" s="221">
        <f>ROUND(I1358*H1358,2)</f>
        <v>0</v>
      </c>
      <c r="K1358" s="217" t="s">
        <v>219</v>
      </c>
      <c r="L1358" s="46"/>
      <c r="M1358" s="222" t="s">
        <v>19</v>
      </c>
      <c r="N1358" s="223" t="s">
        <v>45</v>
      </c>
      <c r="O1358" s="86"/>
      <c r="P1358" s="224">
        <f>O1358*H1358</f>
        <v>0</v>
      </c>
      <c r="Q1358" s="224">
        <v>0</v>
      </c>
      <c r="R1358" s="224">
        <f>Q1358*H1358</f>
        <v>0</v>
      </c>
      <c r="S1358" s="224">
        <v>0</v>
      </c>
      <c r="T1358" s="225">
        <f>S1358*H1358</f>
        <v>0</v>
      </c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R1358" s="226" t="s">
        <v>309</v>
      </c>
      <c r="AT1358" s="226" t="s">
        <v>215</v>
      </c>
      <c r="AU1358" s="226" t="s">
        <v>83</v>
      </c>
      <c r="AY1358" s="19" t="s">
        <v>213</v>
      </c>
      <c r="BE1358" s="227">
        <f>IF(N1358="základní",J1358,0)</f>
        <v>0</v>
      </c>
      <c r="BF1358" s="227">
        <f>IF(N1358="snížená",J1358,0)</f>
        <v>0</v>
      </c>
      <c r="BG1358" s="227">
        <f>IF(N1358="zákl. přenesená",J1358,0)</f>
        <v>0</v>
      </c>
      <c r="BH1358" s="227">
        <f>IF(N1358="sníž. přenesená",J1358,0)</f>
        <v>0</v>
      </c>
      <c r="BI1358" s="227">
        <f>IF(N1358="nulová",J1358,0)</f>
        <v>0</v>
      </c>
      <c r="BJ1358" s="19" t="s">
        <v>81</v>
      </c>
      <c r="BK1358" s="227">
        <f>ROUND(I1358*H1358,2)</f>
        <v>0</v>
      </c>
      <c r="BL1358" s="19" t="s">
        <v>309</v>
      </c>
      <c r="BM1358" s="226" t="s">
        <v>1815</v>
      </c>
    </row>
    <row r="1359" s="13" customFormat="1">
      <c r="A1359" s="13"/>
      <c r="B1359" s="228"/>
      <c r="C1359" s="229"/>
      <c r="D1359" s="230" t="s">
        <v>222</v>
      </c>
      <c r="E1359" s="231" t="s">
        <v>19</v>
      </c>
      <c r="F1359" s="232" t="s">
        <v>271</v>
      </c>
      <c r="G1359" s="229"/>
      <c r="H1359" s="231" t="s">
        <v>19</v>
      </c>
      <c r="I1359" s="233"/>
      <c r="J1359" s="229"/>
      <c r="K1359" s="229"/>
      <c r="L1359" s="234"/>
      <c r="M1359" s="235"/>
      <c r="N1359" s="236"/>
      <c r="O1359" s="236"/>
      <c r="P1359" s="236"/>
      <c r="Q1359" s="236"/>
      <c r="R1359" s="236"/>
      <c r="S1359" s="236"/>
      <c r="T1359" s="237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38" t="s">
        <v>222</v>
      </c>
      <c r="AU1359" s="238" t="s">
        <v>83</v>
      </c>
      <c r="AV1359" s="13" t="s">
        <v>81</v>
      </c>
      <c r="AW1359" s="13" t="s">
        <v>34</v>
      </c>
      <c r="AX1359" s="13" t="s">
        <v>74</v>
      </c>
      <c r="AY1359" s="238" t="s">
        <v>213</v>
      </c>
    </row>
    <row r="1360" s="14" customFormat="1">
      <c r="A1360" s="14"/>
      <c r="B1360" s="239"/>
      <c r="C1360" s="240"/>
      <c r="D1360" s="230" t="s">
        <v>222</v>
      </c>
      <c r="E1360" s="241" t="s">
        <v>19</v>
      </c>
      <c r="F1360" s="242" t="s">
        <v>1816</v>
      </c>
      <c r="G1360" s="240"/>
      <c r="H1360" s="243">
        <v>847.37300000000005</v>
      </c>
      <c r="I1360" s="244"/>
      <c r="J1360" s="240"/>
      <c r="K1360" s="240"/>
      <c r="L1360" s="245"/>
      <c r="M1360" s="246"/>
      <c r="N1360" s="247"/>
      <c r="O1360" s="247"/>
      <c r="P1360" s="247"/>
      <c r="Q1360" s="247"/>
      <c r="R1360" s="247"/>
      <c r="S1360" s="247"/>
      <c r="T1360" s="248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49" t="s">
        <v>222</v>
      </c>
      <c r="AU1360" s="249" t="s">
        <v>83</v>
      </c>
      <c r="AV1360" s="14" t="s">
        <v>83</v>
      </c>
      <c r="AW1360" s="14" t="s">
        <v>34</v>
      </c>
      <c r="AX1360" s="14" t="s">
        <v>81</v>
      </c>
      <c r="AY1360" s="249" t="s">
        <v>213</v>
      </c>
    </row>
    <row r="1361" s="2" customFormat="1">
      <c r="A1361" s="40"/>
      <c r="B1361" s="41"/>
      <c r="C1361" s="272" t="s">
        <v>1817</v>
      </c>
      <c r="D1361" s="272" t="s">
        <v>310</v>
      </c>
      <c r="E1361" s="273" t="s">
        <v>1818</v>
      </c>
      <c r="F1361" s="274" t="s">
        <v>1819</v>
      </c>
      <c r="G1361" s="275" t="s">
        <v>236</v>
      </c>
      <c r="H1361" s="276">
        <v>974.47900000000004</v>
      </c>
      <c r="I1361" s="277"/>
      <c r="J1361" s="278">
        <f>ROUND(I1361*H1361,2)</f>
        <v>0</v>
      </c>
      <c r="K1361" s="274" t="s">
        <v>219</v>
      </c>
      <c r="L1361" s="279"/>
      <c r="M1361" s="280" t="s">
        <v>19</v>
      </c>
      <c r="N1361" s="281" t="s">
        <v>45</v>
      </c>
      <c r="O1361" s="86"/>
      <c r="P1361" s="224">
        <f>O1361*H1361</f>
        <v>0</v>
      </c>
      <c r="Q1361" s="224">
        <v>0.002</v>
      </c>
      <c r="R1361" s="224">
        <f>Q1361*H1361</f>
        <v>1.9489580000000002</v>
      </c>
      <c r="S1361" s="224">
        <v>0</v>
      </c>
      <c r="T1361" s="225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26" t="s">
        <v>397</v>
      </c>
      <c r="AT1361" s="226" t="s">
        <v>310</v>
      </c>
      <c r="AU1361" s="226" t="s">
        <v>83</v>
      </c>
      <c r="AY1361" s="19" t="s">
        <v>213</v>
      </c>
      <c r="BE1361" s="227">
        <f>IF(N1361="základní",J1361,0)</f>
        <v>0</v>
      </c>
      <c r="BF1361" s="227">
        <f>IF(N1361="snížená",J1361,0)</f>
        <v>0</v>
      </c>
      <c r="BG1361" s="227">
        <f>IF(N1361="zákl. přenesená",J1361,0)</f>
        <v>0</v>
      </c>
      <c r="BH1361" s="227">
        <f>IF(N1361="sníž. přenesená",J1361,0)</f>
        <v>0</v>
      </c>
      <c r="BI1361" s="227">
        <f>IF(N1361="nulová",J1361,0)</f>
        <v>0</v>
      </c>
      <c r="BJ1361" s="19" t="s">
        <v>81</v>
      </c>
      <c r="BK1361" s="227">
        <f>ROUND(I1361*H1361,2)</f>
        <v>0</v>
      </c>
      <c r="BL1361" s="19" t="s">
        <v>309</v>
      </c>
      <c r="BM1361" s="226" t="s">
        <v>1820</v>
      </c>
    </row>
    <row r="1362" s="14" customFormat="1">
      <c r="A1362" s="14"/>
      <c r="B1362" s="239"/>
      <c r="C1362" s="240"/>
      <c r="D1362" s="230" t="s">
        <v>222</v>
      </c>
      <c r="E1362" s="241" t="s">
        <v>19</v>
      </c>
      <c r="F1362" s="242" t="s">
        <v>1821</v>
      </c>
      <c r="G1362" s="240"/>
      <c r="H1362" s="243">
        <v>974.47900000000004</v>
      </c>
      <c r="I1362" s="244"/>
      <c r="J1362" s="240"/>
      <c r="K1362" s="240"/>
      <c r="L1362" s="245"/>
      <c r="M1362" s="246"/>
      <c r="N1362" s="247"/>
      <c r="O1362" s="247"/>
      <c r="P1362" s="247"/>
      <c r="Q1362" s="247"/>
      <c r="R1362" s="247"/>
      <c r="S1362" s="247"/>
      <c r="T1362" s="248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49" t="s">
        <v>222</v>
      </c>
      <c r="AU1362" s="249" t="s">
        <v>83</v>
      </c>
      <c r="AV1362" s="14" t="s">
        <v>83</v>
      </c>
      <c r="AW1362" s="14" t="s">
        <v>34</v>
      </c>
      <c r="AX1362" s="14" t="s">
        <v>81</v>
      </c>
      <c r="AY1362" s="249" t="s">
        <v>213</v>
      </c>
    </row>
    <row r="1363" s="2" customFormat="1" ht="16.5" customHeight="1">
      <c r="A1363" s="40"/>
      <c r="B1363" s="41"/>
      <c r="C1363" s="215" t="s">
        <v>1822</v>
      </c>
      <c r="D1363" s="215" t="s">
        <v>215</v>
      </c>
      <c r="E1363" s="216" t="s">
        <v>1823</v>
      </c>
      <c r="F1363" s="217" t="s">
        <v>1824</v>
      </c>
      <c r="G1363" s="218" t="s">
        <v>236</v>
      </c>
      <c r="H1363" s="219">
        <v>848.70899999999995</v>
      </c>
      <c r="I1363" s="220"/>
      <c r="J1363" s="221">
        <f>ROUND(I1363*H1363,2)</f>
        <v>0</v>
      </c>
      <c r="K1363" s="217" t="s">
        <v>219</v>
      </c>
      <c r="L1363" s="46"/>
      <c r="M1363" s="222" t="s">
        <v>19</v>
      </c>
      <c r="N1363" s="223" t="s">
        <v>45</v>
      </c>
      <c r="O1363" s="86"/>
      <c r="P1363" s="224">
        <f>O1363*H1363</f>
        <v>0</v>
      </c>
      <c r="Q1363" s="224">
        <v>0</v>
      </c>
      <c r="R1363" s="224">
        <f>Q1363*H1363</f>
        <v>0</v>
      </c>
      <c r="S1363" s="224">
        <v>0.01</v>
      </c>
      <c r="T1363" s="225">
        <f>S1363*H1363</f>
        <v>8.4870900000000002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26" t="s">
        <v>309</v>
      </c>
      <c r="AT1363" s="226" t="s">
        <v>215</v>
      </c>
      <c r="AU1363" s="226" t="s">
        <v>83</v>
      </c>
      <c r="AY1363" s="19" t="s">
        <v>213</v>
      </c>
      <c r="BE1363" s="227">
        <f>IF(N1363="základní",J1363,0)</f>
        <v>0</v>
      </c>
      <c r="BF1363" s="227">
        <f>IF(N1363="snížená",J1363,0)</f>
        <v>0</v>
      </c>
      <c r="BG1363" s="227">
        <f>IF(N1363="zákl. přenesená",J1363,0)</f>
        <v>0</v>
      </c>
      <c r="BH1363" s="227">
        <f>IF(N1363="sníž. přenesená",J1363,0)</f>
        <v>0</v>
      </c>
      <c r="BI1363" s="227">
        <f>IF(N1363="nulová",J1363,0)</f>
        <v>0</v>
      </c>
      <c r="BJ1363" s="19" t="s">
        <v>81</v>
      </c>
      <c r="BK1363" s="227">
        <f>ROUND(I1363*H1363,2)</f>
        <v>0</v>
      </c>
      <c r="BL1363" s="19" t="s">
        <v>309</v>
      </c>
      <c r="BM1363" s="226" t="s">
        <v>1825</v>
      </c>
    </row>
    <row r="1364" s="13" customFormat="1">
      <c r="A1364" s="13"/>
      <c r="B1364" s="228"/>
      <c r="C1364" s="229"/>
      <c r="D1364" s="230" t="s">
        <v>222</v>
      </c>
      <c r="E1364" s="231" t="s">
        <v>19</v>
      </c>
      <c r="F1364" s="232" t="s">
        <v>271</v>
      </c>
      <c r="G1364" s="229"/>
      <c r="H1364" s="231" t="s">
        <v>19</v>
      </c>
      <c r="I1364" s="233"/>
      <c r="J1364" s="229"/>
      <c r="K1364" s="229"/>
      <c r="L1364" s="234"/>
      <c r="M1364" s="235"/>
      <c r="N1364" s="236"/>
      <c r="O1364" s="236"/>
      <c r="P1364" s="236"/>
      <c r="Q1364" s="236"/>
      <c r="R1364" s="236"/>
      <c r="S1364" s="236"/>
      <c r="T1364" s="237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38" t="s">
        <v>222</v>
      </c>
      <c r="AU1364" s="238" t="s">
        <v>83</v>
      </c>
      <c r="AV1364" s="13" t="s">
        <v>81</v>
      </c>
      <c r="AW1364" s="13" t="s">
        <v>34</v>
      </c>
      <c r="AX1364" s="13" t="s">
        <v>74</v>
      </c>
      <c r="AY1364" s="238" t="s">
        <v>213</v>
      </c>
    </row>
    <row r="1365" s="14" customFormat="1">
      <c r="A1365" s="14"/>
      <c r="B1365" s="239"/>
      <c r="C1365" s="240"/>
      <c r="D1365" s="230" t="s">
        <v>222</v>
      </c>
      <c r="E1365" s="241" t="s">
        <v>19</v>
      </c>
      <c r="F1365" s="242" t="s">
        <v>1826</v>
      </c>
      <c r="G1365" s="240"/>
      <c r="H1365" s="243">
        <v>429.63600000000002</v>
      </c>
      <c r="I1365" s="244"/>
      <c r="J1365" s="240"/>
      <c r="K1365" s="240"/>
      <c r="L1365" s="245"/>
      <c r="M1365" s="246"/>
      <c r="N1365" s="247"/>
      <c r="O1365" s="247"/>
      <c r="P1365" s="247"/>
      <c r="Q1365" s="247"/>
      <c r="R1365" s="247"/>
      <c r="S1365" s="247"/>
      <c r="T1365" s="248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49" t="s">
        <v>222</v>
      </c>
      <c r="AU1365" s="249" t="s">
        <v>83</v>
      </c>
      <c r="AV1365" s="14" t="s">
        <v>83</v>
      </c>
      <c r="AW1365" s="14" t="s">
        <v>34</v>
      </c>
      <c r="AX1365" s="14" t="s">
        <v>74</v>
      </c>
      <c r="AY1365" s="249" t="s">
        <v>213</v>
      </c>
    </row>
    <row r="1366" s="14" customFormat="1">
      <c r="A1366" s="14"/>
      <c r="B1366" s="239"/>
      <c r="C1366" s="240"/>
      <c r="D1366" s="230" t="s">
        <v>222</v>
      </c>
      <c r="E1366" s="241" t="s">
        <v>19</v>
      </c>
      <c r="F1366" s="242" t="s">
        <v>1827</v>
      </c>
      <c r="G1366" s="240"/>
      <c r="H1366" s="243">
        <v>419.07299999999998</v>
      </c>
      <c r="I1366" s="244"/>
      <c r="J1366" s="240"/>
      <c r="K1366" s="240"/>
      <c r="L1366" s="245"/>
      <c r="M1366" s="246"/>
      <c r="N1366" s="247"/>
      <c r="O1366" s="247"/>
      <c r="P1366" s="247"/>
      <c r="Q1366" s="247"/>
      <c r="R1366" s="247"/>
      <c r="S1366" s="247"/>
      <c r="T1366" s="248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49" t="s">
        <v>222</v>
      </c>
      <c r="AU1366" s="249" t="s">
        <v>83</v>
      </c>
      <c r="AV1366" s="14" t="s">
        <v>83</v>
      </c>
      <c r="AW1366" s="14" t="s">
        <v>34</v>
      </c>
      <c r="AX1366" s="14" t="s">
        <v>74</v>
      </c>
      <c r="AY1366" s="249" t="s">
        <v>213</v>
      </c>
    </row>
    <row r="1367" s="15" customFormat="1">
      <c r="A1367" s="15"/>
      <c r="B1367" s="250"/>
      <c r="C1367" s="251"/>
      <c r="D1367" s="230" t="s">
        <v>222</v>
      </c>
      <c r="E1367" s="252" t="s">
        <v>19</v>
      </c>
      <c r="F1367" s="253" t="s">
        <v>228</v>
      </c>
      <c r="G1367" s="251"/>
      <c r="H1367" s="254">
        <v>848.70899999999995</v>
      </c>
      <c r="I1367" s="255"/>
      <c r="J1367" s="251"/>
      <c r="K1367" s="251"/>
      <c r="L1367" s="256"/>
      <c r="M1367" s="257"/>
      <c r="N1367" s="258"/>
      <c r="O1367" s="258"/>
      <c r="P1367" s="258"/>
      <c r="Q1367" s="258"/>
      <c r="R1367" s="258"/>
      <c r="S1367" s="258"/>
      <c r="T1367" s="259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60" t="s">
        <v>222</v>
      </c>
      <c r="AU1367" s="260" t="s">
        <v>83</v>
      </c>
      <c r="AV1367" s="15" t="s">
        <v>220</v>
      </c>
      <c r="AW1367" s="15" t="s">
        <v>34</v>
      </c>
      <c r="AX1367" s="15" t="s">
        <v>81</v>
      </c>
      <c r="AY1367" s="260" t="s">
        <v>213</v>
      </c>
    </row>
    <row r="1368" s="2" customFormat="1" ht="21.75" customHeight="1">
      <c r="A1368" s="40"/>
      <c r="B1368" s="41"/>
      <c r="C1368" s="215" t="s">
        <v>1828</v>
      </c>
      <c r="D1368" s="215" t="s">
        <v>215</v>
      </c>
      <c r="E1368" s="216" t="s">
        <v>1829</v>
      </c>
      <c r="F1368" s="217" t="s">
        <v>1830</v>
      </c>
      <c r="G1368" s="218" t="s">
        <v>236</v>
      </c>
      <c r="H1368" s="219">
        <v>848.70899999999995</v>
      </c>
      <c r="I1368" s="220"/>
      <c r="J1368" s="221">
        <f>ROUND(I1368*H1368,2)</f>
        <v>0</v>
      </c>
      <c r="K1368" s="217" t="s">
        <v>219</v>
      </c>
      <c r="L1368" s="46"/>
      <c r="M1368" s="222" t="s">
        <v>19</v>
      </c>
      <c r="N1368" s="223" t="s">
        <v>45</v>
      </c>
      <c r="O1368" s="86"/>
      <c r="P1368" s="224">
        <f>O1368*H1368</f>
        <v>0</v>
      </c>
      <c r="Q1368" s="224">
        <v>0</v>
      </c>
      <c r="R1368" s="224">
        <f>Q1368*H1368</f>
        <v>0</v>
      </c>
      <c r="S1368" s="224">
        <v>0</v>
      </c>
      <c r="T1368" s="225">
        <f>S1368*H1368</f>
        <v>0</v>
      </c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R1368" s="226" t="s">
        <v>309</v>
      </c>
      <c r="AT1368" s="226" t="s">
        <v>215</v>
      </c>
      <c r="AU1368" s="226" t="s">
        <v>83</v>
      </c>
      <c r="AY1368" s="19" t="s">
        <v>213</v>
      </c>
      <c r="BE1368" s="227">
        <f>IF(N1368="základní",J1368,0)</f>
        <v>0</v>
      </c>
      <c r="BF1368" s="227">
        <f>IF(N1368="snížená",J1368,0)</f>
        <v>0</v>
      </c>
      <c r="BG1368" s="227">
        <f>IF(N1368="zákl. přenesená",J1368,0)</f>
        <v>0</v>
      </c>
      <c r="BH1368" s="227">
        <f>IF(N1368="sníž. přenesená",J1368,0)</f>
        <v>0</v>
      </c>
      <c r="BI1368" s="227">
        <f>IF(N1368="nulová",J1368,0)</f>
        <v>0</v>
      </c>
      <c r="BJ1368" s="19" t="s">
        <v>81</v>
      </c>
      <c r="BK1368" s="227">
        <f>ROUND(I1368*H1368,2)</f>
        <v>0</v>
      </c>
      <c r="BL1368" s="19" t="s">
        <v>309</v>
      </c>
      <c r="BM1368" s="226" t="s">
        <v>1831</v>
      </c>
    </row>
    <row r="1369" s="2" customFormat="1">
      <c r="A1369" s="40"/>
      <c r="B1369" s="41"/>
      <c r="C1369" s="215" t="s">
        <v>1832</v>
      </c>
      <c r="D1369" s="215" t="s">
        <v>215</v>
      </c>
      <c r="E1369" s="216" t="s">
        <v>1833</v>
      </c>
      <c r="F1369" s="217" t="s">
        <v>1834</v>
      </c>
      <c r="G1369" s="218" t="s">
        <v>1808</v>
      </c>
      <c r="H1369" s="282"/>
      <c r="I1369" s="220"/>
      <c r="J1369" s="221">
        <f>ROUND(I1369*H1369,2)</f>
        <v>0</v>
      </c>
      <c r="K1369" s="217" t="s">
        <v>219</v>
      </c>
      <c r="L1369" s="46"/>
      <c r="M1369" s="222" t="s">
        <v>19</v>
      </c>
      <c r="N1369" s="223" t="s">
        <v>45</v>
      </c>
      <c r="O1369" s="86"/>
      <c r="P1369" s="224">
        <f>O1369*H1369</f>
        <v>0</v>
      </c>
      <c r="Q1369" s="224">
        <v>0</v>
      </c>
      <c r="R1369" s="224">
        <f>Q1369*H1369</f>
        <v>0</v>
      </c>
      <c r="S1369" s="224">
        <v>0</v>
      </c>
      <c r="T1369" s="225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26" t="s">
        <v>309</v>
      </c>
      <c r="AT1369" s="226" t="s">
        <v>215</v>
      </c>
      <c r="AU1369" s="226" t="s">
        <v>83</v>
      </c>
      <c r="AY1369" s="19" t="s">
        <v>213</v>
      </c>
      <c r="BE1369" s="227">
        <f>IF(N1369="základní",J1369,0)</f>
        <v>0</v>
      </c>
      <c r="BF1369" s="227">
        <f>IF(N1369="snížená",J1369,0)</f>
        <v>0</v>
      </c>
      <c r="BG1369" s="227">
        <f>IF(N1369="zákl. přenesená",J1369,0)</f>
        <v>0</v>
      </c>
      <c r="BH1369" s="227">
        <f>IF(N1369="sníž. přenesená",J1369,0)</f>
        <v>0</v>
      </c>
      <c r="BI1369" s="227">
        <f>IF(N1369="nulová",J1369,0)</f>
        <v>0</v>
      </c>
      <c r="BJ1369" s="19" t="s">
        <v>81</v>
      </c>
      <c r="BK1369" s="227">
        <f>ROUND(I1369*H1369,2)</f>
        <v>0</v>
      </c>
      <c r="BL1369" s="19" t="s">
        <v>309</v>
      </c>
      <c r="BM1369" s="226" t="s">
        <v>1835</v>
      </c>
    </row>
    <row r="1370" s="12" customFormat="1" ht="22.8" customHeight="1">
      <c r="A1370" s="12"/>
      <c r="B1370" s="199"/>
      <c r="C1370" s="200"/>
      <c r="D1370" s="201" t="s">
        <v>73</v>
      </c>
      <c r="E1370" s="213" t="s">
        <v>1836</v>
      </c>
      <c r="F1370" s="213" t="s">
        <v>1837</v>
      </c>
      <c r="G1370" s="200"/>
      <c r="H1370" s="200"/>
      <c r="I1370" s="203"/>
      <c r="J1370" s="214">
        <f>BK1370</f>
        <v>0</v>
      </c>
      <c r="K1370" s="200"/>
      <c r="L1370" s="205"/>
      <c r="M1370" s="206"/>
      <c r="N1370" s="207"/>
      <c r="O1370" s="207"/>
      <c r="P1370" s="208">
        <f>SUM(P1371:P1469)</f>
        <v>0</v>
      </c>
      <c r="Q1370" s="207"/>
      <c r="R1370" s="208">
        <f>SUM(R1371:R1469)</f>
        <v>12.613520249999997</v>
      </c>
      <c r="S1370" s="207"/>
      <c r="T1370" s="209">
        <f>SUM(T1371:T1469)</f>
        <v>1.2994080000000001</v>
      </c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R1370" s="210" t="s">
        <v>83</v>
      </c>
      <c r="AT1370" s="211" t="s">
        <v>73</v>
      </c>
      <c r="AU1370" s="211" t="s">
        <v>81</v>
      </c>
      <c r="AY1370" s="210" t="s">
        <v>213</v>
      </c>
      <c r="BK1370" s="212">
        <f>SUM(BK1371:BK1469)</f>
        <v>0</v>
      </c>
    </row>
    <row r="1371" s="2" customFormat="1">
      <c r="A1371" s="40"/>
      <c r="B1371" s="41"/>
      <c r="C1371" s="215" t="s">
        <v>1838</v>
      </c>
      <c r="D1371" s="215" t="s">
        <v>215</v>
      </c>
      <c r="E1371" s="216" t="s">
        <v>1839</v>
      </c>
      <c r="F1371" s="217" t="s">
        <v>1840</v>
      </c>
      <c r="G1371" s="218" t="s">
        <v>236</v>
      </c>
      <c r="H1371" s="219">
        <v>438.56599999999997</v>
      </c>
      <c r="I1371" s="220"/>
      <c r="J1371" s="221">
        <f>ROUND(I1371*H1371,2)</f>
        <v>0</v>
      </c>
      <c r="K1371" s="217" t="s">
        <v>219</v>
      </c>
      <c r="L1371" s="46"/>
      <c r="M1371" s="222" t="s">
        <v>19</v>
      </c>
      <c r="N1371" s="223" t="s">
        <v>45</v>
      </c>
      <c r="O1371" s="86"/>
      <c r="P1371" s="224">
        <f>O1371*H1371</f>
        <v>0</v>
      </c>
      <c r="Q1371" s="224">
        <v>0.00029999999999999997</v>
      </c>
      <c r="R1371" s="224">
        <f>Q1371*H1371</f>
        <v>0.13156979999999999</v>
      </c>
      <c r="S1371" s="224">
        <v>0</v>
      </c>
      <c r="T1371" s="225">
        <f>S1371*H1371</f>
        <v>0</v>
      </c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R1371" s="226" t="s">
        <v>309</v>
      </c>
      <c r="AT1371" s="226" t="s">
        <v>215</v>
      </c>
      <c r="AU1371" s="226" t="s">
        <v>83</v>
      </c>
      <c r="AY1371" s="19" t="s">
        <v>213</v>
      </c>
      <c r="BE1371" s="227">
        <f>IF(N1371="základní",J1371,0)</f>
        <v>0</v>
      </c>
      <c r="BF1371" s="227">
        <f>IF(N1371="snížená",J1371,0)</f>
        <v>0</v>
      </c>
      <c r="BG1371" s="227">
        <f>IF(N1371="zákl. přenesená",J1371,0)</f>
        <v>0</v>
      </c>
      <c r="BH1371" s="227">
        <f>IF(N1371="sníž. přenesená",J1371,0)</f>
        <v>0</v>
      </c>
      <c r="BI1371" s="227">
        <f>IF(N1371="nulová",J1371,0)</f>
        <v>0</v>
      </c>
      <c r="BJ1371" s="19" t="s">
        <v>81</v>
      </c>
      <c r="BK1371" s="227">
        <f>ROUND(I1371*H1371,2)</f>
        <v>0</v>
      </c>
      <c r="BL1371" s="19" t="s">
        <v>309</v>
      </c>
      <c r="BM1371" s="226" t="s">
        <v>1841</v>
      </c>
    </row>
    <row r="1372" s="13" customFormat="1">
      <c r="A1372" s="13"/>
      <c r="B1372" s="228"/>
      <c r="C1372" s="229"/>
      <c r="D1372" s="230" t="s">
        <v>222</v>
      </c>
      <c r="E1372" s="231" t="s">
        <v>19</v>
      </c>
      <c r="F1372" s="232" t="s">
        <v>271</v>
      </c>
      <c r="G1372" s="229"/>
      <c r="H1372" s="231" t="s">
        <v>19</v>
      </c>
      <c r="I1372" s="233"/>
      <c r="J1372" s="229"/>
      <c r="K1372" s="229"/>
      <c r="L1372" s="234"/>
      <c r="M1372" s="235"/>
      <c r="N1372" s="236"/>
      <c r="O1372" s="236"/>
      <c r="P1372" s="236"/>
      <c r="Q1372" s="236"/>
      <c r="R1372" s="236"/>
      <c r="S1372" s="236"/>
      <c r="T1372" s="237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38" t="s">
        <v>222</v>
      </c>
      <c r="AU1372" s="238" t="s">
        <v>83</v>
      </c>
      <c r="AV1372" s="13" t="s">
        <v>81</v>
      </c>
      <c r="AW1372" s="13" t="s">
        <v>34</v>
      </c>
      <c r="AX1372" s="13" t="s">
        <v>74</v>
      </c>
      <c r="AY1372" s="238" t="s">
        <v>213</v>
      </c>
    </row>
    <row r="1373" s="14" customFormat="1">
      <c r="A1373" s="14"/>
      <c r="B1373" s="239"/>
      <c r="C1373" s="240"/>
      <c r="D1373" s="230" t="s">
        <v>222</v>
      </c>
      <c r="E1373" s="241" t="s">
        <v>19</v>
      </c>
      <c r="F1373" s="242" t="s">
        <v>1842</v>
      </c>
      <c r="G1373" s="240"/>
      <c r="H1373" s="243">
        <v>438.56599999999997</v>
      </c>
      <c r="I1373" s="244"/>
      <c r="J1373" s="240"/>
      <c r="K1373" s="240"/>
      <c r="L1373" s="245"/>
      <c r="M1373" s="246"/>
      <c r="N1373" s="247"/>
      <c r="O1373" s="247"/>
      <c r="P1373" s="247"/>
      <c r="Q1373" s="247"/>
      <c r="R1373" s="247"/>
      <c r="S1373" s="247"/>
      <c r="T1373" s="248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49" t="s">
        <v>222</v>
      </c>
      <c r="AU1373" s="249" t="s">
        <v>83</v>
      </c>
      <c r="AV1373" s="14" t="s">
        <v>83</v>
      </c>
      <c r="AW1373" s="14" t="s">
        <v>34</v>
      </c>
      <c r="AX1373" s="14" t="s">
        <v>81</v>
      </c>
      <c r="AY1373" s="249" t="s">
        <v>213</v>
      </c>
    </row>
    <row r="1374" s="2" customFormat="1" ht="16.5" customHeight="1">
      <c r="A1374" s="40"/>
      <c r="B1374" s="41"/>
      <c r="C1374" s="272" t="s">
        <v>1843</v>
      </c>
      <c r="D1374" s="272" t="s">
        <v>310</v>
      </c>
      <c r="E1374" s="273" t="s">
        <v>1844</v>
      </c>
      <c r="F1374" s="274" t="s">
        <v>1845</v>
      </c>
      <c r="G1374" s="275" t="s">
        <v>236</v>
      </c>
      <c r="H1374" s="276">
        <v>447.33699999999999</v>
      </c>
      <c r="I1374" s="277"/>
      <c r="J1374" s="278">
        <f>ROUND(I1374*H1374,2)</f>
        <v>0</v>
      </c>
      <c r="K1374" s="274" t="s">
        <v>219</v>
      </c>
      <c r="L1374" s="279"/>
      <c r="M1374" s="280" t="s">
        <v>19</v>
      </c>
      <c r="N1374" s="281" t="s">
        <v>45</v>
      </c>
      <c r="O1374" s="86"/>
      <c r="P1374" s="224">
        <f>O1374*H1374</f>
        <v>0</v>
      </c>
      <c r="Q1374" s="224">
        <v>0.0041999999999999997</v>
      </c>
      <c r="R1374" s="224">
        <f>Q1374*H1374</f>
        <v>1.8788153999999999</v>
      </c>
      <c r="S1374" s="224">
        <v>0</v>
      </c>
      <c r="T1374" s="225">
        <f>S1374*H1374</f>
        <v>0</v>
      </c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R1374" s="226" t="s">
        <v>397</v>
      </c>
      <c r="AT1374" s="226" t="s">
        <v>310</v>
      </c>
      <c r="AU1374" s="226" t="s">
        <v>83</v>
      </c>
      <c r="AY1374" s="19" t="s">
        <v>213</v>
      </c>
      <c r="BE1374" s="227">
        <f>IF(N1374="základní",J1374,0)</f>
        <v>0</v>
      </c>
      <c r="BF1374" s="227">
        <f>IF(N1374="snížená",J1374,0)</f>
        <v>0</v>
      </c>
      <c r="BG1374" s="227">
        <f>IF(N1374="zákl. přenesená",J1374,0)</f>
        <v>0</v>
      </c>
      <c r="BH1374" s="227">
        <f>IF(N1374="sníž. přenesená",J1374,0)</f>
        <v>0</v>
      </c>
      <c r="BI1374" s="227">
        <f>IF(N1374="nulová",J1374,0)</f>
        <v>0</v>
      </c>
      <c r="BJ1374" s="19" t="s">
        <v>81</v>
      </c>
      <c r="BK1374" s="227">
        <f>ROUND(I1374*H1374,2)</f>
        <v>0</v>
      </c>
      <c r="BL1374" s="19" t="s">
        <v>309</v>
      </c>
      <c r="BM1374" s="226" t="s">
        <v>1846</v>
      </c>
    </row>
    <row r="1375" s="14" customFormat="1">
      <c r="A1375" s="14"/>
      <c r="B1375" s="239"/>
      <c r="C1375" s="240"/>
      <c r="D1375" s="230" t="s">
        <v>222</v>
      </c>
      <c r="E1375" s="241" t="s">
        <v>19</v>
      </c>
      <c r="F1375" s="242" t="s">
        <v>1847</v>
      </c>
      <c r="G1375" s="240"/>
      <c r="H1375" s="243">
        <v>447.33699999999999</v>
      </c>
      <c r="I1375" s="244"/>
      <c r="J1375" s="240"/>
      <c r="K1375" s="240"/>
      <c r="L1375" s="245"/>
      <c r="M1375" s="246"/>
      <c r="N1375" s="247"/>
      <c r="O1375" s="247"/>
      <c r="P1375" s="247"/>
      <c r="Q1375" s="247"/>
      <c r="R1375" s="247"/>
      <c r="S1375" s="247"/>
      <c r="T1375" s="248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49" t="s">
        <v>222</v>
      </c>
      <c r="AU1375" s="249" t="s">
        <v>83</v>
      </c>
      <c r="AV1375" s="14" t="s">
        <v>83</v>
      </c>
      <c r="AW1375" s="14" t="s">
        <v>34</v>
      </c>
      <c r="AX1375" s="14" t="s">
        <v>81</v>
      </c>
      <c r="AY1375" s="249" t="s">
        <v>213</v>
      </c>
    </row>
    <row r="1376" s="2" customFormat="1">
      <c r="A1376" s="40"/>
      <c r="B1376" s="41"/>
      <c r="C1376" s="215" t="s">
        <v>1848</v>
      </c>
      <c r="D1376" s="215" t="s">
        <v>215</v>
      </c>
      <c r="E1376" s="216" t="s">
        <v>1849</v>
      </c>
      <c r="F1376" s="217" t="s">
        <v>1850</v>
      </c>
      <c r="G1376" s="218" t="s">
        <v>236</v>
      </c>
      <c r="H1376" s="219">
        <v>1511.721</v>
      </c>
      <c r="I1376" s="220"/>
      <c r="J1376" s="221">
        <f>ROUND(I1376*H1376,2)</f>
        <v>0</v>
      </c>
      <c r="K1376" s="217" t="s">
        <v>219</v>
      </c>
      <c r="L1376" s="46"/>
      <c r="M1376" s="222" t="s">
        <v>19</v>
      </c>
      <c r="N1376" s="223" t="s">
        <v>45</v>
      </c>
      <c r="O1376" s="86"/>
      <c r="P1376" s="224">
        <f>O1376*H1376</f>
        <v>0</v>
      </c>
      <c r="Q1376" s="224">
        <v>0</v>
      </c>
      <c r="R1376" s="224">
        <f>Q1376*H1376</f>
        <v>0</v>
      </c>
      <c r="S1376" s="224">
        <v>0</v>
      </c>
      <c r="T1376" s="225">
        <f>S1376*H1376</f>
        <v>0</v>
      </c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R1376" s="226" t="s">
        <v>309</v>
      </c>
      <c r="AT1376" s="226" t="s">
        <v>215</v>
      </c>
      <c r="AU1376" s="226" t="s">
        <v>83</v>
      </c>
      <c r="AY1376" s="19" t="s">
        <v>213</v>
      </c>
      <c r="BE1376" s="227">
        <f>IF(N1376="základní",J1376,0)</f>
        <v>0</v>
      </c>
      <c r="BF1376" s="227">
        <f>IF(N1376="snížená",J1376,0)</f>
        <v>0</v>
      </c>
      <c r="BG1376" s="227">
        <f>IF(N1376="zákl. přenesená",J1376,0)</f>
        <v>0</v>
      </c>
      <c r="BH1376" s="227">
        <f>IF(N1376="sníž. přenesená",J1376,0)</f>
        <v>0</v>
      </c>
      <c r="BI1376" s="227">
        <f>IF(N1376="nulová",J1376,0)</f>
        <v>0</v>
      </c>
      <c r="BJ1376" s="19" t="s">
        <v>81</v>
      </c>
      <c r="BK1376" s="227">
        <f>ROUND(I1376*H1376,2)</f>
        <v>0</v>
      </c>
      <c r="BL1376" s="19" t="s">
        <v>309</v>
      </c>
      <c r="BM1376" s="226" t="s">
        <v>1851</v>
      </c>
    </row>
    <row r="1377" s="13" customFormat="1">
      <c r="A1377" s="13"/>
      <c r="B1377" s="228"/>
      <c r="C1377" s="229"/>
      <c r="D1377" s="230" t="s">
        <v>222</v>
      </c>
      <c r="E1377" s="231" t="s">
        <v>19</v>
      </c>
      <c r="F1377" s="232" t="s">
        <v>271</v>
      </c>
      <c r="G1377" s="229"/>
      <c r="H1377" s="231" t="s">
        <v>19</v>
      </c>
      <c r="I1377" s="233"/>
      <c r="J1377" s="229"/>
      <c r="K1377" s="229"/>
      <c r="L1377" s="234"/>
      <c r="M1377" s="235"/>
      <c r="N1377" s="236"/>
      <c r="O1377" s="236"/>
      <c r="P1377" s="236"/>
      <c r="Q1377" s="236"/>
      <c r="R1377" s="236"/>
      <c r="S1377" s="236"/>
      <c r="T1377" s="237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38" t="s">
        <v>222</v>
      </c>
      <c r="AU1377" s="238" t="s">
        <v>83</v>
      </c>
      <c r="AV1377" s="13" t="s">
        <v>81</v>
      </c>
      <c r="AW1377" s="13" t="s">
        <v>34</v>
      </c>
      <c r="AX1377" s="13" t="s">
        <v>74</v>
      </c>
      <c r="AY1377" s="238" t="s">
        <v>213</v>
      </c>
    </row>
    <row r="1378" s="13" customFormat="1">
      <c r="A1378" s="13"/>
      <c r="B1378" s="228"/>
      <c r="C1378" s="229"/>
      <c r="D1378" s="230" t="s">
        <v>222</v>
      </c>
      <c r="E1378" s="231" t="s">
        <v>19</v>
      </c>
      <c r="F1378" s="232" t="s">
        <v>1852</v>
      </c>
      <c r="G1378" s="229"/>
      <c r="H1378" s="231" t="s">
        <v>19</v>
      </c>
      <c r="I1378" s="233"/>
      <c r="J1378" s="229"/>
      <c r="K1378" s="229"/>
      <c r="L1378" s="234"/>
      <c r="M1378" s="235"/>
      <c r="N1378" s="236"/>
      <c r="O1378" s="236"/>
      <c r="P1378" s="236"/>
      <c r="Q1378" s="236"/>
      <c r="R1378" s="236"/>
      <c r="S1378" s="236"/>
      <c r="T1378" s="237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38" t="s">
        <v>222</v>
      </c>
      <c r="AU1378" s="238" t="s">
        <v>83</v>
      </c>
      <c r="AV1378" s="13" t="s">
        <v>81</v>
      </c>
      <c r="AW1378" s="13" t="s">
        <v>34</v>
      </c>
      <c r="AX1378" s="13" t="s">
        <v>74</v>
      </c>
      <c r="AY1378" s="238" t="s">
        <v>213</v>
      </c>
    </row>
    <row r="1379" s="14" customFormat="1">
      <c r="A1379" s="14"/>
      <c r="B1379" s="239"/>
      <c r="C1379" s="240"/>
      <c r="D1379" s="230" t="s">
        <v>222</v>
      </c>
      <c r="E1379" s="241" t="s">
        <v>19</v>
      </c>
      <c r="F1379" s="242" t="s">
        <v>789</v>
      </c>
      <c r="G1379" s="240"/>
      <c r="H1379" s="243">
        <v>139.06999999999999</v>
      </c>
      <c r="I1379" s="244"/>
      <c r="J1379" s="240"/>
      <c r="K1379" s="240"/>
      <c r="L1379" s="245"/>
      <c r="M1379" s="246"/>
      <c r="N1379" s="247"/>
      <c r="O1379" s="247"/>
      <c r="P1379" s="247"/>
      <c r="Q1379" s="247"/>
      <c r="R1379" s="247"/>
      <c r="S1379" s="247"/>
      <c r="T1379" s="248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49" t="s">
        <v>222</v>
      </c>
      <c r="AU1379" s="249" t="s">
        <v>83</v>
      </c>
      <c r="AV1379" s="14" t="s">
        <v>83</v>
      </c>
      <c r="AW1379" s="14" t="s">
        <v>34</v>
      </c>
      <c r="AX1379" s="14" t="s">
        <v>74</v>
      </c>
      <c r="AY1379" s="249" t="s">
        <v>213</v>
      </c>
    </row>
    <row r="1380" s="14" customFormat="1">
      <c r="A1380" s="14"/>
      <c r="B1380" s="239"/>
      <c r="C1380" s="240"/>
      <c r="D1380" s="230" t="s">
        <v>222</v>
      </c>
      <c r="E1380" s="241" t="s">
        <v>19</v>
      </c>
      <c r="F1380" s="242" t="s">
        <v>1223</v>
      </c>
      <c r="G1380" s="240"/>
      <c r="H1380" s="243">
        <v>470.35599999999999</v>
      </c>
      <c r="I1380" s="244"/>
      <c r="J1380" s="240"/>
      <c r="K1380" s="240"/>
      <c r="L1380" s="245"/>
      <c r="M1380" s="246"/>
      <c r="N1380" s="247"/>
      <c r="O1380" s="247"/>
      <c r="P1380" s="247"/>
      <c r="Q1380" s="247"/>
      <c r="R1380" s="247"/>
      <c r="S1380" s="247"/>
      <c r="T1380" s="248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49" t="s">
        <v>222</v>
      </c>
      <c r="AU1380" s="249" t="s">
        <v>83</v>
      </c>
      <c r="AV1380" s="14" t="s">
        <v>83</v>
      </c>
      <c r="AW1380" s="14" t="s">
        <v>34</v>
      </c>
      <c r="AX1380" s="14" t="s">
        <v>74</v>
      </c>
      <c r="AY1380" s="249" t="s">
        <v>213</v>
      </c>
    </row>
    <row r="1381" s="14" customFormat="1">
      <c r="A1381" s="14"/>
      <c r="B1381" s="239"/>
      <c r="C1381" s="240"/>
      <c r="D1381" s="230" t="s">
        <v>222</v>
      </c>
      <c r="E1381" s="241" t="s">
        <v>19</v>
      </c>
      <c r="F1381" s="242" t="s">
        <v>1853</v>
      </c>
      <c r="G1381" s="240"/>
      <c r="H1381" s="243">
        <v>39.231999999999999</v>
      </c>
      <c r="I1381" s="244"/>
      <c r="J1381" s="240"/>
      <c r="K1381" s="240"/>
      <c r="L1381" s="245"/>
      <c r="M1381" s="246"/>
      <c r="N1381" s="247"/>
      <c r="O1381" s="247"/>
      <c r="P1381" s="247"/>
      <c r="Q1381" s="247"/>
      <c r="R1381" s="247"/>
      <c r="S1381" s="247"/>
      <c r="T1381" s="248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49" t="s">
        <v>222</v>
      </c>
      <c r="AU1381" s="249" t="s">
        <v>83</v>
      </c>
      <c r="AV1381" s="14" t="s">
        <v>83</v>
      </c>
      <c r="AW1381" s="14" t="s">
        <v>34</v>
      </c>
      <c r="AX1381" s="14" t="s">
        <v>74</v>
      </c>
      <c r="AY1381" s="249" t="s">
        <v>213</v>
      </c>
    </row>
    <row r="1382" s="14" customFormat="1">
      <c r="A1382" s="14"/>
      <c r="B1382" s="239"/>
      <c r="C1382" s="240"/>
      <c r="D1382" s="230" t="s">
        <v>222</v>
      </c>
      <c r="E1382" s="241" t="s">
        <v>19</v>
      </c>
      <c r="F1382" s="242" t="s">
        <v>1224</v>
      </c>
      <c r="G1382" s="240"/>
      <c r="H1382" s="243">
        <v>478.00400000000002</v>
      </c>
      <c r="I1382" s="244"/>
      <c r="J1382" s="240"/>
      <c r="K1382" s="240"/>
      <c r="L1382" s="245"/>
      <c r="M1382" s="246"/>
      <c r="N1382" s="247"/>
      <c r="O1382" s="247"/>
      <c r="P1382" s="247"/>
      <c r="Q1382" s="247"/>
      <c r="R1382" s="247"/>
      <c r="S1382" s="247"/>
      <c r="T1382" s="248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49" t="s">
        <v>222</v>
      </c>
      <c r="AU1382" s="249" t="s">
        <v>83</v>
      </c>
      <c r="AV1382" s="14" t="s">
        <v>83</v>
      </c>
      <c r="AW1382" s="14" t="s">
        <v>34</v>
      </c>
      <c r="AX1382" s="14" t="s">
        <v>74</v>
      </c>
      <c r="AY1382" s="249" t="s">
        <v>213</v>
      </c>
    </row>
    <row r="1383" s="14" customFormat="1">
      <c r="A1383" s="14"/>
      <c r="B1383" s="239"/>
      <c r="C1383" s="240"/>
      <c r="D1383" s="230" t="s">
        <v>222</v>
      </c>
      <c r="E1383" s="241" t="s">
        <v>19</v>
      </c>
      <c r="F1383" s="242" t="s">
        <v>1854</v>
      </c>
      <c r="G1383" s="240"/>
      <c r="H1383" s="243">
        <v>29.427</v>
      </c>
      <c r="I1383" s="244"/>
      <c r="J1383" s="240"/>
      <c r="K1383" s="240"/>
      <c r="L1383" s="245"/>
      <c r="M1383" s="246"/>
      <c r="N1383" s="247"/>
      <c r="O1383" s="247"/>
      <c r="P1383" s="247"/>
      <c r="Q1383" s="247"/>
      <c r="R1383" s="247"/>
      <c r="S1383" s="247"/>
      <c r="T1383" s="248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49" t="s">
        <v>222</v>
      </c>
      <c r="AU1383" s="249" t="s">
        <v>83</v>
      </c>
      <c r="AV1383" s="14" t="s">
        <v>83</v>
      </c>
      <c r="AW1383" s="14" t="s">
        <v>34</v>
      </c>
      <c r="AX1383" s="14" t="s">
        <v>74</v>
      </c>
      <c r="AY1383" s="249" t="s">
        <v>213</v>
      </c>
    </row>
    <row r="1384" s="14" customFormat="1">
      <c r="A1384" s="14"/>
      <c r="B1384" s="239"/>
      <c r="C1384" s="240"/>
      <c r="D1384" s="230" t="s">
        <v>222</v>
      </c>
      <c r="E1384" s="241" t="s">
        <v>19</v>
      </c>
      <c r="F1384" s="242" t="s">
        <v>1226</v>
      </c>
      <c r="G1384" s="240"/>
      <c r="H1384" s="243">
        <v>67.197999999999993</v>
      </c>
      <c r="I1384" s="244"/>
      <c r="J1384" s="240"/>
      <c r="K1384" s="240"/>
      <c r="L1384" s="245"/>
      <c r="M1384" s="246"/>
      <c r="N1384" s="247"/>
      <c r="O1384" s="247"/>
      <c r="P1384" s="247"/>
      <c r="Q1384" s="247"/>
      <c r="R1384" s="247"/>
      <c r="S1384" s="247"/>
      <c r="T1384" s="248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49" t="s">
        <v>222</v>
      </c>
      <c r="AU1384" s="249" t="s">
        <v>83</v>
      </c>
      <c r="AV1384" s="14" t="s">
        <v>83</v>
      </c>
      <c r="AW1384" s="14" t="s">
        <v>34</v>
      </c>
      <c r="AX1384" s="14" t="s">
        <v>74</v>
      </c>
      <c r="AY1384" s="249" t="s">
        <v>213</v>
      </c>
    </row>
    <row r="1385" s="16" customFormat="1">
      <c r="A1385" s="16"/>
      <c r="B1385" s="261"/>
      <c r="C1385" s="262"/>
      <c r="D1385" s="230" t="s">
        <v>222</v>
      </c>
      <c r="E1385" s="263" t="s">
        <v>19</v>
      </c>
      <c r="F1385" s="264" t="s">
        <v>299</v>
      </c>
      <c r="G1385" s="262"/>
      <c r="H1385" s="265">
        <v>1223.287</v>
      </c>
      <c r="I1385" s="266"/>
      <c r="J1385" s="262"/>
      <c r="K1385" s="262"/>
      <c r="L1385" s="267"/>
      <c r="M1385" s="268"/>
      <c r="N1385" s="269"/>
      <c r="O1385" s="269"/>
      <c r="P1385" s="269"/>
      <c r="Q1385" s="269"/>
      <c r="R1385" s="269"/>
      <c r="S1385" s="269"/>
      <c r="T1385" s="270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T1385" s="271" t="s">
        <v>222</v>
      </c>
      <c r="AU1385" s="271" t="s">
        <v>83</v>
      </c>
      <c r="AV1385" s="16" t="s">
        <v>106</v>
      </c>
      <c r="AW1385" s="16" t="s">
        <v>34</v>
      </c>
      <c r="AX1385" s="16" t="s">
        <v>74</v>
      </c>
      <c r="AY1385" s="271" t="s">
        <v>213</v>
      </c>
    </row>
    <row r="1386" s="13" customFormat="1">
      <c r="A1386" s="13"/>
      <c r="B1386" s="228"/>
      <c r="C1386" s="229"/>
      <c r="D1386" s="230" t="s">
        <v>222</v>
      </c>
      <c r="E1386" s="231" t="s">
        <v>19</v>
      </c>
      <c r="F1386" s="232" t="s">
        <v>1855</v>
      </c>
      <c r="G1386" s="229"/>
      <c r="H1386" s="231" t="s">
        <v>19</v>
      </c>
      <c r="I1386" s="233"/>
      <c r="J1386" s="229"/>
      <c r="K1386" s="229"/>
      <c r="L1386" s="234"/>
      <c r="M1386" s="235"/>
      <c r="N1386" s="236"/>
      <c r="O1386" s="236"/>
      <c r="P1386" s="236"/>
      <c r="Q1386" s="236"/>
      <c r="R1386" s="236"/>
      <c r="S1386" s="236"/>
      <c r="T1386" s="237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38" t="s">
        <v>222</v>
      </c>
      <c r="AU1386" s="238" t="s">
        <v>83</v>
      </c>
      <c r="AV1386" s="13" t="s">
        <v>81</v>
      </c>
      <c r="AW1386" s="13" t="s">
        <v>34</v>
      </c>
      <c r="AX1386" s="13" t="s">
        <v>74</v>
      </c>
      <c r="AY1386" s="238" t="s">
        <v>213</v>
      </c>
    </row>
    <row r="1387" s="14" customFormat="1">
      <c r="A1387" s="14"/>
      <c r="B1387" s="239"/>
      <c r="C1387" s="240"/>
      <c r="D1387" s="230" t="s">
        <v>222</v>
      </c>
      <c r="E1387" s="241" t="s">
        <v>19</v>
      </c>
      <c r="F1387" s="242" t="s">
        <v>1856</v>
      </c>
      <c r="G1387" s="240"/>
      <c r="H1387" s="243">
        <v>6.0010000000000003</v>
      </c>
      <c r="I1387" s="244"/>
      <c r="J1387" s="240"/>
      <c r="K1387" s="240"/>
      <c r="L1387" s="245"/>
      <c r="M1387" s="246"/>
      <c r="N1387" s="247"/>
      <c r="O1387" s="247"/>
      <c r="P1387" s="247"/>
      <c r="Q1387" s="247"/>
      <c r="R1387" s="247"/>
      <c r="S1387" s="247"/>
      <c r="T1387" s="248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49" t="s">
        <v>222</v>
      </c>
      <c r="AU1387" s="249" t="s">
        <v>83</v>
      </c>
      <c r="AV1387" s="14" t="s">
        <v>83</v>
      </c>
      <c r="AW1387" s="14" t="s">
        <v>34</v>
      </c>
      <c r="AX1387" s="14" t="s">
        <v>74</v>
      </c>
      <c r="AY1387" s="249" t="s">
        <v>213</v>
      </c>
    </row>
    <row r="1388" s="16" customFormat="1">
      <c r="A1388" s="16"/>
      <c r="B1388" s="261"/>
      <c r="C1388" s="262"/>
      <c r="D1388" s="230" t="s">
        <v>222</v>
      </c>
      <c r="E1388" s="263" t="s">
        <v>19</v>
      </c>
      <c r="F1388" s="264" t="s">
        <v>299</v>
      </c>
      <c r="G1388" s="262"/>
      <c r="H1388" s="265">
        <v>6.0010000000000003</v>
      </c>
      <c r="I1388" s="266"/>
      <c r="J1388" s="262"/>
      <c r="K1388" s="262"/>
      <c r="L1388" s="267"/>
      <c r="M1388" s="268"/>
      <c r="N1388" s="269"/>
      <c r="O1388" s="269"/>
      <c r="P1388" s="269"/>
      <c r="Q1388" s="269"/>
      <c r="R1388" s="269"/>
      <c r="S1388" s="269"/>
      <c r="T1388" s="270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T1388" s="271" t="s">
        <v>222</v>
      </c>
      <c r="AU1388" s="271" t="s">
        <v>83</v>
      </c>
      <c r="AV1388" s="16" t="s">
        <v>106</v>
      </c>
      <c r="AW1388" s="16" t="s">
        <v>34</v>
      </c>
      <c r="AX1388" s="16" t="s">
        <v>74</v>
      </c>
      <c r="AY1388" s="271" t="s">
        <v>213</v>
      </c>
    </row>
    <row r="1389" s="13" customFormat="1">
      <c r="A1389" s="13"/>
      <c r="B1389" s="228"/>
      <c r="C1389" s="229"/>
      <c r="D1389" s="230" t="s">
        <v>222</v>
      </c>
      <c r="E1389" s="231" t="s">
        <v>19</v>
      </c>
      <c r="F1389" s="232" t="s">
        <v>1857</v>
      </c>
      <c r="G1389" s="229"/>
      <c r="H1389" s="231" t="s">
        <v>19</v>
      </c>
      <c r="I1389" s="233"/>
      <c r="J1389" s="229"/>
      <c r="K1389" s="229"/>
      <c r="L1389" s="234"/>
      <c r="M1389" s="235"/>
      <c r="N1389" s="236"/>
      <c r="O1389" s="236"/>
      <c r="P1389" s="236"/>
      <c r="Q1389" s="236"/>
      <c r="R1389" s="236"/>
      <c r="S1389" s="236"/>
      <c r="T1389" s="237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38" t="s">
        <v>222</v>
      </c>
      <c r="AU1389" s="238" t="s">
        <v>83</v>
      </c>
      <c r="AV1389" s="13" t="s">
        <v>81</v>
      </c>
      <c r="AW1389" s="13" t="s">
        <v>34</v>
      </c>
      <c r="AX1389" s="13" t="s">
        <v>74</v>
      </c>
      <c r="AY1389" s="238" t="s">
        <v>213</v>
      </c>
    </row>
    <row r="1390" s="14" customFormat="1">
      <c r="A1390" s="14"/>
      <c r="B1390" s="239"/>
      <c r="C1390" s="240"/>
      <c r="D1390" s="230" t="s">
        <v>222</v>
      </c>
      <c r="E1390" s="241" t="s">
        <v>19</v>
      </c>
      <c r="F1390" s="242" t="s">
        <v>1227</v>
      </c>
      <c r="G1390" s="240"/>
      <c r="H1390" s="243">
        <v>179.11099999999999</v>
      </c>
      <c r="I1390" s="244"/>
      <c r="J1390" s="240"/>
      <c r="K1390" s="240"/>
      <c r="L1390" s="245"/>
      <c r="M1390" s="246"/>
      <c r="N1390" s="247"/>
      <c r="O1390" s="247"/>
      <c r="P1390" s="247"/>
      <c r="Q1390" s="247"/>
      <c r="R1390" s="247"/>
      <c r="S1390" s="247"/>
      <c r="T1390" s="248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49" t="s">
        <v>222</v>
      </c>
      <c r="AU1390" s="249" t="s">
        <v>83</v>
      </c>
      <c r="AV1390" s="14" t="s">
        <v>83</v>
      </c>
      <c r="AW1390" s="14" t="s">
        <v>34</v>
      </c>
      <c r="AX1390" s="14" t="s">
        <v>74</v>
      </c>
      <c r="AY1390" s="249" t="s">
        <v>213</v>
      </c>
    </row>
    <row r="1391" s="16" customFormat="1">
      <c r="A1391" s="16"/>
      <c r="B1391" s="261"/>
      <c r="C1391" s="262"/>
      <c r="D1391" s="230" t="s">
        <v>222</v>
      </c>
      <c r="E1391" s="263" t="s">
        <v>19</v>
      </c>
      <c r="F1391" s="264" t="s">
        <v>299</v>
      </c>
      <c r="G1391" s="262"/>
      <c r="H1391" s="265">
        <v>179.11099999999999</v>
      </c>
      <c r="I1391" s="266"/>
      <c r="J1391" s="262"/>
      <c r="K1391" s="262"/>
      <c r="L1391" s="267"/>
      <c r="M1391" s="268"/>
      <c r="N1391" s="269"/>
      <c r="O1391" s="269"/>
      <c r="P1391" s="269"/>
      <c r="Q1391" s="269"/>
      <c r="R1391" s="269"/>
      <c r="S1391" s="269"/>
      <c r="T1391" s="270"/>
      <c r="U1391" s="16"/>
      <c r="V1391" s="16"/>
      <c r="W1391" s="16"/>
      <c r="X1391" s="16"/>
      <c r="Y1391" s="16"/>
      <c r="Z1391" s="16"/>
      <c r="AA1391" s="16"/>
      <c r="AB1391" s="16"/>
      <c r="AC1391" s="16"/>
      <c r="AD1391" s="16"/>
      <c r="AE1391" s="16"/>
      <c r="AT1391" s="271" t="s">
        <v>222</v>
      </c>
      <c r="AU1391" s="271" t="s">
        <v>83</v>
      </c>
      <c r="AV1391" s="16" t="s">
        <v>106</v>
      </c>
      <c r="AW1391" s="16" t="s">
        <v>34</v>
      </c>
      <c r="AX1391" s="16" t="s">
        <v>74</v>
      </c>
      <c r="AY1391" s="271" t="s">
        <v>213</v>
      </c>
    </row>
    <row r="1392" s="13" customFormat="1">
      <c r="A1392" s="13"/>
      <c r="B1392" s="228"/>
      <c r="C1392" s="229"/>
      <c r="D1392" s="230" t="s">
        <v>222</v>
      </c>
      <c r="E1392" s="231" t="s">
        <v>19</v>
      </c>
      <c r="F1392" s="232" t="s">
        <v>1858</v>
      </c>
      <c r="G1392" s="229"/>
      <c r="H1392" s="231" t="s">
        <v>19</v>
      </c>
      <c r="I1392" s="233"/>
      <c r="J1392" s="229"/>
      <c r="K1392" s="229"/>
      <c r="L1392" s="234"/>
      <c r="M1392" s="235"/>
      <c r="N1392" s="236"/>
      <c r="O1392" s="236"/>
      <c r="P1392" s="236"/>
      <c r="Q1392" s="236"/>
      <c r="R1392" s="236"/>
      <c r="S1392" s="236"/>
      <c r="T1392" s="237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38" t="s">
        <v>222</v>
      </c>
      <c r="AU1392" s="238" t="s">
        <v>83</v>
      </c>
      <c r="AV1392" s="13" t="s">
        <v>81</v>
      </c>
      <c r="AW1392" s="13" t="s">
        <v>34</v>
      </c>
      <c r="AX1392" s="13" t="s">
        <v>74</v>
      </c>
      <c r="AY1392" s="238" t="s">
        <v>213</v>
      </c>
    </row>
    <row r="1393" s="14" customFormat="1">
      <c r="A1393" s="14"/>
      <c r="B1393" s="239"/>
      <c r="C1393" s="240"/>
      <c r="D1393" s="230" t="s">
        <v>222</v>
      </c>
      <c r="E1393" s="241" t="s">
        <v>19</v>
      </c>
      <c r="F1393" s="242" t="s">
        <v>1859</v>
      </c>
      <c r="G1393" s="240"/>
      <c r="H1393" s="243">
        <v>103.322</v>
      </c>
      <c r="I1393" s="244"/>
      <c r="J1393" s="240"/>
      <c r="K1393" s="240"/>
      <c r="L1393" s="245"/>
      <c r="M1393" s="246"/>
      <c r="N1393" s="247"/>
      <c r="O1393" s="247"/>
      <c r="P1393" s="247"/>
      <c r="Q1393" s="247"/>
      <c r="R1393" s="247"/>
      <c r="S1393" s="247"/>
      <c r="T1393" s="248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49" t="s">
        <v>222</v>
      </c>
      <c r="AU1393" s="249" t="s">
        <v>83</v>
      </c>
      <c r="AV1393" s="14" t="s">
        <v>83</v>
      </c>
      <c r="AW1393" s="14" t="s">
        <v>34</v>
      </c>
      <c r="AX1393" s="14" t="s">
        <v>74</v>
      </c>
      <c r="AY1393" s="249" t="s">
        <v>213</v>
      </c>
    </row>
    <row r="1394" s="16" customFormat="1">
      <c r="A1394" s="16"/>
      <c r="B1394" s="261"/>
      <c r="C1394" s="262"/>
      <c r="D1394" s="230" t="s">
        <v>222</v>
      </c>
      <c r="E1394" s="263" t="s">
        <v>19</v>
      </c>
      <c r="F1394" s="264" t="s">
        <v>299</v>
      </c>
      <c r="G1394" s="262"/>
      <c r="H1394" s="265">
        <v>103.322</v>
      </c>
      <c r="I1394" s="266"/>
      <c r="J1394" s="262"/>
      <c r="K1394" s="262"/>
      <c r="L1394" s="267"/>
      <c r="M1394" s="268"/>
      <c r="N1394" s="269"/>
      <c r="O1394" s="269"/>
      <c r="P1394" s="269"/>
      <c r="Q1394" s="269"/>
      <c r="R1394" s="269"/>
      <c r="S1394" s="269"/>
      <c r="T1394" s="270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T1394" s="271" t="s">
        <v>222</v>
      </c>
      <c r="AU1394" s="271" t="s">
        <v>83</v>
      </c>
      <c r="AV1394" s="16" t="s">
        <v>106</v>
      </c>
      <c r="AW1394" s="16" t="s">
        <v>34</v>
      </c>
      <c r="AX1394" s="16" t="s">
        <v>74</v>
      </c>
      <c r="AY1394" s="271" t="s">
        <v>213</v>
      </c>
    </row>
    <row r="1395" s="15" customFormat="1">
      <c r="A1395" s="15"/>
      <c r="B1395" s="250"/>
      <c r="C1395" s="251"/>
      <c r="D1395" s="230" t="s">
        <v>222</v>
      </c>
      <c r="E1395" s="252" t="s">
        <v>19</v>
      </c>
      <c r="F1395" s="253" t="s">
        <v>228</v>
      </c>
      <c r="G1395" s="251"/>
      <c r="H1395" s="254">
        <v>1511.721</v>
      </c>
      <c r="I1395" s="255"/>
      <c r="J1395" s="251"/>
      <c r="K1395" s="251"/>
      <c r="L1395" s="256"/>
      <c r="M1395" s="257"/>
      <c r="N1395" s="258"/>
      <c r="O1395" s="258"/>
      <c r="P1395" s="258"/>
      <c r="Q1395" s="258"/>
      <c r="R1395" s="258"/>
      <c r="S1395" s="258"/>
      <c r="T1395" s="259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T1395" s="260" t="s">
        <v>222</v>
      </c>
      <c r="AU1395" s="260" t="s">
        <v>83</v>
      </c>
      <c r="AV1395" s="15" t="s">
        <v>220</v>
      </c>
      <c r="AW1395" s="15" t="s">
        <v>34</v>
      </c>
      <c r="AX1395" s="15" t="s">
        <v>81</v>
      </c>
      <c r="AY1395" s="260" t="s">
        <v>213</v>
      </c>
    </row>
    <row r="1396" s="2" customFormat="1" ht="16.5" customHeight="1">
      <c r="A1396" s="40"/>
      <c r="B1396" s="41"/>
      <c r="C1396" s="272" t="s">
        <v>1860</v>
      </c>
      <c r="D1396" s="272" t="s">
        <v>310</v>
      </c>
      <c r="E1396" s="273" t="s">
        <v>1861</v>
      </c>
      <c r="F1396" s="274" t="s">
        <v>1862</v>
      </c>
      <c r="G1396" s="275" t="s">
        <v>236</v>
      </c>
      <c r="H1396" s="276">
        <v>1247.7529999999999</v>
      </c>
      <c r="I1396" s="277"/>
      <c r="J1396" s="278">
        <f>ROUND(I1396*H1396,2)</f>
        <v>0</v>
      </c>
      <c r="K1396" s="274" t="s">
        <v>219</v>
      </c>
      <c r="L1396" s="279"/>
      <c r="M1396" s="280" t="s">
        <v>19</v>
      </c>
      <c r="N1396" s="281" t="s">
        <v>45</v>
      </c>
      <c r="O1396" s="86"/>
      <c r="P1396" s="224">
        <f>O1396*H1396</f>
        <v>0</v>
      </c>
      <c r="Q1396" s="224">
        <v>0.0044999999999999997</v>
      </c>
      <c r="R1396" s="224">
        <f>Q1396*H1396</f>
        <v>5.6148884999999993</v>
      </c>
      <c r="S1396" s="224">
        <v>0</v>
      </c>
      <c r="T1396" s="225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26" t="s">
        <v>397</v>
      </c>
      <c r="AT1396" s="226" t="s">
        <v>310</v>
      </c>
      <c r="AU1396" s="226" t="s">
        <v>83</v>
      </c>
      <c r="AY1396" s="19" t="s">
        <v>213</v>
      </c>
      <c r="BE1396" s="227">
        <f>IF(N1396="základní",J1396,0)</f>
        <v>0</v>
      </c>
      <c r="BF1396" s="227">
        <f>IF(N1396="snížená",J1396,0)</f>
        <v>0</v>
      </c>
      <c r="BG1396" s="227">
        <f>IF(N1396="zákl. přenesená",J1396,0)</f>
        <v>0</v>
      </c>
      <c r="BH1396" s="227">
        <f>IF(N1396="sníž. přenesená",J1396,0)</f>
        <v>0</v>
      </c>
      <c r="BI1396" s="227">
        <f>IF(N1396="nulová",J1396,0)</f>
        <v>0</v>
      </c>
      <c r="BJ1396" s="19" t="s">
        <v>81</v>
      </c>
      <c r="BK1396" s="227">
        <f>ROUND(I1396*H1396,2)</f>
        <v>0</v>
      </c>
      <c r="BL1396" s="19" t="s">
        <v>309</v>
      </c>
      <c r="BM1396" s="226" t="s">
        <v>1863</v>
      </c>
    </row>
    <row r="1397" s="14" customFormat="1">
      <c r="A1397" s="14"/>
      <c r="B1397" s="239"/>
      <c r="C1397" s="240"/>
      <c r="D1397" s="230" t="s">
        <v>222</v>
      </c>
      <c r="E1397" s="241" t="s">
        <v>19</v>
      </c>
      <c r="F1397" s="242" t="s">
        <v>1864</v>
      </c>
      <c r="G1397" s="240"/>
      <c r="H1397" s="243">
        <v>1223.287</v>
      </c>
      <c r="I1397" s="244"/>
      <c r="J1397" s="240"/>
      <c r="K1397" s="240"/>
      <c r="L1397" s="245"/>
      <c r="M1397" s="246"/>
      <c r="N1397" s="247"/>
      <c r="O1397" s="247"/>
      <c r="P1397" s="247"/>
      <c r="Q1397" s="247"/>
      <c r="R1397" s="247"/>
      <c r="S1397" s="247"/>
      <c r="T1397" s="248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49" t="s">
        <v>222</v>
      </c>
      <c r="AU1397" s="249" t="s">
        <v>83</v>
      </c>
      <c r="AV1397" s="14" t="s">
        <v>83</v>
      </c>
      <c r="AW1397" s="14" t="s">
        <v>34</v>
      </c>
      <c r="AX1397" s="14" t="s">
        <v>74</v>
      </c>
      <c r="AY1397" s="249" t="s">
        <v>213</v>
      </c>
    </row>
    <row r="1398" s="14" customFormat="1">
      <c r="A1398" s="14"/>
      <c r="B1398" s="239"/>
      <c r="C1398" s="240"/>
      <c r="D1398" s="230" t="s">
        <v>222</v>
      </c>
      <c r="E1398" s="241" t="s">
        <v>19</v>
      </c>
      <c r="F1398" s="242" t="s">
        <v>1865</v>
      </c>
      <c r="G1398" s="240"/>
      <c r="H1398" s="243">
        <v>1247.7529999999999</v>
      </c>
      <c r="I1398" s="244"/>
      <c r="J1398" s="240"/>
      <c r="K1398" s="240"/>
      <c r="L1398" s="245"/>
      <c r="M1398" s="246"/>
      <c r="N1398" s="247"/>
      <c r="O1398" s="247"/>
      <c r="P1398" s="247"/>
      <c r="Q1398" s="247"/>
      <c r="R1398" s="247"/>
      <c r="S1398" s="247"/>
      <c r="T1398" s="248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49" t="s">
        <v>222</v>
      </c>
      <c r="AU1398" s="249" t="s">
        <v>83</v>
      </c>
      <c r="AV1398" s="14" t="s">
        <v>83</v>
      </c>
      <c r="AW1398" s="14" t="s">
        <v>34</v>
      </c>
      <c r="AX1398" s="14" t="s">
        <v>81</v>
      </c>
      <c r="AY1398" s="249" t="s">
        <v>213</v>
      </c>
    </row>
    <row r="1399" s="2" customFormat="1" ht="16.5" customHeight="1">
      <c r="A1399" s="40"/>
      <c r="B1399" s="41"/>
      <c r="C1399" s="272" t="s">
        <v>1866</v>
      </c>
      <c r="D1399" s="272" t="s">
        <v>310</v>
      </c>
      <c r="E1399" s="273" t="s">
        <v>1867</v>
      </c>
      <c r="F1399" s="274" t="s">
        <v>1868</v>
      </c>
      <c r="G1399" s="275" t="s">
        <v>236</v>
      </c>
      <c r="H1399" s="276">
        <v>6.1210000000000004</v>
      </c>
      <c r="I1399" s="277"/>
      <c r="J1399" s="278">
        <f>ROUND(I1399*H1399,2)</f>
        <v>0</v>
      </c>
      <c r="K1399" s="274" t="s">
        <v>219</v>
      </c>
      <c r="L1399" s="279"/>
      <c r="M1399" s="280" t="s">
        <v>19</v>
      </c>
      <c r="N1399" s="281" t="s">
        <v>45</v>
      </c>
      <c r="O1399" s="86"/>
      <c r="P1399" s="224">
        <f>O1399*H1399</f>
        <v>0</v>
      </c>
      <c r="Q1399" s="224">
        <v>0.0035000000000000001</v>
      </c>
      <c r="R1399" s="224">
        <f>Q1399*H1399</f>
        <v>0.021423500000000002</v>
      </c>
      <c r="S1399" s="224">
        <v>0</v>
      </c>
      <c r="T1399" s="225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26" t="s">
        <v>397</v>
      </c>
      <c r="AT1399" s="226" t="s">
        <v>310</v>
      </c>
      <c r="AU1399" s="226" t="s">
        <v>83</v>
      </c>
      <c r="AY1399" s="19" t="s">
        <v>213</v>
      </c>
      <c r="BE1399" s="227">
        <f>IF(N1399="základní",J1399,0)</f>
        <v>0</v>
      </c>
      <c r="BF1399" s="227">
        <f>IF(N1399="snížená",J1399,0)</f>
        <v>0</v>
      </c>
      <c r="BG1399" s="227">
        <f>IF(N1399="zákl. přenesená",J1399,0)</f>
        <v>0</v>
      </c>
      <c r="BH1399" s="227">
        <f>IF(N1399="sníž. přenesená",J1399,0)</f>
        <v>0</v>
      </c>
      <c r="BI1399" s="227">
        <f>IF(N1399="nulová",J1399,0)</f>
        <v>0</v>
      </c>
      <c r="BJ1399" s="19" t="s">
        <v>81</v>
      </c>
      <c r="BK1399" s="227">
        <f>ROUND(I1399*H1399,2)</f>
        <v>0</v>
      </c>
      <c r="BL1399" s="19" t="s">
        <v>309</v>
      </c>
      <c r="BM1399" s="226" t="s">
        <v>1869</v>
      </c>
    </row>
    <row r="1400" s="14" customFormat="1">
      <c r="A1400" s="14"/>
      <c r="B1400" s="239"/>
      <c r="C1400" s="240"/>
      <c r="D1400" s="230" t="s">
        <v>222</v>
      </c>
      <c r="E1400" s="241" t="s">
        <v>19</v>
      </c>
      <c r="F1400" s="242" t="s">
        <v>1870</v>
      </c>
      <c r="G1400" s="240"/>
      <c r="H1400" s="243">
        <v>6.0010000000000003</v>
      </c>
      <c r="I1400" s="244"/>
      <c r="J1400" s="240"/>
      <c r="K1400" s="240"/>
      <c r="L1400" s="245"/>
      <c r="M1400" s="246"/>
      <c r="N1400" s="247"/>
      <c r="O1400" s="247"/>
      <c r="P1400" s="247"/>
      <c r="Q1400" s="247"/>
      <c r="R1400" s="247"/>
      <c r="S1400" s="247"/>
      <c r="T1400" s="248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49" t="s">
        <v>222</v>
      </c>
      <c r="AU1400" s="249" t="s">
        <v>83</v>
      </c>
      <c r="AV1400" s="14" t="s">
        <v>83</v>
      </c>
      <c r="AW1400" s="14" t="s">
        <v>34</v>
      </c>
      <c r="AX1400" s="14" t="s">
        <v>74</v>
      </c>
      <c r="AY1400" s="249" t="s">
        <v>213</v>
      </c>
    </row>
    <row r="1401" s="14" customFormat="1">
      <c r="A1401" s="14"/>
      <c r="B1401" s="239"/>
      <c r="C1401" s="240"/>
      <c r="D1401" s="230" t="s">
        <v>222</v>
      </c>
      <c r="E1401" s="241" t="s">
        <v>19</v>
      </c>
      <c r="F1401" s="242" t="s">
        <v>1871</v>
      </c>
      <c r="G1401" s="240"/>
      <c r="H1401" s="243">
        <v>6.1210000000000004</v>
      </c>
      <c r="I1401" s="244"/>
      <c r="J1401" s="240"/>
      <c r="K1401" s="240"/>
      <c r="L1401" s="245"/>
      <c r="M1401" s="246"/>
      <c r="N1401" s="247"/>
      <c r="O1401" s="247"/>
      <c r="P1401" s="247"/>
      <c r="Q1401" s="247"/>
      <c r="R1401" s="247"/>
      <c r="S1401" s="247"/>
      <c r="T1401" s="248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49" t="s">
        <v>222</v>
      </c>
      <c r="AU1401" s="249" t="s">
        <v>83</v>
      </c>
      <c r="AV1401" s="14" t="s">
        <v>83</v>
      </c>
      <c r="AW1401" s="14" t="s">
        <v>34</v>
      </c>
      <c r="AX1401" s="14" t="s">
        <v>81</v>
      </c>
      <c r="AY1401" s="249" t="s">
        <v>213</v>
      </c>
    </row>
    <row r="1402" s="2" customFormat="1" ht="16.5" customHeight="1">
      <c r="A1402" s="40"/>
      <c r="B1402" s="41"/>
      <c r="C1402" s="272" t="s">
        <v>1872</v>
      </c>
      <c r="D1402" s="272" t="s">
        <v>310</v>
      </c>
      <c r="E1402" s="273" t="s">
        <v>1844</v>
      </c>
      <c r="F1402" s="274" t="s">
        <v>1845</v>
      </c>
      <c r="G1402" s="275" t="s">
        <v>236</v>
      </c>
      <c r="H1402" s="276">
        <v>182.69300000000001</v>
      </c>
      <c r="I1402" s="277"/>
      <c r="J1402" s="278">
        <f>ROUND(I1402*H1402,2)</f>
        <v>0</v>
      </c>
      <c r="K1402" s="274" t="s">
        <v>219</v>
      </c>
      <c r="L1402" s="279"/>
      <c r="M1402" s="280" t="s">
        <v>19</v>
      </c>
      <c r="N1402" s="281" t="s">
        <v>45</v>
      </c>
      <c r="O1402" s="86"/>
      <c r="P1402" s="224">
        <f>O1402*H1402</f>
        <v>0</v>
      </c>
      <c r="Q1402" s="224">
        <v>0.0041999999999999997</v>
      </c>
      <c r="R1402" s="224">
        <f>Q1402*H1402</f>
        <v>0.76731059999999995</v>
      </c>
      <c r="S1402" s="224">
        <v>0</v>
      </c>
      <c r="T1402" s="225">
        <f>S1402*H1402</f>
        <v>0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26" t="s">
        <v>397</v>
      </c>
      <c r="AT1402" s="226" t="s">
        <v>310</v>
      </c>
      <c r="AU1402" s="226" t="s">
        <v>83</v>
      </c>
      <c r="AY1402" s="19" t="s">
        <v>213</v>
      </c>
      <c r="BE1402" s="227">
        <f>IF(N1402="základní",J1402,0)</f>
        <v>0</v>
      </c>
      <c r="BF1402" s="227">
        <f>IF(N1402="snížená",J1402,0)</f>
        <v>0</v>
      </c>
      <c r="BG1402" s="227">
        <f>IF(N1402="zákl. přenesená",J1402,0)</f>
        <v>0</v>
      </c>
      <c r="BH1402" s="227">
        <f>IF(N1402="sníž. přenesená",J1402,0)</f>
        <v>0</v>
      </c>
      <c r="BI1402" s="227">
        <f>IF(N1402="nulová",J1402,0)</f>
        <v>0</v>
      </c>
      <c r="BJ1402" s="19" t="s">
        <v>81</v>
      </c>
      <c r="BK1402" s="227">
        <f>ROUND(I1402*H1402,2)</f>
        <v>0</v>
      </c>
      <c r="BL1402" s="19" t="s">
        <v>309</v>
      </c>
      <c r="BM1402" s="226" t="s">
        <v>1873</v>
      </c>
    </row>
    <row r="1403" s="14" customFormat="1">
      <c r="A1403" s="14"/>
      <c r="B1403" s="239"/>
      <c r="C1403" s="240"/>
      <c r="D1403" s="230" t="s">
        <v>222</v>
      </c>
      <c r="E1403" s="241" t="s">
        <v>19</v>
      </c>
      <c r="F1403" s="242" t="s">
        <v>1874</v>
      </c>
      <c r="G1403" s="240"/>
      <c r="H1403" s="243">
        <v>179.11099999999999</v>
      </c>
      <c r="I1403" s="244"/>
      <c r="J1403" s="240"/>
      <c r="K1403" s="240"/>
      <c r="L1403" s="245"/>
      <c r="M1403" s="246"/>
      <c r="N1403" s="247"/>
      <c r="O1403" s="247"/>
      <c r="P1403" s="247"/>
      <c r="Q1403" s="247"/>
      <c r="R1403" s="247"/>
      <c r="S1403" s="247"/>
      <c r="T1403" s="248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49" t="s">
        <v>222</v>
      </c>
      <c r="AU1403" s="249" t="s">
        <v>83</v>
      </c>
      <c r="AV1403" s="14" t="s">
        <v>83</v>
      </c>
      <c r="AW1403" s="14" t="s">
        <v>34</v>
      </c>
      <c r="AX1403" s="14" t="s">
        <v>74</v>
      </c>
      <c r="AY1403" s="249" t="s">
        <v>213</v>
      </c>
    </row>
    <row r="1404" s="14" customFormat="1">
      <c r="A1404" s="14"/>
      <c r="B1404" s="239"/>
      <c r="C1404" s="240"/>
      <c r="D1404" s="230" t="s">
        <v>222</v>
      </c>
      <c r="E1404" s="241" t="s">
        <v>19</v>
      </c>
      <c r="F1404" s="242" t="s">
        <v>1875</v>
      </c>
      <c r="G1404" s="240"/>
      <c r="H1404" s="243">
        <v>182.69300000000001</v>
      </c>
      <c r="I1404" s="244"/>
      <c r="J1404" s="240"/>
      <c r="K1404" s="240"/>
      <c r="L1404" s="245"/>
      <c r="M1404" s="246"/>
      <c r="N1404" s="247"/>
      <c r="O1404" s="247"/>
      <c r="P1404" s="247"/>
      <c r="Q1404" s="247"/>
      <c r="R1404" s="247"/>
      <c r="S1404" s="247"/>
      <c r="T1404" s="248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49" t="s">
        <v>222</v>
      </c>
      <c r="AU1404" s="249" t="s">
        <v>83</v>
      </c>
      <c r="AV1404" s="14" t="s">
        <v>83</v>
      </c>
      <c r="AW1404" s="14" t="s">
        <v>34</v>
      </c>
      <c r="AX1404" s="14" t="s">
        <v>81</v>
      </c>
      <c r="AY1404" s="249" t="s">
        <v>213</v>
      </c>
    </row>
    <row r="1405" s="2" customFormat="1" ht="16.5" customHeight="1">
      <c r="A1405" s="40"/>
      <c r="B1405" s="41"/>
      <c r="C1405" s="272" t="s">
        <v>1876</v>
      </c>
      <c r="D1405" s="272" t="s">
        <v>310</v>
      </c>
      <c r="E1405" s="273" t="s">
        <v>1877</v>
      </c>
      <c r="F1405" s="274" t="s">
        <v>1878</v>
      </c>
      <c r="G1405" s="275" t="s">
        <v>236</v>
      </c>
      <c r="H1405" s="276">
        <v>105.38800000000001</v>
      </c>
      <c r="I1405" s="277"/>
      <c r="J1405" s="278">
        <f>ROUND(I1405*H1405,2)</f>
        <v>0</v>
      </c>
      <c r="K1405" s="274" t="s">
        <v>19</v>
      </c>
      <c r="L1405" s="279"/>
      <c r="M1405" s="280" t="s">
        <v>19</v>
      </c>
      <c r="N1405" s="281" t="s">
        <v>45</v>
      </c>
      <c r="O1405" s="86"/>
      <c r="P1405" s="224">
        <f>O1405*H1405</f>
        <v>0</v>
      </c>
      <c r="Q1405" s="224">
        <v>0.0080000000000000002</v>
      </c>
      <c r="R1405" s="224">
        <f>Q1405*H1405</f>
        <v>0.84310400000000008</v>
      </c>
      <c r="S1405" s="224">
        <v>0</v>
      </c>
      <c r="T1405" s="225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26" t="s">
        <v>397</v>
      </c>
      <c r="AT1405" s="226" t="s">
        <v>310</v>
      </c>
      <c r="AU1405" s="226" t="s">
        <v>83</v>
      </c>
      <c r="AY1405" s="19" t="s">
        <v>213</v>
      </c>
      <c r="BE1405" s="227">
        <f>IF(N1405="základní",J1405,0)</f>
        <v>0</v>
      </c>
      <c r="BF1405" s="227">
        <f>IF(N1405="snížená",J1405,0)</f>
        <v>0</v>
      </c>
      <c r="BG1405" s="227">
        <f>IF(N1405="zákl. přenesená",J1405,0)</f>
        <v>0</v>
      </c>
      <c r="BH1405" s="227">
        <f>IF(N1405="sníž. přenesená",J1405,0)</f>
        <v>0</v>
      </c>
      <c r="BI1405" s="227">
        <f>IF(N1405="nulová",J1405,0)</f>
        <v>0</v>
      </c>
      <c r="BJ1405" s="19" t="s">
        <v>81</v>
      </c>
      <c r="BK1405" s="227">
        <f>ROUND(I1405*H1405,2)</f>
        <v>0</v>
      </c>
      <c r="BL1405" s="19" t="s">
        <v>309</v>
      </c>
      <c r="BM1405" s="226" t="s">
        <v>1879</v>
      </c>
    </row>
    <row r="1406" s="14" customFormat="1">
      <c r="A1406" s="14"/>
      <c r="B1406" s="239"/>
      <c r="C1406" s="240"/>
      <c r="D1406" s="230" t="s">
        <v>222</v>
      </c>
      <c r="E1406" s="241" t="s">
        <v>19</v>
      </c>
      <c r="F1406" s="242" t="s">
        <v>1880</v>
      </c>
      <c r="G1406" s="240"/>
      <c r="H1406" s="243">
        <v>103.322</v>
      </c>
      <c r="I1406" s="244"/>
      <c r="J1406" s="240"/>
      <c r="K1406" s="240"/>
      <c r="L1406" s="245"/>
      <c r="M1406" s="246"/>
      <c r="N1406" s="247"/>
      <c r="O1406" s="247"/>
      <c r="P1406" s="247"/>
      <c r="Q1406" s="247"/>
      <c r="R1406" s="247"/>
      <c r="S1406" s="247"/>
      <c r="T1406" s="248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49" t="s">
        <v>222</v>
      </c>
      <c r="AU1406" s="249" t="s">
        <v>83</v>
      </c>
      <c r="AV1406" s="14" t="s">
        <v>83</v>
      </c>
      <c r="AW1406" s="14" t="s">
        <v>34</v>
      </c>
      <c r="AX1406" s="14" t="s">
        <v>74</v>
      </c>
      <c r="AY1406" s="249" t="s">
        <v>213</v>
      </c>
    </row>
    <row r="1407" s="14" customFormat="1">
      <c r="A1407" s="14"/>
      <c r="B1407" s="239"/>
      <c r="C1407" s="240"/>
      <c r="D1407" s="230" t="s">
        <v>222</v>
      </c>
      <c r="E1407" s="241" t="s">
        <v>19</v>
      </c>
      <c r="F1407" s="242" t="s">
        <v>1881</v>
      </c>
      <c r="G1407" s="240"/>
      <c r="H1407" s="243">
        <v>105.38800000000001</v>
      </c>
      <c r="I1407" s="244"/>
      <c r="J1407" s="240"/>
      <c r="K1407" s="240"/>
      <c r="L1407" s="245"/>
      <c r="M1407" s="246"/>
      <c r="N1407" s="247"/>
      <c r="O1407" s="247"/>
      <c r="P1407" s="247"/>
      <c r="Q1407" s="247"/>
      <c r="R1407" s="247"/>
      <c r="S1407" s="247"/>
      <c r="T1407" s="248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49" t="s">
        <v>222</v>
      </c>
      <c r="AU1407" s="249" t="s">
        <v>83</v>
      </c>
      <c r="AV1407" s="14" t="s">
        <v>83</v>
      </c>
      <c r="AW1407" s="14" t="s">
        <v>34</v>
      </c>
      <c r="AX1407" s="14" t="s">
        <v>81</v>
      </c>
      <c r="AY1407" s="249" t="s">
        <v>213</v>
      </c>
    </row>
    <row r="1408" s="2" customFormat="1">
      <c r="A1408" s="40"/>
      <c r="B1408" s="41"/>
      <c r="C1408" s="215" t="s">
        <v>1882</v>
      </c>
      <c r="D1408" s="215" t="s">
        <v>215</v>
      </c>
      <c r="E1408" s="216" t="s">
        <v>1883</v>
      </c>
      <c r="F1408" s="217" t="s">
        <v>1884</v>
      </c>
      <c r="G1408" s="218" t="s">
        <v>236</v>
      </c>
      <c r="H1408" s="219">
        <v>515.91300000000001</v>
      </c>
      <c r="I1408" s="220"/>
      <c r="J1408" s="221">
        <f>ROUND(I1408*H1408,2)</f>
        <v>0</v>
      </c>
      <c r="K1408" s="217" t="s">
        <v>219</v>
      </c>
      <c r="L1408" s="46"/>
      <c r="M1408" s="222" t="s">
        <v>19</v>
      </c>
      <c r="N1408" s="223" t="s">
        <v>45</v>
      </c>
      <c r="O1408" s="86"/>
      <c r="P1408" s="224">
        <f>O1408*H1408</f>
        <v>0</v>
      </c>
      <c r="Q1408" s="224">
        <v>0</v>
      </c>
      <c r="R1408" s="224">
        <f>Q1408*H1408</f>
        <v>0</v>
      </c>
      <c r="S1408" s="224">
        <v>0</v>
      </c>
      <c r="T1408" s="225">
        <f>S1408*H1408</f>
        <v>0</v>
      </c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R1408" s="226" t="s">
        <v>309</v>
      </c>
      <c r="AT1408" s="226" t="s">
        <v>215</v>
      </c>
      <c r="AU1408" s="226" t="s">
        <v>83</v>
      </c>
      <c r="AY1408" s="19" t="s">
        <v>213</v>
      </c>
      <c r="BE1408" s="227">
        <f>IF(N1408="základní",J1408,0)</f>
        <v>0</v>
      </c>
      <c r="BF1408" s="227">
        <f>IF(N1408="snížená",J1408,0)</f>
        <v>0</v>
      </c>
      <c r="BG1408" s="227">
        <f>IF(N1408="zákl. přenesená",J1408,0)</f>
        <v>0</v>
      </c>
      <c r="BH1408" s="227">
        <f>IF(N1408="sníž. přenesená",J1408,0)</f>
        <v>0</v>
      </c>
      <c r="BI1408" s="227">
        <f>IF(N1408="nulová",J1408,0)</f>
        <v>0</v>
      </c>
      <c r="BJ1408" s="19" t="s">
        <v>81</v>
      </c>
      <c r="BK1408" s="227">
        <f>ROUND(I1408*H1408,2)</f>
        <v>0</v>
      </c>
      <c r="BL1408" s="19" t="s">
        <v>309</v>
      </c>
      <c r="BM1408" s="226" t="s">
        <v>1885</v>
      </c>
    </row>
    <row r="1409" s="13" customFormat="1">
      <c r="A1409" s="13"/>
      <c r="B1409" s="228"/>
      <c r="C1409" s="229"/>
      <c r="D1409" s="230" t="s">
        <v>222</v>
      </c>
      <c r="E1409" s="231" t="s">
        <v>19</v>
      </c>
      <c r="F1409" s="232" t="s">
        <v>271</v>
      </c>
      <c r="G1409" s="229"/>
      <c r="H1409" s="231" t="s">
        <v>19</v>
      </c>
      <c r="I1409" s="233"/>
      <c r="J1409" s="229"/>
      <c r="K1409" s="229"/>
      <c r="L1409" s="234"/>
      <c r="M1409" s="235"/>
      <c r="N1409" s="236"/>
      <c r="O1409" s="236"/>
      <c r="P1409" s="236"/>
      <c r="Q1409" s="236"/>
      <c r="R1409" s="236"/>
      <c r="S1409" s="236"/>
      <c r="T1409" s="237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38" t="s">
        <v>222</v>
      </c>
      <c r="AU1409" s="238" t="s">
        <v>83</v>
      </c>
      <c r="AV1409" s="13" t="s">
        <v>81</v>
      </c>
      <c r="AW1409" s="13" t="s">
        <v>34</v>
      </c>
      <c r="AX1409" s="13" t="s">
        <v>74</v>
      </c>
      <c r="AY1409" s="238" t="s">
        <v>213</v>
      </c>
    </row>
    <row r="1410" s="13" customFormat="1">
      <c r="A1410" s="13"/>
      <c r="B1410" s="228"/>
      <c r="C1410" s="229"/>
      <c r="D1410" s="230" t="s">
        <v>222</v>
      </c>
      <c r="E1410" s="231" t="s">
        <v>19</v>
      </c>
      <c r="F1410" s="232" t="s">
        <v>1886</v>
      </c>
      <c r="G1410" s="229"/>
      <c r="H1410" s="231" t="s">
        <v>19</v>
      </c>
      <c r="I1410" s="233"/>
      <c r="J1410" s="229"/>
      <c r="K1410" s="229"/>
      <c r="L1410" s="234"/>
      <c r="M1410" s="235"/>
      <c r="N1410" s="236"/>
      <c r="O1410" s="236"/>
      <c r="P1410" s="236"/>
      <c r="Q1410" s="236"/>
      <c r="R1410" s="236"/>
      <c r="S1410" s="236"/>
      <c r="T1410" s="237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8" t="s">
        <v>222</v>
      </c>
      <c r="AU1410" s="238" t="s">
        <v>83</v>
      </c>
      <c r="AV1410" s="13" t="s">
        <v>81</v>
      </c>
      <c r="AW1410" s="13" t="s">
        <v>34</v>
      </c>
      <c r="AX1410" s="13" t="s">
        <v>74</v>
      </c>
      <c r="AY1410" s="238" t="s">
        <v>213</v>
      </c>
    </row>
    <row r="1411" s="14" customFormat="1">
      <c r="A1411" s="14"/>
      <c r="B1411" s="239"/>
      <c r="C1411" s="240"/>
      <c r="D1411" s="230" t="s">
        <v>222</v>
      </c>
      <c r="E1411" s="241" t="s">
        <v>19</v>
      </c>
      <c r="F1411" s="242" t="s">
        <v>1217</v>
      </c>
      <c r="G1411" s="240"/>
      <c r="H1411" s="243">
        <v>299.73599999999999</v>
      </c>
      <c r="I1411" s="244"/>
      <c r="J1411" s="240"/>
      <c r="K1411" s="240"/>
      <c r="L1411" s="245"/>
      <c r="M1411" s="246"/>
      <c r="N1411" s="247"/>
      <c r="O1411" s="247"/>
      <c r="P1411" s="247"/>
      <c r="Q1411" s="247"/>
      <c r="R1411" s="247"/>
      <c r="S1411" s="247"/>
      <c r="T1411" s="248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49" t="s">
        <v>222</v>
      </c>
      <c r="AU1411" s="249" t="s">
        <v>83</v>
      </c>
      <c r="AV1411" s="14" t="s">
        <v>83</v>
      </c>
      <c r="AW1411" s="14" t="s">
        <v>34</v>
      </c>
      <c r="AX1411" s="14" t="s">
        <v>74</v>
      </c>
      <c r="AY1411" s="249" t="s">
        <v>213</v>
      </c>
    </row>
    <row r="1412" s="14" customFormat="1">
      <c r="A1412" s="14"/>
      <c r="B1412" s="239"/>
      <c r="C1412" s="240"/>
      <c r="D1412" s="230" t="s">
        <v>222</v>
      </c>
      <c r="E1412" s="241" t="s">
        <v>19</v>
      </c>
      <c r="F1412" s="242" t="s">
        <v>1218</v>
      </c>
      <c r="G1412" s="240"/>
      <c r="H1412" s="243">
        <v>216.17699999999999</v>
      </c>
      <c r="I1412" s="244"/>
      <c r="J1412" s="240"/>
      <c r="K1412" s="240"/>
      <c r="L1412" s="245"/>
      <c r="M1412" s="246"/>
      <c r="N1412" s="247"/>
      <c r="O1412" s="247"/>
      <c r="P1412" s="247"/>
      <c r="Q1412" s="247"/>
      <c r="R1412" s="247"/>
      <c r="S1412" s="247"/>
      <c r="T1412" s="248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49" t="s">
        <v>222</v>
      </c>
      <c r="AU1412" s="249" t="s">
        <v>83</v>
      </c>
      <c r="AV1412" s="14" t="s">
        <v>83</v>
      </c>
      <c r="AW1412" s="14" t="s">
        <v>34</v>
      </c>
      <c r="AX1412" s="14" t="s">
        <v>74</v>
      </c>
      <c r="AY1412" s="249" t="s">
        <v>213</v>
      </c>
    </row>
    <row r="1413" s="15" customFormat="1">
      <c r="A1413" s="15"/>
      <c r="B1413" s="250"/>
      <c r="C1413" s="251"/>
      <c r="D1413" s="230" t="s">
        <v>222</v>
      </c>
      <c r="E1413" s="252" t="s">
        <v>19</v>
      </c>
      <c r="F1413" s="253" t="s">
        <v>228</v>
      </c>
      <c r="G1413" s="251"/>
      <c r="H1413" s="254">
        <v>515.91300000000001</v>
      </c>
      <c r="I1413" s="255"/>
      <c r="J1413" s="251"/>
      <c r="K1413" s="251"/>
      <c r="L1413" s="256"/>
      <c r="M1413" s="257"/>
      <c r="N1413" s="258"/>
      <c r="O1413" s="258"/>
      <c r="P1413" s="258"/>
      <c r="Q1413" s="258"/>
      <c r="R1413" s="258"/>
      <c r="S1413" s="258"/>
      <c r="T1413" s="259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T1413" s="260" t="s">
        <v>222</v>
      </c>
      <c r="AU1413" s="260" t="s">
        <v>83</v>
      </c>
      <c r="AV1413" s="15" t="s">
        <v>220</v>
      </c>
      <c r="AW1413" s="15" t="s">
        <v>34</v>
      </c>
      <c r="AX1413" s="15" t="s">
        <v>81</v>
      </c>
      <c r="AY1413" s="260" t="s">
        <v>213</v>
      </c>
    </row>
    <row r="1414" s="2" customFormat="1" ht="16.5" customHeight="1">
      <c r="A1414" s="40"/>
      <c r="B1414" s="41"/>
      <c r="C1414" s="272" t="s">
        <v>1887</v>
      </c>
      <c r="D1414" s="272" t="s">
        <v>310</v>
      </c>
      <c r="E1414" s="273" t="s">
        <v>1888</v>
      </c>
      <c r="F1414" s="274" t="s">
        <v>1889</v>
      </c>
      <c r="G1414" s="275" t="s">
        <v>236</v>
      </c>
      <c r="H1414" s="276">
        <v>1052.463</v>
      </c>
      <c r="I1414" s="277"/>
      <c r="J1414" s="278">
        <f>ROUND(I1414*H1414,2)</f>
        <v>0</v>
      </c>
      <c r="K1414" s="274" t="s">
        <v>219</v>
      </c>
      <c r="L1414" s="279"/>
      <c r="M1414" s="280" t="s">
        <v>19</v>
      </c>
      <c r="N1414" s="281" t="s">
        <v>45</v>
      </c>
      <c r="O1414" s="86"/>
      <c r="P1414" s="224">
        <f>O1414*H1414</f>
        <v>0</v>
      </c>
      <c r="Q1414" s="224">
        <v>0.0014</v>
      </c>
      <c r="R1414" s="224">
        <f>Q1414*H1414</f>
        <v>1.4734482</v>
      </c>
      <c r="S1414" s="224">
        <v>0</v>
      </c>
      <c r="T1414" s="225">
        <f>S1414*H1414</f>
        <v>0</v>
      </c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R1414" s="226" t="s">
        <v>397</v>
      </c>
      <c r="AT1414" s="226" t="s">
        <v>310</v>
      </c>
      <c r="AU1414" s="226" t="s">
        <v>83</v>
      </c>
      <c r="AY1414" s="19" t="s">
        <v>213</v>
      </c>
      <c r="BE1414" s="227">
        <f>IF(N1414="základní",J1414,0)</f>
        <v>0</v>
      </c>
      <c r="BF1414" s="227">
        <f>IF(N1414="snížená",J1414,0)</f>
        <v>0</v>
      </c>
      <c r="BG1414" s="227">
        <f>IF(N1414="zákl. přenesená",J1414,0)</f>
        <v>0</v>
      </c>
      <c r="BH1414" s="227">
        <f>IF(N1414="sníž. přenesená",J1414,0)</f>
        <v>0</v>
      </c>
      <c r="BI1414" s="227">
        <f>IF(N1414="nulová",J1414,0)</f>
        <v>0</v>
      </c>
      <c r="BJ1414" s="19" t="s">
        <v>81</v>
      </c>
      <c r="BK1414" s="227">
        <f>ROUND(I1414*H1414,2)</f>
        <v>0</v>
      </c>
      <c r="BL1414" s="19" t="s">
        <v>309</v>
      </c>
      <c r="BM1414" s="226" t="s">
        <v>1890</v>
      </c>
    </row>
    <row r="1415" s="14" customFormat="1">
      <c r="A1415" s="14"/>
      <c r="B1415" s="239"/>
      <c r="C1415" s="240"/>
      <c r="D1415" s="230" t="s">
        <v>222</v>
      </c>
      <c r="E1415" s="241" t="s">
        <v>19</v>
      </c>
      <c r="F1415" s="242" t="s">
        <v>1891</v>
      </c>
      <c r="G1415" s="240"/>
      <c r="H1415" s="243">
        <v>1052.463</v>
      </c>
      <c r="I1415" s="244"/>
      <c r="J1415" s="240"/>
      <c r="K1415" s="240"/>
      <c r="L1415" s="245"/>
      <c r="M1415" s="246"/>
      <c r="N1415" s="247"/>
      <c r="O1415" s="247"/>
      <c r="P1415" s="247"/>
      <c r="Q1415" s="247"/>
      <c r="R1415" s="247"/>
      <c r="S1415" s="247"/>
      <c r="T1415" s="248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49" t="s">
        <v>222</v>
      </c>
      <c r="AU1415" s="249" t="s">
        <v>83</v>
      </c>
      <c r="AV1415" s="14" t="s">
        <v>83</v>
      </c>
      <c r="AW1415" s="14" t="s">
        <v>34</v>
      </c>
      <c r="AX1415" s="14" t="s">
        <v>81</v>
      </c>
      <c r="AY1415" s="249" t="s">
        <v>213</v>
      </c>
    </row>
    <row r="1416" s="2" customFormat="1">
      <c r="A1416" s="40"/>
      <c r="B1416" s="41"/>
      <c r="C1416" s="215" t="s">
        <v>1892</v>
      </c>
      <c r="D1416" s="215" t="s">
        <v>215</v>
      </c>
      <c r="E1416" s="216" t="s">
        <v>1893</v>
      </c>
      <c r="F1416" s="217" t="s">
        <v>1894</v>
      </c>
      <c r="G1416" s="218" t="s">
        <v>236</v>
      </c>
      <c r="H1416" s="219">
        <v>54.142000000000003</v>
      </c>
      <c r="I1416" s="220"/>
      <c r="J1416" s="221">
        <f>ROUND(I1416*H1416,2)</f>
        <v>0</v>
      </c>
      <c r="K1416" s="217" t="s">
        <v>219</v>
      </c>
      <c r="L1416" s="46"/>
      <c r="M1416" s="222" t="s">
        <v>19</v>
      </c>
      <c r="N1416" s="223" t="s">
        <v>45</v>
      </c>
      <c r="O1416" s="86"/>
      <c r="P1416" s="224">
        <f>O1416*H1416</f>
        <v>0</v>
      </c>
      <c r="Q1416" s="224">
        <v>0</v>
      </c>
      <c r="R1416" s="224">
        <f>Q1416*H1416</f>
        <v>0</v>
      </c>
      <c r="S1416" s="224">
        <v>0.024</v>
      </c>
      <c r="T1416" s="225">
        <f>S1416*H1416</f>
        <v>1.2994080000000001</v>
      </c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R1416" s="226" t="s">
        <v>309</v>
      </c>
      <c r="AT1416" s="226" t="s">
        <v>215</v>
      </c>
      <c r="AU1416" s="226" t="s">
        <v>83</v>
      </c>
      <c r="AY1416" s="19" t="s">
        <v>213</v>
      </c>
      <c r="BE1416" s="227">
        <f>IF(N1416="základní",J1416,0)</f>
        <v>0</v>
      </c>
      <c r="BF1416" s="227">
        <f>IF(N1416="snížená",J1416,0)</f>
        <v>0</v>
      </c>
      <c r="BG1416" s="227">
        <f>IF(N1416="zákl. přenesená",J1416,0)</f>
        <v>0</v>
      </c>
      <c r="BH1416" s="227">
        <f>IF(N1416="sníž. přenesená",J1416,0)</f>
        <v>0</v>
      </c>
      <c r="BI1416" s="227">
        <f>IF(N1416="nulová",J1416,0)</f>
        <v>0</v>
      </c>
      <c r="BJ1416" s="19" t="s">
        <v>81</v>
      </c>
      <c r="BK1416" s="227">
        <f>ROUND(I1416*H1416,2)</f>
        <v>0</v>
      </c>
      <c r="BL1416" s="19" t="s">
        <v>309</v>
      </c>
      <c r="BM1416" s="226" t="s">
        <v>1895</v>
      </c>
    </row>
    <row r="1417" s="13" customFormat="1">
      <c r="A1417" s="13"/>
      <c r="B1417" s="228"/>
      <c r="C1417" s="229"/>
      <c r="D1417" s="230" t="s">
        <v>222</v>
      </c>
      <c r="E1417" s="231" t="s">
        <v>19</v>
      </c>
      <c r="F1417" s="232" t="s">
        <v>271</v>
      </c>
      <c r="G1417" s="229"/>
      <c r="H1417" s="231" t="s">
        <v>19</v>
      </c>
      <c r="I1417" s="233"/>
      <c r="J1417" s="229"/>
      <c r="K1417" s="229"/>
      <c r="L1417" s="234"/>
      <c r="M1417" s="235"/>
      <c r="N1417" s="236"/>
      <c r="O1417" s="236"/>
      <c r="P1417" s="236"/>
      <c r="Q1417" s="236"/>
      <c r="R1417" s="236"/>
      <c r="S1417" s="236"/>
      <c r="T1417" s="237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38" t="s">
        <v>222</v>
      </c>
      <c r="AU1417" s="238" t="s">
        <v>83</v>
      </c>
      <c r="AV1417" s="13" t="s">
        <v>81</v>
      </c>
      <c r="AW1417" s="13" t="s">
        <v>34</v>
      </c>
      <c r="AX1417" s="13" t="s">
        <v>74</v>
      </c>
      <c r="AY1417" s="238" t="s">
        <v>213</v>
      </c>
    </row>
    <row r="1418" s="14" customFormat="1">
      <c r="A1418" s="14"/>
      <c r="B1418" s="239"/>
      <c r="C1418" s="240"/>
      <c r="D1418" s="230" t="s">
        <v>222</v>
      </c>
      <c r="E1418" s="241" t="s">
        <v>19</v>
      </c>
      <c r="F1418" s="242" t="s">
        <v>1896</v>
      </c>
      <c r="G1418" s="240"/>
      <c r="H1418" s="243">
        <v>54.142000000000003</v>
      </c>
      <c r="I1418" s="244"/>
      <c r="J1418" s="240"/>
      <c r="K1418" s="240"/>
      <c r="L1418" s="245"/>
      <c r="M1418" s="246"/>
      <c r="N1418" s="247"/>
      <c r="O1418" s="247"/>
      <c r="P1418" s="247"/>
      <c r="Q1418" s="247"/>
      <c r="R1418" s="247"/>
      <c r="S1418" s="247"/>
      <c r="T1418" s="248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49" t="s">
        <v>222</v>
      </c>
      <c r="AU1418" s="249" t="s">
        <v>83</v>
      </c>
      <c r="AV1418" s="14" t="s">
        <v>83</v>
      </c>
      <c r="AW1418" s="14" t="s">
        <v>34</v>
      </c>
      <c r="AX1418" s="14" t="s">
        <v>81</v>
      </c>
      <c r="AY1418" s="249" t="s">
        <v>213</v>
      </c>
    </row>
    <row r="1419" s="2" customFormat="1">
      <c r="A1419" s="40"/>
      <c r="B1419" s="41"/>
      <c r="C1419" s="215" t="s">
        <v>1897</v>
      </c>
      <c r="D1419" s="215" t="s">
        <v>215</v>
      </c>
      <c r="E1419" s="216" t="s">
        <v>1898</v>
      </c>
      <c r="F1419" s="217" t="s">
        <v>1899</v>
      </c>
      <c r="G1419" s="218" t="s">
        <v>236</v>
      </c>
      <c r="H1419" s="219">
        <v>133.84399999999999</v>
      </c>
      <c r="I1419" s="220"/>
      <c r="J1419" s="221">
        <f>ROUND(I1419*H1419,2)</f>
        <v>0</v>
      </c>
      <c r="K1419" s="217" t="s">
        <v>219</v>
      </c>
      <c r="L1419" s="46"/>
      <c r="M1419" s="222" t="s">
        <v>19</v>
      </c>
      <c r="N1419" s="223" t="s">
        <v>45</v>
      </c>
      <c r="O1419" s="86"/>
      <c r="P1419" s="224">
        <f>O1419*H1419</f>
        <v>0</v>
      </c>
      <c r="Q1419" s="224">
        <v>0</v>
      </c>
      <c r="R1419" s="224">
        <f>Q1419*H1419</f>
        <v>0</v>
      </c>
      <c r="S1419" s="224">
        <v>0</v>
      </c>
      <c r="T1419" s="225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26" t="s">
        <v>309</v>
      </c>
      <c r="AT1419" s="226" t="s">
        <v>215</v>
      </c>
      <c r="AU1419" s="226" t="s">
        <v>83</v>
      </c>
      <c r="AY1419" s="19" t="s">
        <v>213</v>
      </c>
      <c r="BE1419" s="227">
        <f>IF(N1419="základní",J1419,0)</f>
        <v>0</v>
      </c>
      <c r="BF1419" s="227">
        <f>IF(N1419="snížená",J1419,0)</f>
        <v>0</v>
      </c>
      <c r="BG1419" s="227">
        <f>IF(N1419="zákl. přenesená",J1419,0)</f>
        <v>0</v>
      </c>
      <c r="BH1419" s="227">
        <f>IF(N1419="sníž. přenesená",J1419,0)</f>
        <v>0</v>
      </c>
      <c r="BI1419" s="227">
        <f>IF(N1419="nulová",J1419,0)</f>
        <v>0</v>
      </c>
      <c r="BJ1419" s="19" t="s">
        <v>81</v>
      </c>
      <c r="BK1419" s="227">
        <f>ROUND(I1419*H1419,2)</f>
        <v>0</v>
      </c>
      <c r="BL1419" s="19" t="s">
        <v>309</v>
      </c>
      <c r="BM1419" s="226" t="s">
        <v>1900</v>
      </c>
    </row>
    <row r="1420" s="13" customFormat="1">
      <c r="A1420" s="13"/>
      <c r="B1420" s="228"/>
      <c r="C1420" s="229"/>
      <c r="D1420" s="230" t="s">
        <v>222</v>
      </c>
      <c r="E1420" s="231" t="s">
        <v>19</v>
      </c>
      <c r="F1420" s="232" t="s">
        <v>271</v>
      </c>
      <c r="G1420" s="229"/>
      <c r="H1420" s="231" t="s">
        <v>19</v>
      </c>
      <c r="I1420" s="233"/>
      <c r="J1420" s="229"/>
      <c r="K1420" s="229"/>
      <c r="L1420" s="234"/>
      <c r="M1420" s="235"/>
      <c r="N1420" s="236"/>
      <c r="O1420" s="236"/>
      <c r="P1420" s="236"/>
      <c r="Q1420" s="236"/>
      <c r="R1420" s="236"/>
      <c r="S1420" s="236"/>
      <c r="T1420" s="237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38" t="s">
        <v>222</v>
      </c>
      <c r="AU1420" s="238" t="s">
        <v>83</v>
      </c>
      <c r="AV1420" s="13" t="s">
        <v>81</v>
      </c>
      <c r="AW1420" s="13" t="s">
        <v>34</v>
      </c>
      <c r="AX1420" s="13" t="s">
        <v>74</v>
      </c>
      <c r="AY1420" s="238" t="s">
        <v>213</v>
      </c>
    </row>
    <row r="1421" s="14" customFormat="1">
      <c r="A1421" s="14"/>
      <c r="B1421" s="239"/>
      <c r="C1421" s="240"/>
      <c r="D1421" s="230" t="s">
        <v>222</v>
      </c>
      <c r="E1421" s="241" t="s">
        <v>19</v>
      </c>
      <c r="F1421" s="242" t="s">
        <v>1901</v>
      </c>
      <c r="G1421" s="240"/>
      <c r="H1421" s="243">
        <v>133.84399999999999</v>
      </c>
      <c r="I1421" s="244"/>
      <c r="J1421" s="240"/>
      <c r="K1421" s="240"/>
      <c r="L1421" s="245"/>
      <c r="M1421" s="246"/>
      <c r="N1421" s="247"/>
      <c r="O1421" s="247"/>
      <c r="P1421" s="247"/>
      <c r="Q1421" s="247"/>
      <c r="R1421" s="247"/>
      <c r="S1421" s="247"/>
      <c r="T1421" s="248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49" t="s">
        <v>222</v>
      </c>
      <c r="AU1421" s="249" t="s">
        <v>83</v>
      </c>
      <c r="AV1421" s="14" t="s">
        <v>83</v>
      </c>
      <c r="AW1421" s="14" t="s">
        <v>34</v>
      </c>
      <c r="AX1421" s="14" t="s">
        <v>81</v>
      </c>
      <c r="AY1421" s="249" t="s">
        <v>213</v>
      </c>
    </row>
    <row r="1422" s="2" customFormat="1" ht="16.5" customHeight="1">
      <c r="A1422" s="40"/>
      <c r="B1422" s="41"/>
      <c r="C1422" s="272" t="s">
        <v>1902</v>
      </c>
      <c r="D1422" s="272" t="s">
        <v>310</v>
      </c>
      <c r="E1422" s="273" t="s">
        <v>1903</v>
      </c>
      <c r="F1422" s="274" t="s">
        <v>1904</v>
      </c>
      <c r="G1422" s="275" t="s">
        <v>236</v>
      </c>
      <c r="H1422" s="276">
        <v>136.52099999999999</v>
      </c>
      <c r="I1422" s="277"/>
      <c r="J1422" s="278">
        <f>ROUND(I1422*H1422,2)</f>
        <v>0</v>
      </c>
      <c r="K1422" s="274" t="s">
        <v>219</v>
      </c>
      <c r="L1422" s="279"/>
      <c r="M1422" s="280" t="s">
        <v>19</v>
      </c>
      <c r="N1422" s="281" t="s">
        <v>45</v>
      </c>
      <c r="O1422" s="86"/>
      <c r="P1422" s="224">
        <f>O1422*H1422</f>
        <v>0</v>
      </c>
      <c r="Q1422" s="224">
        <v>0.0047999999999999996</v>
      </c>
      <c r="R1422" s="224">
        <f>Q1422*H1422</f>
        <v>0.65530079999999991</v>
      </c>
      <c r="S1422" s="224">
        <v>0</v>
      </c>
      <c r="T1422" s="225">
        <f>S1422*H1422</f>
        <v>0</v>
      </c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R1422" s="226" t="s">
        <v>397</v>
      </c>
      <c r="AT1422" s="226" t="s">
        <v>310</v>
      </c>
      <c r="AU1422" s="226" t="s">
        <v>83</v>
      </c>
      <c r="AY1422" s="19" t="s">
        <v>213</v>
      </c>
      <c r="BE1422" s="227">
        <f>IF(N1422="základní",J1422,0)</f>
        <v>0</v>
      </c>
      <c r="BF1422" s="227">
        <f>IF(N1422="snížená",J1422,0)</f>
        <v>0</v>
      </c>
      <c r="BG1422" s="227">
        <f>IF(N1422="zákl. přenesená",J1422,0)</f>
        <v>0</v>
      </c>
      <c r="BH1422" s="227">
        <f>IF(N1422="sníž. přenesená",J1422,0)</f>
        <v>0</v>
      </c>
      <c r="BI1422" s="227">
        <f>IF(N1422="nulová",J1422,0)</f>
        <v>0</v>
      </c>
      <c r="BJ1422" s="19" t="s">
        <v>81</v>
      </c>
      <c r="BK1422" s="227">
        <f>ROUND(I1422*H1422,2)</f>
        <v>0</v>
      </c>
      <c r="BL1422" s="19" t="s">
        <v>309</v>
      </c>
      <c r="BM1422" s="226" t="s">
        <v>1905</v>
      </c>
    </row>
    <row r="1423" s="14" customFormat="1">
      <c r="A1423" s="14"/>
      <c r="B1423" s="239"/>
      <c r="C1423" s="240"/>
      <c r="D1423" s="230" t="s">
        <v>222</v>
      </c>
      <c r="E1423" s="241" t="s">
        <v>19</v>
      </c>
      <c r="F1423" s="242" t="s">
        <v>1906</v>
      </c>
      <c r="G1423" s="240"/>
      <c r="H1423" s="243">
        <v>136.52099999999999</v>
      </c>
      <c r="I1423" s="244"/>
      <c r="J1423" s="240"/>
      <c r="K1423" s="240"/>
      <c r="L1423" s="245"/>
      <c r="M1423" s="246"/>
      <c r="N1423" s="247"/>
      <c r="O1423" s="247"/>
      <c r="P1423" s="247"/>
      <c r="Q1423" s="247"/>
      <c r="R1423" s="247"/>
      <c r="S1423" s="247"/>
      <c r="T1423" s="248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49" t="s">
        <v>222</v>
      </c>
      <c r="AU1423" s="249" t="s">
        <v>83</v>
      </c>
      <c r="AV1423" s="14" t="s">
        <v>83</v>
      </c>
      <c r="AW1423" s="14" t="s">
        <v>34</v>
      </c>
      <c r="AX1423" s="14" t="s">
        <v>81</v>
      </c>
      <c r="AY1423" s="249" t="s">
        <v>213</v>
      </c>
    </row>
    <row r="1424" s="2" customFormat="1">
      <c r="A1424" s="40"/>
      <c r="B1424" s="41"/>
      <c r="C1424" s="215" t="s">
        <v>1907</v>
      </c>
      <c r="D1424" s="215" t="s">
        <v>215</v>
      </c>
      <c r="E1424" s="216" t="s">
        <v>1908</v>
      </c>
      <c r="F1424" s="217" t="s">
        <v>1909</v>
      </c>
      <c r="G1424" s="218" t="s">
        <v>236</v>
      </c>
      <c r="H1424" s="219">
        <v>133.84399999999999</v>
      </c>
      <c r="I1424" s="220"/>
      <c r="J1424" s="221">
        <f>ROUND(I1424*H1424,2)</f>
        <v>0</v>
      </c>
      <c r="K1424" s="217" t="s">
        <v>219</v>
      </c>
      <c r="L1424" s="46"/>
      <c r="M1424" s="222" t="s">
        <v>19</v>
      </c>
      <c r="N1424" s="223" t="s">
        <v>45</v>
      </c>
      <c r="O1424" s="86"/>
      <c r="P1424" s="224">
        <f>O1424*H1424</f>
        <v>0</v>
      </c>
      <c r="Q1424" s="224">
        <v>0</v>
      </c>
      <c r="R1424" s="224">
        <f>Q1424*H1424</f>
        <v>0</v>
      </c>
      <c r="S1424" s="224">
        <v>0</v>
      </c>
      <c r="T1424" s="225">
        <f>S1424*H1424</f>
        <v>0</v>
      </c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R1424" s="226" t="s">
        <v>309</v>
      </c>
      <c r="AT1424" s="226" t="s">
        <v>215</v>
      </c>
      <c r="AU1424" s="226" t="s">
        <v>83</v>
      </c>
      <c r="AY1424" s="19" t="s">
        <v>213</v>
      </c>
      <c r="BE1424" s="227">
        <f>IF(N1424="základní",J1424,0)</f>
        <v>0</v>
      </c>
      <c r="BF1424" s="227">
        <f>IF(N1424="snížená",J1424,0)</f>
        <v>0</v>
      </c>
      <c r="BG1424" s="227">
        <f>IF(N1424="zákl. přenesená",J1424,0)</f>
        <v>0</v>
      </c>
      <c r="BH1424" s="227">
        <f>IF(N1424="sníž. přenesená",J1424,0)</f>
        <v>0</v>
      </c>
      <c r="BI1424" s="227">
        <f>IF(N1424="nulová",J1424,0)</f>
        <v>0</v>
      </c>
      <c r="BJ1424" s="19" t="s">
        <v>81</v>
      </c>
      <c r="BK1424" s="227">
        <f>ROUND(I1424*H1424,2)</f>
        <v>0</v>
      </c>
      <c r="BL1424" s="19" t="s">
        <v>309</v>
      </c>
      <c r="BM1424" s="226" t="s">
        <v>1910</v>
      </c>
    </row>
    <row r="1425" s="13" customFormat="1">
      <c r="A1425" s="13"/>
      <c r="B1425" s="228"/>
      <c r="C1425" s="229"/>
      <c r="D1425" s="230" t="s">
        <v>222</v>
      </c>
      <c r="E1425" s="231" t="s">
        <v>19</v>
      </c>
      <c r="F1425" s="232" t="s">
        <v>271</v>
      </c>
      <c r="G1425" s="229"/>
      <c r="H1425" s="231" t="s">
        <v>19</v>
      </c>
      <c r="I1425" s="233"/>
      <c r="J1425" s="229"/>
      <c r="K1425" s="229"/>
      <c r="L1425" s="234"/>
      <c r="M1425" s="235"/>
      <c r="N1425" s="236"/>
      <c r="O1425" s="236"/>
      <c r="P1425" s="236"/>
      <c r="Q1425" s="236"/>
      <c r="R1425" s="236"/>
      <c r="S1425" s="236"/>
      <c r="T1425" s="237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38" t="s">
        <v>222</v>
      </c>
      <c r="AU1425" s="238" t="s">
        <v>83</v>
      </c>
      <c r="AV1425" s="13" t="s">
        <v>81</v>
      </c>
      <c r="AW1425" s="13" t="s">
        <v>34</v>
      </c>
      <c r="AX1425" s="13" t="s">
        <v>74</v>
      </c>
      <c r="AY1425" s="238" t="s">
        <v>213</v>
      </c>
    </row>
    <row r="1426" s="14" customFormat="1">
      <c r="A1426" s="14"/>
      <c r="B1426" s="239"/>
      <c r="C1426" s="240"/>
      <c r="D1426" s="230" t="s">
        <v>222</v>
      </c>
      <c r="E1426" s="241" t="s">
        <v>19</v>
      </c>
      <c r="F1426" s="242" t="s">
        <v>1901</v>
      </c>
      <c r="G1426" s="240"/>
      <c r="H1426" s="243">
        <v>133.84399999999999</v>
      </c>
      <c r="I1426" s="244"/>
      <c r="J1426" s="240"/>
      <c r="K1426" s="240"/>
      <c r="L1426" s="245"/>
      <c r="M1426" s="246"/>
      <c r="N1426" s="247"/>
      <c r="O1426" s="247"/>
      <c r="P1426" s="247"/>
      <c r="Q1426" s="247"/>
      <c r="R1426" s="247"/>
      <c r="S1426" s="247"/>
      <c r="T1426" s="248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49" t="s">
        <v>222</v>
      </c>
      <c r="AU1426" s="249" t="s">
        <v>83</v>
      </c>
      <c r="AV1426" s="14" t="s">
        <v>83</v>
      </c>
      <c r="AW1426" s="14" t="s">
        <v>34</v>
      </c>
      <c r="AX1426" s="14" t="s">
        <v>81</v>
      </c>
      <c r="AY1426" s="249" t="s">
        <v>213</v>
      </c>
    </row>
    <row r="1427" s="2" customFormat="1" ht="16.5" customHeight="1">
      <c r="A1427" s="40"/>
      <c r="B1427" s="41"/>
      <c r="C1427" s="272" t="s">
        <v>1911</v>
      </c>
      <c r="D1427" s="272" t="s">
        <v>310</v>
      </c>
      <c r="E1427" s="273" t="s">
        <v>1912</v>
      </c>
      <c r="F1427" s="274" t="s">
        <v>1913</v>
      </c>
      <c r="G1427" s="275" t="s">
        <v>236</v>
      </c>
      <c r="H1427" s="276">
        <v>136.52099999999999</v>
      </c>
      <c r="I1427" s="277"/>
      <c r="J1427" s="278">
        <f>ROUND(I1427*H1427,2)</f>
        <v>0</v>
      </c>
      <c r="K1427" s="274" t="s">
        <v>219</v>
      </c>
      <c r="L1427" s="279"/>
      <c r="M1427" s="280" t="s">
        <v>19</v>
      </c>
      <c r="N1427" s="281" t="s">
        <v>45</v>
      </c>
      <c r="O1427" s="86"/>
      <c r="P1427" s="224">
        <f>O1427*H1427</f>
        <v>0</v>
      </c>
      <c r="Q1427" s="224">
        <v>0.0018</v>
      </c>
      <c r="R1427" s="224">
        <f>Q1427*H1427</f>
        <v>0.24573779999999998</v>
      </c>
      <c r="S1427" s="224">
        <v>0</v>
      </c>
      <c r="T1427" s="225">
        <f>S1427*H1427</f>
        <v>0</v>
      </c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R1427" s="226" t="s">
        <v>397</v>
      </c>
      <c r="AT1427" s="226" t="s">
        <v>310</v>
      </c>
      <c r="AU1427" s="226" t="s">
        <v>83</v>
      </c>
      <c r="AY1427" s="19" t="s">
        <v>213</v>
      </c>
      <c r="BE1427" s="227">
        <f>IF(N1427="základní",J1427,0)</f>
        <v>0</v>
      </c>
      <c r="BF1427" s="227">
        <f>IF(N1427="snížená",J1427,0)</f>
        <v>0</v>
      </c>
      <c r="BG1427" s="227">
        <f>IF(N1427="zákl. přenesená",J1427,0)</f>
        <v>0</v>
      </c>
      <c r="BH1427" s="227">
        <f>IF(N1427="sníž. přenesená",J1427,0)</f>
        <v>0</v>
      </c>
      <c r="BI1427" s="227">
        <f>IF(N1427="nulová",J1427,0)</f>
        <v>0</v>
      </c>
      <c r="BJ1427" s="19" t="s">
        <v>81</v>
      </c>
      <c r="BK1427" s="227">
        <f>ROUND(I1427*H1427,2)</f>
        <v>0</v>
      </c>
      <c r="BL1427" s="19" t="s">
        <v>309</v>
      </c>
      <c r="BM1427" s="226" t="s">
        <v>1914</v>
      </c>
    </row>
    <row r="1428" s="14" customFormat="1">
      <c r="A1428" s="14"/>
      <c r="B1428" s="239"/>
      <c r="C1428" s="240"/>
      <c r="D1428" s="230" t="s">
        <v>222</v>
      </c>
      <c r="E1428" s="241" t="s">
        <v>19</v>
      </c>
      <c r="F1428" s="242" t="s">
        <v>1906</v>
      </c>
      <c r="G1428" s="240"/>
      <c r="H1428" s="243">
        <v>136.52099999999999</v>
      </c>
      <c r="I1428" s="244"/>
      <c r="J1428" s="240"/>
      <c r="K1428" s="240"/>
      <c r="L1428" s="245"/>
      <c r="M1428" s="246"/>
      <c r="N1428" s="247"/>
      <c r="O1428" s="247"/>
      <c r="P1428" s="247"/>
      <c r="Q1428" s="247"/>
      <c r="R1428" s="247"/>
      <c r="S1428" s="247"/>
      <c r="T1428" s="248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49" t="s">
        <v>222</v>
      </c>
      <c r="AU1428" s="249" t="s">
        <v>83</v>
      </c>
      <c r="AV1428" s="14" t="s">
        <v>83</v>
      </c>
      <c r="AW1428" s="14" t="s">
        <v>34</v>
      </c>
      <c r="AX1428" s="14" t="s">
        <v>81</v>
      </c>
      <c r="AY1428" s="249" t="s">
        <v>213</v>
      </c>
    </row>
    <row r="1429" s="2" customFormat="1">
      <c r="A1429" s="40"/>
      <c r="B1429" s="41"/>
      <c r="C1429" s="215" t="s">
        <v>1915</v>
      </c>
      <c r="D1429" s="215" t="s">
        <v>215</v>
      </c>
      <c r="E1429" s="216" t="s">
        <v>1916</v>
      </c>
      <c r="F1429" s="217" t="s">
        <v>1917</v>
      </c>
      <c r="G1429" s="218" t="s">
        <v>236</v>
      </c>
      <c r="H1429" s="219">
        <v>1857.605</v>
      </c>
      <c r="I1429" s="220"/>
      <c r="J1429" s="221">
        <f>ROUND(I1429*H1429,2)</f>
        <v>0</v>
      </c>
      <c r="K1429" s="217" t="s">
        <v>219</v>
      </c>
      <c r="L1429" s="46"/>
      <c r="M1429" s="222" t="s">
        <v>19</v>
      </c>
      <c r="N1429" s="223" t="s">
        <v>45</v>
      </c>
      <c r="O1429" s="86"/>
      <c r="P1429" s="224">
        <f>O1429*H1429</f>
        <v>0</v>
      </c>
      <c r="Q1429" s="224">
        <v>1.0000000000000001E-05</v>
      </c>
      <c r="R1429" s="224">
        <f>Q1429*H1429</f>
        <v>0.01857605</v>
      </c>
      <c r="S1429" s="224">
        <v>0</v>
      </c>
      <c r="T1429" s="225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26" t="s">
        <v>309</v>
      </c>
      <c r="AT1429" s="226" t="s">
        <v>215</v>
      </c>
      <c r="AU1429" s="226" t="s">
        <v>83</v>
      </c>
      <c r="AY1429" s="19" t="s">
        <v>213</v>
      </c>
      <c r="BE1429" s="227">
        <f>IF(N1429="základní",J1429,0)</f>
        <v>0</v>
      </c>
      <c r="BF1429" s="227">
        <f>IF(N1429="snížená",J1429,0)</f>
        <v>0</v>
      </c>
      <c r="BG1429" s="227">
        <f>IF(N1429="zákl. přenesená",J1429,0)</f>
        <v>0</v>
      </c>
      <c r="BH1429" s="227">
        <f>IF(N1429="sníž. přenesená",J1429,0)</f>
        <v>0</v>
      </c>
      <c r="BI1429" s="227">
        <f>IF(N1429="nulová",J1429,0)</f>
        <v>0</v>
      </c>
      <c r="BJ1429" s="19" t="s">
        <v>81</v>
      </c>
      <c r="BK1429" s="227">
        <f>ROUND(I1429*H1429,2)</f>
        <v>0</v>
      </c>
      <c r="BL1429" s="19" t="s">
        <v>309</v>
      </c>
      <c r="BM1429" s="226" t="s">
        <v>1918</v>
      </c>
    </row>
    <row r="1430" s="13" customFormat="1">
      <c r="A1430" s="13"/>
      <c r="B1430" s="228"/>
      <c r="C1430" s="229"/>
      <c r="D1430" s="230" t="s">
        <v>222</v>
      </c>
      <c r="E1430" s="231" t="s">
        <v>19</v>
      </c>
      <c r="F1430" s="232" t="s">
        <v>271</v>
      </c>
      <c r="G1430" s="229"/>
      <c r="H1430" s="231" t="s">
        <v>19</v>
      </c>
      <c r="I1430" s="233"/>
      <c r="J1430" s="229"/>
      <c r="K1430" s="229"/>
      <c r="L1430" s="234"/>
      <c r="M1430" s="235"/>
      <c r="N1430" s="236"/>
      <c r="O1430" s="236"/>
      <c r="P1430" s="236"/>
      <c r="Q1430" s="236"/>
      <c r="R1430" s="236"/>
      <c r="S1430" s="236"/>
      <c r="T1430" s="237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38" t="s">
        <v>222</v>
      </c>
      <c r="AU1430" s="238" t="s">
        <v>83</v>
      </c>
      <c r="AV1430" s="13" t="s">
        <v>81</v>
      </c>
      <c r="AW1430" s="13" t="s">
        <v>34</v>
      </c>
      <c r="AX1430" s="13" t="s">
        <v>74</v>
      </c>
      <c r="AY1430" s="238" t="s">
        <v>213</v>
      </c>
    </row>
    <row r="1431" s="14" customFormat="1">
      <c r="A1431" s="14"/>
      <c r="B1431" s="239"/>
      <c r="C1431" s="240"/>
      <c r="D1431" s="230" t="s">
        <v>222</v>
      </c>
      <c r="E1431" s="241" t="s">
        <v>19</v>
      </c>
      <c r="F1431" s="242" t="s">
        <v>1217</v>
      </c>
      <c r="G1431" s="240"/>
      <c r="H1431" s="243">
        <v>299.73599999999999</v>
      </c>
      <c r="I1431" s="244"/>
      <c r="J1431" s="240"/>
      <c r="K1431" s="240"/>
      <c r="L1431" s="245"/>
      <c r="M1431" s="246"/>
      <c r="N1431" s="247"/>
      <c r="O1431" s="247"/>
      <c r="P1431" s="247"/>
      <c r="Q1431" s="247"/>
      <c r="R1431" s="247"/>
      <c r="S1431" s="247"/>
      <c r="T1431" s="248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49" t="s">
        <v>222</v>
      </c>
      <c r="AU1431" s="249" t="s">
        <v>83</v>
      </c>
      <c r="AV1431" s="14" t="s">
        <v>83</v>
      </c>
      <c r="AW1431" s="14" t="s">
        <v>34</v>
      </c>
      <c r="AX1431" s="14" t="s">
        <v>74</v>
      </c>
      <c r="AY1431" s="249" t="s">
        <v>213</v>
      </c>
    </row>
    <row r="1432" s="16" customFormat="1">
      <c r="A1432" s="16"/>
      <c r="B1432" s="261"/>
      <c r="C1432" s="262"/>
      <c r="D1432" s="230" t="s">
        <v>222</v>
      </c>
      <c r="E1432" s="263" t="s">
        <v>19</v>
      </c>
      <c r="F1432" s="264" t="s">
        <v>299</v>
      </c>
      <c r="G1432" s="262"/>
      <c r="H1432" s="265">
        <v>299.73599999999999</v>
      </c>
      <c r="I1432" s="266"/>
      <c r="J1432" s="262"/>
      <c r="K1432" s="262"/>
      <c r="L1432" s="267"/>
      <c r="M1432" s="268"/>
      <c r="N1432" s="269"/>
      <c r="O1432" s="269"/>
      <c r="P1432" s="269"/>
      <c r="Q1432" s="269"/>
      <c r="R1432" s="269"/>
      <c r="S1432" s="269"/>
      <c r="T1432" s="270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  <c r="AT1432" s="271" t="s">
        <v>222</v>
      </c>
      <c r="AU1432" s="271" t="s">
        <v>83</v>
      </c>
      <c r="AV1432" s="16" t="s">
        <v>106</v>
      </c>
      <c r="AW1432" s="16" t="s">
        <v>34</v>
      </c>
      <c r="AX1432" s="16" t="s">
        <v>74</v>
      </c>
      <c r="AY1432" s="271" t="s">
        <v>213</v>
      </c>
    </row>
    <row r="1433" s="14" customFormat="1">
      <c r="A1433" s="14"/>
      <c r="B1433" s="239"/>
      <c r="C1433" s="240"/>
      <c r="D1433" s="230" t="s">
        <v>222</v>
      </c>
      <c r="E1433" s="241" t="s">
        <v>19</v>
      </c>
      <c r="F1433" s="242" t="s">
        <v>1218</v>
      </c>
      <c r="G1433" s="240"/>
      <c r="H1433" s="243">
        <v>216.17699999999999</v>
      </c>
      <c r="I1433" s="244"/>
      <c r="J1433" s="240"/>
      <c r="K1433" s="240"/>
      <c r="L1433" s="245"/>
      <c r="M1433" s="246"/>
      <c r="N1433" s="247"/>
      <c r="O1433" s="247"/>
      <c r="P1433" s="247"/>
      <c r="Q1433" s="247"/>
      <c r="R1433" s="247"/>
      <c r="S1433" s="247"/>
      <c r="T1433" s="248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49" t="s">
        <v>222</v>
      </c>
      <c r="AU1433" s="249" t="s">
        <v>83</v>
      </c>
      <c r="AV1433" s="14" t="s">
        <v>83</v>
      </c>
      <c r="AW1433" s="14" t="s">
        <v>34</v>
      </c>
      <c r="AX1433" s="14" t="s">
        <v>74</v>
      </c>
      <c r="AY1433" s="249" t="s">
        <v>213</v>
      </c>
    </row>
    <row r="1434" s="14" customFormat="1">
      <c r="A1434" s="14"/>
      <c r="B1434" s="239"/>
      <c r="C1434" s="240"/>
      <c r="D1434" s="230" t="s">
        <v>222</v>
      </c>
      <c r="E1434" s="241" t="s">
        <v>19</v>
      </c>
      <c r="F1434" s="242" t="s">
        <v>789</v>
      </c>
      <c r="G1434" s="240"/>
      <c r="H1434" s="243">
        <v>139.06999999999999</v>
      </c>
      <c r="I1434" s="244"/>
      <c r="J1434" s="240"/>
      <c r="K1434" s="240"/>
      <c r="L1434" s="245"/>
      <c r="M1434" s="246"/>
      <c r="N1434" s="247"/>
      <c r="O1434" s="247"/>
      <c r="P1434" s="247"/>
      <c r="Q1434" s="247"/>
      <c r="R1434" s="247"/>
      <c r="S1434" s="247"/>
      <c r="T1434" s="248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49" t="s">
        <v>222</v>
      </c>
      <c r="AU1434" s="249" t="s">
        <v>83</v>
      </c>
      <c r="AV1434" s="14" t="s">
        <v>83</v>
      </c>
      <c r="AW1434" s="14" t="s">
        <v>34</v>
      </c>
      <c r="AX1434" s="14" t="s">
        <v>74</v>
      </c>
      <c r="AY1434" s="249" t="s">
        <v>213</v>
      </c>
    </row>
    <row r="1435" s="14" customFormat="1">
      <c r="A1435" s="14"/>
      <c r="B1435" s="239"/>
      <c r="C1435" s="240"/>
      <c r="D1435" s="230" t="s">
        <v>222</v>
      </c>
      <c r="E1435" s="241" t="s">
        <v>19</v>
      </c>
      <c r="F1435" s="242" t="s">
        <v>1219</v>
      </c>
      <c r="G1435" s="240"/>
      <c r="H1435" s="243">
        <v>94.381</v>
      </c>
      <c r="I1435" s="244"/>
      <c r="J1435" s="240"/>
      <c r="K1435" s="240"/>
      <c r="L1435" s="245"/>
      <c r="M1435" s="246"/>
      <c r="N1435" s="247"/>
      <c r="O1435" s="247"/>
      <c r="P1435" s="247"/>
      <c r="Q1435" s="247"/>
      <c r="R1435" s="247"/>
      <c r="S1435" s="247"/>
      <c r="T1435" s="248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49" t="s">
        <v>222</v>
      </c>
      <c r="AU1435" s="249" t="s">
        <v>83</v>
      </c>
      <c r="AV1435" s="14" t="s">
        <v>83</v>
      </c>
      <c r="AW1435" s="14" t="s">
        <v>34</v>
      </c>
      <c r="AX1435" s="14" t="s">
        <v>74</v>
      </c>
      <c r="AY1435" s="249" t="s">
        <v>213</v>
      </c>
    </row>
    <row r="1436" s="14" customFormat="1">
      <c r="A1436" s="14"/>
      <c r="B1436" s="239"/>
      <c r="C1436" s="240"/>
      <c r="D1436" s="230" t="s">
        <v>222</v>
      </c>
      <c r="E1436" s="241" t="s">
        <v>19</v>
      </c>
      <c r="F1436" s="242" t="s">
        <v>1919</v>
      </c>
      <c r="G1436" s="240"/>
      <c r="H1436" s="243">
        <v>24.024000000000001</v>
      </c>
      <c r="I1436" s="244"/>
      <c r="J1436" s="240"/>
      <c r="K1436" s="240"/>
      <c r="L1436" s="245"/>
      <c r="M1436" s="246"/>
      <c r="N1436" s="247"/>
      <c r="O1436" s="247"/>
      <c r="P1436" s="247"/>
      <c r="Q1436" s="247"/>
      <c r="R1436" s="247"/>
      <c r="S1436" s="247"/>
      <c r="T1436" s="248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49" t="s">
        <v>222</v>
      </c>
      <c r="AU1436" s="249" t="s">
        <v>83</v>
      </c>
      <c r="AV1436" s="14" t="s">
        <v>83</v>
      </c>
      <c r="AW1436" s="14" t="s">
        <v>34</v>
      </c>
      <c r="AX1436" s="14" t="s">
        <v>74</v>
      </c>
      <c r="AY1436" s="249" t="s">
        <v>213</v>
      </c>
    </row>
    <row r="1437" s="16" customFormat="1">
      <c r="A1437" s="16"/>
      <c r="B1437" s="261"/>
      <c r="C1437" s="262"/>
      <c r="D1437" s="230" t="s">
        <v>222</v>
      </c>
      <c r="E1437" s="263" t="s">
        <v>19</v>
      </c>
      <c r="F1437" s="264" t="s">
        <v>299</v>
      </c>
      <c r="G1437" s="262"/>
      <c r="H1437" s="265">
        <v>473.65199999999999</v>
      </c>
      <c r="I1437" s="266"/>
      <c r="J1437" s="262"/>
      <c r="K1437" s="262"/>
      <c r="L1437" s="267"/>
      <c r="M1437" s="268"/>
      <c r="N1437" s="269"/>
      <c r="O1437" s="269"/>
      <c r="P1437" s="269"/>
      <c r="Q1437" s="269"/>
      <c r="R1437" s="269"/>
      <c r="S1437" s="269"/>
      <c r="T1437" s="270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T1437" s="271" t="s">
        <v>222</v>
      </c>
      <c r="AU1437" s="271" t="s">
        <v>83</v>
      </c>
      <c r="AV1437" s="16" t="s">
        <v>106</v>
      </c>
      <c r="AW1437" s="16" t="s">
        <v>34</v>
      </c>
      <c r="AX1437" s="16" t="s">
        <v>74</v>
      </c>
      <c r="AY1437" s="271" t="s">
        <v>213</v>
      </c>
    </row>
    <row r="1438" s="14" customFormat="1">
      <c r="A1438" s="14"/>
      <c r="B1438" s="239"/>
      <c r="C1438" s="240"/>
      <c r="D1438" s="230" t="s">
        <v>222</v>
      </c>
      <c r="E1438" s="241" t="s">
        <v>19</v>
      </c>
      <c r="F1438" s="242" t="s">
        <v>1223</v>
      </c>
      <c r="G1438" s="240"/>
      <c r="H1438" s="243">
        <v>470.35599999999999</v>
      </c>
      <c r="I1438" s="244"/>
      <c r="J1438" s="240"/>
      <c r="K1438" s="240"/>
      <c r="L1438" s="245"/>
      <c r="M1438" s="246"/>
      <c r="N1438" s="247"/>
      <c r="O1438" s="247"/>
      <c r="P1438" s="247"/>
      <c r="Q1438" s="247"/>
      <c r="R1438" s="247"/>
      <c r="S1438" s="247"/>
      <c r="T1438" s="248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49" t="s">
        <v>222</v>
      </c>
      <c r="AU1438" s="249" t="s">
        <v>83</v>
      </c>
      <c r="AV1438" s="14" t="s">
        <v>83</v>
      </c>
      <c r="AW1438" s="14" t="s">
        <v>34</v>
      </c>
      <c r="AX1438" s="14" t="s">
        <v>74</v>
      </c>
      <c r="AY1438" s="249" t="s">
        <v>213</v>
      </c>
    </row>
    <row r="1439" s="14" customFormat="1">
      <c r="A1439" s="14"/>
      <c r="B1439" s="239"/>
      <c r="C1439" s="240"/>
      <c r="D1439" s="230" t="s">
        <v>222</v>
      </c>
      <c r="E1439" s="241" t="s">
        <v>19</v>
      </c>
      <c r="F1439" s="242" t="s">
        <v>1853</v>
      </c>
      <c r="G1439" s="240"/>
      <c r="H1439" s="243">
        <v>39.231999999999999</v>
      </c>
      <c r="I1439" s="244"/>
      <c r="J1439" s="240"/>
      <c r="K1439" s="240"/>
      <c r="L1439" s="245"/>
      <c r="M1439" s="246"/>
      <c r="N1439" s="247"/>
      <c r="O1439" s="247"/>
      <c r="P1439" s="247"/>
      <c r="Q1439" s="247"/>
      <c r="R1439" s="247"/>
      <c r="S1439" s="247"/>
      <c r="T1439" s="248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49" t="s">
        <v>222</v>
      </c>
      <c r="AU1439" s="249" t="s">
        <v>83</v>
      </c>
      <c r="AV1439" s="14" t="s">
        <v>83</v>
      </c>
      <c r="AW1439" s="14" t="s">
        <v>34</v>
      </c>
      <c r="AX1439" s="14" t="s">
        <v>74</v>
      </c>
      <c r="AY1439" s="249" t="s">
        <v>213</v>
      </c>
    </row>
    <row r="1440" s="16" customFormat="1">
      <c r="A1440" s="16"/>
      <c r="B1440" s="261"/>
      <c r="C1440" s="262"/>
      <c r="D1440" s="230" t="s">
        <v>222</v>
      </c>
      <c r="E1440" s="263" t="s">
        <v>19</v>
      </c>
      <c r="F1440" s="264" t="s">
        <v>299</v>
      </c>
      <c r="G1440" s="262"/>
      <c r="H1440" s="265">
        <v>509.58800000000002</v>
      </c>
      <c r="I1440" s="266"/>
      <c r="J1440" s="262"/>
      <c r="K1440" s="262"/>
      <c r="L1440" s="267"/>
      <c r="M1440" s="268"/>
      <c r="N1440" s="269"/>
      <c r="O1440" s="269"/>
      <c r="P1440" s="269"/>
      <c r="Q1440" s="269"/>
      <c r="R1440" s="269"/>
      <c r="S1440" s="269"/>
      <c r="T1440" s="270"/>
      <c r="U1440" s="16"/>
      <c r="V1440" s="16"/>
      <c r="W1440" s="16"/>
      <c r="X1440" s="16"/>
      <c r="Y1440" s="16"/>
      <c r="Z1440" s="16"/>
      <c r="AA1440" s="16"/>
      <c r="AB1440" s="16"/>
      <c r="AC1440" s="16"/>
      <c r="AD1440" s="16"/>
      <c r="AE1440" s="16"/>
      <c r="AT1440" s="271" t="s">
        <v>222</v>
      </c>
      <c r="AU1440" s="271" t="s">
        <v>83</v>
      </c>
      <c r="AV1440" s="16" t="s">
        <v>106</v>
      </c>
      <c r="AW1440" s="16" t="s">
        <v>34</v>
      </c>
      <c r="AX1440" s="16" t="s">
        <v>74</v>
      </c>
      <c r="AY1440" s="271" t="s">
        <v>213</v>
      </c>
    </row>
    <row r="1441" s="14" customFormat="1">
      <c r="A1441" s="14"/>
      <c r="B1441" s="239"/>
      <c r="C1441" s="240"/>
      <c r="D1441" s="230" t="s">
        <v>222</v>
      </c>
      <c r="E1441" s="241" t="s">
        <v>19</v>
      </c>
      <c r="F1441" s="242" t="s">
        <v>1224</v>
      </c>
      <c r="G1441" s="240"/>
      <c r="H1441" s="243">
        <v>478.00400000000002</v>
      </c>
      <c r="I1441" s="244"/>
      <c r="J1441" s="240"/>
      <c r="K1441" s="240"/>
      <c r="L1441" s="245"/>
      <c r="M1441" s="246"/>
      <c r="N1441" s="247"/>
      <c r="O1441" s="247"/>
      <c r="P1441" s="247"/>
      <c r="Q1441" s="247"/>
      <c r="R1441" s="247"/>
      <c r="S1441" s="247"/>
      <c r="T1441" s="248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49" t="s">
        <v>222</v>
      </c>
      <c r="AU1441" s="249" t="s">
        <v>83</v>
      </c>
      <c r="AV1441" s="14" t="s">
        <v>83</v>
      </c>
      <c r="AW1441" s="14" t="s">
        <v>34</v>
      </c>
      <c r="AX1441" s="14" t="s">
        <v>74</v>
      </c>
      <c r="AY1441" s="249" t="s">
        <v>213</v>
      </c>
    </row>
    <row r="1442" s="14" customFormat="1">
      <c r="A1442" s="14"/>
      <c r="B1442" s="239"/>
      <c r="C1442" s="240"/>
      <c r="D1442" s="230" t="s">
        <v>222</v>
      </c>
      <c r="E1442" s="241" t="s">
        <v>19</v>
      </c>
      <c r="F1442" s="242" t="s">
        <v>1854</v>
      </c>
      <c r="G1442" s="240"/>
      <c r="H1442" s="243">
        <v>29.427</v>
      </c>
      <c r="I1442" s="244"/>
      <c r="J1442" s="240"/>
      <c r="K1442" s="240"/>
      <c r="L1442" s="245"/>
      <c r="M1442" s="246"/>
      <c r="N1442" s="247"/>
      <c r="O1442" s="247"/>
      <c r="P1442" s="247"/>
      <c r="Q1442" s="247"/>
      <c r="R1442" s="247"/>
      <c r="S1442" s="247"/>
      <c r="T1442" s="248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49" t="s">
        <v>222</v>
      </c>
      <c r="AU1442" s="249" t="s">
        <v>83</v>
      </c>
      <c r="AV1442" s="14" t="s">
        <v>83</v>
      </c>
      <c r="AW1442" s="14" t="s">
        <v>34</v>
      </c>
      <c r="AX1442" s="14" t="s">
        <v>74</v>
      </c>
      <c r="AY1442" s="249" t="s">
        <v>213</v>
      </c>
    </row>
    <row r="1443" s="14" customFormat="1">
      <c r="A1443" s="14"/>
      <c r="B1443" s="239"/>
      <c r="C1443" s="240"/>
      <c r="D1443" s="230" t="s">
        <v>222</v>
      </c>
      <c r="E1443" s="241" t="s">
        <v>19</v>
      </c>
      <c r="F1443" s="242" t="s">
        <v>1226</v>
      </c>
      <c r="G1443" s="240"/>
      <c r="H1443" s="243">
        <v>67.197999999999993</v>
      </c>
      <c r="I1443" s="244"/>
      <c r="J1443" s="240"/>
      <c r="K1443" s="240"/>
      <c r="L1443" s="245"/>
      <c r="M1443" s="246"/>
      <c r="N1443" s="247"/>
      <c r="O1443" s="247"/>
      <c r="P1443" s="247"/>
      <c r="Q1443" s="247"/>
      <c r="R1443" s="247"/>
      <c r="S1443" s="247"/>
      <c r="T1443" s="248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49" t="s">
        <v>222</v>
      </c>
      <c r="AU1443" s="249" t="s">
        <v>83</v>
      </c>
      <c r="AV1443" s="14" t="s">
        <v>83</v>
      </c>
      <c r="AW1443" s="14" t="s">
        <v>34</v>
      </c>
      <c r="AX1443" s="14" t="s">
        <v>74</v>
      </c>
      <c r="AY1443" s="249" t="s">
        <v>213</v>
      </c>
    </row>
    <row r="1444" s="16" customFormat="1">
      <c r="A1444" s="16"/>
      <c r="B1444" s="261"/>
      <c r="C1444" s="262"/>
      <c r="D1444" s="230" t="s">
        <v>222</v>
      </c>
      <c r="E1444" s="263" t="s">
        <v>19</v>
      </c>
      <c r="F1444" s="264" t="s">
        <v>299</v>
      </c>
      <c r="G1444" s="262"/>
      <c r="H1444" s="265">
        <v>574.62900000000002</v>
      </c>
      <c r="I1444" s="266"/>
      <c r="J1444" s="262"/>
      <c r="K1444" s="262"/>
      <c r="L1444" s="267"/>
      <c r="M1444" s="268"/>
      <c r="N1444" s="269"/>
      <c r="O1444" s="269"/>
      <c r="P1444" s="269"/>
      <c r="Q1444" s="269"/>
      <c r="R1444" s="269"/>
      <c r="S1444" s="269"/>
      <c r="T1444" s="270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T1444" s="271" t="s">
        <v>222</v>
      </c>
      <c r="AU1444" s="271" t="s">
        <v>83</v>
      </c>
      <c r="AV1444" s="16" t="s">
        <v>106</v>
      </c>
      <c r="AW1444" s="16" t="s">
        <v>34</v>
      </c>
      <c r="AX1444" s="16" t="s">
        <v>74</v>
      </c>
      <c r="AY1444" s="271" t="s">
        <v>213</v>
      </c>
    </row>
    <row r="1445" s="15" customFormat="1">
      <c r="A1445" s="15"/>
      <c r="B1445" s="250"/>
      <c r="C1445" s="251"/>
      <c r="D1445" s="230" t="s">
        <v>222</v>
      </c>
      <c r="E1445" s="252" t="s">
        <v>19</v>
      </c>
      <c r="F1445" s="253" t="s">
        <v>228</v>
      </c>
      <c r="G1445" s="251"/>
      <c r="H1445" s="254">
        <v>1857.605</v>
      </c>
      <c r="I1445" s="255"/>
      <c r="J1445" s="251"/>
      <c r="K1445" s="251"/>
      <c r="L1445" s="256"/>
      <c r="M1445" s="257"/>
      <c r="N1445" s="258"/>
      <c r="O1445" s="258"/>
      <c r="P1445" s="258"/>
      <c r="Q1445" s="258"/>
      <c r="R1445" s="258"/>
      <c r="S1445" s="258"/>
      <c r="T1445" s="259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T1445" s="260" t="s">
        <v>222</v>
      </c>
      <c r="AU1445" s="260" t="s">
        <v>83</v>
      </c>
      <c r="AV1445" s="15" t="s">
        <v>220</v>
      </c>
      <c r="AW1445" s="15" t="s">
        <v>34</v>
      </c>
      <c r="AX1445" s="15" t="s">
        <v>81</v>
      </c>
      <c r="AY1445" s="260" t="s">
        <v>213</v>
      </c>
    </row>
    <row r="1446" s="2" customFormat="1" ht="16.5" customHeight="1">
      <c r="A1446" s="40"/>
      <c r="B1446" s="41"/>
      <c r="C1446" s="272" t="s">
        <v>1920</v>
      </c>
      <c r="D1446" s="272" t="s">
        <v>310</v>
      </c>
      <c r="E1446" s="273" t="s">
        <v>1921</v>
      </c>
      <c r="F1446" s="274" t="s">
        <v>1922</v>
      </c>
      <c r="G1446" s="275" t="s">
        <v>236</v>
      </c>
      <c r="H1446" s="276">
        <v>2043.366</v>
      </c>
      <c r="I1446" s="277"/>
      <c r="J1446" s="278">
        <f>ROUND(I1446*H1446,2)</f>
        <v>0</v>
      </c>
      <c r="K1446" s="274" t="s">
        <v>219</v>
      </c>
      <c r="L1446" s="279"/>
      <c r="M1446" s="280" t="s">
        <v>19</v>
      </c>
      <c r="N1446" s="281" t="s">
        <v>45</v>
      </c>
      <c r="O1446" s="86"/>
      <c r="P1446" s="224">
        <f>O1446*H1446</f>
        <v>0</v>
      </c>
      <c r="Q1446" s="224">
        <v>0.00040000000000000002</v>
      </c>
      <c r="R1446" s="224">
        <f>Q1446*H1446</f>
        <v>0.81734640000000003</v>
      </c>
      <c r="S1446" s="224">
        <v>0</v>
      </c>
      <c r="T1446" s="225">
        <f>S1446*H1446</f>
        <v>0</v>
      </c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R1446" s="226" t="s">
        <v>397</v>
      </c>
      <c r="AT1446" s="226" t="s">
        <v>310</v>
      </c>
      <c r="AU1446" s="226" t="s">
        <v>83</v>
      </c>
      <c r="AY1446" s="19" t="s">
        <v>213</v>
      </c>
      <c r="BE1446" s="227">
        <f>IF(N1446="základní",J1446,0)</f>
        <v>0</v>
      </c>
      <c r="BF1446" s="227">
        <f>IF(N1446="snížená",J1446,0)</f>
        <v>0</v>
      </c>
      <c r="BG1446" s="227">
        <f>IF(N1446="zákl. přenesená",J1446,0)</f>
        <v>0</v>
      </c>
      <c r="BH1446" s="227">
        <f>IF(N1446="sníž. přenesená",J1446,0)</f>
        <v>0</v>
      </c>
      <c r="BI1446" s="227">
        <f>IF(N1446="nulová",J1446,0)</f>
        <v>0</v>
      </c>
      <c r="BJ1446" s="19" t="s">
        <v>81</v>
      </c>
      <c r="BK1446" s="227">
        <f>ROUND(I1446*H1446,2)</f>
        <v>0</v>
      </c>
      <c r="BL1446" s="19" t="s">
        <v>309</v>
      </c>
      <c r="BM1446" s="226" t="s">
        <v>1923</v>
      </c>
    </row>
    <row r="1447" s="14" customFormat="1">
      <c r="A1447" s="14"/>
      <c r="B1447" s="239"/>
      <c r="C1447" s="240"/>
      <c r="D1447" s="230" t="s">
        <v>222</v>
      </c>
      <c r="E1447" s="241" t="s">
        <v>19</v>
      </c>
      <c r="F1447" s="242" t="s">
        <v>1924</v>
      </c>
      <c r="G1447" s="240"/>
      <c r="H1447" s="243">
        <v>2043.366</v>
      </c>
      <c r="I1447" s="244"/>
      <c r="J1447" s="240"/>
      <c r="K1447" s="240"/>
      <c r="L1447" s="245"/>
      <c r="M1447" s="246"/>
      <c r="N1447" s="247"/>
      <c r="O1447" s="247"/>
      <c r="P1447" s="247"/>
      <c r="Q1447" s="247"/>
      <c r="R1447" s="247"/>
      <c r="S1447" s="247"/>
      <c r="T1447" s="248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49" t="s">
        <v>222</v>
      </c>
      <c r="AU1447" s="249" t="s">
        <v>83</v>
      </c>
      <c r="AV1447" s="14" t="s">
        <v>83</v>
      </c>
      <c r="AW1447" s="14" t="s">
        <v>34</v>
      </c>
      <c r="AX1447" s="14" t="s">
        <v>81</v>
      </c>
      <c r="AY1447" s="249" t="s">
        <v>213</v>
      </c>
    </row>
    <row r="1448" s="2" customFormat="1">
      <c r="A1448" s="40"/>
      <c r="B1448" s="41"/>
      <c r="C1448" s="215" t="s">
        <v>1925</v>
      </c>
      <c r="D1448" s="215" t="s">
        <v>215</v>
      </c>
      <c r="E1448" s="216" t="s">
        <v>1916</v>
      </c>
      <c r="F1448" s="217" t="s">
        <v>1917</v>
      </c>
      <c r="G1448" s="218" t="s">
        <v>236</v>
      </c>
      <c r="H1448" s="219">
        <v>854.84299999999996</v>
      </c>
      <c r="I1448" s="220"/>
      <c r="J1448" s="221">
        <f>ROUND(I1448*H1448,2)</f>
        <v>0</v>
      </c>
      <c r="K1448" s="217" t="s">
        <v>219</v>
      </c>
      <c r="L1448" s="46"/>
      <c r="M1448" s="222" t="s">
        <v>19</v>
      </c>
      <c r="N1448" s="223" t="s">
        <v>45</v>
      </c>
      <c r="O1448" s="86"/>
      <c r="P1448" s="224">
        <f>O1448*H1448</f>
        <v>0</v>
      </c>
      <c r="Q1448" s="224">
        <v>1.0000000000000001E-05</v>
      </c>
      <c r="R1448" s="224">
        <f>Q1448*H1448</f>
        <v>0.008548430000000001</v>
      </c>
      <c r="S1448" s="224">
        <v>0</v>
      </c>
      <c r="T1448" s="225">
        <f>S1448*H1448</f>
        <v>0</v>
      </c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R1448" s="226" t="s">
        <v>309</v>
      </c>
      <c r="AT1448" s="226" t="s">
        <v>215</v>
      </c>
      <c r="AU1448" s="226" t="s">
        <v>83</v>
      </c>
      <c r="AY1448" s="19" t="s">
        <v>213</v>
      </c>
      <c r="BE1448" s="227">
        <f>IF(N1448="základní",J1448,0)</f>
        <v>0</v>
      </c>
      <c r="BF1448" s="227">
        <f>IF(N1448="snížená",J1448,0)</f>
        <v>0</v>
      </c>
      <c r="BG1448" s="227">
        <f>IF(N1448="zákl. přenesená",J1448,0)</f>
        <v>0</v>
      </c>
      <c r="BH1448" s="227">
        <f>IF(N1448="sníž. přenesená",J1448,0)</f>
        <v>0</v>
      </c>
      <c r="BI1448" s="227">
        <f>IF(N1448="nulová",J1448,0)</f>
        <v>0</v>
      </c>
      <c r="BJ1448" s="19" t="s">
        <v>81</v>
      </c>
      <c r="BK1448" s="227">
        <f>ROUND(I1448*H1448,2)</f>
        <v>0</v>
      </c>
      <c r="BL1448" s="19" t="s">
        <v>309</v>
      </c>
      <c r="BM1448" s="226" t="s">
        <v>1926</v>
      </c>
    </row>
    <row r="1449" s="13" customFormat="1">
      <c r="A1449" s="13"/>
      <c r="B1449" s="228"/>
      <c r="C1449" s="229"/>
      <c r="D1449" s="230" t="s">
        <v>222</v>
      </c>
      <c r="E1449" s="231" t="s">
        <v>19</v>
      </c>
      <c r="F1449" s="232" t="s">
        <v>271</v>
      </c>
      <c r="G1449" s="229"/>
      <c r="H1449" s="231" t="s">
        <v>19</v>
      </c>
      <c r="I1449" s="233"/>
      <c r="J1449" s="229"/>
      <c r="K1449" s="229"/>
      <c r="L1449" s="234"/>
      <c r="M1449" s="235"/>
      <c r="N1449" s="236"/>
      <c r="O1449" s="236"/>
      <c r="P1449" s="236"/>
      <c r="Q1449" s="236"/>
      <c r="R1449" s="236"/>
      <c r="S1449" s="236"/>
      <c r="T1449" s="237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38" t="s">
        <v>222</v>
      </c>
      <c r="AU1449" s="238" t="s">
        <v>83</v>
      </c>
      <c r="AV1449" s="13" t="s">
        <v>81</v>
      </c>
      <c r="AW1449" s="13" t="s">
        <v>34</v>
      </c>
      <c r="AX1449" s="13" t="s">
        <v>74</v>
      </c>
      <c r="AY1449" s="238" t="s">
        <v>213</v>
      </c>
    </row>
    <row r="1450" s="13" customFormat="1">
      <c r="A1450" s="13"/>
      <c r="B1450" s="228"/>
      <c r="C1450" s="229"/>
      <c r="D1450" s="230" t="s">
        <v>222</v>
      </c>
      <c r="E1450" s="231" t="s">
        <v>19</v>
      </c>
      <c r="F1450" s="232" t="s">
        <v>1927</v>
      </c>
      <c r="G1450" s="229"/>
      <c r="H1450" s="231" t="s">
        <v>19</v>
      </c>
      <c r="I1450" s="233"/>
      <c r="J1450" s="229"/>
      <c r="K1450" s="229"/>
      <c r="L1450" s="234"/>
      <c r="M1450" s="235"/>
      <c r="N1450" s="236"/>
      <c r="O1450" s="236"/>
      <c r="P1450" s="236"/>
      <c r="Q1450" s="236"/>
      <c r="R1450" s="236"/>
      <c r="S1450" s="236"/>
      <c r="T1450" s="237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38" t="s">
        <v>222</v>
      </c>
      <c r="AU1450" s="238" t="s">
        <v>83</v>
      </c>
      <c r="AV1450" s="13" t="s">
        <v>81</v>
      </c>
      <c r="AW1450" s="13" t="s">
        <v>34</v>
      </c>
      <c r="AX1450" s="13" t="s">
        <v>74</v>
      </c>
      <c r="AY1450" s="238" t="s">
        <v>213</v>
      </c>
    </row>
    <row r="1451" s="14" customFormat="1">
      <c r="A1451" s="14"/>
      <c r="B1451" s="239"/>
      <c r="C1451" s="240"/>
      <c r="D1451" s="230" t="s">
        <v>222</v>
      </c>
      <c r="E1451" s="241" t="s">
        <v>19</v>
      </c>
      <c r="F1451" s="242" t="s">
        <v>1901</v>
      </c>
      <c r="G1451" s="240"/>
      <c r="H1451" s="243">
        <v>133.84399999999999</v>
      </c>
      <c r="I1451" s="244"/>
      <c r="J1451" s="240"/>
      <c r="K1451" s="240"/>
      <c r="L1451" s="245"/>
      <c r="M1451" s="246"/>
      <c r="N1451" s="247"/>
      <c r="O1451" s="247"/>
      <c r="P1451" s="247"/>
      <c r="Q1451" s="247"/>
      <c r="R1451" s="247"/>
      <c r="S1451" s="247"/>
      <c r="T1451" s="248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49" t="s">
        <v>222</v>
      </c>
      <c r="AU1451" s="249" t="s">
        <v>83</v>
      </c>
      <c r="AV1451" s="14" t="s">
        <v>83</v>
      </c>
      <c r="AW1451" s="14" t="s">
        <v>34</v>
      </c>
      <c r="AX1451" s="14" t="s">
        <v>74</v>
      </c>
      <c r="AY1451" s="249" t="s">
        <v>213</v>
      </c>
    </row>
    <row r="1452" s="16" customFormat="1">
      <c r="A1452" s="16"/>
      <c r="B1452" s="261"/>
      <c r="C1452" s="262"/>
      <c r="D1452" s="230" t="s">
        <v>222</v>
      </c>
      <c r="E1452" s="263" t="s">
        <v>19</v>
      </c>
      <c r="F1452" s="264" t="s">
        <v>299</v>
      </c>
      <c r="G1452" s="262"/>
      <c r="H1452" s="265">
        <v>133.84399999999999</v>
      </c>
      <c r="I1452" s="266"/>
      <c r="J1452" s="262"/>
      <c r="K1452" s="262"/>
      <c r="L1452" s="267"/>
      <c r="M1452" s="268"/>
      <c r="N1452" s="269"/>
      <c r="O1452" s="269"/>
      <c r="P1452" s="269"/>
      <c r="Q1452" s="269"/>
      <c r="R1452" s="269"/>
      <c r="S1452" s="269"/>
      <c r="T1452" s="270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T1452" s="271" t="s">
        <v>222</v>
      </c>
      <c r="AU1452" s="271" t="s">
        <v>83</v>
      </c>
      <c r="AV1452" s="16" t="s">
        <v>106</v>
      </c>
      <c r="AW1452" s="16" t="s">
        <v>34</v>
      </c>
      <c r="AX1452" s="16" t="s">
        <v>74</v>
      </c>
      <c r="AY1452" s="271" t="s">
        <v>213</v>
      </c>
    </row>
    <row r="1453" s="13" customFormat="1">
      <c r="A1453" s="13"/>
      <c r="B1453" s="228"/>
      <c r="C1453" s="229"/>
      <c r="D1453" s="230" t="s">
        <v>222</v>
      </c>
      <c r="E1453" s="231" t="s">
        <v>19</v>
      </c>
      <c r="F1453" s="232" t="s">
        <v>1928</v>
      </c>
      <c r="G1453" s="229"/>
      <c r="H1453" s="231" t="s">
        <v>19</v>
      </c>
      <c r="I1453" s="233"/>
      <c r="J1453" s="229"/>
      <c r="K1453" s="229"/>
      <c r="L1453" s="234"/>
      <c r="M1453" s="235"/>
      <c r="N1453" s="236"/>
      <c r="O1453" s="236"/>
      <c r="P1453" s="236"/>
      <c r="Q1453" s="236"/>
      <c r="R1453" s="236"/>
      <c r="S1453" s="236"/>
      <c r="T1453" s="237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38" t="s">
        <v>222</v>
      </c>
      <c r="AU1453" s="238" t="s">
        <v>83</v>
      </c>
      <c r="AV1453" s="13" t="s">
        <v>81</v>
      </c>
      <c r="AW1453" s="13" t="s">
        <v>34</v>
      </c>
      <c r="AX1453" s="13" t="s">
        <v>74</v>
      </c>
      <c r="AY1453" s="238" t="s">
        <v>213</v>
      </c>
    </row>
    <row r="1454" s="14" customFormat="1">
      <c r="A1454" s="14"/>
      <c r="B1454" s="239"/>
      <c r="C1454" s="240"/>
      <c r="D1454" s="230" t="s">
        <v>222</v>
      </c>
      <c r="E1454" s="241" t="s">
        <v>19</v>
      </c>
      <c r="F1454" s="242" t="s">
        <v>1859</v>
      </c>
      <c r="G1454" s="240"/>
      <c r="H1454" s="243">
        <v>103.322</v>
      </c>
      <c r="I1454" s="244"/>
      <c r="J1454" s="240"/>
      <c r="K1454" s="240"/>
      <c r="L1454" s="245"/>
      <c r="M1454" s="246"/>
      <c r="N1454" s="247"/>
      <c r="O1454" s="247"/>
      <c r="P1454" s="247"/>
      <c r="Q1454" s="247"/>
      <c r="R1454" s="247"/>
      <c r="S1454" s="247"/>
      <c r="T1454" s="248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49" t="s">
        <v>222</v>
      </c>
      <c r="AU1454" s="249" t="s">
        <v>83</v>
      </c>
      <c r="AV1454" s="14" t="s">
        <v>83</v>
      </c>
      <c r="AW1454" s="14" t="s">
        <v>34</v>
      </c>
      <c r="AX1454" s="14" t="s">
        <v>74</v>
      </c>
      <c r="AY1454" s="249" t="s">
        <v>213</v>
      </c>
    </row>
    <row r="1455" s="14" customFormat="1">
      <c r="A1455" s="14"/>
      <c r="B1455" s="239"/>
      <c r="C1455" s="240"/>
      <c r="D1455" s="230" t="s">
        <v>222</v>
      </c>
      <c r="E1455" s="241" t="s">
        <v>19</v>
      </c>
      <c r="F1455" s="242" t="s">
        <v>1227</v>
      </c>
      <c r="G1455" s="240"/>
      <c r="H1455" s="243">
        <v>179.11099999999999</v>
      </c>
      <c r="I1455" s="244"/>
      <c r="J1455" s="240"/>
      <c r="K1455" s="240"/>
      <c r="L1455" s="245"/>
      <c r="M1455" s="246"/>
      <c r="N1455" s="247"/>
      <c r="O1455" s="247"/>
      <c r="P1455" s="247"/>
      <c r="Q1455" s="247"/>
      <c r="R1455" s="247"/>
      <c r="S1455" s="247"/>
      <c r="T1455" s="248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49" t="s">
        <v>222</v>
      </c>
      <c r="AU1455" s="249" t="s">
        <v>83</v>
      </c>
      <c r="AV1455" s="14" t="s">
        <v>83</v>
      </c>
      <c r="AW1455" s="14" t="s">
        <v>34</v>
      </c>
      <c r="AX1455" s="14" t="s">
        <v>74</v>
      </c>
      <c r="AY1455" s="249" t="s">
        <v>213</v>
      </c>
    </row>
    <row r="1456" s="16" customFormat="1">
      <c r="A1456" s="16"/>
      <c r="B1456" s="261"/>
      <c r="C1456" s="262"/>
      <c r="D1456" s="230" t="s">
        <v>222</v>
      </c>
      <c r="E1456" s="263" t="s">
        <v>19</v>
      </c>
      <c r="F1456" s="264" t="s">
        <v>299</v>
      </c>
      <c r="G1456" s="262"/>
      <c r="H1456" s="265">
        <v>282.43299999999999</v>
      </c>
      <c r="I1456" s="266"/>
      <c r="J1456" s="262"/>
      <c r="K1456" s="262"/>
      <c r="L1456" s="267"/>
      <c r="M1456" s="268"/>
      <c r="N1456" s="269"/>
      <c r="O1456" s="269"/>
      <c r="P1456" s="269"/>
      <c r="Q1456" s="269"/>
      <c r="R1456" s="269"/>
      <c r="S1456" s="269"/>
      <c r="T1456" s="270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T1456" s="271" t="s">
        <v>222</v>
      </c>
      <c r="AU1456" s="271" t="s">
        <v>83</v>
      </c>
      <c r="AV1456" s="16" t="s">
        <v>106</v>
      </c>
      <c r="AW1456" s="16" t="s">
        <v>34</v>
      </c>
      <c r="AX1456" s="16" t="s">
        <v>74</v>
      </c>
      <c r="AY1456" s="271" t="s">
        <v>213</v>
      </c>
    </row>
    <row r="1457" s="13" customFormat="1">
      <c r="A1457" s="13"/>
      <c r="B1457" s="228"/>
      <c r="C1457" s="229"/>
      <c r="D1457" s="230" t="s">
        <v>222</v>
      </c>
      <c r="E1457" s="231" t="s">
        <v>19</v>
      </c>
      <c r="F1457" s="232" t="s">
        <v>1929</v>
      </c>
      <c r="G1457" s="229"/>
      <c r="H1457" s="231" t="s">
        <v>19</v>
      </c>
      <c r="I1457" s="233"/>
      <c r="J1457" s="229"/>
      <c r="K1457" s="229"/>
      <c r="L1457" s="234"/>
      <c r="M1457" s="235"/>
      <c r="N1457" s="236"/>
      <c r="O1457" s="236"/>
      <c r="P1457" s="236"/>
      <c r="Q1457" s="236"/>
      <c r="R1457" s="236"/>
      <c r="S1457" s="236"/>
      <c r="T1457" s="237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38" t="s">
        <v>222</v>
      </c>
      <c r="AU1457" s="238" t="s">
        <v>83</v>
      </c>
      <c r="AV1457" s="13" t="s">
        <v>81</v>
      </c>
      <c r="AW1457" s="13" t="s">
        <v>34</v>
      </c>
      <c r="AX1457" s="13" t="s">
        <v>74</v>
      </c>
      <c r="AY1457" s="238" t="s">
        <v>213</v>
      </c>
    </row>
    <row r="1458" s="14" customFormat="1">
      <c r="A1458" s="14"/>
      <c r="B1458" s="239"/>
      <c r="C1458" s="240"/>
      <c r="D1458" s="230" t="s">
        <v>222</v>
      </c>
      <c r="E1458" s="241" t="s">
        <v>19</v>
      </c>
      <c r="F1458" s="242" t="s">
        <v>1930</v>
      </c>
      <c r="G1458" s="240"/>
      <c r="H1458" s="243">
        <v>438.56599999999997</v>
      </c>
      <c r="I1458" s="244"/>
      <c r="J1458" s="240"/>
      <c r="K1458" s="240"/>
      <c r="L1458" s="245"/>
      <c r="M1458" s="246"/>
      <c r="N1458" s="247"/>
      <c r="O1458" s="247"/>
      <c r="P1458" s="247"/>
      <c r="Q1458" s="247"/>
      <c r="R1458" s="247"/>
      <c r="S1458" s="247"/>
      <c r="T1458" s="248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49" t="s">
        <v>222</v>
      </c>
      <c r="AU1458" s="249" t="s">
        <v>83</v>
      </c>
      <c r="AV1458" s="14" t="s">
        <v>83</v>
      </c>
      <c r="AW1458" s="14" t="s">
        <v>34</v>
      </c>
      <c r="AX1458" s="14" t="s">
        <v>74</v>
      </c>
      <c r="AY1458" s="249" t="s">
        <v>213</v>
      </c>
    </row>
    <row r="1459" s="15" customFormat="1">
      <c r="A1459" s="15"/>
      <c r="B1459" s="250"/>
      <c r="C1459" s="251"/>
      <c r="D1459" s="230" t="s">
        <v>222</v>
      </c>
      <c r="E1459" s="252" t="s">
        <v>19</v>
      </c>
      <c r="F1459" s="253" t="s">
        <v>228</v>
      </c>
      <c r="G1459" s="251"/>
      <c r="H1459" s="254">
        <v>854.84299999999996</v>
      </c>
      <c r="I1459" s="255"/>
      <c r="J1459" s="251"/>
      <c r="K1459" s="251"/>
      <c r="L1459" s="256"/>
      <c r="M1459" s="257"/>
      <c r="N1459" s="258"/>
      <c r="O1459" s="258"/>
      <c r="P1459" s="258"/>
      <c r="Q1459" s="258"/>
      <c r="R1459" s="258"/>
      <c r="S1459" s="258"/>
      <c r="T1459" s="259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T1459" s="260" t="s">
        <v>222</v>
      </c>
      <c r="AU1459" s="260" t="s">
        <v>83</v>
      </c>
      <c r="AV1459" s="15" t="s">
        <v>220</v>
      </c>
      <c r="AW1459" s="15" t="s">
        <v>34</v>
      </c>
      <c r="AX1459" s="15" t="s">
        <v>81</v>
      </c>
      <c r="AY1459" s="260" t="s">
        <v>213</v>
      </c>
    </row>
    <row r="1460" s="2" customFormat="1" ht="21.75" customHeight="1">
      <c r="A1460" s="40"/>
      <c r="B1460" s="41"/>
      <c r="C1460" s="272" t="s">
        <v>1931</v>
      </c>
      <c r="D1460" s="272" t="s">
        <v>310</v>
      </c>
      <c r="E1460" s="273" t="s">
        <v>1932</v>
      </c>
      <c r="F1460" s="274" t="s">
        <v>1933</v>
      </c>
      <c r="G1460" s="275" t="s">
        <v>236</v>
      </c>
      <c r="H1460" s="276">
        <v>147.22800000000001</v>
      </c>
      <c r="I1460" s="277"/>
      <c r="J1460" s="278">
        <f>ROUND(I1460*H1460,2)</f>
        <v>0</v>
      </c>
      <c r="K1460" s="274" t="s">
        <v>219</v>
      </c>
      <c r="L1460" s="279"/>
      <c r="M1460" s="280" t="s">
        <v>19</v>
      </c>
      <c r="N1460" s="281" t="s">
        <v>45</v>
      </c>
      <c r="O1460" s="86"/>
      <c r="P1460" s="224">
        <f>O1460*H1460</f>
        <v>0</v>
      </c>
      <c r="Q1460" s="224">
        <v>0.00010000000000000001</v>
      </c>
      <c r="R1460" s="224">
        <f>Q1460*H1460</f>
        <v>0.014722800000000001</v>
      </c>
      <c r="S1460" s="224">
        <v>0</v>
      </c>
      <c r="T1460" s="225">
        <f>S1460*H1460</f>
        <v>0</v>
      </c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R1460" s="226" t="s">
        <v>397</v>
      </c>
      <c r="AT1460" s="226" t="s">
        <v>310</v>
      </c>
      <c r="AU1460" s="226" t="s">
        <v>83</v>
      </c>
      <c r="AY1460" s="19" t="s">
        <v>213</v>
      </c>
      <c r="BE1460" s="227">
        <f>IF(N1460="základní",J1460,0)</f>
        <v>0</v>
      </c>
      <c r="BF1460" s="227">
        <f>IF(N1460="snížená",J1460,0)</f>
        <v>0</v>
      </c>
      <c r="BG1460" s="227">
        <f>IF(N1460="zákl. přenesená",J1460,0)</f>
        <v>0</v>
      </c>
      <c r="BH1460" s="227">
        <f>IF(N1460="sníž. přenesená",J1460,0)</f>
        <v>0</v>
      </c>
      <c r="BI1460" s="227">
        <f>IF(N1460="nulová",J1460,0)</f>
        <v>0</v>
      </c>
      <c r="BJ1460" s="19" t="s">
        <v>81</v>
      </c>
      <c r="BK1460" s="227">
        <f>ROUND(I1460*H1460,2)</f>
        <v>0</v>
      </c>
      <c r="BL1460" s="19" t="s">
        <v>309</v>
      </c>
      <c r="BM1460" s="226" t="s">
        <v>1934</v>
      </c>
    </row>
    <row r="1461" s="14" customFormat="1">
      <c r="A1461" s="14"/>
      <c r="B1461" s="239"/>
      <c r="C1461" s="240"/>
      <c r="D1461" s="230" t="s">
        <v>222</v>
      </c>
      <c r="E1461" s="241" t="s">
        <v>19</v>
      </c>
      <c r="F1461" s="242" t="s">
        <v>1935</v>
      </c>
      <c r="G1461" s="240"/>
      <c r="H1461" s="243">
        <v>133.84399999999999</v>
      </c>
      <c r="I1461" s="244"/>
      <c r="J1461" s="240"/>
      <c r="K1461" s="240"/>
      <c r="L1461" s="245"/>
      <c r="M1461" s="246"/>
      <c r="N1461" s="247"/>
      <c r="O1461" s="247"/>
      <c r="P1461" s="247"/>
      <c r="Q1461" s="247"/>
      <c r="R1461" s="247"/>
      <c r="S1461" s="247"/>
      <c r="T1461" s="248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49" t="s">
        <v>222</v>
      </c>
      <c r="AU1461" s="249" t="s">
        <v>83</v>
      </c>
      <c r="AV1461" s="14" t="s">
        <v>83</v>
      </c>
      <c r="AW1461" s="14" t="s">
        <v>34</v>
      </c>
      <c r="AX1461" s="14" t="s">
        <v>74</v>
      </c>
      <c r="AY1461" s="249" t="s">
        <v>213</v>
      </c>
    </row>
    <row r="1462" s="14" customFormat="1">
      <c r="A1462" s="14"/>
      <c r="B1462" s="239"/>
      <c r="C1462" s="240"/>
      <c r="D1462" s="230" t="s">
        <v>222</v>
      </c>
      <c r="E1462" s="241" t="s">
        <v>19</v>
      </c>
      <c r="F1462" s="242" t="s">
        <v>1936</v>
      </c>
      <c r="G1462" s="240"/>
      <c r="H1462" s="243">
        <v>147.22800000000001</v>
      </c>
      <c r="I1462" s="244"/>
      <c r="J1462" s="240"/>
      <c r="K1462" s="240"/>
      <c r="L1462" s="245"/>
      <c r="M1462" s="246"/>
      <c r="N1462" s="247"/>
      <c r="O1462" s="247"/>
      <c r="P1462" s="247"/>
      <c r="Q1462" s="247"/>
      <c r="R1462" s="247"/>
      <c r="S1462" s="247"/>
      <c r="T1462" s="248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49" t="s">
        <v>222</v>
      </c>
      <c r="AU1462" s="249" t="s">
        <v>83</v>
      </c>
      <c r="AV1462" s="14" t="s">
        <v>83</v>
      </c>
      <c r="AW1462" s="14" t="s">
        <v>34</v>
      </c>
      <c r="AX1462" s="14" t="s">
        <v>81</v>
      </c>
      <c r="AY1462" s="249" t="s">
        <v>213</v>
      </c>
    </row>
    <row r="1463" s="2" customFormat="1" ht="16.5" customHeight="1">
      <c r="A1463" s="40"/>
      <c r="B1463" s="41"/>
      <c r="C1463" s="272" t="s">
        <v>1937</v>
      </c>
      <c r="D1463" s="272" t="s">
        <v>310</v>
      </c>
      <c r="E1463" s="273" t="s">
        <v>1938</v>
      </c>
      <c r="F1463" s="274" t="s">
        <v>1939</v>
      </c>
      <c r="G1463" s="275" t="s">
        <v>236</v>
      </c>
      <c r="H1463" s="276">
        <v>310.67599999999999</v>
      </c>
      <c r="I1463" s="277"/>
      <c r="J1463" s="278">
        <f>ROUND(I1463*H1463,2)</f>
        <v>0</v>
      </c>
      <c r="K1463" s="274" t="s">
        <v>219</v>
      </c>
      <c r="L1463" s="279"/>
      <c r="M1463" s="280" t="s">
        <v>19</v>
      </c>
      <c r="N1463" s="281" t="s">
        <v>45</v>
      </c>
      <c r="O1463" s="86"/>
      <c r="P1463" s="224">
        <f>O1463*H1463</f>
        <v>0</v>
      </c>
      <c r="Q1463" s="224">
        <v>0.00010000000000000001</v>
      </c>
      <c r="R1463" s="224">
        <f>Q1463*H1463</f>
        <v>0.031067600000000001</v>
      </c>
      <c r="S1463" s="224">
        <v>0</v>
      </c>
      <c r="T1463" s="225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26" t="s">
        <v>397</v>
      </c>
      <c r="AT1463" s="226" t="s">
        <v>310</v>
      </c>
      <c r="AU1463" s="226" t="s">
        <v>83</v>
      </c>
      <c r="AY1463" s="19" t="s">
        <v>213</v>
      </c>
      <c r="BE1463" s="227">
        <f>IF(N1463="základní",J1463,0)</f>
        <v>0</v>
      </c>
      <c r="BF1463" s="227">
        <f>IF(N1463="snížená",J1463,0)</f>
        <v>0</v>
      </c>
      <c r="BG1463" s="227">
        <f>IF(N1463="zákl. přenesená",J1463,0)</f>
        <v>0</v>
      </c>
      <c r="BH1463" s="227">
        <f>IF(N1463="sníž. přenesená",J1463,0)</f>
        <v>0</v>
      </c>
      <c r="BI1463" s="227">
        <f>IF(N1463="nulová",J1463,0)</f>
        <v>0</v>
      </c>
      <c r="BJ1463" s="19" t="s">
        <v>81</v>
      </c>
      <c r="BK1463" s="227">
        <f>ROUND(I1463*H1463,2)</f>
        <v>0</v>
      </c>
      <c r="BL1463" s="19" t="s">
        <v>309</v>
      </c>
      <c r="BM1463" s="226" t="s">
        <v>1940</v>
      </c>
    </row>
    <row r="1464" s="14" customFormat="1">
      <c r="A1464" s="14"/>
      <c r="B1464" s="239"/>
      <c r="C1464" s="240"/>
      <c r="D1464" s="230" t="s">
        <v>222</v>
      </c>
      <c r="E1464" s="241" t="s">
        <v>19</v>
      </c>
      <c r="F1464" s="242" t="s">
        <v>1941</v>
      </c>
      <c r="G1464" s="240"/>
      <c r="H1464" s="243">
        <v>282.43299999999999</v>
      </c>
      <c r="I1464" s="244"/>
      <c r="J1464" s="240"/>
      <c r="K1464" s="240"/>
      <c r="L1464" s="245"/>
      <c r="M1464" s="246"/>
      <c r="N1464" s="247"/>
      <c r="O1464" s="247"/>
      <c r="P1464" s="247"/>
      <c r="Q1464" s="247"/>
      <c r="R1464" s="247"/>
      <c r="S1464" s="247"/>
      <c r="T1464" s="248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49" t="s">
        <v>222</v>
      </c>
      <c r="AU1464" s="249" t="s">
        <v>83</v>
      </c>
      <c r="AV1464" s="14" t="s">
        <v>83</v>
      </c>
      <c r="AW1464" s="14" t="s">
        <v>34</v>
      </c>
      <c r="AX1464" s="14" t="s">
        <v>74</v>
      </c>
      <c r="AY1464" s="249" t="s">
        <v>213</v>
      </c>
    </row>
    <row r="1465" s="14" customFormat="1">
      <c r="A1465" s="14"/>
      <c r="B1465" s="239"/>
      <c r="C1465" s="240"/>
      <c r="D1465" s="230" t="s">
        <v>222</v>
      </c>
      <c r="E1465" s="241" t="s">
        <v>19</v>
      </c>
      <c r="F1465" s="242" t="s">
        <v>1942</v>
      </c>
      <c r="G1465" s="240"/>
      <c r="H1465" s="243">
        <v>310.67599999999999</v>
      </c>
      <c r="I1465" s="244"/>
      <c r="J1465" s="240"/>
      <c r="K1465" s="240"/>
      <c r="L1465" s="245"/>
      <c r="M1465" s="246"/>
      <c r="N1465" s="247"/>
      <c r="O1465" s="247"/>
      <c r="P1465" s="247"/>
      <c r="Q1465" s="247"/>
      <c r="R1465" s="247"/>
      <c r="S1465" s="247"/>
      <c r="T1465" s="248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49" t="s">
        <v>222</v>
      </c>
      <c r="AU1465" s="249" t="s">
        <v>83</v>
      </c>
      <c r="AV1465" s="14" t="s">
        <v>83</v>
      </c>
      <c r="AW1465" s="14" t="s">
        <v>34</v>
      </c>
      <c r="AX1465" s="14" t="s">
        <v>81</v>
      </c>
      <c r="AY1465" s="249" t="s">
        <v>213</v>
      </c>
    </row>
    <row r="1466" s="2" customFormat="1" ht="16.5" customHeight="1">
      <c r="A1466" s="40"/>
      <c r="B1466" s="41"/>
      <c r="C1466" s="272" t="s">
        <v>1943</v>
      </c>
      <c r="D1466" s="272" t="s">
        <v>310</v>
      </c>
      <c r="E1466" s="273" t="s">
        <v>1944</v>
      </c>
      <c r="F1466" s="274" t="s">
        <v>1945</v>
      </c>
      <c r="G1466" s="275" t="s">
        <v>236</v>
      </c>
      <c r="H1466" s="276">
        <v>482.423</v>
      </c>
      <c r="I1466" s="277"/>
      <c r="J1466" s="278">
        <f>ROUND(I1466*H1466,2)</f>
        <v>0</v>
      </c>
      <c r="K1466" s="274" t="s">
        <v>219</v>
      </c>
      <c r="L1466" s="279"/>
      <c r="M1466" s="280" t="s">
        <v>19</v>
      </c>
      <c r="N1466" s="281" t="s">
        <v>45</v>
      </c>
      <c r="O1466" s="86"/>
      <c r="P1466" s="224">
        <f>O1466*H1466</f>
        <v>0</v>
      </c>
      <c r="Q1466" s="224">
        <v>0.00019000000000000001</v>
      </c>
      <c r="R1466" s="224">
        <f>Q1466*H1466</f>
        <v>0.091660370000000005</v>
      </c>
      <c r="S1466" s="224">
        <v>0</v>
      </c>
      <c r="T1466" s="225">
        <f>S1466*H1466</f>
        <v>0</v>
      </c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R1466" s="226" t="s">
        <v>397</v>
      </c>
      <c r="AT1466" s="226" t="s">
        <v>310</v>
      </c>
      <c r="AU1466" s="226" t="s">
        <v>83</v>
      </c>
      <c r="AY1466" s="19" t="s">
        <v>213</v>
      </c>
      <c r="BE1466" s="227">
        <f>IF(N1466="základní",J1466,0)</f>
        <v>0</v>
      </c>
      <c r="BF1466" s="227">
        <f>IF(N1466="snížená",J1466,0)</f>
        <v>0</v>
      </c>
      <c r="BG1466" s="227">
        <f>IF(N1466="zákl. přenesená",J1466,0)</f>
        <v>0</v>
      </c>
      <c r="BH1466" s="227">
        <f>IF(N1466="sníž. přenesená",J1466,0)</f>
        <v>0</v>
      </c>
      <c r="BI1466" s="227">
        <f>IF(N1466="nulová",J1466,0)</f>
        <v>0</v>
      </c>
      <c r="BJ1466" s="19" t="s">
        <v>81</v>
      </c>
      <c r="BK1466" s="227">
        <f>ROUND(I1466*H1466,2)</f>
        <v>0</v>
      </c>
      <c r="BL1466" s="19" t="s">
        <v>309</v>
      </c>
      <c r="BM1466" s="226" t="s">
        <v>1946</v>
      </c>
    </row>
    <row r="1467" s="14" customFormat="1">
      <c r="A1467" s="14"/>
      <c r="B1467" s="239"/>
      <c r="C1467" s="240"/>
      <c r="D1467" s="230" t="s">
        <v>222</v>
      </c>
      <c r="E1467" s="241" t="s">
        <v>19</v>
      </c>
      <c r="F1467" s="242" t="s">
        <v>1947</v>
      </c>
      <c r="G1467" s="240"/>
      <c r="H1467" s="243">
        <v>438.56599999999997</v>
      </c>
      <c r="I1467" s="244"/>
      <c r="J1467" s="240"/>
      <c r="K1467" s="240"/>
      <c r="L1467" s="245"/>
      <c r="M1467" s="246"/>
      <c r="N1467" s="247"/>
      <c r="O1467" s="247"/>
      <c r="P1467" s="247"/>
      <c r="Q1467" s="247"/>
      <c r="R1467" s="247"/>
      <c r="S1467" s="247"/>
      <c r="T1467" s="248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49" t="s">
        <v>222</v>
      </c>
      <c r="AU1467" s="249" t="s">
        <v>83</v>
      </c>
      <c r="AV1467" s="14" t="s">
        <v>83</v>
      </c>
      <c r="AW1467" s="14" t="s">
        <v>34</v>
      </c>
      <c r="AX1467" s="14" t="s">
        <v>74</v>
      </c>
      <c r="AY1467" s="249" t="s">
        <v>213</v>
      </c>
    </row>
    <row r="1468" s="14" customFormat="1">
      <c r="A1468" s="14"/>
      <c r="B1468" s="239"/>
      <c r="C1468" s="240"/>
      <c r="D1468" s="230" t="s">
        <v>222</v>
      </c>
      <c r="E1468" s="241" t="s">
        <v>19</v>
      </c>
      <c r="F1468" s="242" t="s">
        <v>1948</v>
      </c>
      <c r="G1468" s="240"/>
      <c r="H1468" s="243">
        <v>482.423</v>
      </c>
      <c r="I1468" s="244"/>
      <c r="J1468" s="240"/>
      <c r="K1468" s="240"/>
      <c r="L1468" s="245"/>
      <c r="M1468" s="246"/>
      <c r="N1468" s="247"/>
      <c r="O1468" s="247"/>
      <c r="P1468" s="247"/>
      <c r="Q1468" s="247"/>
      <c r="R1468" s="247"/>
      <c r="S1468" s="247"/>
      <c r="T1468" s="248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49" t="s">
        <v>222</v>
      </c>
      <c r="AU1468" s="249" t="s">
        <v>83</v>
      </c>
      <c r="AV1468" s="14" t="s">
        <v>83</v>
      </c>
      <c r="AW1468" s="14" t="s">
        <v>34</v>
      </c>
      <c r="AX1468" s="14" t="s">
        <v>81</v>
      </c>
      <c r="AY1468" s="249" t="s">
        <v>213</v>
      </c>
    </row>
    <row r="1469" s="2" customFormat="1">
      <c r="A1469" s="40"/>
      <c r="B1469" s="41"/>
      <c r="C1469" s="215" t="s">
        <v>1949</v>
      </c>
      <c r="D1469" s="215" t="s">
        <v>215</v>
      </c>
      <c r="E1469" s="216" t="s">
        <v>1950</v>
      </c>
      <c r="F1469" s="217" t="s">
        <v>1951</v>
      </c>
      <c r="G1469" s="218" t="s">
        <v>1808</v>
      </c>
      <c r="H1469" s="282"/>
      <c r="I1469" s="220"/>
      <c r="J1469" s="221">
        <f>ROUND(I1469*H1469,2)</f>
        <v>0</v>
      </c>
      <c r="K1469" s="217" t="s">
        <v>219</v>
      </c>
      <c r="L1469" s="46"/>
      <c r="M1469" s="222" t="s">
        <v>19</v>
      </c>
      <c r="N1469" s="223" t="s">
        <v>45</v>
      </c>
      <c r="O1469" s="86"/>
      <c r="P1469" s="224">
        <f>O1469*H1469</f>
        <v>0</v>
      </c>
      <c r="Q1469" s="224">
        <v>0</v>
      </c>
      <c r="R1469" s="224">
        <f>Q1469*H1469</f>
        <v>0</v>
      </c>
      <c r="S1469" s="224">
        <v>0</v>
      </c>
      <c r="T1469" s="225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26" t="s">
        <v>309</v>
      </c>
      <c r="AT1469" s="226" t="s">
        <v>215</v>
      </c>
      <c r="AU1469" s="226" t="s">
        <v>83</v>
      </c>
      <c r="AY1469" s="19" t="s">
        <v>213</v>
      </c>
      <c r="BE1469" s="227">
        <f>IF(N1469="základní",J1469,0)</f>
        <v>0</v>
      </c>
      <c r="BF1469" s="227">
        <f>IF(N1469="snížená",J1469,0)</f>
        <v>0</v>
      </c>
      <c r="BG1469" s="227">
        <f>IF(N1469="zákl. přenesená",J1469,0)</f>
        <v>0</v>
      </c>
      <c r="BH1469" s="227">
        <f>IF(N1469="sníž. přenesená",J1469,0)</f>
        <v>0</v>
      </c>
      <c r="BI1469" s="227">
        <f>IF(N1469="nulová",J1469,0)</f>
        <v>0</v>
      </c>
      <c r="BJ1469" s="19" t="s">
        <v>81</v>
      </c>
      <c r="BK1469" s="227">
        <f>ROUND(I1469*H1469,2)</f>
        <v>0</v>
      </c>
      <c r="BL1469" s="19" t="s">
        <v>309</v>
      </c>
      <c r="BM1469" s="226" t="s">
        <v>1952</v>
      </c>
    </row>
    <row r="1470" s="12" customFormat="1" ht="22.8" customHeight="1">
      <c r="A1470" s="12"/>
      <c r="B1470" s="199"/>
      <c r="C1470" s="200"/>
      <c r="D1470" s="201" t="s">
        <v>73</v>
      </c>
      <c r="E1470" s="213" t="s">
        <v>1953</v>
      </c>
      <c r="F1470" s="213" t="s">
        <v>1954</v>
      </c>
      <c r="G1470" s="200"/>
      <c r="H1470" s="200"/>
      <c r="I1470" s="203"/>
      <c r="J1470" s="214">
        <f>BK1470</f>
        <v>0</v>
      </c>
      <c r="K1470" s="200"/>
      <c r="L1470" s="205"/>
      <c r="M1470" s="206"/>
      <c r="N1470" s="207"/>
      <c r="O1470" s="207"/>
      <c r="P1470" s="208">
        <f>SUM(P1471:P1475)</f>
        <v>0</v>
      </c>
      <c r="Q1470" s="207"/>
      <c r="R1470" s="208">
        <f>SUM(R1471:R1475)</f>
        <v>0.309</v>
      </c>
      <c r="S1470" s="207"/>
      <c r="T1470" s="209">
        <f>SUM(T1471:T1475)</f>
        <v>0.082226950000000007</v>
      </c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R1470" s="210" t="s">
        <v>83</v>
      </c>
      <c r="AT1470" s="211" t="s">
        <v>73</v>
      </c>
      <c r="AU1470" s="211" t="s">
        <v>81</v>
      </c>
      <c r="AY1470" s="210" t="s">
        <v>213</v>
      </c>
      <c r="BK1470" s="212">
        <f>SUM(BK1471:BK1475)</f>
        <v>0</v>
      </c>
    </row>
    <row r="1471" s="2" customFormat="1" ht="16.5" customHeight="1">
      <c r="A1471" s="40"/>
      <c r="B1471" s="41"/>
      <c r="C1471" s="215" t="s">
        <v>1955</v>
      </c>
      <c r="D1471" s="215" t="s">
        <v>215</v>
      </c>
      <c r="E1471" s="216" t="s">
        <v>1956</v>
      </c>
      <c r="F1471" s="217" t="s">
        <v>1957</v>
      </c>
      <c r="G1471" s="218" t="s">
        <v>338</v>
      </c>
      <c r="H1471" s="219">
        <v>31.265000000000001</v>
      </c>
      <c r="I1471" s="220"/>
      <c r="J1471" s="221">
        <f>ROUND(I1471*H1471,2)</f>
        <v>0</v>
      </c>
      <c r="K1471" s="217" t="s">
        <v>219</v>
      </c>
      <c r="L1471" s="46"/>
      <c r="M1471" s="222" t="s">
        <v>19</v>
      </c>
      <c r="N1471" s="223" t="s">
        <v>45</v>
      </c>
      <c r="O1471" s="86"/>
      <c r="P1471" s="224">
        <f>O1471*H1471</f>
        <v>0</v>
      </c>
      <c r="Q1471" s="224">
        <v>0</v>
      </c>
      <c r="R1471" s="224">
        <f>Q1471*H1471</f>
        <v>0</v>
      </c>
      <c r="S1471" s="224">
        <v>0.00263</v>
      </c>
      <c r="T1471" s="225">
        <f>S1471*H1471</f>
        <v>0.082226950000000007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26" t="s">
        <v>309</v>
      </c>
      <c r="AT1471" s="226" t="s">
        <v>215</v>
      </c>
      <c r="AU1471" s="226" t="s">
        <v>83</v>
      </c>
      <c r="AY1471" s="19" t="s">
        <v>213</v>
      </c>
      <c r="BE1471" s="227">
        <f>IF(N1471="základní",J1471,0)</f>
        <v>0</v>
      </c>
      <c r="BF1471" s="227">
        <f>IF(N1471="snížená",J1471,0)</f>
        <v>0</v>
      </c>
      <c r="BG1471" s="227">
        <f>IF(N1471="zákl. přenesená",J1471,0)</f>
        <v>0</v>
      </c>
      <c r="BH1471" s="227">
        <f>IF(N1471="sníž. přenesená",J1471,0)</f>
        <v>0</v>
      </c>
      <c r="BI1471" s="227">
        <f>IF(N1471="nulová",J1471,0)</f>
        <v>0</v>
      </c>
      <c r="BJ1471" s="19" t="s">
        <v>81</v>
      </c>
      <c r="BK1471" s="227">
        <f>ROUND(I1471*H1471,2)</f>
        <v>0</v>
      </c>
      <c r="BL1471" s="19" t="s">
        <v>309</v>
      </c>
      <c r="BM1471" s="226" t="s">
        <v>1958</v>
      </c>
    </row>
    <row r="1472" s="13" customFormat="1">
      <c r="A1472" s="13"/>
      <c r="B1472" s="228"/>
      <c r="C1472" s="229"/>
      <c r="D1472" s="230" t="s">
        <v>222</v>
      </c>
      <c r="E1472" s="231" t="s">
        <v>19</v>
      </c>
      <c r="F1472" s="232" t="s">
        <v>271</v>
      </c>
      <c r="G1472" s="229"/>
      <c r="H1472" s="231" t="s">
        <v>19</v>
      </c>
      <c r="I1472" s="233"/>
      <c r="J1472" s="229"/>
      <c r="K1472" s="229"/>
      <c r="L1472" s="234"/>
      <c r="M1472" s="235"/>
      <c r="N1472" s="236"/>
      <c r="O1472" s="236"/>
      <c r="P1472" s="236"/>
      <c r="Q1472" s="236"/>
      <c r="R1472" s="236"/>
      <c r="S1472" s="236"/>
      <c r="T1472" s="237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38" t="s">
        <v>222</v>
      </c>
      <c r="AU1472" s="238" t="s">
        <v>83</v>
      </c>
      <c r="AV1472" s="13" t="s">
        <v>81</v>
      </c>
      <c r="AW1472" s="13" t="s">
        <v>34</v>
      </c>
      <c r="AX1472" s="13" t="s">
        <v>74</v>
      </c>
      <c r="AY1472" s="238" t="s">
        <v>213</v>
      </c>
    </row>
    <row r="1473" s="14" customFormat="1">
      <c r="A1473" s="14"/>
      <c r="B1473" s="239"/>
      <c r="C1473" s="240"/>
      <c r="D1473" s="230" t="s">
        <v>222</v>
      </c>
      <c r="E1473" s="241" t="s">
        <v>19</v>
      </c>
      <c r="F1473" s="242" t="s">
        <v>1959</v>
      </c>
      <c r="G1473" s="240"/>
      <c r="H1473" s="243">
        <v>31.265000000000001</v>
      </c>
      <c r="I1473" s="244"/>
      <c r="J1473" s="240"/>
      <c r="K1473" s="240"/>
      <c r="L1473" s="245"/>
      <c r="M1473" s="246"/>
      <c r="N1473" s="247"/>
      <c r="O1473" s="247"/>
      <c r="P1473" s="247"/>
      <c r="Q1473" s="247"/>
      <c r="R1473" s="247"/>
      <c r="S1473" s="247"/>
      <c r="T1473" s="248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49" t="s">
        <v>222</v>
      </c>
      <c r="AU1473" s="249" t="s">
        <v>83</v>
      </c>
      <c r="AV1473" s="14" t="s">
        <v>83</v>
      </c>
      <c r="AW1473" s="14" t="s">
        <v>34</v>
      </c>
      <c r="AX1473" s="14" t="s">
        <v>81</v>
      </c>
      <c r="AY1473" s="249" t="s">
        <v>213</v>
      </c>
    </row>
    <row r="1474" s="2" customFormat="1" ht="16.5" customHeight="1">
      <c r="A1474" s="40"/>
      <c r="B1474" s="41"/>
      <c r="C1474" s="215" t="s">
        <v>1960</v>
      </c>
      <c r="D1474" s="215" t="s">
        <v>215</v>
      </c>
      <c r="E1474" s="216" t="s">
        <v>1961</v>
      </c>
      <c r="F1474" s="217" t="s">
        <v>1962</v>
      </c>
      <c r="G1474" s="218" t="s">
        <v>501</v>
      </c>
      <c r="H1474" s="219">
        <v>10</v>
      </c>
      <c r="I1474" s="220"/>
      <c r="J1474" s="221">
        <f>ROUND(I1474*H1474,2)</f>
        <v>0</v>
      </c>
      <c r="K1474" s="217" t="s">
        <v>219</v>
      </c>
      <c r="L1474" s="46"/>
      <c r="M1474" s="222" t="s">
        <v>19</v>
      </c>
      <c r="N1474" s="223" t="s">
        <v>45</v>
      </c>
      <c r="O1474" s="86"/>
      <c r="P1474" s="224">
        <f>O1474*H1474</f>
        <v>0</v>
      </c>
      <c r="Q1474" s="224">
        <v>0.0309</v>
      </c>
      <c r="R1474" s="224">
        <f>Q1474*H1474</f>
        <v>0.309</v>
      </c>
      <c r="S1474" s="224">
        <v>0</v>
      </c>
      <c r="T1474" s="225">
        <f>S1474*H1474</f>
        <v>0</v>
      </c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R1474" s="226" t="s">
        <v>309</v>
      </c>
      <c r="AT1474" s="226" t="s">
        <v>215</v>
      </c>
      <c r="AU1474" s="226" t="s">
        <v>83</v>
      </c>
      <c r="AY1474" s="19" t="s">
        <v>213</v>
      </c>
      <c r="BE1474" s="227">
        <f>IF(N1474="základní",J1474,0)</f>
        <v>0</v>
      </c>
      <c r="BF1474" s="227">
        <f>IF(N1474="snížená",J1474,0)</f>
        <v>0</v>
      </c>
      <c r="BG1474" s="227">
        <f>IF(N1474="zákl. přenesená",J1474,0)</f>
        <v>0</v>
      </c>
      <c r="BH1474" s="227">
        <f>IF(N1474="sníž. přenesená",J1474,0)</f>
        <v>0</v>
      </c>
      <c r="BI1474" s="227">
        <f>IF(N1474="nulová",J1474,0)</f>
        <v>0</v>
      </c>
      <c r="BJ1474" s="19" t="s">
        <v>81</v>
      </c>
      <c r="BK1474" s="227">
        <f>ROUND(I1474*H1474,2)</f>
        <v>0</v>
      </c>
      <c r="BL1474" s="19" t="s">
        <v>309</v>
      </c>
      <c r="BM1474" s="226" t="s">
        <v>1963</v>
      </c>
    </row>
    <row r="1475" s="2" customFormat="1">
      <c r="A1475" s="40"/>
      <c r="B1475" s="41"/>
      <c r="C1475" s="215" t="s">
        <v>1964</v>
      </c>
      <c r="D1475" s="215" t="s">
        <v>215</v>
      </c>
      <c r="E1475" s="216" t="s">
        <v>1965</v>
      </c>
      <c r="F1475" s="217" t="s">
        <v>1966</v>
      </c>
      <c r="G1475" s="218" t="s">
        <v>1808</v>
      </c>
      <c r="H1475" s="282"/>
      <c r="I1475" s="220"/>
      <c r="J1475" s="221">
        <f>ROUND(I1475*H1475,2)</f>
        <v>0</v>
      </c>
      <c r="K1475" s="217" t="s">
        <v>219</v>
      </c>
      <c r="L1475" s="46"/>
      <c r="M1475" s="222" t="s">
        <v>19</v>
      </c>
      <c r="N1475" s="223" t="s">
        <v>45</v>
      </c>
      <c r="O1475" s="86"/>
      <c r="P1475" s="224">
        <f>O1475*H1475</f>
        <v>0</v>
      </c>
      <c r="Q1475" s="224">
        <v>0</v>
      </c>
      <c r="R1475" s="224">
        <f>Q1475*H1475</f>
        <v>0</v>
      </c>
      <c r="S1475" s="224">
        <v>0</v>
      </c>
      <c r="T1475" s="225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26" t="s">
        <v>309</v>
      </c>
      <c r="AT1475" s="226" t="s">
        <v>215</v>
      </c>
      <c r="AU1475" s="226" t="s">
        <v>83</v>
      </c>
      <c r="AY1475" s="19" t="s">
        <v>213</v>
      </c>
      <c r="BE1475" s="227">
        <f>IF(N1475="základní",J1475,0)</f>
        <v>0</v>
      </c>
      <c r="BF1475" s="227">
        <f>IF(N1475="snížená",J1475,0)</f>
        <v>0</v>
      </c>
      <c r="BG1475" s="227">
        <f>IF(N1475="zákl. přenesená",J1475,0)</f>
        <v>0</v>
      </c>
      <c r="BH1475" s="227">
        <f>IF(N1475="sníž. přenesená",J1475,0)</f>
        <v>0</v>
      </c>
      <c r="BI1475" s="227">
        <f>IF(N1475="nulová",J1475,0)</f>
        <v>0</v>
      </c>
      <c r="BJ1475" s="19" t="s">
        <v>81</v>
      </c>
      <c r="BK1475" s="227">
        <f>ROUND(I1475*H1475,2)</f>
        <v>0</v>
      </c>
      <c r="BL1475" s="19" t="s">
        <v>309</v>
      </c>
      <c r="BM1475" s="226" t="s">
        <v>1967</v>
      </c>
    </row>
    <row r="1476" s="12" customFormat="1" ht="22.8" customHeight="1">
      <c r="A1476" s="12"/>
      <c r="B1476" s="199"/>
      <c r="C1476" s="200"/>
      <c r="D1476" s="201" t="s">
        <v>73</v>
      </c>
      <c r="E1476" s="213" t="s">
        <v>1968</v>
      </c>
      <c r="F1476" s="213" t="s">
        <v>1969</v>
      </c>
      <c r="G1476" s="200"/>
      <c r="H1476" s="200"/>
      <c r="I1476" s="203"/>
      <c r="J1476" s="214">
        <f>BK1476</f>
        <v>0</v>
      </c>
      <c r="K1476" s="200"/>
      <c r="L1476" s="205"/>
      <c r="M1476" s="206"/>
      <c r="N1476" s="207"/>
      <c r="O1476" s="207"/>
      <c r="P1476" s="208">
        <f>SUM(P1477:P1822)</f>
        <v>0</v>
      </c>
      <c r="Q1476" s="207"/>
      <c r="R1476" s="208">
        <f>SUM(R1477:R1822)</f>
        <v>63.557750773999999</v>
      </c>
      <c r="S1476" s="207"/>
      <c r="T1476" s="209">
        <f>SUM(T1477:T1822)</f>
        <v>197.14068499999999</v>
      </c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R1476" s="210" t="s">
        <v>83</v>
      </c>
      <c r="AT1476" s="211" t="s">
        <v>73</v>
      </c>
      <c r="AU1476" s="211" t="s">
        <v>81</v>
      </c>
      <c r="AY1476" s="210" t="s">
        <v>213</v>
      </c>
      <c r="BK1476" s="212">
        <f>SUM(BK1477:BK1822)</f>
        <v>0</v>
      </c>
    </row>
    <row r="1477" s="2" customFormat="1">
      <c r="A1477" s="40"/>
      <c r="B1477" s="41"/>
      <c r="C1477" s="215" t="s">
        <v>1970</v>
      </c>
      <c r="D1477" s="215" t="s">
        <v>215</v>
      </c>
      <c r="E1477" s="216" t="s">
        <v>1971</v>
      </c>
      <c r="F1477" s="217" t="s">
        <v>1972</v>
      </c>
      <c r="G1477" s="218" t="s">
        <v>236</v>
      </c>
      <c r="H1477" s="219">
        <v>3487.52</v>
      </c>
      <c r="I1477" s="220"/>
      <c r="J1477" s="221">
        <f>ROUND(I1477*H1477,2)</f>
        <v>0</v>
      </c>
      <c r="K1477" s="217" t="s">
        <v>19</v>
      </c>
      <c r="L1477" s="46"/>
      <c r="M1477" s="222" t="s">
        <v>19</v>
      </c>
      <c r="N1477" s="223" t="s">
        <v>45</v>
      </c>
      <c r="O1477" s="86"/>
      <c r="P1477" s="224">
        <f>O1477*H1477</f>
        <v>0</v>
      </c>
      <c r="Q1477" s="224">
        <v>0</v>
      </c>
      <c r="R1477" s="224">
        <f>Q1477*H1477</f>
        <v>0</v>
      </c>
      <c r="S1477" s="224">
        <v>0</v>
      </c>
      <c r="T1477" s="225">
        <f>S1477*H1477</f>
        <v>0</v>
      </c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R1477" s="226" t="s">
        <v>309</v>
      </c>
      <c r="AT1477" s="226" t="s">
        <v>215</v>
      </c>
      <c r="AU1477" s="226" t="s">
        <v>83</v>
      </c>
      <c r="AY1477" s="19" t="s">
        <v>213</v>
      </c>
      <c r="BE1477" s="227">
        <f>IF(N1477="základní",J1477,0)</f>
        <v>0</v>
      </c>
      <c r="BF1477" s="227">
        <f>IF(N1477="snížená",J1477,0)</f>
        <v>0</v>
      </c>
      <c r="BG1477" s="227">
        <f>IF(N1477="zákl. přenesená",J1477,0)</f>
        <v>0</v>
      </c>
      <c r="BH1477" s="227">
        <f>IF(N1477="sníž. přenesená",J1477,0)</f>
        <v>0</v>
      </c>
      <c r="BI1477" s="227">
        <f>IF(N1477="nulová",J1477,0)</f>
        <v>0</v>
      </c>
      <c r="BJ1477" s="19" t="s">
        <v>81</v>
      </c>
      <c r="BK1477" s="227">
        <f>ROUND(I1477*H1477,2)</f>
        <v>0</v>
      </c>
      <c r="BL1477" s="19" t="s">
        <v>309</v>
      </c>
      <c r="BM1477" s="226" t="s">
        <v>1973</v>
      </c>
    </row>
    <row r="1478" s="13" customFormat="1">
      <c r="A1478" s="13"/>
      <c r="B1478" s="228"/>
      <c r="C1478" s="229"/>
      <c r="D1478" s="230" t="s">
        <v>222</v>
      </c>
      <c r="E1478" s="231" t="s">
        <v>19</v>
      </c>
      <c r="F1478" s="232" t="s">
        <v>271</v>
      </c>
      <c r="G1478" s="229"/>
      <c r="H1478" s="231" t="s">
        <v>19</v>
      </c>
      <c r="I1478" s="233"/>
      <c r="J1478" s="229"/>
      <c r="K1478" s="229"/>
      <c r="L1478" s="234"/>
      <c r="M1478" s="235"/>
      <c r="N1478" s="236"/>
      <c r="O1478" s="236"/>
      <c r="P1478" s="236"/>
      <c r="Q1478" s="236"/>
      <c r="R1478" s="236"/>
      <c r="S1478" s="236"/>
      <c r="T1478" s="237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38" t="s">
        <v>222</v>
      </c>
      <c r="AU1478" s="238" t="s">
        <v>83</v>
      </c>
      <c r="AV1478" s="13" t="s">
        <v>81</v>
      </c>
      <c r="AW1478" s="13" t="s">
        <v>34</v>
      </c>
      <c r="AX1478" s="13" t="s">
        <v>74</v>
      </c>
      <c r="AY1478" s="238" t="s">
        <v>213</v>
      </c>
    </row>
    <row r="1479" s="14" customFormat="1">
      <c r="A1479" s="14"/>
      <c r="B1479" s="239"/>
      <c r="C1479" s="240"/>
      <c r="D1479" s="230" t="s">
        <v>222</v>
      </c>
      <c r="E1479" s="241" t="s">
        <v>19</v>
      </c>
      <c r="F1479" s="242" t="s">
        <v>1974</v>
      </c>
      <c r="G1479" s="240"/>
      <c r="H1479" s="243">
        <v>28.789999999999999</v>
      </c>
      <c r="I1479" s="244"/>
      <c r="J1479" s="240"/>
      <c r="K1479" s="240"/>
      <c r="L1479" s="245"/>
      <c r="M1479" s="246"/>
      <c r="N1479" s="247"/>
      <c r="O1479" s="247"/>
      <c r="P1479" s="247"/>
      <c r="Q1479" s="247"/>
      <c r="R1479" s="247"/>
      <c r="S1479" s="247"/>
      <c r="T1479" s="248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49" t="s">
        <v>222</v>
      </c>
      <c r="AU1479" s="249" t="s">
        <v>83</v>
      </c>
      <c r="AV1479" s="14" t="s">
        <v>83</v>
      </c>
      <c r="AW1479" s="14" t="s">
        <v>34</v>
      </c>
      <c r="AX1479" s="14" t="s">
        <v>74</v>
      </c>
      <c r="AY1479" s="249" t="s">
        <v>213</v>
      </c>
    </row>
    <row r="1480" s="14" customFormat="1">
      <c r="A1480" s="14"/>
      <c r="B1480" s="239"/>
      <c r="C1480" s="240"/>
      <c r="D1480" s="230" t="s">
        <v>222</v>
      </c>
      <c r="E1480" s="241" t="s">
        <v>19</v>
      </c>
      <c r="F1480" s="242" t="s">
        <v>1975</v>
      </c>
      <c r="G1480" s="240"/>
      <c r="H1480" s="243">
        <v>88.408000000000001</v>
      </c>
      <c r="I1480" s="244"/>
      <c r="J1480" s="240"/>
      <c r="K1480" s="240"/>
      <c r="L1480" s="245"/>
      <c r="M1480" s="246"/>
      <c r="N1480" s="247"/>
      <c r="O1480" s="247"/>
      <c r="P1480" s="247"/>
      <c r="Q1480" s="247"/>
      <c r="R1480" s="247"/>
      <c r="S1480" s="247"/>
      <c r="T1480" s="248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49" t="s">
        <v>222</v>
      </c>
      <c r="AU1480" s="249" t="s">
        <v>83</v>
      </c>
      <c r="AV1480" s="14" t="s">
        <v>83</v>
      </c>
      <c r="AW1480" s="14" t="s">
        <v>34</v>
      </c>
      <c r="AX1480" s="14" t="s">
        <v>74</v>
      </c>
      <c r="AY1480" s="249" t="s">
        <v>213</v>
      </c>
    </row>
    <row r="1481" s="14" customFormat="1">
      <c r="A1481" s="14"/>
      <c r="B1481" s="239"/>
      <c r="C1481" s="240"/>
      <c r="D1481" s="230" t="s">
        <v>222</v>
      </c>
      <c r="E1481" s="241" t="s">
        <v>19</v>
      </c>
      <c r="F1481" s="242" t="s">
        <v>1976</v>
      </c>
      <c r="G1481" s="240"/>
      <c r="H1481" s="243">
        <v>21.030999999999999</v>
      </c>
      <c r="I1481" s="244"/>
      <c r="J1481" s="240"/>
      <c r="K1481" s="240"/>
      <c r="L1481" s="245"/>
      <c r="M1481" s="246"/>
      <c r="N1481" s="247"/>
      <c r="O1481" s="247"/>
      <c r="P1481" s="247"/>
      <c r="Q1481" s="247"/>
      <c r="R1481" s="247"/>
      <c r="S1481" s="247"/>
      <c r="T1481" s="248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49" t="s">
        <v>222</v>
      </c>
      <c r="AU1481" s="249" t="s">
        <v>83</v>
      </c>
      <c r="AV1481" s="14" t="s">
        <v>83</v>
      </c>
      <c r="AW1481" s="14" t="s">
        <v>34</v>
      </c>
      <c r="AX1481" s="14" t="s">
        <v>74</v>
      </c>
      <c r="AY1481" s="249" t="s">
        <v>213</v>
      </c>
    </row>
    <row r="1482" s="14" customFormat="1">
      <c r="A1482" s="14"/>
      <c r="B1482" s="239"/>
      <c r="C1482" s="240"/>
      <c r="D1482" s="230" t="s">
        <v>222</v>
      </c>
      <c r="E1482" s="241" t="s">
        <v>19</v>
      </c>
      <c r="F1482" s="242" t="s">
        <v>1977</v>
      </c>
      <c r="G1482" s="240"/>
      <c r="H1482" s="243">
        <v>11.862</v>
      </c>
      <c r="I1482" s="244"/>
      <c r="J1482" s="240"/>
      <c r="K1482" s="240"/>
      <c r="L1482" s="245"/>
      <c r="M1482" s="246"/>
      <c r="N1482" s="247"/>
      <c r="O1482" s="247"/>
      <c r="P1482" s="247"/>
      <c r="Q1482" s="247"/>
      <c r="R1482" s="247"/>
      <c r="S1482" s="247"/>
      <c r="T1482" s="248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49" t="s">
        <v>222</v>
      </c>
      <c r="AU1482" s="249" t="s">
        <v>83</v>
      </c>
      <c r="AV1482" s="14" t="s">
        <v>83</v>
      </c>
      <c r="AW1482" s="14" t="s">
        <v>34</v>
      </c>
      <c r="AX1482" s="14" t="s">
        <v>74</v>
      </c>
      <c r="AY1482" s="249" t="s">
        <v>213</v>
      </c>
    </row>
    <row r="1483" s="14" customFormat="1">
      <c r="A1483" s="14"/>
      <c r="B1483" s="239"/>
      <c r="C1483" s="240"/>
      <c r="D1483" s="230" t="s">
        <v>222</v>
      </c>
      <c r="E1483" s="241" t="s">
        <v>19</v>
      </c>
      <c r="F1483" s="242" t="s">
        <v>1978</v>
      </c>
      <c r="G1483" s="240"/>
      <c r="H1483" s="243">
        <v>7.1920000000000002</v>
      </c>
      <c r="I1483" s="244"/>
      <c r="J1483" s="240"/>
      <c r="K1483" s="240"/>
      <c r="L1483" s="245"/>
      <c r="M1483" s="246"/>
      <c r="N1483" s="247"/>
      <c r="O1483" s="247"/>
      <c r="P1483" s="247"/>
      <c r="Q1483" s="247"/>
      <c r="R1483" s="247"/>
      <c r="S1483" s="247"/>
      <c r="T1483" s="248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49" t="s">
        <v>222</v>
      </c>
      <c r="AU1483" s="249" t="s">
        <v>83</v>
      </c>
      <c r="AV1483" s="14" t="s">
        <v>83</v>
      </c>
      <c r="AW1483" s="14" t="s">
        <v>34</v>
      </c>
      <c r="AX1483" s="14" t="s">
        <v>74</v>
      </c>
      <c r="AY1483" s="249" t="s">
        <v>213</v>
      </c>
    </row>
    <row r="1484" s="14" customFormat="1">
      <c r="A1484" s="14"/>
      <c r="B1484" s="239"/>
      <c r="C1484" s="240"/>
      <c r="D1484" s="230" t="s">
        <v>222</v>
      </c>
      <c r="E1484" s="241" t="s">
        <v>19</v>
      </c>
      <c r="F1484" s="242" t="s">
        <v>1979</v>
      </c>
      <c r="G1484" s="240"/>
      <c r="H1484" s="243">
        <v>15.311999999999999</v>
      </c>
      <c r="I1484" s="244"/>
      <c r="J1484" s="240"/>
      <c r="K1484" s="240"/>
      <c r="L1484" s="245"/>
      <c r="M1484" s="246"/>
      <c r="N1484" s="247"/>
      <c r="O1484" s="247"/>
      <c r="P1484" s="247"/>
      <c r="Q1484" s="247"/>
      <c r="R1484" s="247"/>
      <c r="S1484" s="247"/>
      <c r="T1484" s="248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49" t="s">
        <v>222</v>
      </c>
      <c r="AU1484" s="249" t="s">
        <v>83</v>
      </c>
      <c r="AV1484" s="14" t="s">
        <v>83</v>
      </c>
      <c r="AW1484" s="14" t="s">
        <v>34</v>
      </c>
      <c r="AX1484" s="14" t="s">
        <v>74</v>
      </c>
      <c r="AY1484" s="249" t="s">
        <v>213</v>
      </c>
    </row>
    <row r="1485" s="14" customFormat="1">
      <c r="A1485" s="14"/>
      <c r="B1485" s="239"/>
      <c r="C1485" s="240"/>
      <c r="D1485" s="230" t="s">
        <v>222</v>
      </c>
      <c r="E1485" s="241" t="s">
        <v>19</v>
      </c>
      <c r="F1485" s="242" t="s">
        <v>1980</v>
      </c>
      <c r="G1485" s="240"/>
      <c r="H1485" s="243">
        <v>1.6799999999999999</v>
      </c>
      <c r="I1485" s="244"/>
      <c r="J1485" s="240"/>
      <c r="K1485" s="240"/>
      <c r="L1485" s="245"/>
      <c r="M1485" s="246"/>
      <c r="N1485" s="247"/>
      <c r="O1485" s="247"/>
      <c r="P1485" s="247"/>
      <c r="Q1485" s="247"/>
      <c r="R1485" s="247"/>
      <c r="S1485" s="247"/>
      <c r="T1485" s="248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49" t="s">
        <v>222</v>
      </c>
      <c r="AU1485" s="249" t="s">
        <v>83</v>
      </c>
      <c r="AV1485" s="14" t="s">
        <v>83</v>
      </c>
      <c r="AW1485" s="14" t="s">
        <v>34</v>
      </c>
      <c r="AX1485" s="14" t="s">
        <v>74</v>
      </c>
      <c r="AY1485" s="249" t="s">
        <v>213</v>
      </c>
    </row>
    <row r="1486" s="14" customFormat="1">
      <c r="A1486" s="14"/>
      <c r="B1486" s="239"/>
      <c r="C1486" s="240"/>
      <c r="D1486" s="230" t="s">
        <v>222</v>
      </c>
      <c r="E1486" s="241" t="s">
        <v>19</v>
      </c>
      <c r="F1486" s="242" t="s">
        <v>1981</v>
      </c>
      <c r="G1486" s="240"/>
      <c r="H1486" s="243">
        <v>28.584</v>
      </c>
      <c r="I1486" s="244"/>
      <c r="J1486" s="240"/>
      <c r="K1486" s="240"/>
      <c r="L1486" s="245"/>
      <c r="M1486" s="246"/>
      <c r="N1486" s="247"/>
      <c r="O1486" s="247"/>
      <c r="P1486" s="247"/>
      <c r="Q1486" s="247"/>
      <c r="R1486" s="247"/>
      <c r="S1486" s="247"/>
      <c r="T1486" s="248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49" t="s">
        <v>222</v>
      </c>
      <c r="AU1486" s="249" t="s">
        <v>83</v>
      </c>
      <c r="AV1486" s="14" t="s">
        <v>83</v>
      </c>
      <c r="AW1486" s="14" t="s">
        <v>34</v>
      </c>
      <c r="AX1486" s="14" t="s">
        <v>74</v>
      </c>
      <c r="AY1486" s="249" t="s">
        <v>213</v>
      </c>
    </row>
    <row r="1487" s="14" customFormat="1">
      <c r="A1487" s="14"/>
      <c r="B1487" s="239"/>
      <c r="C1487" s="240"/>
      <c r="D1487" s="230" t="s">
        <v>222</v>
      </c>
      <c r="E1487" s="241" t="s">
        <v>19</v>
      </c>
      <c r="F1487" s="242" t="s">
        <v>1982</v>
      </c>
      <c r="G1487" s="240"/>
      <c r="H1487" s="243">
        <v>3.423</v>
      </c>
      <c r="I1487" s="244"/>
      <c r="J1487" s="240"/>
      <c r="K1487" s="240"/>
      <c r="L1487" s="245"/>
      <c r="M1487" s="246"/>
      <c r="N1487" s="247"/>
      <c r="O1487" s="247"/>
      <c r="P1487" s="247"/>
      <c r="Q1487" s="247"/>
      <c r="R1487" s="247"/>
      <c r="S1487" s="247"/>
      <c r="T1487" s="248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49" t="s">
        <v>222</v>
      </c>
      <c r="AU1487" s="249" t="s">
        <v>83</v>
      </c>
      <c r="AV1487" s="14" t="s">
        <v>83</v>
      </c>
      <c r="AW1487" s="14" t="s">
        <v>34</v>
      </c>
      <c r="AX1487" s="14" t="s">
        <v>74</v>
      </c>
      <c r="AY1487" s="249" t="s">
        <v>213</v>
      </c>
    </row>
    <row r="1488" s="14" customFormat="1">
      <c r="A1488" s="14"/>
      <c r="B1488" s="239"/>
      <c r="C1488" s="240"/>
      <c r="D1488" s="230" t="s">
        <v>222</v>
      </c>
      <c r="E1488" s="241" t="s">
        <v>19</v>
      </c>
      <c r="F1488" s="242" t="s">
        <v>1983</v>
      </c>
      <c r="G1488" s="240"/>
      <c r="H1488" s="243">
        <v>108.524</v>
      </c>
      <c r="I1488" s="244"/>
      <c r="J1488" s="240"/>
      <c r="K1488" s="240"/>
      <c r="L1488" s="245"/>
      <c r="M1488" s="246"/>
      <c r="N1488" s="247"/>
      <c r="O1488" s="247"/>
      <c r="P1488" s="247"/>
      <c r="Q1488" s="247"/>
      <c r="R1488" s="247"/>
      <c r="S1488" s="247"/>
      <c r="T1488" s="248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49" t="s">
        <v>222</v>
      </c>
      <c r="AU1488" s="249" t="s">
        <v>83</v>
      </c>
      <c r="AV1488" s="14" t="s">
        <v>83</v>
      </c>
      <c r="AW1488" s="14" t="s">
        <v>34</v>
      </c>
      <c r="AX1488" s="14" t="s">
        <v>74</v>
      </c>
      <c r="AY1488" s="249" t="s">
        <v>213</v>
      </c>
    </row>
    <row r="1489" s="14" customFormat="1">
      <c r="A1489" s="14"/>
      <c r="B1489" s="239"/>
      <c r="C1489" s="240"/>
      <c r="D1489" s="230" t="s">
        <v>222</v>
      </c>
      <c r="E1489" s="241" t="s">
        <v>19</v>
      </c>
      <c r="F1489" s="242" t="s">
        <v>1984</v>
      </c>
      <c r="G1489" s="240"/>
      <c r="H1489" s="243">
        <v>13.888999999999999</v>
      </c>
      <c r="I1489" s="244"/>
      <c r="J1489" s="240"/>
      <c r="K1489" s="240"/>
      <c r="L1489" s="245"/>
      <c r="M1489" s="246"/>
      <c r="N1489" s="247"/>
      <c r="O1489" s="247"/>
      <c r="P1489" s="247"/>
      <c r="Q1489" s="247"/>
      <c r="R1489" s="247"/>
      <c r="S1489" s="247"/>
      <c r="T1489" s="248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49" t="s">
        <v>222</v>
      </c>
      <c r="AU1489" s="249" t="s">
        <v>83</v>
      </c>
      <c r="AV1489" s="14" t="s">
        <v>83</v>
      </c>
      <c r="AW1489" s="14" t="s">
        <v>34</v>
      </c>
      <c r="AX1489" s="14" t="s">
        <v>74</v>
      </c>
      <c r="AY1489" s="249" t="s">
        <v>213</v>
      </c>
    </row>
    <row r="1490" s="14" customFormat="1">
      <c r="A1490" s="14"/>
      <c r="B1490" s="239"/>
      <c r="C1490" s="240"/>
      <c r="D1490" s="230" t="s">
        <v>222</v>
      </c>
      <c r="E1490" s="241" t="s">
        <v>19</v>
      </c>
      <c r="F1490" s="242" t="s">
        <v>1985</v>
      </c>
      <c r="G1490" s="240"/>
      <c r="H1490" s="243">
        <v>20.439</v>
      </c>
      <c r="I1490" s="244"/>
      <c r="J1490" s="240"/>
      <c r="K1490" s="240"/>
      <c r="L1490" s="245"/>
      <c r="M1490" s="246"/>
      <c r="N1490" s="247"/>
      <c r="O1490" s="247"/>
      <c r="P1490" s="247"/>
      <c r="Q1490" s="247"/>
      <c r="R1490" s="247"/>
      <c r="S1490" s="247"/>
      <c r="T1490" s="248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49" t="s">
        <v>222</v>
      </c>
      <c r="AU1490" s="249" t="s">
        <v>83</v>
      </c>
      <c r="AV1490" s="14" t="s">
        <v>83</v>
      </c>
      <c r="AW1490" s="14" t="s">
        <v>34</v>
      </c>
      <c r="AX1490" s="14" t="s">
        <v>74</v>
      </c>
      <c r="AY1490" s="249" t="s">
        <v>213</v>
      </c>
    </row>
    <row r="1491" s="14" customFormat="1">
      <c r="A1491" s="14"/>
      <c r="B1491" s="239"/>
      <c r="C1491" s="240"/>
      <c r="D1491" s="230" t="s">
        <v>222</v>
      </c>
      <c r="E1491" s="241" t="s">
        <v>19</v>
      </c>
      <c r="F1491" s="242" t="s">
        <v>1986</v>
      </c>
      <c r="G1491" s="240"/>
      <c r="H1491" s="243">
        <v>2.968</v>
      </c>
      <c r="I1491" s="244"/>
      <c r="J1491" s="240"/>
      <c r="K1491" s="240"/>
      <c r="L1491" s="245"/>
      <c r="M1491" s="246"/>
      <c r="N1491" s="247"/>
      <c r="O1491" s="247"/>
      <c r="P1491" s="247"/>
      <c r="Q1491" s="247"/>
      <c r="R1491" s="247"/>
      <c r="S1491" s="247"/>
      <c r="T1491" s="248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49" t="s">
        <v>222</v>
      </c>
      <c r="AU1491" s="249" t="s">
        <v>83</v>
      </c>
      <c r="AV1491" s="14" t="s">
        <v>83</v>
      </c>
      <c r="AW1491" s="14" t="s">
        <v>34</v>
      </c>
      <c r="AX1491" s="14" t="s">
        <v>74</v>
      </c>
      <c r="AY1491" s="249" t="s">
        <v>213</v>
      </c>
    </row>
    <row r="1492" s="14" customFormat="1">
      <c r="A1492" s="14"/>
      <c r="B1492" s="239"/>
      <c r="C1492" s="240"/>
      <c r="D1492" s="230" t="s">
        <v>222</v>
      </c>
      <c r="E1492" s="241" t="s">
        <v>19</v>
      </c>
      <c r="F1492" s="242" t="s">
        <v>1987</v>
      </c>
      <c r="G1492" s="240"/>
      <c r="H1492" s="243">
        <v>9.657</v>
      </c>
      <c r="I1492" s="244"/>
      <c r="J1492" s="240"/>
      <c r="K1492" s="240"/>
      <c r="L1492" s="245"/>
      <c r="M1492" s="246"/>
      <c r="N1492" s="247"/>
      <c r="O1492" s="247"/>
      <c r="P1492" s="247"/>
      <c r="Q1492" s="247"/>
      <c r="R1492" s="247"/>
      <c r="S1492" s="247"/>
      <c r="T1492" s="248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49" t="s">
        <v>222</v>
      </c>
      <c r="AU1492" s="249" t="s">
        <v>83</v>
      </c>
      <c r="AV1492" s="14" t="s">
        <v>83</v>
      </c>
      <c r="AW1492" s="14" t="s">
        <v>34</v>
      </c>
      <c r="AX1492" s="14" t="s">
        <v>74</v>
      </c>
      <c r="AY1492" s="249" t="s">
        <v>213</v>
      </c>
    </row>
    <row r="1493" s="14" customFormat="1">
      <c r="A1493" s="14"/>
      <c r="B1493" s="239"/>
      <c r="C1493" s="240"/>
      <c r="D1493" s="230" t="s">
        <v>222</v>
      </c>
      <c r="E1493" s="241" t="s">
        <v>19</v>
      </c>
      <c r="F1493" s="242" t="s">
        <v>1988</v>
      </c>
      <c r="G1493" s="240"/>
      <c r="H1493" s="243">
        <v>5.3890000000000002</v>
      </c>
      <c r="I1493" s="244"/>
      <c r="J1493" s="240"/>
      <c r="K1493" s="240"/>
      <c r="L1493" s="245"/>
      <c r="M1493" s="246"/>
      <c r="N1493" s="247"/>
      <c r="O1493" s="247"/>
      <c r="P1493" s="247"/>
      <c r="Q1493" s="247"/>
      <c r="R1493" s="247"/>
      <c r="S1493" s="247"/>
      <c r="T1493" s="248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49" t="s">
        <v>222</v>
      </c>
      <c r="AU1493" s="249" t="s">
        <v>83</v>
      </c>
      <c r="AV1493" s="14" t="s">
        <v>83</v>
      </c>
      <c r="AW1493" s="14" t="s">
        <v>34</v>
      </c>
      <c r="AX1493" s="14" t="s">
        <v>74</v>
      </c>
      <c r="AY1493" s="249" t="s">
        <v>213</v>
      </c>
    </row>
    <row r="1494" s="14" customFormat="1">
      <c r="A1494" s="14"/>
      <c r="B1494" s="239"/>
      <c r="C1494" s="240"/>
      <c r="D1494" s="230" t="s">
        <v>222</v>
      </c>
      <c r="E1494" s="241" t="s">
        <v>19</v>
      </c>
      <c r="F1494" s="242" t="s">
        <v>1989</v>
      </c>
      <c r="G1494" s="240"/>
      <c r="H1494" s="243">
        <v>15.311999999999999</v>
      </c>
      <c r="I1494" s="244"/>
      <c r="J1494" s="240"/>
      <c r="K1494" s="240"/>
      <c r="L1494" s="245"/>
      <c r="M1494" s="246"/>
      <c r="N1494" s="247"/>
      <c r="O1494" s="247"/>
      <c r="P1494" s="247"/>
      <c r="Q1494" s="247"/>
      <c r="R1494" s="247"/>
      <c r="S1494" s="247"/>
      <c r="T1494" s="248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49" t="s">
        <v>222</v>
      </c>
      <c r="AU1494" s="249" t="s">
        <v>83</v>
      </c>
      <c r="AV1494" s="14" t="s">
        <v>83</v>
      </c>
      <c r="AW1494" s="14" t="s">
        <v>34</v>
      </c>
      <c r="AX1494" s="14" t="s">
        <v>74</v>
      </c>
      <c r="AY1494" s="249" t="s">
        <v>213</v>
      </c>
    </row>
    <row r="1495" s="16" customFormat="1">
      <c r="A1495" s="16"/>
      <c r="B1495" s="261"/>
      <c r="C1495" s="262"/>
      <c r="D1495" s="230" t="s">
        <v>222</v>
      </c>
      <c r="E1495" s="263" t="s">
        <v>19</v>
      </c>
      <c r="F1495" s="264" t="s">
        <v>299</v>
      </c>
      <c r="G1495" s="262"/>
      <c r="H1495" s="265">
        <v>382.45999999999998</v>
      </c>
      <c r="I1495" s="266"/>
      <c r="J1495" s="262"/>
      <c r="K1495" s="262"/>
      <c r="L1495" s="267"/>
      <c r="M1495" s="268"/>
      <c r="N1495" s="269"/>
      <c r="O1495" s="269"/>
      <c r="P1495" s="269"/>
      <c r="Q1495" s="269"/>
      <c r="R1495" s="269"/>
      <c r="S1495" s="269"/>
      <c r="T1495" s="270"/>
      <c r="U1495" s="16"/>
      <c r="V1495" s="16"/>
      <c r="W1495" s="16"/>
      <c r="X1495" s="16"/>
      <c r="Y1495" s="16"/>
      <c r="Z1495" s="16"/>
      <c r="AA1495" s="16"/>
      <c r="AB1495" s="16"/>
      <c r="AC1495" s="16"/>
      <c r="AD1495" s="16"/>
      <c r="AE1495" s="16"/>
      <c r="AT1495" s="271" t="s">
        <v>222</v>
      </c>
      <c r="AU1495" s="271" t="s">
        <v>83</v>
      </c>
      <c r="AV1495" s="16" t="s">
        <v>106</v>
      </c>
      <c r="AW1495" s="16" t="s">
        <v>34</v>
      </c>
      <c r="AX1495" s="16" t="s">
        <v>74</v>
      </c>
      <c r="AY1495" s="271" t="s">
        <v>213</v>
      </c>
    </row>
    <row r="1496" s="14" customFormat="1">
      <c r="A1496" s="14"/>
      <c r="B1496" s="239"/>
      <c r="C1496" s="240"/>
      <c r="D1496" s="230" t="s">
        <v>222</v>
      </c>
      <c r="E1496" s="241" t="s">
        <v>19</v>
      </c>
      <c r="F1496" s="242" t="s">
        <v>1990</v>
      </c>
      <c r="G1496" s="240"/>
      <c r="H1496" s="243">
        <v>54.719999999999999</v>
      </c>
      <c r="I1496" s="244"/>
      <c r="J1496" s="240"/>
      <c r="K1496" s="240"/>
      <c r="L1496" s="245"/>
      <c r="M1496" s="246"/>
      <c r="N1496" s="247"/>
      <c r="O1496" s="247"/>
      <c r="P1496" s="247"/>
      <c r="Q1496" s="247"/>
      <c r="R1496" s="247"/>
      <c r="S1496" s="247"/>
      <c r="T1496" s="248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49" t="s">
        <v>222</v>
      </c>
      <c r="AU1496" s="249" t="s">
        <v>83</v>
      </c>
      <c r="AV1496" s="14" t="s">
        <v>83</v>
      </c>
      <c r="AW1496" s="14" t="s">
        <v>34</v>
      </c>
      <c r="AX1496" s="14" t="s">
        <v>74</v>
      </c>
      <c r="AY1496" s="249" t="s">
        <v>213</v>
      </c>
    </row>
    <row r="1497" s="14" customFormat="1">
      <c r="A1497" s="14"/>
      <c r="B1497" s="239"/>
      <c r="C1497" s="240"/>
      <c r="D1497" s="230" t="s">
        <v>222</v>
      </c>
      <c r="E1497" s="241" t="s">
        <v>19</v>
      </c>
      <c r="F1497" s="242" t="s">
        <v>1991</v>
      </c>
      <c r="G1497" s="240"/>
      <c r="H1497" s="243">
        <v>1.25</v>
      </c>
      <c r="I1497" s="244"/>
      <c r="J1497" s="240"/>
      <c r="K1497" s="240"/>
      <c r="L1497" s="245"/>
      <c r="M1497" s="246"/>
      <c r="N1497" s="247"/>
      <c r="O1497" s="247"/>
      <c r="P1497" s="247"/>
      <c r="Q1497" s="247"/>
      <c r="R1497" s="247"/>
      <c r="S1497" s="247"/>
      <c r="T1497" s="248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49" t="s">
        <v>222</v>
      </c>
      <c r="AU1497" s="249" t="s">
        <v>83</v>
      </c>
      <c r="AV1497" s="14" t="s">
        <v>83</v>
      </c>
      <c r="AW1497" s="14" t="s">
        <v>34</v>
      </c>
      <c r="AX1497" s="14" t="s">
        <v>74</v>
      </c>
      <c r="AY1497" s="249" t="s">
        <v>213</v>
      </c>
    </row>
    <row r="1498" s="14" customFormat="1">
      <c r="A1498" s="14"/>
      <c r="B1498" s="239"/>
      <c r="C1498" s="240"/>
      <c r="D1498" s="230" t="s">
        <v>222</v>
      </c>
      <c r="E1498" s="241" t="s">
        <v>19</v>
      </c>
      <c r="F1498" s="242" t="s">
        <v>1992</v>
      </c>
      <c r="G1498" s="240"/>
      <c r="H1498" s="243">
        <v>26.265999999999998</v>
      </c>
      <c r="I1498" s="244"/>
      <c r="J1498" s="240"/>
      <c r="K1498" s="240"/>
      <c r="L1498" s="245"/>
      <c r="M1498" s="246"/>
      <c r="N1498" s="247"/>
      <c r="O1498" s="247"/>
      <c r="P1498" s="247"/>
      <c r="Q1498" s="247"/>
      <c r="R1498" s="247"/>
      <c r="S1498" s="247"/>
      <c r="T1498" s="248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49" t="s">
        <v>222</v>
      </c>
      <c r="AU1498" s="249" t="s">
        <v>83</v>
      </c>
      <c r="AV1498" s="14" t="s">
        <v>83</v>
      </c>
      <c r="AW1498" s="14" t="s">
        <v>34</v>
      </c>
      <c r="AX1498" s="14" t="s">
        <v>74</v>
      </c>
      <c r="AY1498" s="249" t="s">
        <v>213</v>
      </c>
    </row>
    <row r="1499" s="14" customFormat="1">
      <c r="A1499" s="14"/>
      <c r="B1499" s="239"/>
      <c r="C1499" s="240"/>
      <c r="D1499" s="230" t="s">
        <v>222</v>
      </c>
      <c r="E1499" s="241" t="s">
        <v>19</v>
      </c>
      <c r="F1499" s="242" t="s">
        <v>1993</v>
      </c>
      <c r="G1499" s="240"/>
      <c r="H1499" s="243">
        <v>44.243000000000002</v>
      </c>
      <c r="I1499" s="244"/>
      <c r="J1499" s="240"/>
      <c r="K1499" s="240"/>
      <c r="L1499" s="245"/>
      <c r="M1499" s="246"/>
      <c r="N1499" s="247"/>
      <c r="O1499" s="247"/>
      <c r="P1499" s="247"/>
      <c r="Q1499" s="247"/>
      <c r="R1499" s="247"/>
      <c r="S1499" s="247"/>
      <c r="T1499" s="248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49" t="s">
        <v>222</v>
      </c>
      <c r="AU1499" s="249" t="s">
        <v>83</v>
      </c>
      <c r="AV1499" s="14" t="s">
        <v>83</v>
      </c>
      <c r="AW1499" s="14" t="s">
        <v>34</v>
      </c>
      <c r="AX1499" s="14" t="s">
        <v>74</v>
      </c>
      <c r="AY1499" s="249" t="s">
        <v>213</v>
      </c>
    </row>
    <row r="1500" s="14" customFormat="1">
      <c r="A1500" s="14"/>
      <c r="B1500" s="239"/>
      <c r="C1500" s="240"/>
      <c r="D1500" s="230" t="s">
        <v>222</v>
      </c>
      <c r="E1500" s="241" t="s">
        <v>19</v>
      </c>
      <c r="F1500" s="242" t="s">
        <v>1994</v>
      </c>
      <c r="G1500" s="240"/>
      <c r="H1500" s="243">
        <v>23.652000000000001</v>
      </c>
      <c r="I1500" s="244"/>
      <c r="J1500" s="240"/>
      <c r="K1500" s="240"/>
      <c r="L1500" s="245"/>
      <c r="M1500" s="246"/>
      <c r="N1500" s="247"/>
      <c r="O1500" s="247"/>
      <c r="P1500" s="247"/>
      <c r="Q1500" s="247"/>
      <c r="R1500" s="247"/>
      <c r="S1500" s="247"/>
      <c r="T1500" s="248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49" t="s">
        <v>222</v>
      </c>
      <c r="AU1500" s="249" t="s">
        <v>83</v>
      </c>
      <c r="AV1500" s="14" t="s">
        <v>83</v>
      </c>
      <c r="AW1500" s="14" t="s">
        <v>34</v>
      </c>
      <c r="AX1500" s="14" t="s">
        <v>74</v>
      </c>
      <c r="AY1500" s="249" t="s">
        <v>213</v>
      </c>
    </row>
    <row r="1501" s="14" customFormat="1">
      <c r="A1501" s="14"/>
      <c r="B1501" s="239"/>
      <c r="C1501" s="240"/>
      <c r="D1501" s="230" t="s">
        <v>222</v>
      </c>
      <c r="E1501" s="241" t="s">
        <v>19</v>
      </c>
      <c r="F1501" s="242" t="s">
        <v>1995</v>
      </c>
      <c r="G1501" s="240"/>
      <c r="H1501" s="243">
        <v>310.55700000000002</v>
      </c>
      <c r="I1501" s="244"/>
      <c r="J1501" s="240"/>
      <c r="K1501" s="240"/>
      <c r="L1501" s="245"/>
      <c r="M1501" s="246"/>
      <c r="N1501" s="247"/>
      <c r="O1501" s="247"/>
      <c r="P1501" s="247"/>
      <c r="Q1501" s="247"/>
      <c r="R1501" s="247"/>
      <c r="S1501" s="247"/>
      <c r="T1501" s="248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49" t="s">
        <v>222</v>
      </c>
      <c r="AU1501" s="249" t="s">
        <v>83</v>
      </c>
      <c r="AV1501" s="14" t="s">
        <v>83</v>
      </c>
      <c r="AW1501" s="14" t="s">
        <v>34</v>
      </c>
      <c r="AX1501" s="14" t="s">
        <v>74</v>
      </c>
      <c r="AY1501" s="249" t="s">
        <v>213</v>
      </c>
    </row>
    <row r="1502" s="14" customFormat="1">
      <c r="A1502" s="14"/>
      <c r="B1502" s="239"/>
      <c r="C1502" s="240"/>
      <c r="D1502" s="230" t="s">
        <v>222</v>
      </c>
      <c r="E1502" s="241" t="s">
        <v>19</v>
      </c>
      <c r="F1502" s="242" t="s">
        <v>1996</v>
      </c>
      <c r="G1502" s="240"/>
      <c r="H1502" s="243">
        <v>74.521000000000001</v>
      </c>
      <c r="I1502" s="244"/>
      <c r="J1502" s="240"/>
      <c r="K1502" s="240"/>
      <c r="L1502" s="245"/>
      <c r="M1502" s="246"/>
      <c r="N1502" s="247"/>
      <c r="O1502" s="247"/>
      <c r="P1502" s="247"/>
      <c r="Q1502" s="247"/>
      <c r="R1502" s="247"/>
      <c r="S1502" s="247"/>
      <c r="T1502" s="248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49" t="s">
        <v>222</v>
      </c>
      <c r="AU1502" s="249" t="s">
        <v>83</v>
      </c>
      <c r="AV1502" s="14" t="s">
        <v>83</v>
      </c>
      <c r="AW1502" s="14" t="s">
        <v>34</v>
      </c>
      <c r="AX1502" s="14" t="s">
        <v>74</v>
      </c>
      <c r="AY1502" s="249" t="s">
        <v>213</v>
      </c>
    </row>
    <row r="1503" s="14" customFormat="1">
      <c r="A1503" s="14"/>
      <c r="B1503" s="239"/>
      <c r="C1503" s="240"/>
      <c r="D1503" s="230" t="s">
        <v>222</v>
      </c>
      <c r="E1503" s="241" t="s">
        <v>19</v>
      </c>
      <c r="F1503" s="242" t="s">
        <v>1997</v>
      </c>
      <c r="G1503" s="240"/>
      <c r="H1503" s="243">
        <v>20.898</v>
      </c>
      <c r="I1503" s="244"/>
      <c r="J1503" s="240"/>
      <c r="K1503" s="240"/>
      <c r="L1503" s="245"/>
      <c r="M1503" s="246"/>
      <c r="N1503" s="247"/>
      <c r="O1503" s="247"/>
      <c r="P1503" s="247"/>
      <c r="Q1503" s="247"/>
      <c r="R1503" s="247"/>
      <c r="S1503" s="247"/>
      <c r="T1503" s="248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49" t="s">
        <v>222</v>
      </c>
      <c r="AU1503" s="249" t="s">
        <v>83</v>
      </c>
      <c r="AV1503" s="14" t="s">
        <v>83</v>
      </c>
      <c r="AW1503" s="14" t="s">
        <v>34</v>
      </c>
      <c r="AX1503" s="14" t="s">
        <v>74</v>
      </c>
      <c r="AY1503" s="249" t="s">
        <v>213</v>
      </c>
    </row>
    <row r="1504" s="14" customFormat="1">
      <c r="A1504" s="14"/>
      <c r="B1504" s="239"/>
      <c r="C1504" s="240"/>
      <c r="D1504" s="230" t="s">
        <v>222</v>
      </c>
      <c r="E1504" s="241" t="s">
        <v>19</v>
      </c>
      <c r="F1504" s="242" t="s">
        <v>1998</v>
      </c>
      <c r="G1504" s="240"/>
      <c r="H1504" s="243">
        <v>45.840000000000003</v>
      </c>
      <c r="I1504" s="244"/>
      <c r="J1504" s="240"/>
      <c r="K1504" s="240"/>
      <c r="L1504" s="245"/>
      <c r="M1504" s="246"/>
      <c r="N1504" s="247"/>
      <c r="O1504" s="247"/>
      <c r="P1504" s="247"/>
      <c r="Q1504" s="247"/>
      <c r="R1504" s="247"/>
      <c r="S1504" s="247"/>
      <c r="T1504" s="248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49" t="s">
        <v>222</v>
      </c>
      <c r="AU1504" s="249" t="s">
        <v>83</v>
      </c>
      <c r="AV1504" s="14" t="s">
        <v>83</v>
      </c>
      <c r="AW1504" s="14" t="s">
        <v>34</v>
      </c>
      <c r="AX1504" s="14" t="s">
        <v>74</v>
      </c>
      <c r="AY1504" s="249" t="s">
        <v>213</v>
      </c>
    </row>
    <row r="1505" s="16" customFormat="1">
      <c r="A1505" s="16"/>
      <c r="B1505" s="261"/>
      <c r="C1505" s="262"/>
      <c r="D1505" s="230" t="s">
        <v>222</v>
      </c>
      <c r="E1505" s="263" t="s">
        <v>19</v>
      </c>
      <c r="F1505" s="264" t="s">
        <v>299</v>
      </c>
      <c r="G1505" s="262"/>
      <c r="H1505" s="265">
        <v>601.947</v>
      </c>
      <c r="I1505" s="266"/>
      <c r="J1505" s="262"/>
      <c r="K1505" s="262"/>
      <c r="L1505" s="267"/>
      <c r="M1505" s="268"/>
      <c r="N1505" s="269"/>
      <c r="O1505" s="269"/>
      <c r="P1505" s="269"/>
      <c r="Q1505" s="269"/>
      <c r="R1505" s="269"/>
      <c r="S1505" s="269"/>
      <c r="T1505" s="270"/>
      <c r="U1505" s="16"/>
      <c r="V1505" s="16"/>
      <c r="W1505" s="16"/>
      <c r="X1505" s="16"/>
      <c r="Y1505" s="16"/>
      <c r="Z1505" s="16"/>
      <c r="AA1505" s="16"/>
      <c r="AB1505" s="16"/>
      <c r="AC1505" s="16"/>
      <c r="AD1505" s="16"/>
      <c r="AE1505" s="16"/>
      <c r="AT1505" s="271" t="s">
        <v>222</v>
      </c>
      <c r="AU1505" s="271" t="s">
        <v>83</v>
      </c>
      <c r="AV1505" s="16" t="s">
        <v>106</v>
      </c>
      <c r="AW1505" s="16" t="s">
        <v>34</v>
      </c>
      <c r="AX1505" s="16" t="s">
        <v>74</v>
      </c>
      <c r="AY1505" s="271" t="s">
        <v>213</v>
      </c>
    </row>
    <row r="1506" s="13" customFormat="1">
      <c r="A1506" s="13"/>
      <c r="B1506" s="228"/>
      <c r="C1506" s="229"/>
      <c r="D1506" s="230" t="s">
        <v>222</v>
      </c>
      <c r="E1506" s="231" t="s">
        <v>19</v>
      </c>
      <c r="F1506" s="232" t="s">
        <v>1999</v>
      </c>
      <c r="G1506" s="229"/>
      <c r="H1506" s="231" t="s">
        <v>19</v>
      </c>
      <c r="I1506" s="233"/>
      <c r="J1506" s="229"/>
      <c r="K1506" s="229"/>
      <c r="L1506" s="234"/>
      <c r="M1506" s="235"/>
      <c r="N1506" s="236"/>
      <c r="O1506" s="236"/>
      <c r="P1506" s="236"/>
      <c r="Q1506" s="236"/>
      <c r="R1506" s="236"/>
      <c r="S1506" s="236"/>
      <c r="T1506" s="237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38" t="s">
        <v>222</v>
      </c>
      <c r="AU1506" s="238" t="s">
        <v>83</v>
      </c>
      <c r="AV1506" s="13" t="s">
        <v>81</v>
      </c>
      <c r="AW1506" s="13" t="s">
        <v>34</v>
      </c>
      <c r="AX1506" s="13" t="s">
        <v>74</v>
      </c>
      <c r="AY1506" s="238" t="s">
        <v>213</v>
      </c>
    </row>
    <row r="1507" s="14" customFormat="1">
      <c r="A1507" s="14"/>
      <c r="B1507" s="239"/>
      <c r="C1507" s="240"/>
      <c r="D1507" s="230" t="s">
        <v>222</v>
      </c>
      <c r="E1507" s="241" t="s">
        <v>19</v>
      </c>
      <c r="F1507" s="242" t="s">
        <v>2000</v>
      </c>
      <c r="G1507" s="240"/>
      <c r="H1507" s="243">
        <v>2033.6669999999999</v>
      </c>
      <c r="I1507" s="244"/>
      <c r="J1507" s="240"/>
      <c r="K1507" s="240"/>
      <c r="L1507" s="245"/>
      <c r="M1507" s="246"/>
      <c r="N1507" s="247"/>
      <c r="O1507" s="247"/>
      <c r="P1507" s="247"/>
      <c r="Q1507" s="247"/>
      <c r="R1507" s="247"/>
      <c r="S1507" s="247"/>
      <c r="T1507" s="248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49" t="s">
        <v>222</v>
      </c>
      <c r="AU1507" s="249" t="s">
        <v>83</v>
      </c>
      <c r="AV1507" s="14" t="s">
        <v>83</v>
      </c>
      <c r="AW1507" s="14" t="s">
        <v>34</v>
      </c>
      <c r="AX1507" s="14" t="s">
        <v>74</v>
      </c>
      <c r="AY1507" s="249" t="s">
        <v>213</v>
      </c>
    </row>
    <row r="1508" s="13" customFormat="1">
      <c r="A1508" s="13"/>
      <c r="B1508" s="228"/>
      <c r="C1508" s="229"/>
      <c r="D1508" s="230" t="s">
        <v>222</v>
      </c>
      <c r="E1508" s="231" t="s">
        <v>19</v>
      </c>
      <c r="F1508" s="232" t="s">
        <v>2001</v>
      </c>
      <c r="G1508" s="229"/>
      <c r="H1508" s="231" t="s">
        <v>19</v>
      </c>
      <c r="I1508" s="233"/>
      <c r="J1508" s="229"/>
      <c r="K1508" s="229"/>
      <c r="L1508" s="234"/>
      <c r="M1508" s="235"/>
      <c r="N1508" s="236"/>
      <c r="O1508" s="236"/>
      <c r="P1508" s="236"/>
      <c r="Q1508" s="236"/>
      <c r="R1508" s="236"/>
      <c r="S1508" s="236"/>
      <c r="T1508" s="237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38" t="s">
        <v>222</v>
      </c>
      <c r="AU1508" s="238" t="s">
        <v>83</v>
      </c>
      <c r="AV1508" s="13" t="s">
        <v>81</v>
      </c>
      <c r="AW1508" s="13" t="s">
        <v>34</v>
      </c>
      <c r="AX1508" s="13" t="s">
        <v>74</v>
      </c>
      <c r="AY1508" s="238" t="s">
        <v>213</v>
      </c>
    </row>
    <row r="1509" s="14" customFormat="1">
      <c r="A1509" s="14"/>
      <c r="B1509" s="239"/>
      <c r="C1509" s="240"/>
      <c r="D1509" s="230" t="s">
        <v>222</v>
      </c>
      <c r="E1509" s="241" t="s">
        <v>19</v>
      </c>
      <c r="F1509" s="242" t="s">
        <v>2002</v>
      </c>
      <c r="G1509" s="240"/>
      <c r="H1509" s="243">
        <v>268.14600000000002</v>
      </c>
      <c r="I1509" s="244"/>
      <c r="J1509" s="240"/>
      <c r="K1509" s="240"/>
      <c r="L1509" s="245"/>
      <c r="M1509" s="246"/>
      <c r="N1509" s="247"/>
      <c r="O1509" s="247"/>
      <c r="P1509" s="247"/>
      <c r="Q1509" s="247"/>
      <c r="R1509" s="247"/>
      <c r="S1509" s="247"/>
      <c r="T1509" s="248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49" t="s">
        <v>222</v>
      </c>
      <c r="AU1509" s="249" t="s">
        <v>83</v>
      </c>
      <c r="AV1509" s="14" t="s">
        <v>83</v>
      </c>
      <c r="AW1509" s="14" t="s">
        <v>34</v>
      </c>
      <c r="AX1509" s="14" t="s">
        <v>74</v>
      </c>
      <c r="AY1509" s="249" t="s">
        <v>213</v>
      </c>
    </row>
    <row r="1510" s="14" customFormat="1">
      <c r="A1510" s="14"/>
      <c r="B1510" s="239"/>
      <c r="C1510" s="240"/>
      <c r="D1510" s="230" t="s">
        <v>222</v>
      </c>
      <c r="E1510" s="241" t="s">
        <v>19</v>
      </c>
      <c r="F1510" s="242" t="s">
        <v>2003</v>
      </c>
      <c r="G1510" s="240"/>
      <c r="H1510" s="243">
        <v>46.200000000000003</v>
      </c>
      <c r="I1510" s="244"/>
      <c r="J1510" s="240"/>
      <c r="K1510" s="240"/>
      <c r="L1510" s="245"/>
      <c r="M1510" s="246"/>
      <c r="N1510" s="247"/>
      <c r="O1510" s="247"/>
      <c r="P1510" s="247"/>
      <c r="Q1510" s="247"/>
      <c r="R1510" s="247"/>
      <c r="S1510" s="247"/>
      <c r="T1510" s="248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49" t="s">
        <v>222</v>
      </c>
      <c r="AU1510" s="249" t="s">
        <v>83</v>
      </c>
      <c r="AV1510" s="14" t="s">
        <v>83</v>
      </c>
      <c r="AW1510" s="14" t="s">
        <v>34</v>
      </c>
      <c r="AX1510" s="14" t="s">
        <v>74</v>
      </c>
      <c r="AY1510" s="249" t="s">
        <v>213</v>
      </c>
    </row>
    <row r="1511" s="14" customFormat="1">
      <c r="A1511" s="14"/>
      <c r="B1511" s="239"/>
      <c r="C1511" s="240"/>
      <c r="D1511" s="230" t="s">
        <v>222</v>
      </c>
      <c r="E1511" s="241" t="s">
        <v>19</v>
      </c>
      <c r="F1511" s="242" t="s">
        <v>2004</v>
      </c>
      <c r="G1511" s="240"/>
      <c r="H1511" s="243">
        <v>155.09999999999999</v>
      </c>
      <c r="I1511" s="244"/>
      <c r="J1511" s="240"/>
      <c r="K1511" s="240"/>
      <c r="L1511" s="245"/>
      <c r="M1511" s="246"/>
      <c r="N1511" s="247"/>
      <c r="O1511" s="247"/>
      <c r="P1511" s="247"/>
      <c r="Q1511" s="247"/>
      <c r="R1511" s="247"/>
      <c r="S1511" s="247"/>
      <c r="T1511" s="248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49" t="s">
        <v>222</v>
      </c>
      <c r="AU1511" s="249" t="s">
        <v>83</v>
      </c>
      <c r="AV1511" s="14" t="s">
        <v>83</v>
      </c>
      <c r="AW1511" s="14" t="s">
        <v>34</v>
      </c>
      <c r="AX1511" s="14" t="s">
        <v>74</v>
      </c>
      <c r="AY1511" s="249" t="s">
        <v>213</v>
      </c>
    </row>
    <row r="1512" s="16" customFormat="1">
      <c r="A1512" s="16"/>
      <c r="B1512" s="261"/>
      <c r="C1512" s="262"/>
      <c r="D1512" s="230" t="s">
        <v>222</v>
      </c>
      <c r="E1512" s="263" t="s">
        <v>19</v>
      </c>
      <c r="F1512" s="264" t="s">
        <v>299</v>
      </c>
      <c r="G1512" s="262"/>
      <c r="H1512" s="265">
        <v>2503.1129999999998</v>
      </c>
      <c r="I1512" s="266"/>
      <c r="J1512" s="262"/>
      <c r="K1512" s="262"/>
      <c r="L1512" s="267"/>
      <c r="M1512" s="268"/>
      <c r="N1512" s="269"/>
      <c r="O1512" s="269"/>
      <c r="P1512" s="269"/>
      <c r="Q1512" s="269"/>
      <c r="R1512" s="269"/>
      <c r="S1512" s="269"/>
      <c r="T1512" s="270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T1512" s="271" t="s">
        <v>222</v>
      </c>
      <c r="AU1512" s="271" t="s">
        <v>83</v>
      </c>
      <c r="AV1512" s="16" t="s">
        <v>106</v>
      </c>
      <c r="AW1512" s="16" t="s">
        <v>34</v>
      </c>
      <c r="AX1512" s="16" t="s">
        <v>74</v>
      </c>
      <c r="AY1512" s="271" t="s">
        <v>213</v>
      </c>
    </row>
    <row r="1513" s="15" customFormat="1">
      <c r="A1513" s="15"/>
      <c r="B1513" s="250"/>
      <c r="C1513" s="251"/>
      <c r="D1513" s="230" t="s">
        <v>222</v>
      </c>
      <c r="E1513" s="252" t="s">
        <v>19</v>
      </c>
      <c r="F1513" s="253" t="s">
        <v>228</v>
      </c>
      <c r="G1513" s="251"/>
      <c r="H1513" s="254">
        <v>3487.52</v>
      </c>
      <c r="I1513" s="255"/>
      <c r="J1513" s="251"/>
      <c r="K1513" s="251"/>
      <c r="L1513" s="256"/>
      <c r="M1513" s="257"/>
      <c r="N1513" s="258"/>
      <c r="O1513" s="258"/>
      <c r="P1513" s="258"/>
      <c r="Q1513" s="258"/>
      <c r="R1513" s="258"/>
      <c r="S1513" s="258"/>
      <c r="T1513" s="259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0" t="s">
        <v>222</v>
      </c>
      <c r="AU1513" s="260" t="s">
        <v>83</v>
      </c>
      <c r="AV1513" s="15" t="s">
        <v>220</v>
      </c>
      <c r="AW1513" s="15" t="s">
        <v>34</v>
      </c>
      <c r="AX1513" s="15" t="s">
        <v>81</v>
      </c>
      <c r="AY1513" s="260" t="s">
        <v>213</v>
      </c>
    </row>
    <row r="1514" s="2" customFormat="1">
      <c r="A1514" s="40"/>
      <c r="B1514" s="41"/>
      <c r="C1514" s="215" t="s">
        <v>2005</v>
      </c>
      <c r="D1514" s="215" t="s">
        <v>215</v>
      </c>
      <c r="E1514" s="216" t="s">
        <v>2006</v>
      </c>
      <c r="F1514" s="217" t="s">
        <v>2007</v>
      </c>
      <c r="G1514" s="218" t="s">
        <v>236</v>
      </c>
      <c r="H1514" s="219">
        <v>282.99599999999998</v>
      </c>
      <c r="I1514" s="220"/>
      <c r="J1514" s="221">
        <f>ROUND(I1514*H1514,2)</f>
        <v>0</v>
      </c>
      <c r="K1514" s="217" t="s">
        <v>19</v>
      </c>
      <c r="L1514" s="46"/>
      <c r="M1514" s="222" t="s">
        <v>19</v>
      </c>
      <c r="N1514" s="223" t="s">
        <v>45</v>
      </c>
      <c r="O1514" s="86"/>
      <c r="P1514" s="224">
        <f>O1514*H1514</f>
        <v>0</v>
      </c>
      <c r="Q1514" s="224">
        <v>0</v>
      </c>
      <c r="R1514" s="224">
        <f>Q1514*H1514</f>
        <v>0</v>
      </c>
      <c r="S1514" s="224">
        <v>0</v>
      </c>
      <c r="T1514" s="225">
        <f>S1514*H1514</f>
        <v>0</v>
      </c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R1514" s="226" t="s">
        <v>309</v>
      </c>
      <c r="AT1514" s="226" t="s">
        <v>215</v>
      </c>
      <c r="AU1514" s="226" t="s">
        <v>83</v>
      </c>
      <c r="AY1514" s="19" t="s">
        <v>213</v>
      </c>
      <c r="BE1514" s="227">
        <f>IF(N1514="základní",J1514,0)</f>
        <v>0</v>
      </c>
      <c r="BF1514" s="227">
        <f>IF(N1514="snížená",J1514,0)</f>
        <v>0</v>
      </c>
      <c r="BG1514" s="227">
        <f>IF(N1514="zákl. přenesená",J1514,0)</f>
        <v>0</v>
      </c>
      <c r="BH1514" s="227">
        <f>IF(N1514="sníž. přenesená",J1514,0)</f>
        <v>0</v>
      </c>
      <c r="BI1514" s="227">
        <f>IF(N1514="nulová",J1514,0)</f>
        <v>0</v>
      </c>
      <c r="BJ1514" s="19" t="s">
        <v>81</v>
      </c>
      <c r="BK1514" s="227">
        <f>ROUND(I1514*H1514,2)</f>
        <v>0</v>
      </c>
      <c r="BL1514" s="19" t="s">
        <v>309</v>
      </c>
      <c r="BM1514" s="226" t="s">
        <v>2008</v>
      </c>
    </row>
    <row r="1515" s="13" customFormat="1">
      <c r="A1515" s="13"/>
      <c r="B1515" s="228"/>
      <c r="C1515" s="229"/>
      <c r="D1515" s="230" t="s">
        <v>222</v>
      </c>
      <c r="E1515" s="231" t="s">
        <v>19</v>
      </c>
      <c r="F1515" s="232" t="s">
        <v>271</v>
      </c>
      <c r="G1515" s="229"/>
      <c r="H1515" s="231" t="s">
        <v>19</v>
      </c>
      <c r="I1515" s="233"/>
      <c r="J1515" s="229"/>
      <c r="K1515" s="229"/>
      <c r="L1515" s="234"/>
      <c r="M1515" s="235"/>
      <c r="N1515" s="236"/>
      <c r="O1515" s="236"/>
      <c r="P1515" s="236"/>
      <c r="Q1515" s="236"/>
      <c r="R1515" s="236"/>
      <c r="S1515" s="236"/>
      <c r="T1515" s="237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38" t="s">
        <v>222</v>
      </c>
      <c r="AU1515" s="238" t="s">
        <v>83</v>
      </c>
      <c r="AV1515" s="13" t="s">
        <v>81</v>
      </c>
      <c r="AW1515" s="13" t="s">
        <v>34</v>
      </c>
      <c r="AX1515" s="13" t="s">
        <v>74</v>
      </c>
      <c r="AY1515" s="238" t="s">
        <v>213</v>
      </c>
    </row>
    <row r="1516" s="14" customFormat="1">
      <c r="A1516" s="14"/>
      <c r="B1516" s="239"/>
      <c r="C1516" s="240"/>
      <c r="D1516" s="230" t="s">
        <v>222</v>
      </c>
      <c r="E1516" s="241" t="s">
        <v>19</v>
      </c>
      <c r="F1516" s="242" t="s">
        <v>2009</v>
      </c>
      <c r="G1516" s="240"/>
      <c r="H1516" s="243">
        <v>13.44</v>
      </c>
      <c r="I1516" s="244"/>
      <c r="J1516" s="240"/>
      <c r="K1516" s="240"/>
      <c r="L1516" s="245"/>
      <c r="M1516" s="246"/>
      <c r="N1516" s="247"/>
      <c r="O1516" s="247"/>
      <c r="P1516" s="247"/>
      <c r="Q1516" s="247"/>
      <c r="R1516" s="247"/>
      <c r="S1516" s="247"/>
      <c r="T1516" s="248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49" t="s">
        <v>222</v>
      </c>
      <c r="AU1516" s="249" t="s">
        <v>83</v>
      </c>
      <c r="AV1516" s="14" t="s">
        <v>83</v>
      </c>
      <c r="AW1516" s="14" t="s">
        <v>34</v>
      </c>
      <c r="AX1516" s="14" t="s">
        <v>74</v>
      </c>
      <c r="AY1516" s="249" t="s">
        <v>213</v>
      </c>
    </row>
    <row r="1517" s="14" customFormat="1">
      <c r="A1517" s="14"/>
      <c r="B1517" s="239"/>
      <c r="C1517" s="240"/>
      <c r="D1517" s="230" t="s">
        <v>222</v>
      </c>
      <c r="E1517" s="241" t="s">
        <v>19</v>
      </c>
      <c r="F1517" s="242" t="s">
        <v>2010</v>
      </c>
      <c r="G1517" s="240"/>
      <c r="H1517" s="243">
        <v>1.5269999999999999</v>
      </c>
      <c r="I1517" s="244"/>
      <c r="J1517" s="240"/>
      <c r="K1517" s="240"/>
      <c r="L1517" s="245"/>
      <c r="M1517" s="246"/>
      <c r="N1517" s="247"/>
      <c r="O1517" s="247"/>
      <c r="P1517" s="247"/>
      <c r="Q1517" s="247"/>
      <c r="R1517" s="247"/>
      <c r="S1517" s="247"/>
      <c r="T1517" s="248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49" t="s">
        <v>222</v>
      </c>
      <c r="AU1517" s="249" t="s">
        <v>83</v>
      </c>
      <c r="AV1517" s="14" t="s">
        <v>83</v>
      </c>
      <c r="AW1517" s="14" t="s">
        <v>34</v>
      </c>
      <c r="AX1517" s="14" t="s">
        <v>74</v>
      </c>
      <c r="AY1517" s="249" t="s">
        <v>213</v>
      </c>
    </row>
    <row r="1518" s="14" customFormat="1">
      <c r="A1518" s="14"/>
      <c r="B1518" s="239"/>
      <c r="C1518" s="240"/>
      <c r="D1518" s="230" t="s">
        <v>222</v>
      </c>
      <c r="E1518" s="241" t="s">
        <v>19</v>
      </c>
      <c r="F1518" s="242" t="s">
        <v>2011</v>
      </c>
      <c r="G1518" s="240"/>
      <c r="H1518" s="243">
        <v>7.8479999999999999</v>
      </c>
      <c r="I1518" s="244"/>
      <c r="J1518" s="240"/>
      <c r="K1518" s="240"/>
      <c r="L1518" s="245"/>
      <c r="M1518" s="246"/>
      <c r="N1518" s="247"/>
      <c r="O1518" s="247"/>
      <c r="P1518" s="247"/>
      <c r="Q1518" s="247"/>
      <c r="R1518" s="247"/>
      <c r="S1518" s="247"/>
      <c r="T1518" s="248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49" t="s">
        <v>222</v>
      </c>
      <c r="AU1518" s="249" t="s">
        <v>83</v>
      </c>
      <c r="AV1518" s="14" t="s">
        <v>83</v>
      </c>
      <c r="AW1518" s="14" t="s">
        <v>34</v>
      </c>
      <c r="AX1518" s="14" t="s">
        <v>74</v>
      </c>
      <c r="AY1518" s="249" t="s">
        <v>213</v>
      </c>
    </row>
    <row r="1519" s="14" customFormat="1">
      <c r="A1519" s="14"/>
      <c r="B1519" s="239"/>
      <c r="C1519" s="240"/>
      <c r="D1519" s="230" t="s">
        <v>222</v>
      </c>
      <c r="E1519" s="241" t="s">
        <v>19</v>
      </c>
      <c r="F1519" s="242" t="s">
        <v>2012</v>
      </c>
      <c r="G1519" s="240"/>
      <c r="H1519" s="243">
        <v>6.8470000000000004</v>
      </c>
      <c r="I1519" s="244"/>
      <c r="J1519" s="240"/>
      <c r="K1519" s="240"/>
      <c r="L1519" s="245"/>
      <c r="M1519" s="246"/>
      <c r="N1519" s="247"/>
      <c r="O1519" s="247"/>
      <c r="P1519" s="247"/>
      <c r="Q1519" s="247"/>
      <c r="R1519" s="247"/>
      <c r="S1519" s="247"/>
      <c r="T1519" s="248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49" t="s">
        <v>222</v>
      </c>
      <c r="AU1519" s="249" t="s">
        <v>83</v>
      </c>
      <c r="AV1519" s="14" t="s">
        <v>83</v>
      </c>
      <c r="AW1519" s="14" t="s">
        <v>34</v>
      </c>
      <c r="AX1519" s="14" t="s">
        <v>74</v>
      </c>
      <c r="AY1519" s="249" t="s">
        <v>213</v>
      </c>
    </row>
    <row r="1520" s="14" customFormat="1">
      <c r="A1520" s="14"/>
      <c r="B1520" s="239"/>
      <c r="C1520" s="240"/>
      <c r="D1520" s="230" t="s">
        <v>222</v>
      </c>
      <c r="E1520" s="241" t="s">
        <v>19</v>
      </c>
      <c r="F1520" s="242" t="s">
        <v>2013</v>
      </c>
      <c r="G1520" s="240"/>
      <c r="H1520" s="243">
        <v>16.908999999999999</v>
      </c>
      <c r="I1520" s="244"/>
      <c r="J1520" s="240"/>
      <c r="K1520" s="240"/>
      <c r="L1520" s="245"/>
      <c r="M1520" s="246"/>
      <c r="N1520" s="247"/>
      <c r="O1520" s="247"/>
      <c r="P1520" s="247"/>
      <c r="Q1520" s="247"/>
      <c r="R1520" s="247"/>
      <c r="S1520" s="247"/>
      <c r="T1520" s="248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49" t="s">
        <v>222</v>
      </c>
      <c r="AU1520" s="249" t="s">
        <v>83</v>
      </c>
      <c r="AV1520" s="14" t="s">
        <v>83</v>
      </c>
      <c r="AW1520" s="14" t="s">
        <v>34</v>
      </c>
      <c r="AX1520" s="14" t="s">
        <v>74</v>
      </c>
      <c r="AY1520" s="249" t="s">
        <v>213</v>
      </c>
    </row>
    <row r="1521" s="14" customFormat="1">
      <c r="A1521" s="14"/>
      <c r="B1521" s="239"/>
      <c r="C1521" s="240"/>
      <c r="D1521" s="230" t="s">
        <v>222</v>
      </c>
      <c r="E1521" s="241" t="s">
        <v>19</v>
      </c>
      <c r="F1521" s="242" t="s">
        <v>2014</v>
      </c>
      <c r="G1521" s="240"/>
      <c r="H1521" s="243">
        <v>91</v>
      </c>
      <c r="I1521" s="244"/>
      <c r="J1521" s="240"/>
      <c r="K1521" s="240"/>
      <c r="L1521" s="245"/>
      <c r="M1521" s="246"/>
      <c r="N1521" s="247"/>
      <c r="O1521" s="247"/>
      <c r="P1521" s="247"/>
      <c r="Q1521" s="247"/>
      <c r="R1521" s="247"/>
      <c r="S1521" s="247"/>
      <c r="T1521" s="248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49" t="s">
        <v>222</v>
      </c>
      <c r="AU1521" s="249" t="s">
        <v>83</v>
      </c>
      <c r="AV1521" s="14" t="s">
        <v>83</v>
      </c>
      <c r="AW1521" s="14" t="s">
        <v>34</v>
      </c>
      <c r="AX1521" s="14" t="s">
        <v>74</v>
      </c>
      <c r="AY1521" s="249" t="s">
        <v>213</v>
      </c>
    </row>
    <row r="1522" s="14" customFormat="1">
      <c r="A1522" s="14"/>
      <c r="B1522" s="239"/>
      <c r="C1522" s="240"/>
      <c r="D1522" s="230" t="s">
        <v>222</v>
      </c>
      <c r="E1522" s="241" t="s">
        <v>19</v>
      </c>
      <c r="F1522" s="242" t="s">
        <v>2015</v>
      </c>
      <c r="G1522" s="240"/>
      <c r="H1522" s="243">
        <v>11.214</v>
      </c>
      <c r="I1522" s="244"/>
      <c r="J1522" s="240"/>
      <c r="K1522" s="240"/>
      <c r="L1522" s="245"/>
      <c r="M1522" s="246"/>
      <c r="N1522" s="247"/>
      <c r="O1522" s="247"/>
      <c r="P1522" s="247"/>
      <c r="Q1522" s="247"/>
      <c r="R1522" s="247"/>
      <c r="S1522" s="247"/>
      <c r="T1522" s="248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49" t="s">
        <v>222</v>
      </c>
      <c r="AU1522" s="249" t="s">
        <v>83</v>
      </c>
      <c r="AV1522" s="14" t="s">
        <v>83</v>
      </c>
      <c r="AW1522" s="14" t="s">
        <v>34</v>
      </c>
      <c r="AX1522" s="14" t="s">
        <v>74</v>
      </c>
      <c r="AY1522" s="249" t="s">
        <v>213</v>
      </c>
    </row>
    <row r="1523" s="14" customFormat="1">
      <c r="A1523" s="14"/>
      <c r="B1523" s="239"/>
      <c r="C1523" s="240"/>
      <c r="D1523" s="230" t="s">
        <v>222</v>
      </c>
      <c r="E1523" s="241" t="s">
        <v>19</v>
      </c>
      <c r="F1523" s="242" t="s">
        <v>2016</v>
      </c>
      <c r="G1523" s="240"/>
      <c r="H1523" s="243">
        <v>10.994999999999999</v>
      </c>
      <c r="I1523" s="244"/>
      <c r="J1523" s="240"/>
      <c r="K1523" s="240"/>
      <c r="L1523" s="245"/>
      <c r="M1523" s="246"/>
      <c r="N1523" s="247"/>
      <c r="O1523" s="247"/>
      <c r="P1523" s="247"/>
      <c r="Q1523" s="247"/>
      <c r="R1523" s="247"/>
      <c r="S1523" s="247"/>
      <c r="T1523" s="248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49" t="s">
        <v>222</v>
      </c>
      <c r="AU1523" s="249" t="s">
        <v>83</v>
      </c>
      <c r="AV1523" s="14" t="s">
        <v>83</v>
      </c>
      <c r="AW1523" s="14" t="s">
        <v>34</v>
      </c>
      <c r="AX1523" s="14" t="s">
        <v>74</v>
      </c>
      <c r="AY1523" s="249" t="s">
        <v>213</v>
      </c>
    </row>
    <row r="1524" s="14" customFormat="1">
      <c r="A1524" s="14"/>
      <c r="B1524" s="239"/>
      <c r="C1524" s="240"/>
      <c r="D1524" s="230" t="s">
        <v>222</v>
      </c>
      <c r="E1524" s="241" t="s">
        <v>19</v>
      </c>
      <c r="F1524" s="242" t="s">
        <v>2017</v>
      </c>
      <c r="G1524" s="240"/>
      <c r="H1524" s="243">
        <v>7.5599999999999996</v>
      </c>
      <c r="I1524" s="244"/>
      <c r="J1524" s="240"/>
      <c r="K1524" s="240"/>
      <c r="L1524" s="245"/>
      <c r="M1524" s="246"/>
      <c r="N1524" s="247"/>
      <c r="O1524" s="247"/>
      <c r="P1524" s="247"/>
      <c r="Q1524" s="247"/>
      <c r="R1524" s="247"/>
      <c r="S1524" s="247"/>
      <c r="T1524" s="248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49" t="s">
        <v>222</v>
      </c>
      <c r="AU1524" s="249" t="s">
        <v>83</v>
      </c>
      <c r="AV1524" s="14" t="s">
        <v>83</v>
      </c>
      <c r="AW1524" s="14" t="s">
        <v>34</v>
      </c>
      <c r="AX1524" s="14" t="s">
        <v>74</v>
      </c>
      <c r="AY1524" s="249" t="s">
        <v>213</v>
      </c>
    </row>
    <row r="1525" s="14" customFormat="1">
      <c r="A1525" s="14"/>
      <c r="B1525" s="239"/>
      <c r="C1525" s="240"/>
      <c r="D1525" s="230" t="s">
        <v>222</v>
      </c>
      <c r="E1525" s="241" t="s">
        <v>19</v>
      </c>
      <c r="F1525" s="242" t="s">
        <v>2018</v>
      </c>
      <c r="G1525" s="240"/>
      <c r="H1525" s="243">
        <v>8.4000000000000004</v>
      </c>
      <c r="I1525" s="244"/>
      <c r="J1525" s="240"/>
      <c r="K1525" s="240"/>
      <c r="L1525" s="245"/>
      <c r="M1525" s="246"/>
      <c r="N1525" s="247"/>
      <c r="O1525" s="247"/>
      <c r="P1525" s="247"/>
      <c r="Q1525" s="247"/>
      <c r="R1525" s="247"/>
      <c r="S1525" s="247"/>
      <c r="T1525" s="248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49" t="s">
        <v>222</v>
      </c>
      <c r="AU1525" s="249" t="s">
        <v>83</v>
      </c>
      <c r="AV1525" s="14" t="s">
        <v>83</v>
      </c>
      <c r="AW1525" s="14" t="s">
        <v>34</v>
      </c>
      <c r="AX1525" s="14" t="s">
        <v>74</v>
      </c>
      <c r="AY1525" s="249" t="s">
        <v>213</v>
      </c>
    </row>
    <row r="1526" s="14" customFormat="1">
      <c r="A1526" s="14"/>
      <c r="B1526" s="239"/>
      <c r="C1526" s="240"/>
      <c r="D1526" s="230" t="s">
        <v>222</v>
      </c>
      <c r="E1526" s="241" t="s">
        <v>19</v>
      </c>
      <c r="F1526" s="242" t="s">
        <v>2019</v>
      </c>
      <c r="G1526" s="240"/>
      <c r="H1526" s="243">
        <v>12.326000000000001</v>
      </c>
      <c r="I1526" s="244"/>
      <c r="J1526" s="240"/>
      <c r="K1526" s="240"/>
      <c r="L1526" s="245"/>
      <c r="M1526" s="246"/>
      <c r="N1526" s="247"/>
      <c r="O1526" s="247"/>
      <c r="P1526" s="247"/>
      <c r="Q1526" s="247"/>
      <c r="R1526" s="247"/>
      <c r="S1526" s="247"/>
      <c r="T1526" s="248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49" t="s">
        <v>222</v>
      </c>
      <c r="AU1526" s="249" t="s">
        <v>83</v>
      </c>
      <c r="AV1526" s="14" t="s">
        <v>83</v>
      </c>
      <c r="AW1526" s="14" t="s">
        <v>34</v>
      </c>
      <c r="AX1526" s="14" t="s">
        <v>74</v>
      </c>
      <c r="AY1526" s="249" t="s">
        <v>213</v>
      </c>
    </row>
    <row r="1527" s="14" customFormat="1">
      <c r="A1527" s="14"/>
      <c r="B1527" s="239"/>
      <c r="C1527" s="240"/>
      <c r="D1527" s="230" t="s">
        <v>222</v>
      </c>
      <c r="E1527" s="241" t="s">
        <v>19</v>
      </c>
      <c r="F1527" s="242" t="s">
        <v>2020</v>
      </c>
      <c r="G1527" s="240"/>
      <c r="H1527" s="243">
        <v>7.8479999999999999</v>
      </c>
      <c r="I1527" s="244"/>
      <c r="J1527" s="240"/>
      <c r="K1527" s="240"/>
      <c r="L1527" s="245"/>
      <c r="M1527" s="246"/>
      <c r="N1527" s="247"/>
      <c r="O1527" s="247"/>
      <c r="P1527" s="247"/>
      <c r="Q1527" s="247"/>
      <c r="R1527" s="247"/>
      <c r="S1527" s="247"/>
      <c r="T1527" s="248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49" t="s">
        <v>222</v>
      </c>
      <c r="AU1527" s="249" t="s">
        <v>83</v>
      </c>
      <c r="AV1527" s="14" t="s">
        <v>83</v>
      </c>
      <c r="AW1527" s="14" t="s">
        <v>34</v>
      </c>
      <c r="AX1527" s="14" t="s">
        <v>74</v>
      </c>
      <c r="AY1527" s="249" t="s">
        <v>213</v>
      </c>
    </row>
    <row r="1528" s="14" customFormat="1">
      <c r="A1528" s="14"/>
      <c r="B1528" s="239"/>
      <c r="C1528" s="240"/>
      <c r="D1528" s="230" t="s">
        <v>222</v>
      </c>
      <c r="E1528" s="241" t="s">
        <v>19</v>
      </c>
      <c r="F1528" s="242" t="s">
        <v>2021</v>
      </c>
      <c r="G1528" s="240"/>
      <c r="H1528" s="243">
        <v>6.8470000000000004</v>
      </c>
      <c r="I1528" s="244"/>
      <c r="J1528" s="240"/>
      <c r="K1528" s="240"/>
      <c r="L1528" s="245"/>
      <c r="M1528" s="246"/>
      <c r="N1528" s="247"/>
      <c r="O1528" s="247"/>
      <c r="P1528" s="247"/>
      <c r="Q1528" s="247"/>
      <c r="R1528" s="247"/>
      <c r="S1528" s="247"/>
      <c r="T1528" s="248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49" t="s">
        <v>222</v>
      </c>
      <c r="AU1528" s="249" t="s">
        <v>83</v>
      </c>
      <c r="AV1528" s="14" t="s">
        <v>83</v>
      </c>
      <c r="AW1528" s="14" t="s">
        <v>34</v>
      </c>
      <c r="AX1528" s="14" t="s">
        <v>74</v>
      </c>
      <c r="AY1528" s="249" t="s">
        <v>213</v>
      </c>
    </row>
    <row r="1529" s="14" customFormat="1">
      <c r="A1529" s="14"/>
      <c r="B1529" s="239"/>
      <c r="C1529" s="240"/>
      <c r="D1529" s="230" t="s">
        <v>222</v>
      </c>
      <c r="E1529" s="241" t="s">
        <v>19</v>
      </c>
      <c r="F1529" s="242" t="s">
        <v>2022</v>
      </c>
      <c r="G1529" s="240"/>
      <c r="H1529" s="243">
        <v>10.288</v>
      </c>
      <c r="I1529" s="244"/>
      <c r="J1529" s="240"/>
      <c r="K1529" s="240"/>
      <c r="L1529" s="245"/>
      <c r="M1529" s="246"/>
      <c r="N1529" s="247"/>
      <c r="O1529" s="247"/>
      <c r="P1529" s="247"/>
      <c r="Q1529" s="247"/>
      <c r="R1529" s="247"/>
      <c r="S1529" s="247"/>
      <c r="T1529" s="248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49" t="s">
        <v>222</v>
      </c>
      <c r="AU1529" s="249" t="s">
        <v>83</v>
      </c>
      <c r="AV1529" s="14" t="s">
        <v>83</v>
      </c>
      <c r="AW1529" s="14" t="s">
        <v>34</v>
      </c>
      <c r="AX1529" s="14" t="s">
        <v>74</v>
      </c>
      <c r="AY1529" s="249" t="s">
        <v>213</v>
      </c>
    </row>
    <row r="1530" s="14" customFormat="1">
      <c r="A1530" s="14"/>
      <c r="B1530" s="239"/>
      <c r="C1530" s="240"/>
      <c r="D1530" s="230" t="s">
        <v>222</v>
      </c>
      <c r="E1530" s="241" t="s">
        <v>19</v>
      </c>
      <c r="F1530" s="242" t="s">
        <v>2023</v>
      </c>
      <c r="G1530" s="240"/>
      <c r="H1530" s="243">
        <v>51.392000000000003</v>
      </c>
      <c r="I1530" s="244"/>
      <c r="J1530" s="240"/>
      <c r="K1530" s="240"/>
      <c r="L1530" s="245"/>
      <c r="M1530" s="246"/>
      <c r="N1530" s="247"/>
      <c r="O1530" s="247"/>
      <c r="P1530" s="247"/>
      <c r="Q1530" s="247"/>
      <c r="R1530" s="247"/>
      <c r="S1530" s="247"/>
      <c r="T1530" s="248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49" t="s">
        <v>222</v>
      </c>
      <c r="AU1530" s="249" t="s">
        <v>83</v>
      </c>
      <c r="AV1530" s="14" t="s">
        <v>83</v>
      </c>
      <c r="AW1530" s="14" t="s">
        <v>34</v>
      </c>
      <c r="AX1530" s="14" t="s">
        <v>74</v>
      </c>
      <c r="AY1530" s="249" t="s">
        <v>213</v>
      </c>
    </row>
    <row r="1531" s="14" customFormat="1">
      <c r="A1531" s="14"/>
      <c r="B1531" s="239"/>
      <c r="C1531" s="240"/>
      <c r="D1531" s="230" t="s">
        <v>222</v>
      </c>
      <c r="E1531" s="241" t="s">
        <v>19</v>
      </c>
      <c r="F1531" s="242" t="s">
        <v>2024</v>
      </c>
      <c r="G1531" s="240"/>
      <c r="H1531" s="243">
        <v>10.994999999999999</v>
      </c>
      <c r="I1531" s="244"/>
      <c r="J1531" s="240"/>
      <c r="K1531" s="240"/>
      <c r="L1531" s="245"/>
      <c r="M1531" s="246"/>
      <c r="N1531" s="247"/>
      <c r="O1531" s="247"/>
      <c r="P1531" s="247"/>
      <c r="Q1531" s="247"/>
      <c r="R1531" s="247"/>
      <c r="S1531" s="247"/>
      <c r="T1531" s="248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49" t="s">
        <v>222</v>
      </c>
      <c r="AU1531" s="249" t="s">
        <v>83</v>
      </c>
      <c r="AV1531" s="14" t="s">
        <v>83</v>
      </c>
      <c r="AW1531" s="14" t="s">
        <v>34</v>
      </c>
      <c r="AX1531" s="14" t="s">
        <v>74</v>
      </c>
      <c r="AY1531" s="249" t="s">
        <v>213</v>
      </c>
    </row>
    <row r="1532" s="14" customFormat="1">
      <c r="A1532" s="14"/>
      <c r="B1532" s="239"/>
      <c r="C1532" s="240"/>
      <c r="D1532" s="230" t="s">
        <v>222</v>
      </c>
      <c r="E1532" s="241" t="s">
        <v>19</v>
      </c>
      <c r="F1532" s="242" t="s">
        <v>2025</v>
      </c>
      <c r="G1532" s="240"/>
      <c r="H1532" s="243">
        <v>7.5599999999999996</v>
      </c>
      <c r="I1532" s="244"/>
      <c r="J1532" s="240"/>
      <c r="K1532" s="240"/>
      <c r="L1532" s="245"/>
      <c r="M1532" s="246"/>
      <c r="N1532" s="247"/>
      <c r="O1532" s="247"/>
      <c r="P1532" s="247"/>
      <c r="Q1532" s="247"/>
      <c r="R1532" s="247"/>
      <c r="S1532" s="247"/>
      <c r="T1532" s="248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49" t="s">
        <v>222</v>
      </c>
      <c r="AU1532" s="249" t="s">
        <v>83</v>
      </c>
      <c r="AV1532" s="14" t="s">
        <v>83</v>
      </c>
      <c r="AW1532" s="14" t="s">
        <v>34</v>
      </c>
      <c r="AX1532" s="14" t="s">
        <v>74</v>
      </c>
      <c r="AY1532" s="249" t="s">
        <v>213</v>
      </c>
    </row>
    <row r="1533" s="15" customFormat="1">
      <c r="A1533" s="15"/>
      <c r="B1533" s="250"/>
      <c r="C1533" s="251"/>
      <c r="D1533" s="230" t="s">
        <v>222</v>
      </c>
      <c r="E1533" s="252" t="s">
        <v>19</v>
      </c>
      <c r="F1533" s="253" t="s">
        <v>228</v>
      </c>
      <c r="G1533" s="251"/>
      <c r="H1533" s="254">
        <v>282.99599999999998</v>
      </c>
      <c r="I1533" s="255"/>
      <c r="J1533" s="251"/>
      <c r="K1533" s="251"/>
      <c r="L1533" s="256"/>
      <c r="M1533" s="257"/>
      <c r="N1533" s="258"/>
      <c r="O1533" s="258"/>
      <c r="P1533" s="258"/>
      <c r="Q1533" s="258"/>
      <c r="R1533" s="258"/>
      <c r="S1533" s="258"/>
      <c r="T1533" s="259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T1533" s="260" t="s">
        <v>222</v>
      </c>
      <c r="AU1533" s="260" t="s">
        <v>83</v>
      </c>
      <c r="AV1533" s="15" t="s">
        <v>220</v>
      </c>
      <c r="AW1533" s="15" t="s">
        <v>34</v>
      </c>
      <c r="AX1533" s="15" t="s">
        <v>81</v>
      </c>
      <c r="AY1533" s="260" t="s">
        <v>213</v>
      </c>
    </row>
    <row r="1534" s="2" customFormat="1">
      <c r="A1534" s="40"/>
      <c r="B1534" s="41"/>
      <c r="C1534" s="215" t="s">
        <v>2026</v>
      </c>
      <c r="D1534" s="215" t="s">
        <v>215</v>
      </c>
      <c r="E1534" s="216" t="s">
        <v>2027</v>
      </c>
      <c r="F1534" s="217" t="s">
        <v>2028</v>
      </c>
      <c r="G1534" s="218" t="s">
        <v>236</v>
      </c>
      <c r="H1534" s="219">
        <v>282.99599999999998</v>
      </c>
      <c r="I1534" s="220"/>
      <c r="J1534" s="221">
        <f>ROUND(I1534*H1534,2)</f>
        <v>0</v>
      </c>
      <c r="K1534" s="217" t="s">
        <v>19</v>
      </c>
      <c r="L1534" s="46"/>
      <c r="M1534" s="222" t="s">
        <v>19</v>
      </c>
      <c r="N1534" s="223" t="s">
        <v>45</v>
      </c>
      <c r="O1534" s="86"/>
      <c r="P1534" s="224">
        <f>O1534*H1534</f>
        <v>0</v>
      </c>
      <c r="Q1534" s="224">
        <v>0</v>
      </c>
      <c r="R1534" s="224">
        <f>Q1534*H1534</f>
        <v>0</v>
      </c>
      <c r="S1534" s="224">
        <v>0</v>
      </c>
      <c r="T1534" s="225">
        <f>S1534*H1534</f>
        <v>0</v>
      </c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R1534" s="226" t="s">
        <v>309</v>
      </c>
      <c r="AT1534" s="226" t="s">
        <v>215</v>
      </c>
      <c r="AU1534" s="226" t="s">
        <v>83</v>
      </c>
      <c r="AY1534" s="19" t="s">
        <v>213</v>
      </c>
      <c r="BE1534" s="227">
        <f>IF(N1534="základní",J1534,0)</f>
        <v>0</v>
      </c>
      <c r="BF1534" s="227">
        <f>IF(N1534="snížená",J1534,0)</f>
        <v>0</v>
      </c>
      <c r="BG1534" s="227">
        <f>IF(N1534="zákl. přenesená",J1534,0)</f>
        <v>0</v>
      </c>
      <c r="BH1534" s="227">
        <f>IF(N1534="sníž. přenesená",J1534,0)</f>
        <v>0</v>
      </c>
      <c r="BI1534" s="227">
        <f>IF(N1534="nulová",J1534,0)</f>
        <v>0</v>
      </c>
      <c r="BJ1534" s="19" t="s">
        <v>81</v>
      </c>
      <c r="BK1534" s="227">
        <f>ROUND(I1534*H1534,2)</f>
        <v>0</v>
      </c>
      <c r="BL1534" s="19" t="s">
        <v>309</v>
      </c>
      <c r="BM1534" s="226" t="s">
        <v>2029</v>
      </c>
    </row>
    <row r="1535" s="2" customFormat="1">
      <c r="A1535" s="40"/>
      <c r="B1535" s="41"/>
      <c r="C1535" s="215" t="s">
        <v>2030</v>
      </c>
      <c r="D1535" s="215" t="s">
        <v>215</v>
      </c>
      <c r="E1535" s="216" t="s">
        <v>2031</v>
      </c>
      <c r="F1535" s="217" t="s">
        <v>2032</v>
      </c>
      <c r="G1535" s="218" t="s">
        <v>501</v>
      </c>
      <c r="H1535" s="219">
        <v>163</v>
      </c>
      <c r="I1535" s="220"/>
      <c r="J1535" s="221">
        <f>ROUND(I1535*H1535,2)</f>
        <v>0</v>
      </c>
      <c r="K1535" s="217" t="s">
        <v>219</v>
      </c>
      <c r="L1535" s="46"/>
      <c r="M1535" s="222" t="s">
        <v>19</v>
      </c>
      <c r="N1535" s="223" t="s">
        <v>45</v>
      </c>
      <c r="O1535" s="86"/>
      <c r="P1535" s="224">
        <f>O1535*H1535</f>
        <v>0</v>
      </c>
      <c r="Q1535" s="224">
        <v>0.0026700000000000001</v>
      </c>
      <c r="R1535" s="224">
        <f>Q1535*H1535</f>
        <v>0.43520999999999999</v>
      </c>
      <c r="S1535" s="224">
        <v>0</v>
      </c>
      <c r="T1535" s="225">
        <f>S1535*H1535</f>
        <v>0</v>
      </c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R1535" s="226" t="s">
        <v>309</v>
      </c>
      <c r="AT1535" s="226" t="s">
        <v>215</v>
      </c>
      <c r="AU1535" s="226" t="s">
        <v>83</v>
      </c>
      <c r="AY1535" s="19" t="s">
        <v>213</v>
      </c>
      <c r="BE1535" s="227">
        <f>IF(N1535="základní",J1535,0)</f>
        <v>0</v>
      </c>
      <c r="BF1535" s="227">
        <f>IF(N1535="snížená",J1535,0)</f>
        <v>0</v>
      </c>
      <c r="BG1535" s="227">
        <f>IF(N1535="zákl. přenesená",J1535,0)</f>
        <v>0</v>
      </c>
      <c r="BH1535" s="227">
        <f>IF(N1535="sníž. přenesená",J1535,0)</f>
        <v>0</v>
      </c>
      <c r="BI1535" s="227">
        <f>IF(N1535="nulová",J1535,0)</f>
        <v>0</v>
      </c>
      <c r="BJ1535" s="19" t="s">
        <v>81</v>
      </c>
      <c r="BK1535" s="227">
        <f>ROUND(I1535*H1535,2)</f>
        <v>0</v>
      </c>
      <c r="BL1535" s="19" t="s">
        <v>309</v>
      </c>
      <c r="BM1535" s="226" t="s">
        <v>2033</v>
      </c>
    </row>
    <row r="1536" s="13" customFormat="1">
      <c r="A1536" s="13"/>
      <c r="B1536" s="228"/>
      <c r="C1536" s="229"/>
      <c r="D1536" s="230" t="s">
        <v>222</v>
      </c>
      <c r="E1536" s="231" t="s">
        <v>19</v>
      </c>
      <c r="F1536" s="232" t="s">
        <v>271</v>
      </c>
      <c r="G1536" s="229"/>
      <c r="H1536" s="231" t="s">
        <v>19</v>
      </c>
      <c r="I1536" s="233"/>
      <c r="J1536" s="229"/>
      <c r="K1536" s="229"/>
      <c r="L1536" s="234"/>
      <c r="M1536" s="235"/>
      <c r="N1536" s="236"/>
      <c r="O1536" s="236"/>
      <c r="P1536" s="236"/>
      <c r="Q1536" s="236"/>
      <c r="R1536" s="236"/>
      <c r="S1536" s="236"/>
      <c r="T1536" s="237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38" t="s">
        <v>222</v>
      </c>
      <c r="AU1536" s="238" t="s">
        <v>83</v>
      </c>
      <c r="AV1536" s="13" t="s">
        <v>81</v>
      </c>
      <c r="AW1536" s="13" t="s">
        <v>34</v>
      </c>
      <c r="AX1536" s="13" t="s">
        <v>74</v>
      </c>
      <c r="AY1536" s="238" t="s">
        <v>213</v>
      </c>
    </row>
    <row r="1537" s="14" customFormat="1">
      <c r="A1537" s="14"/>
      <c r="B1537" s="239"/>
      <c r="C1537" s="240"/>
      <c r="D1537" s="230" t="s">
        <v>222</v>
      </c>
      <c r="E1537" s="241" t="s">
        <v>19</v>
      </c>
      <c r="F1537" s="242" t="s">
        <v>2034</v>
      </c>
      <c r="G1537" s="240"/>
      <c r="H1537" s="243">
        <v>78</v>
      </c>
      <c r="I1537" s="244"/>
      <c r="J1537" s="240"/>
      <c r="K1537" s="240"/>
      <c r="L1537" s="245"/>
      <c r="M1537" s="246"/>
      <c r="N1537" s="247"/>
      <c r="O1537" s="247"/>
      <c r="P1537" s="247"/>
      <c r="Q1537" s="247"/>
      <c r="R1537" s="247"/>
      <c r="S1537" s="247"/>
      <c r="T1537" s="248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49" t="s">
        <v>222</v>
      </c>
      <c r="AU1537" s="249" t="s">
        <v>83</v>
      </c>
      <c r="AV1537" s="14" t="s">
        <v>83</v>
      </c>
      <c r="AW1537" s="14" t="s">
        <v>34</v>
      </c>
      <c r="AX1537" s="14" t="s">
        <v>74</v>
      </c>
      <c r="AY1537" s="249" t="s">
        <v>213</v>
      </c>
    </row>
    <row r="1538" s="13" customFormat="1">
      <c r="A1538" s="13"/>
      <c r="B1538" s="228"/>
      <c r="C1538" s="229"/>
      <c r="D1538" s="230" t="s">
        <v>222</v>
      </c>
      <c r="E1538" s="231" t="s">
        <v>19</v>
      </c>
      <c r="F1538" s="232" t="s">
        <v>2035</v>
      </c>
      <c r="G1538" s="229"/>
      <c r="H1538" s="231" t="s">
        <v>19</v>
      </c>
      <c r="I1538" s="233"/>
      <c r="J1538" s="229"/>
      <c r="K1538" s="229"/>
      <c r="L1538" s="234"/>
      <c r="M1538" s="235"/>
      <c r="N1538" s="236"/>
      <c r="O1538" s="236"/>
      <c r="P1538" s="236"/>
      <c r="Q1538" s="236"/>
      <c r="R1538" s="236"/>
      <c r="S1538" s="236"/>
      <c r="T1538" s="237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38" t="s">
        <v>222</v>
      </c>
      <c r="AU1538" s="238" t="s">
        <v>83</v>
      </c>
      <c r="AV1538" s="13" t="s">
        <v>81</v>
      </c>
      <c r="AW1538" s="13" t="s">
        <v>34</v>
      </c>
      <c r="AX1538" s="13" t="s">
        <v>74</v>
      </c>
      <c r="AY1538" s="238" t="s">
        <v>213</v>
      </c>
    </row>
    <row r="1539" s="14" customFormat="1">
      <c r="A1539" s="14"/>
      <c r="B1539" s="239"/>
      <c r="C1539" s="240"/>
      <c r="D1539" s="230" t="s">
        <v>222</v>
      </c>
      <c r="E1539" s="241" t="s">
        <v>19</v>
      </c>
      <c r="F1539" s="242" t="s">
        <v>257</v>
      </c>
      <c r="G1539" s="240"/>
      <c r="H1539" s="243">
        <v>8</v>
      </c>
      <c r="I1539" s="244"/>
      <c r="J1539" s="240"/>
      <c r="K1539" s="240"/>
      <c r="L1539" s="245"/>
      <c r="M1539" s="246"/>
      <c r="N1539" s="247"/>
      <c r="O1539" s="247"/>
      <c r="P1539" s="247"/>
      <c r="Q1539" s="247"/>
      <c r="R1539" s="247"/>
      <c r="S1539" s="247"/>
      <c r="T1539" s="248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49" t="s">
        <v>222</v>
      </c>
      <c r="AU1539" s="249" t="s">
        <v>83</v>
      </c>
      <c r="AV1539" s="14" t="s">
        <v>83</v>
      </c>
      <c r="AW1539" s="14" t="s">
        <v>34</v>
      </c>
      <c r="AX1539" s="14" t="s">
        <v>74</v>
      </c>
      <c r="AY1539" s="249" t="s">
        <v>213</v>
      </c>
    </row>
    <row r="1540" s="16" customFormat="1">
      <c r="A1540" s="16"/>
      <c r="B1540" s="261"/>
      <c r="C1540" s="262"/>
      <c r="D1540" s="230" t="s">
        <v>222</v>
      </c>
      <c r="E1540" s="263" t="s">
        <v>19</v>
      </c>
      <c r="F1540" s="264" t="s">
        <v>299</v>
      </c>
      <c r="G1540" s="262"/>
      <c r="H1540" s="265">
        <v>86</v>
      </c>
      <c r="I1540" s="266"/>
      <c r="J1540" s="262"/>
      <c r="K1540" s="262"/>
      <c r="L1540" s="267"/>
      <c r="M1540" s="268"/>
      <c r="N1540" s="269"/>
      <c r="O1540" s="269"/>
      <c r="P1540" s="269"/>
      <c r="Q1540" s="269"/>
      <c r="R1540" s="269"/>
      <c r="S1540" s="269"/>
      <c r="T1540" s="270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  <c r="AT1540" s="271" t="s">
        <v>222</v>
      </c>
      <c r="AU1540" s="271" t="s">
        <v>83</v>
      </c>
      <c r="AV1540" s="16" t="s">
        <v>106</v>
      </c>
      <c r="AW1540" s="16" t="s">
        <v>34</v>
      </c>
      <c r="AX1540" s="16" t="s">
        <v>74</v>
      </c>
      <c r="AY1540" s="271" t="s">
        <v>213</v>
      </c>
    </row>
    <row r="1541" s="14" customFormat="1">
      <c r="A1541" s="14"/>
      <c r="B1541" s="239"/>
      <c r="C1541" s="240"/>
      <c r="D1541" s="230" t="s">
        <v>222</v>
      </c>
      <c r="E1541" s="241" t="s">
        <v>19</v>
      </c>
      <c r="F1541" s="242" t="s">
        <v>1334</v>
      </c>
      <c r="G1541" s="240"/>
      <c r="H1541" s="243">
        <v>77</v>
      </c>
      <c r="I1541" s="244"/>
      <c r="J1541" s="240"/>
      <c r="K1541" s="240"/>
      <c r="L1541" s="245"/>
      <c r="M1541" s="246"/>
      <c r="N1541" s="247"/>
      <c r="O1541" s="247"/>
      <c r="P1541" s="247"/>
      <c r="Q1541" s="247"/>
      <c r="R1541" s="247"/>
      <c r="S1541" s="247"/>
      <c r="T1541" s="248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49" t="s">
        <v>222</v>
      </c>
      <c r="AU1541" s="249" t="s">
        <v>83</v>
      </c>
      <c r="AV1541" s="14" t="s">
        <v>83</v>
      </c>
      <c r="AW1541" s="14" t="s">
        <v>34</v>
      </c>
      <c r="AX1541" s="14" t="s">
        <v>74</v>
      </c>
      <c r="AY1541" s="249" t="s">
        <v>213</v>
      </c>
    </row>
    <row r="1542" s="15" customFormat="1">
      <c r="A1542" s="15"/>
      <c r="B1542" s="250"/>
      <c r="C1542" s="251"/>
      <c r="D1542" s="230" t="s">
        <v>222</v>
      </c>
      <c r="E1542" s="252" t="s">
        <v>19</v>
      </c>
      <c r="F1542" s="253" t="s">
        <v>228</v>
      </c>
      <c r="G1542" s="251"/>
      <c r="H1542" s="254">
        <v>163</v>
      </c>
      <c r="I1542" s="255"/>
      <c r="J1542" s="251"/>
      <c r="K1542" s="251"/>
      <c r="L1542" s="256"/>
      <c r="M1542" s="257"/>
      <c r="N1542" s="258"/>
      <c r="O1542" s="258"/>
      <c r="P1542" s="258"/>
      <c r="Q1542" s="258"/>
      <c r="R1542" s="258"/>
      <c r="S1542" s="258"/>
      <c r="T1542" s="259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T1542" s="260" t="s">
        <v>222</v>
      </c>
      <c r="AU1542" s="260" t="s">
        <v>83</v>
      </c>
      <c r="AV1542" s="15" t="s">
        <v>220</v>
      </c>
      <c r="AW1542" s="15" t="s">
        <v>34</v>
      </c>
      <c r="AX1542" s="15" t="s">
        <v>81</v>
      </c>
      <c r="AY1542" s="260" t="s">
        <v>213</v>
      </c>
    </row>
    <row r="1543" s="2" customFormat="1" ht="16.5" customHeight="1">
      <c r="A1543" s="40"/>
      <c r="B1543" s="41"/>
      <c r="C1543" s="272" t="s">
        <v>2036</v>
      </c>
      <c r="D1543" s="272" t="s">
        <v>310</v>
      </c>
      <c r="E1543" s="273" t="s">
        <v>2037</v>
      </c>
      <c r="F1543" s="274" t="s">
        <v>2038</v>
      </c>
      <c r="G1543" s="275" t="s">
        <v>338</v>
      </c>
      <c r="H1543" s="276">
        <v>155</v>
      </c>
      <c r="I1543" s="277"/>
      <c r="J1543" s="278">
        <f>ROUND(I1543*H1543,2)</f>
        <v>0</v>
      </c>
      <c r="K1543" s="274" t="s">
        <v>219</v>
      </c>
      <c r="L1543" s="279"/>
      <c r="M1543" s="280" t="s">
        <v>19</v>
      </c>
      <c r="N1543" s="281" t="s">
        <v>45</v>
      </c>
      <c r="O1543" s="86"/>
      <c r="P1543" s="224">
        <f>O1543*H1543</f>
        <v>0</v>
      </c>
      <c r="Q1543" s="224">
        <v>0.0010200000000000001</v>
      </c>
      <c r="R1543" s="224">
        <f>Q1543*H1543</f>
        <v>0.15810000000000002</v>
      </c>
      <c r="S1543" s="224">
        <v>0</v>
      </c>
      <c r="T1543" s="225">
        <f>S1543*H1543</f>
        <v>0</v>
      </c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R1543" s="226" t="s">
        <v>397</v>
      </c>
      <c r="AT1543" s="226" t="s">
        <v>310</v>
      </c>
      <c r="AU1543" s="226" t="s">
        <v>83</v>
      </c>
      <c r="AY1543" s="19" t="s">
        <v>213</v>
      </c>
      <c r="BE1543" s="227">
        <f>IF(N1543="základní",J1543,0)</f>
        <v>0</v>
      </c>
      <c r="BF1543" s="227">
        <f>IF(N1543="snížená",J1543,0)</f>
        <v>0</v>
      </c>
      <c r="BG1543" s="227">
        <f>IF(N1543="zákl. přenesená",J1543,0)</f>
        <v>0</v>
      </c>
      <c r="BH1543" s="227">
        <f>IF(N1543="sníž. přenesená",J1543,0)</f>
        <v>0</v>
      </c>
      <c r="BI1543" s="227">
        <f>IF(N1543="nulová",J1543,0)</f>
        <v>0</v>
      </c>
      <c r="BJ1543" s="19" t="s">
        <v>81</v>
      </c>
      <c r="BK1543" s="227">
        <f>ROUND(I1543*H1543,2)</f>
        <v>0</v>
      </c>
      <c r="BL1543" s="19" t="s">
        <v>309</v>
      </c>
      <c r="BM1543" s="226" t="s">
        <v>2039</v>
      </c>
    </row>
    <row r="1544" s="14" customFormat="1">
      <c r="A1544" s="14"/>
      <c r="B1544" s="239"/>
      <c r="C1544" s="240"/>
      <c r="D1544" s="230" t="s">
        <v>222</v>
      </c>
      <c r="E1544" s="241" t="s">
        <v>19</v>
      </c>
      <c r="F1544" s="242" t="s">
        <v>2040</v>
      </c>
      <c r="G1544" s="240"/>
      <c r="H1544" s="243">
        <v>155</v>
      </c>
      <c r="I1544" s="244"/>
      <c r="J1544" s="240"/>
      <c r="K1544" s="240"/>
      <c r="L1544" s="245"/>
      <c r="M1544" s="246"/>
      <c r="N1544" s="247"/>
      <c r="O1544" s="247"/>
      <c r="P1544" s="247"/>
      <c r="Q1544" s="247"/>
      <c r="R1544" s="247"/>
      <c r="S1544" s="247"/>
      <c r="T1544" s="248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49" t="s">
        <v>222</v>
      </c>
      <c r="AU1544" s="249" t="s">
        <v>83</v>
      </c>
      <c r="AV1544" s="14" t="s">
        <v>83</v>
      </c>
      <c r="AW1544" s="14" t="s">
        <v>34</v>
      </c>
      <c r="AX1544" s="14" t="s">
        <v>81</v>
      </c>
      <c r="AY1544" s="249" t="s">
        <v>213</v>
      </c>
    </row>
    <row r="1545" s="2" customFormat="1" ht="24.15" customHeight="1">
      <c r="A1545" s="40"/>
      <c r="B1545" s="41"/>
      <c r="C1545" s="272" t="s">
        <v>2041</v>
      </c>
      <c r="D1545" s="272" t="s">
        <v>310</v>
      </c>
      <c r="E1545" s="273" t="s">
        <v>2042</v>
      </c>
      <c r="F1545" s="274" t="s">
        <v>2043</v>
      </c>
      <c r="G1545" s="275" t="s">
        <v>2044</v>
      </c>
      <c r="H1545" s="276">
        <v>1.55</v>
      </c>
      <c r="I1545" s="277"/>
      <c r="J1545" s="278">
        <f>ROUND(I1545*H1545,2)</f>
        <v>0</v>
      </c>
      <c r="K1545" s="274" t="s">
        <v>219</v>
      </c>
      <c r="L1545" s="279"/>
      <c r="M1545" s="280" t="s">
        <v>19</v>
      </c>
      <c r="N1545" s="281" t="s">
        <v>45</v>
      </c>
      <c r="O1545" s="86"/>
      <c r="P1545" s="224">
        <f>O1545*H1545</f>
        <v>0</v>
      </c>
      <c r="Q1545" s="224">
        <v>0.0063</v>
      </c>
      <c r="R1545" s="224">
        <f>Q1545*H1545</f>
        <v>0.0097650000000000011</v>
      </c>
      <c r="S1545" s="224">
        <v>0</v>
      </c>
      <c r="T1545" s="225">
        <f>S1545*H1545</f>
        <v>0</v>
      </c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R1545" s="226" t="s">
        <v>397</v>
      </c>
      <c r="AT1545" s="226" t="s">
        <v>310</v>
      </c>
      <c r="AU1545" s="226" t="s">
        <v>83</v>
      </c>
      <c r="AY1545" s="19" t="s">
        <v>213</v>
      </c>
      <c r="BE1545" s="227">
        <f>IF(N1545="základní",J1545,0)</f>
        <v>0</v>
      </c>
      <c r="BF1545" s="227">
        <f>IF(N1545="snížená",J1545,0)</f>
        <v>0</v>
      </c>
      <c r="BG1545" s="227">
        <f>IF(N1545="zákl. přenesená",J1545,0)</f>
        <v>0</v>
      </c>
      <c r="BH1545" s="227">
        <f>IF(N1545="sníž. přenesená",J1545,0)</f>
        <v>0</v>
      </c>
      <c r="BI1545" s="227">
        <f>IF(N1545="nulová",J1545,0)</f>
        <v>0</v>
      </c>
      <c r="BJ1545" s="19" t="s">
        <v>81</v>
      </c>
      <c r="BK1545" s="227">
        <f>ROUND(I1545*H1545,2)</f>
        <v>0</v>
      </c>
      <c r="BL1545" s="19" t="s">
        <v>309</v>
      </c>
      <c r="BM1545" s="226" t="s">
        <v>2045</v>
      </c>
    </row>
    <row r="1546" s="2" customFormat="1" ht="24.15" customHeight="1">
      <c r="A1546" s="40"/>
      <c r="B1546" s="41"/>
      <c r="C1546" s="272" t="s">
        <v>2046</v>
      </c>
      <c r="D1546" s="272" t="s">
        <v>310</v>
      </c>
      <c r="E1546" s="273" t="s">
        <v>2047</v>
      </c>
      <c r="F1546" s="274" t="s">
        <v>2048</v>
      </c>
      <c r="G1546" s="275" t="s">
        <v>2044</v>
      </c>
      <c r="H1546" s="276">
        <v>1.55</v>
      </c>
      <c r="I1546" s="277"/>
      <c r="J1546" s="278">
        <f>ROUND(I1546*H1546,2)</f>
        <v>0</v>
      </c>
      <c r="K1546" s="274" t="s">
        <v>219</v>
      </c>
      <c r="L1546" s="279"/>
      <c r="M1546" s="280" t="s">
        <v>19</v>
      </c>
      <c r="N1546" s="281" t="s">
        <v>45</v>
      </c>
      <c r="O1546" s="86"/>
      <c r="P1546" s="224">
        <f>O1546*H1546</f>
        <v>0</v>
      </c>
      <c r="Q1546" s="224">
        <v>0.0025000000000000001</v>
      </c>
      <c r="R1546" s="224">
        <f>Q1546*H1546</f>
        <v>0.0038750000000000004</v>
      </c>
      <c r="S1546" s="224">
        <v>0</v>
      </c>
      <c r="T1546" s="225">
        <f>S1546*H1546</f>
        <v>0</v>
      </c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R1546" s="226" t="s">
        <v>397</v>
      </c>
      <c r="AT1546" s="226" t="s">
        <v>310</v>
      </c>
      <c r="AU1546" s="226" t="s">
        <v>83</v>
      </c>
      <c r="AY1546" s="19" t="s">
        <v>213</v>
      </c>
      <c r="BE1546" s="227">
        <f>IF(N1546="základní",J1546,0)</f>
        <v>0</v>
      </c>
      <c r="BF1546" s="227">
        <f>IF(N1546="snížená",J1546,0)</f>
        <v>0</v>
      </c>
      <c r="BG1546" s="227">
        <f>IF(N1546="zákl. přenesená",J1546,0)</f>
        <v>0</v>
      </c>
      <c r="BH1546" s="227">
        <f>IF(N1546="sníž. přenesená",J1546,0)</f>
        <v>0</v>
      </c>
      <c r="BI1546" s="227">
        <f>IF(N1546="nulová",J1546,0)</f>
        <v>0</v>
      </c>
      <c r="BJ1546" s="19" t="s">
        <v>81</v>
      </c>
      <c r="BK1546" s="227">
        <f>ROUND(I1546*H1546,2)</f>
        <v>0</v>
      </c>
      <c r="BL1546" s="19" t="s">
        <v>309</v>
      </c>
      <c r="BM1546" s="226" t="s">
        <v>2049</v>
      </c>
    </row>
    <row r="1547" s="2" customFormat="1" ht="16.5" customHeight="1">
      <c r="A1547" s="40"/>
      <c r="B1547" s="41"/>
      <c r="C1547" s="272" t="s">
        <v>2050</v>
      </c>
      <c r="D1547" s="272" t="s">
        <v>310</v>
      </c>
      <c r="E1547" s="273" t="s">
        <v>2051</v>
      </c>
      <c r="F1547" s="274" t="s">
        <v>2052</v>
      </c>
      <c r="G1547" s="275" t="s">
        <v>487</v>
      </c>
      <c r="H1547" s="276">
        <v>8</v>
      </c>
      <c r="I1547" s="277"/>
      <c r="J1547" s="278">
        <f>ROUND(I1547*H1547,2)</f>
        <v>0</v>
      </c>
      <c r="K1547" s="274" t="s">
        <v>19</v>
      </c>
      <c r="L1547" s="279"/>
      <c r="M1547" s="280" t="s">
        <v>19</v>
      </c>
      <c r="N1547" s="281" t="s">
        <v>45</v>
      </c>
      <c r="O1547" s="86"/>
      <c r="P1547" s="224">
        <f>O1547*H1547</f>
        <v>0</v>
      </c>
      <c r="Q1547" s="224">
        <v>0</v>
      </c>
      <c r="R1547" s="224">
        <f>Q1547*H1547</f>
        <v>0</v>
      </c>
      <c r="S1547" s="224">
        <v>0</v>
      </c>
      <c r="T1547" s="225">
        <f>S1547*H1547</f>
        <v>0</v>
      </c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R1547" s="226" t="s">
        <v>397</v>
      </c>
      <c r="AT1547" s="226" t="s">
        <v>310</v>
      </c>
      <c r="AU1547" s="226" t="s">
        <v>83</v>
      </c>
      <c r="AY1547" s="19" t="s">
        <v>213</v>
      </c>
      <c r="BE1547" s="227">
        <f>IF(N1547="základní",J1547,0)</f>
        <v>0</v>
      </c>
      <c r="BF1547" s="227">
        <f>IF(N1547="snížená",J1547,0)</f>
        <v>0</v>
      </c>
      <c r="BG1547" s="227">
        <f>IF(N1547="zákl. přenesená",J1547,0)</f>
        <v>0</v>
      </c>
      <c r="BH1547" s="227">
        <f>IF(N1547="sníž. přenesená",J1547,0)</f>
        <v>0</v>
      </c>
      <c r="BI1547" s="227">
        <f>IF(N1547="nulová",J1547,0)</f>
        <v>0</v>
      </c>
      <c r="BJ1547" s="19" t="s">
        <v>81</v>
      </c>
      <c r="BK1547" s="227">
        <f>ROUND(I1547*H1547,2)</f>
        <v>0</v>
      </c>
      <c r="BL1547" s="19" t="s">
        <v>309</v>
      </c>
      <c r="BM1547" s="226" t="s">
        <v>2053</v>
      </c>
    </row>
    <row r="1548" s="2" customFormat="1" ht="21.75" customHeight="1">
      <c r="A1548" s="40"/>
      <c r="B1548" s="41"/>
      <c r="C1548" s="215" t="s">
        <v>2054</v>
      </c>
      <c r="D1548" s="215" t="s">
        <v>215</v>
      </c>
      <c r="E1548" s="216" t="s">
        <v>2055</v>
      </c>
      <c r="F1548" s="217" t="s">
        <v>2056</v>
      </c>
      <c r="G1548" s="218" t="s">
        <v>338</v>
      </c>
      <c r="H1548" s="219">
        <v>148</v>
      </c>
      <c r="I1548" s="220"/>
      <c r="J1548" s="221">
        <f>ROUND(I1548*H1548,2)</f>
        <v>0</v>
      </c>
      <c r="K1548" s="217" t="s">
        <v>219</v>
      </c>
      <c r="L1548" s="46"/>
      <c r="M1548" s="222" t="s">
        <v>19</v>
      </c>
      <c r="N1548" s="223" t="s">
        <v>45</v>
      </c>
      <c r="O1548" s="86"/>
      <c r="P1548" s="224">
        <f>O1548*H1548</f>
        <v>0</v>
      </c>
      <c r="Q1548" s="224">
        <v>0</v>
      </c>
      <c r="R1548" s="224">
        <f>Q1548*H1548</f>
        <v>0</v>
      </c>
      <c r="S1548" s="224">
        <v>0.0080000000000000002</v>
      </c>
      <c r="T1548" s="225">
        <f>S1548*H1548</f>
        <v>1.1839999999999999</v>
      </c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R1548" s="226" t="s">
        <v>309</v>
      </c>
      <c r="AT1548" s="226" t="s">
        <v>215</v>
      </c>
      <c r="AU1548" s="226" t="s">
        <v>83</v>
      </c>
      <c r="AY1548" s="19" t="s">
        <v>213</v>
      </c>
      <c r="BE1548" s="227">
        <f>IF(N1548="základní",J1548,0)</f>
        <v>0</v>
      </c>
      <c r="BF1548" s="227">
        <f>IF(N1548="snížená",J1548,0)</f>
        <v>0</v>
      </c>
      <c r="BG1548" s="227">
        <f>IF(N1548="zákl. přenesená",J1548,0)</f>
        <v>0</v>
      </c>
      <c r="BH1548" s="227">
        <f>IF(N1548="sníž. přenesená",J1548,0)</f>
        <v>0</v>
      </c>
      <c r="BI1548" s="227">
        <f>IF(N1548="nulová",J1548,0)</f>
        <v>0</v>
      </c>
      <c r="BJ1548" s="19" t="s">
        <v>81</v>
      </c>
      <c r="BK1548" s="227">
        <f>ROUND(I1548*H1548,2)</f>
        <v>0</v>
      </c>
      <c r="BL1548" s="19" t="s">
        <v>309</v>
      </c>
      <c r="BM1548" s="226" t="s">
        <v>2057</v>
      </c>
    </row>
    <row r="1549" s="13" customFormat="1">
      <c r="A1549" s="13"/>
      <c r="B1549" s="228"/>
      <c r="C1549" s="229"/>
      <c r="D1549" s="230" t="s">
        <v>222</v>
      </c>
      <c r="E1549" s="231" t="s">
        <v>19</v>
      </c>
      <c r="F1549" s="232" t="s">
        <v>271</v>
      </c>
      <c r="G1549" s="229"/>
      <c r="H1549" s="231" t="s">
        <v>19</v>
      </c>
      <c r="I1549" s="233"/>
      <c r="J1549" s="229"/>
      <c r="K1549" s="229"/>
      <c r="L1549" s="234"/>
      <c r="M1549" s="235"/>
      <c r="N1549" s="236"/>
      <c r="O1549" s="236"/>
      <c r="P1549" s="236"/>
      <c r="Q1549" s="236"/>
      <c r="R1549" s="236"/>
      <c r="S1549" s="236"/>
      <c r="T1549" s="237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38" t="s">
        <v>222</v>
      </c>
      <c r="AU1549" s="238" t="s">
        <v>83</v>
      </c>
      <c r="AV1549" s="13" t="s">
        <v>81</v>
      </c>
      <c r="AW1549" s="13" t="s">
        <v>34</v>
      </c>
      <c r="AX1549" s="13" t="s">
        <v>74</v>
      </c>
      <c r="AY1549" s="238" t="s">
        <v>213</v>
      </c>
    </row>
    <row r="1550" s="14" customFormat="1">
      <c r="A1550" s="14"/>
      <c r="B1550" s="239"/>
      <c r="C1550" s="240"/>
      <c r="D1550" s="230" t="s">
        <v>222</v>
      </c>
      <c r="E1550" s="241" t="s">
        <v>19</v>
      </c>
      <c r="F1550" s="242" t="s">
        <v>2058</v>
      </c>
      <c r="G1550" s="240"/>
      <c r="H1550" s="243">
        <v>12</v>
      </c>
      <c r="I1550" s="244"/>
      <c r="J1550" s="240"/>
      <c r="K1550" s="240"/>
      <c r="L1550" s="245"/>
      <c r="M1550" s="246"/>
      <c r="N1550" s="247"/>
      <c r="O1550" s="247"/>
      <c r="P1550" s="247"/>
      <c r="Q1550" s="247"/>
      <c r="R1550" s="247"/>
      <c r="S1550" s="247"/>
      <c r="T1550" s="248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49" t="s">
        <v>222</v>
      </c>
      <c r="AU1550" s="249" t="s">
        <v>83</v>
      </c>
      <c r="AV1550" s="14" t="s">
        <v>83</v>
      </c>
      <c r="AW1550" s="14" t="s">
        <v>34</v>
      </c>
      <c r="AX1550" s="14" t="s">
        <v>74</v>
      </c>
      <c r="AY1550" s="249" t="s">
        <v>213</v>
      </c>
    </row>
    <row r="1551" s="14" customFormat="1">
      <c r="A1551" s="14"/>
      <c r="B1551" s="239"/>
      <c r="C1551" s="240"/>
      <c r="D1551" s="230" t="s">
        <v>222</v>
      </c>
      <c r="E1551" s="241" t="s">
        <v>19</v>
      </c>
      <c r="F1551" s="242" t="s">
        <v>2059</v>
      </c>
      <c r="G1551" s="240"/>
      <c r="H1551" s="243">
        <v>136</v>
      </c>
      <c r="I1551" s="244"/>
      <c r="J1551" s="240"/>
      <c r="K1551" s="240"/>
      <c r="L1551" s="245"/>
      <c r="M1551" s="246"/>
      <c r="N1551" s="247"/>
      <c r="O1551" s="247"/>
      <c r="P1551" s="247"/>
      <c r="Q1551" s="247"/>
      <c r="R1551" s="247"/>
      <c r="S1551" s="247"/>
      <c r="T1551" s="248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49" t="s">
        <v>222</v>
      </c>
      <c r="AU1551" s="249" t="s">
        <v>83</v>
      </c>
      <c r="AV1551" s="14" t="s">
        <v>83</v>
      </c>
      <c r="AW1551" s="14" t="s">
        <v>34</v>
      </c>
      <c r="AX1551" s="14" t="s">
        <v>74</v>
      </c>
      <c r="AY1551" s="249" t="s">
        <v>213</v>
      </c>
    </row>
    <row r="1552" s="15" customFormat="1">
      <c r="A1552" s="15"/>
      <c r="B1552" s="250"/>
      <c r="C1552" s="251"/>
      <c r="D1552" s="230" t="s">
        <v>222</v>
      </c>
      <c r="E1552" s="252" t="s">
        <v>19</v>
      </c>
      <c r="F1552" s="253" t="s">
        <v>228</v>
      </c>
      <c r="G1552" s="251"/>
      <c r="H1552" s="254">
        <v>148</v>
      </c>
      <c r="I1552" s="255"/>
      <c r="J1552" s="251"/>
      <c r="K1552" s="251"/>
      <c r="L1552" s="256"/>
      <c r="M1552" s="257"/>
      <c r="N1552" s="258"/>
      <c r="O1552" s="258"/>
      <c r="P1552" s="258"/>
      <c r="Q1552" s="258"/>
      <c r="R1552" s="258"/>
      <c r="S1552" s="258"/>
      <c r="T1552" s="259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T1552" s="260" t="s">
        <v>222</v>
      </c>
      <c r="AU1552" s="260" t="s">
        <v>83</v>
      </c>
      <c r="AV1552" s="15" t="s">
        <v>220</v>
      </c>
      <c r="AW1552" s="15" t="s">
        <v>34</v>
      </c>
      <c r="AX1552" s="15" t="s">
        <v>81</v>
      </c>
      <c r="AY1552" s="260" t="s">
        <v>213</v>
      </c>
    </row>
    <row r="1553" s="2" customFormat="1">
      <c r="A1553" s="40"/>
      <c r="B1553" s="41"/>
      <c r="C1553" s="215" t="s">
        <v>2060</v>
      </c>
      <c r="D1553" s="215" t="s">
        <v>215</v>
      </c>
      <c r="E1553" s="216" t="s">
        <v>2061</v>
      </c>
      <c r="F1553" s="217" t="s">
        <v>2062</v>
      </c>
      <c r="G1553" s="218" t="s">
        <v>338</v>
      </c>
      <c r="H1553" s="219">
        <v>179.011</v>
      </c>
      <c r="I1553" s="220"/>
      <c r="J1553" s="221">
        <f>ROUND(I1553*H1553,2)</f>
        <v>0</v>
      </c>
      <c r="K1553" s="217" t="s">
        <v>219</v>
      </c>
      <c r="L1553" s="46"/>
      <c r="M1553" s="222" t="s">
        <v>19</v>
      </c>
      <c r="N1553" s="223" t="s">
        <v>45</v>
      </c>
      <c r="O1553" s="86"/>
      <c r="P1553" s="224">
        <f>O1553*H1553</f>
        <v>0</v>
      </c>
      <c r="Q1553" s="224">
        <v>0</v>
      </c>
      <c r="R1553" s="224">
        <f>Q1553*H1553</f>
        <v>0</v>
      </c>
      <c r="S1553" s="224">
        <v>0.014</v>
      </c>
      <c r="T1553" s="225">
        <f>S1553*H1553</f>
        <v>2.506154</v>
      </c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R1553" s="226" t="s">
        <v>309</v>
      </c>
      <c r="AT1553" s="226" t="s">
        <v>215</v>
      </c>
      <c r="AU1553" s="226" t="s">
        <v>83</v>
      </c>
      <c r="AY1553" s="19" t="s">
        <v>213</v>
      </c>
      <c r="BE1553" s="227">
        <f>IF(N1553="základní",J1553,0)</f>
        <v>0</v>
      </c>
      <c r="BF1553" s="227">
        <f>IF(N1553="snížená",J1553,0)</f>
        <v>0</v>
      </c>
      <c r="BG1553" s="227">
        <f>IF(N1553="zákl. přenesená",J1553,0)</f>
        <v>0</v>
      </c>
      <c r="BH1553" s="227">
        <f>IF(N1553="sníž. přenesená",J1553,0)</f>
        <v>0</v>
      </c>
      <c r="BI1553" s="227">
        <f>IF(N1553="nulová",J1553,0)</f>
        <v>0</v>
      </c>
      <c r="BJ1553" s="19" t="s">
        <v>81</v>
      </c>
      <c r="BK1553" s="227">
        <f>ROUND(I1553*H1553,2)</f>
        <v>0</v>
      </c>
      <c r="BL1553" s="19" t="s">
        <v>309</v>
      </c>
      <c r="BM1553" s="226" t="s">
        <v>2063</v>
      </c>
    </row>
    <row r="1554" s="13" customFormat="1">
      <c r="A1554" s="13"/>
      <c r="B1554" s="228"/>
      <c r="C1554" s="229"/>
      <c r="D1554" s="230" t="s">
        <v>222</v>
      </c>
      <c r="E1554" s="231" t="s">
        <v>19</v>
      </c>
      <c r="F1554" s="232" t="s">
        <v>271</v>
      </c>
      <c r="G1554" s="229"/>
      <c r="H1554" s="231" t="s">
        <v>19</v>
      </c>
      <c r="I1554" s="233"/>
      <c r="J1554" s="229"/>
      <c r="K1554" s="229"/>
      <c r="L1554" s="234"/>
      <c r="M1554" s="235"/>
      <c r="N1554" s="236"/>
      <c r="O1554" s="236"/>
      <c r="P1554" s="236"/>
      <c r="Q1554" s="236"/>
      <c r="R1554" s="236"/>
      <c r="S1554" s="236"/>
      <c r="T1554" s="237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38" t="s">
        <v>222</v>
      </c>
      <c r="AU1554" s="238" t="s">
        <v>83</v>
      </c>
      <c r="AV1554" s="13" t="s">
        <v>81</v>
      </c>
      <c r="AW1554" s="13" t="s">
        <v>34</v>
      </c>
      <c r="AX1554" s="13" t="s">
        <v>74</v>
      </c>
      <c r="AY1554" s="238" t="s">
        <v>213</v>
      </c>
    </row>
    <row r="1555" s="14" customFormat="1">
      <c r="A1555" s="14"/>
      <c r="B1555" s="239"/>
      <c r="C1555" s="240"/>
      <c r="D1555" s="230" t="s">
        <v>222</v>
      </c>
      <c r="E1555" s="241" t="s">
        <v>19</v>
      </c>
      <c r="F1555" s="242" t="s">
        <v>2064</v>
      </c>
      <c r="G1555" s="240"/>
      <c r="H1555" s="243">
        <v>38.875</v>
      </c>
      <c r="I1555" s="244"/>
      <c r="J1555" s="240"/>
      <c r="K1555" s="240"/>
      <c r="L1555" s="245"/>
      <c r="M1555" s="246"/>
      <c r="N1555" s="247"/>
      <c r="O1555" s="247"/>
      <c r="P1555" s="247"/>
      <c r="Q1555" s="247"/>
      <c r="R1555" s="247"/>
      <c r="S1555" s="247"/>
      <c r="T1555" s="248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49" t="s">
        <v>222</v>
      </c>
      <c r="AU1555" s="249" t="s">
        <v>83</v>
      </c>
      <c r="AV1555" s="14" t="s">
        <v>83</v>
      </c>
      <c r="AW1555" s="14" t="s">
        <v>34</v>
      </c>
      <c r="AX1555" s="14" t="s">
        <v>74</v>
      </c>
      <c r="AY1555" s="249" t="s">
        <v>213</v>
      </c>
    </row>
    <row r="1556" s="14" customFormat="1">
      <c r="A1556" s="14"/>
      <c r="B1556" s="239"/>
      <c r="C1556" s="240"/>
      <c r="D1556" s="230" t="s">
        <v>222</v>
      </c>
      <c r="E1556" s="241" t="s">
        <v>19</v>
      </c>
      <c r="F1556" s="242" t="s">
        <v>2065</v>
      </c>
      <c r="G1556" s="240"/>
      <c r="H1556" s="243">
        <v>38.875</v>
      </c>
      <c r="I1556" s="244"/>
      <c r="J1556" s="240"/>
      <c r="K1556" s="240"/>
      <c r="L1556" s="245"/>
      <c r="M1556" s="246"/>
      <c r="N1556" s="247"/>
      <c r="O1556" s="247"/>
      <c r="P1556" s="247"/>
      <c r="Q1556" s="247"/>
      <c r="R1556" s="247"/>
      <c r="S1556" s="247"/>
      <c r="T1556" s="248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49" t="s">
        <v>222</v>
      </c>
      <c r="AU1556" s="249" t="s">
        <v>83</v>
      </c>
      <c r="AV1556" s="14" t="s">
        <v>83</v>
      </c>
      <c r="AW1556" s="14" t="s">
        <v>34</v>
      </c>
      <c r="AX1556" s="14" t="s">
        <v>74</v>
      </c>
      <c r="AY1556" s="249" t="s">
        <v>213</v>
      </c>
    </row>
    <row r="1557" s="14" customFormat="1">
      <c r="A1557" s="14"/>
      <c r="B1557" s="239"/>
      <c r="C1557" s="240"/>
      <c r="D1557" s="230" t="s">
        <v>222</v>
      </c>
      <c r="E1557" s="241" t="s">
        <v>19</v>
      </c>
      <c r="F1557" s="242" t="s">
        <v>2066</v>
      </c>
      <c r="G1557" s="240"/>
      <c r="H1557" s="243">
        <v>101.261</v>
      </c>
      <c r="I1557" s="244"/>
      <c r="J1557" s="240"/>
      <c r="K1557" s="240"/>
      <c r="L1557" s="245"/>
      <c r="M1557" s="246"/>
      <c r="N1557" s="247"/>
      <c r="O1557" s="247"/>
      <c r="P1557" s="247"/>
      <c r="Q1557" s="247"/>
      <c r="R1557" s="247"/>
      <c r="S1557" s="247"/>
      <c r="T1557" s="248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49" t="s">
        <v>222</v>
      </c>
      <c r="AU1557" s="249" t="s">
        <v>83</v>
      </c>
      <c r="AV1557" s="14" t="s">
        <v>83</v>
      </c>
      <c r="AW1557" s="14" t="s">
        <v>34</v>
      </c>
      <c r="AX1557" s="14" t="s">
        <v>74</v>
      </c>
      <c r="AY1557" s="249" t="s">
        <v>213</v>
      </c>
    </row>
    <row r="1558" s="15" customFormat="1">
      <c r="A1558" s="15"/>
      <c r="B1558" s="250"/>
      <c r="C1558" s="251"/>
      <c r="D1558" s="230" t="s">
        <v>222</v>
      </c>
      <c r="E1558" s="252" t="s">
        <v>19</v>
      </c>
      <c r="F1558" s="253" t="s">
        <v>228</v>
      </c>
      <c r="G1558" s="251"/>
      <c r="H1558" s="254">
        <v>179.011</v>
      </c>
      <c r="I1558" s="255"/>
      <c r="J1558" s="251"/>
      <c r="K1558" s="251"/>
      <c r="L1558" s="256"/>
      <c r="M1558" s="257"/>
      <c r="N1558" s="258"/>
      <c r="O1558" s="258"/>
      <c r="P1558" s="258"/>
      <c r="Q1558" s="258"/>
      <c r="R1558" s="258"/>
      <c r="S1558" s="258"/>
      <c r="T1558" s="259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T1558" s="260" t="s">
        <v>222</v>
      </c>
      <c r="AU1558" s="260" t="s">
        <v>83</v>
      </c>
      <c r="AV1558" s="15" t="s">
        <v>220</v>
      </c>
      <c r="AW1558" s="15" t="s">
        <v>34</v>
      </c>
      <c r="AX1558" s="15" t="s">
        <v>81</v>
      </c>
      <c r="AY1558" s="260" t="s">
        <v>213</v>
      </c>
    </row>
    <row r="1559" s="2" customFormat="1">
      <c r="A1559" s="40"/>
      <c r="B1559" s="41"/>
      <c r="C1559" s="215" t="s">
        <v>2067</v>
      </c>
      <c r="D1559" s="215" t="s">
        <v>215</v>
      </c>
      <c r="E1559" s="216" t="s">
        <v>2068</v>
      </c>
      <c r="F1559" s="217" t="s">
        <v>2069</v>
      </c>
      <c r="G1559" s="218" t="s">
        <v>338</v>
      </c>
      <c r="H1559" s="219">
        <v>48.884</v>
      </c>
      <c r="I1559" s="220"/>
      <c r="J1559" s="221">
        <f>ROUND(I1559*H1559,2)</f>
        <v>0</v>
      </c>
      <c r="K1559" s="217" t="s">
        <v>219</v>
      </c>
      <c r="L1559" s="46"/>
      <c r="M1559" s="222" t="s">
        <v>19</v>
      </c>
      <c r="N1559" s="223" t="s">
        <v>45</v>
      </c>
      <c r="O1559" s="86"/>
      <c r="P1559" s="224">
        <f>O1559*H1559</f>
        <v>0</v>
      </c>
      <c r="Q1559" s="224">
        <v>0</v>
      </c>
      <c r="R1559" s="224">
        <f>Q1559*H1559</f>
        <v>0</v>
      </c>
      <c r="S1559" s="224">
        <v>0.024</v>
      </c>
      <c r="T1559" s="225">
        <f>S1559*H1559</f>
        <v>1.173216</v>
      </c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R1559" s="226" t="s">
        <v>309</v>
      </c>
      <c r="AT1559" s="226" t="s">
        <v>215</v>
      </c>
      <c r="AU1559" s="226" t="s">
        <v>83</v>
      </c>
      <c r="AY1559" s="19" t="s">
        <v>213</v>
      </c>
      <c r="BE1559" s="227">
        <f>IF(N1559="základní",J1559,0)</f>
        <v>0</v>
      </c>
      <c r="BF1559" s="227">
        <f>IF(N1559="snížená",J1559,0)</f>
        <v>0</v>
      </c>
      <c r="BG1559" s="227">
        <f>IF(N1559="zákl. přenesená",J1559,0)</f>
        <v>0</v>
      </c>
      <c r="BH1559" s="227">
        <f>IF(N1559="sníž. přenesená",J1559,0)</f>
        <v>0</v>
      </c>
      <c r="BI1559" s="227">
        <f>IF(N1559="nulová",J1559,0)</f>
        <v>0</v>
      </c>
      <c r="BJ1559" s="19" t="s">
        <v>81</v>
      </c>
      <c r="BK1559" s="227">
        <f>ROUND(I1559*H1559,2)</f>
        <v>0</v>
      </c>
      <c r="BL1559" s="19" t="s">
        <v>309</v>
      </c>
      <c r="BM1559" s="226" t="s">
        <v>2070</v>
      </c>
    </row>
    <row r="1560" s="13" customFormat="1">
      <c r="A1560" s="13"/>
      <c r="B1560" s="228"/>
      <c r="C1560" s="229"/>
      <c r="D1560" s="230" t="s">
        <v>222</v>
      </c>
      <c r="E1560" s="231" t="s">
        <v>19</v>
      </c>
      <c r="F1560" s="232" t="s">
        <v>271</v>
      </c>
      <c r="G1560" s="229"/>
      <c r="H1560" s="231" t="s">
        <v>19</v>
      </c>
      <c r="I1560" s="233"/>
      <c r="J1560" s="229"/>
      <c r="K1560" s="229"/>
      <c r="L1560" s="234"/>
      <c r="M1560" s="235"/>
      <c r="N1560" s="236"/>
      <c r="O1560" s="236"/>
      <c r="P1560" s="236"/>
      <c r="Q1560" s="236"/>
      <c r="R1560" s="236"/>
      <c r="S1560" s="236"/>
      <c r="T1560" s="237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38" t="s">
        <v>222</v>
      </c>
      <c r="AU1560" s="238" t="s">
        <v>83</v>
      </c>
      <c r="AV1560" s="13" t="s">
        <v>81</v>
      </c>
      <c r="AW1560" s="13" t="s">
        <v>34</v>
      </c>
      <c r="AX1560" s="13" t="s">
        <v>74</v>
      </c>
      <c r="AY1560" s="238" t="s">
        <v>213</v>
      </c>
    </row>
    <row r="1561" s="14" customFormat="1">
      <c r="A1561" s="14"/>
      <c r="B1561" s="239"/>
      <c r="C1561" s="240"/>
      <c r="D1561" s="230" t="s">
        <v>222</v>
      </c>
      <c r="E1561" s="241" t="s">
        <v>19</v>
      </c>
      <c r="F1561" s="242" t="s">
        <v>2071</v>
      </c>
      <c r="G1561" s="240"/>
      <c r="H1561" s="243">
        <v>11.928000000000001</v>
      </c>
      <c r="I1561" s="244"/>
      <c r="J1561" s="240"/>
      <c r="K1561" s="240"/>
      <c r="L1561" s="245"/>
      <c r="M1561" s="246"/>
      <c r="N1561" s="247"/>
      <c r="O1561" s="247"/>
      <c r="P1561" s="247"/>
      <c r="Q1561" s="247"/>
      <c r="R1561" s="247"/>
      <c r="S1561" s="247"/>
      <c r="T1561" s="248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49" t="s">
        <v>222</v>
      </c>
      <c r="AU1561" s="249" t="s">
        <v>83</v>
      </c>
      <c r="AV1561" s="14" t="s">
        <v>83</v>
      </c>
      <c r="AW1561" s="14" t="s">
        <v>34</v>
      </c>
      <c r="AX1561" s="14" t="s">
        <v>74</v>
      </c>
      <c r="AY1561" s="249" t="s">
        <v>213</v>
      </c>
    </row>
    <row r="1562" s="14" customFormat="1">
      <c r="A1562" s="14"/>
      <c r="B1562" s="239"/>
      <c r="C1562" s="240"/>
      <c r="D1562" s="230" t="s">
        <v>222</v>
      </c>
      <c r="E1562" s="241" t="s">
        <v>19</v>
      </c>
      <c r="F1562" s="242" t="s">
        <v>2072</v>
      </c>
      <c r="G1562" s="240"/>
      <c r="H1562" s="243">
        <v>36.956000000000003</v>
      </c>
      <c r="I1562" s="244"/>
      <c r="J1562" s="240"/>
      <c r="K1562" s="240"/>
      <c r="L1562" s="245"/>
      <c r="M1562" s="246"/>
      <c r="N1562" s="247"/>
      <c r="O1562" s="247"/>
      <c r="P1562" s="247"/>
      <c r="Q1562" s="247"/>
      <c r="R1562" s="247"/>
      <c r="S1562" s="247"/>
      <c r="T1562" s="248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49" t="s">
        <v>222</v>
      </c>
      <c r="AU1562" s="249" t="s">
        <v>83</v>
      </c>
      <c r="AV1562" s="14" t="s">
        <v>83</v>
      </c>
      <c r="AW1562" s="14" t="s">
        <v>34</v>
      </c>
      <c r="AX1562" s="14" t="s">
        <v>74</v>
      </c>
      <c r="AY1562" s="249" t="s">
        <v>213</v>
      </c>
    </row>
    <row r="1563" s="15" customFormat="1">
      <c r="A1563" s="15"/>
      <c r="B1563" s="250"/>
      <c r="C1563" s="251"/>
      <c r="D1563" s="230" t="s">
        <v>222</v>
      </c>
      <c r="E1563" s="252" t="s">
        <v>19</v>
      </c>
      <c r="F1563" s="253" t="s">
        <v>228</v>
      </c>
      <c r="G1563" s="251"/>
      <c r="H1563" s="254">
        <v>48.884</v>
      </c>
      <c r="I1563" s="255"/>
      <c r="J1563" s="251"/>
      <c r="K1563" s="251"/>
      <c r="L1563" s="256"/>
      <c r="M1563" s="257"/>
      <c r="N1563" s="258"/>
      <c r="O1563" s="258"/>
      <c r="P1563" s="258"/>
      <c r="Q1563" s="258"/>
      <c r="R1563" s="258"/>
      <c r="S1563" s="258"/>
      <c r="T1563" s="259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T1563" s="260" t="s">
        <v>222</v>
      </c>
      <c r="AU1563" s="260" t="s">
        <v>83</v>
      </c>
      <c r="AV1563" s="15" t="s">
        <v>220</v>
      </c>
      <c r="AW1563" s="15" t="s">
        <v>34</v>
      </c>
      <c r="AX1563" s="15" t="s">
        <v>81</v>
      </c>
      <c r="AY1563" s="260" t="s">
        <v>213</v>
      </c>
    </row>
    <row r="1564" s="2" customFormat="1">
      <c r="A1564" s="40"/>
      <c r="B1564" s="41"/>
      <c r="C1564" s="215" t="s">
        <v>2073</v>
      </c>
      <c r="D1564" s="215" t="s">
        <v>215</v>
      </c>
      <c r="E1564" s="216" t="s">
        <v>2074</v>
      </c>
      <c r="F1564" s="217" t="s">
        <v>2075</v>
      </c>
      <c r="G1564" s="218" t="s">
        <v>338</v>
      </c>
      <c r="H1564" s="219">
        <v>221.53200000000001</v>
      </c>
      <c r="I1564" s="220"/>
      <c r="J1564" s="221">
        <f>ROUND(I1564*H1564,2)</f>
        <v>0</v>
      </c>
      <c r="K1564" s="217" t="s">
        <v>219</v>
      </c>
      <c r="L1564" s="46"/>
      <c r="M1564" s="222" t="s">
        <v>19</v>
      </c>
      <c r="N1564" s="223" t="s">
        <v>45</v>
      </c>
      <c r="O1564" s="86"/>
      <c r="P1564" s="224">
        <f>O1564*H1564</f>
        <v>0</v>
      </c>
      <c r="Q1564" s="224">
        <v>0</v>
      </c>
      <c r="R1564" s="224">
        <f>Q1564*H1564</f>
        <v>0</v>
      </c>
      <c r="S1564" s="224">
        <v>0.032000000000000001</v>
      </c>
      <c r="T1564" s="225">
        <f>S1564*H1564</f>
        <v>7.0890240000000002</v>
      </c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R1564" s="226" t="s">
        <v>309</v>
      </c>
      <c r="AT1564" s="226" t="s">
        <v>215</v>
      </c>
      <c r="AU1564" s="226" t="s">
        <v>83</v>
      </c>
      <c r="AY1564" s="19" t="s">
        <v>213</v>
      </c>
      <c r="BE1564" s="227">
        <f>IF(N1564="základní",J1564,0)</f>
        <v>0</v>
      </c>
      <c r="BF1564" s="227">
        <f>IF(N1564="snížená",J1564,0)</f>
        <v>0</v>
      </c>
      <c r="BG1564" s="227">
        <f>IF(N1564="zákl. přenesená",J1564,0)</f>
        <v>0</v>
      </c>
      <c r="BH1564" s="227">
        <f>IF(N1564="sníž. přenesená",J1564,0)</f>
        <v>0</v>
      </c>
      <c r="BI1564" s="227">
        <f>IF(N1564="nulová",J1564,0)</f>
        <v>0</v>
      </c>
      <c r="BJ1564" s="19" t="s">
        <v>81</v>
      </c>
      <c r="BK1564" s="227">
        <f>ROUND(I1564*H1564,2)</f>
        <v>0</v>
      </c>
      <c r="BL1564" s="19" t="s">
        <v>309</v>
      </c>
      <c r="BM1564" s="226" t="s">
        <v>2076</v>
      </c>
    </row>
    <row r="1565" s="13" customFormat="1">
      <c r="A1565" s="13"/>
      <c r="B1565" s="228"/>
      <c r="C1565" s="229"/>
      <c r="D1565" s="230" t="s">
        <v>222</v>
      </c>
      <c r="E1565" s="231" t="s">
        <v>19</v>
      </c>
      <c r="F1565" s="232" t="s">
        <v>271</v>
      </c>
      <c r="G1565" s="229"/>
      <c r="H1565" s="231" t="s">
        <v>19</v>
      </c>
      <c r="I1565" s="233"/>
      <c r="J1565" s="229"/>
      <c r="K1565" s="229"/>
      <c r="L1565" s="234"/>
      <c r="M1565" s="235"/>
      <c r="N1565" s="236"/>
      <c r="O1565" s="236"/>
      <c r="P1565" s="236"/>
      <c r="Q1565" s="236"/>
      <c r="R1565" s="236"/>
      <c r="S1565" s="236"/>
      <c r="T1565" s="237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38" t="s">
        <v>222</v>
      </c>
      <c r="AU1565" s="238" t="s">
        <v>83</v>
      </c>
      <c r="AV1565" s="13" t="s">
        <v>81</v>
      </c>
      <c r="AW1565" s="13" t="s">
        <v>34</v>
      </c>
      <c r="AX1565" s="13" t="s">
        <v>74</v>
      </c>
      <c r="AY1565" s="238" t="s">
        <v>213</v>
      </c>
    </row>
    <row r="1566" s="14" customFormat="1">
      <c r="A1566" s="14"/>
      <c r="B1566" s="239"/>
      <c r="C1566" s="240"/>
      <c r="D1566" s="230" t="s">
        <v>222</v>
      </c>
      <c r="E1566" s="241" t="s">
        <v>19</v>
      </c>
      <c r="F1566" s="242" t="s">
        <v>2077</v>
      </c>
      <c r="G1566" s="240"/>
      <c r="H1566" s="243">
        <v>35.786000000000001</v>
      </c>
      <c r="I1566" s="244"/>
      <c r="J1566" s="240"/>
      <c r="K1566" s="240"/>
      <c r="L1566" s="245"/>
      <c r="M1566" s="246"/>
      <c r="N1566" s="247"/>
      <c r="O1566" s="247"/>
      <c r="P1566" s="247"/>
      <c r="Q1566" s="247"/>
      <c r="R1566" s="247"/>
      <c r="S1566" s="247"/>
      <c r="T1566" s="248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49" t="s">
        <v>222</v>
      </c>
      <c r="AU1566" s="249" t="s">
        <v>83</v>
      </c>
      <c r="AV1566" s="14" t="s">
        <v>83</v>
      </c>
      <c r="AW1566" s="14" t="s">
        <v>34</v>
      </c>
      <c r="AX1566" s="14" t="s">
        <v>74</v>
      </c>
      <c r="AY1566" s="249" t="s">
        <v>213</v>
      </c>
    </row>
    <row r="1567" s="14" customFormat="1">
      <c r="A1567" s="14"/>
      <c r="B1567" s="239"/>
      <c r="C1567" s="240"/>
      <c r="D1567" s="230" t="s">
        <v>222</v>
      </c>
      <c r="E1567" s="241" t="s">
        <v>19</v>
      </c>
      <c r="F1567" s="242" t="s">
        <v>2078</v>
      </c>
      <c r="G1567" s="240"/>
      <c r="H1567" s="243">
        <v>27.074000000000002</v>
      </c>
      <c r="I1567" s="244"/>
      <c r="J1567" s="240"/>
      <c r="K1567" s="240"/>
      <c r="L1567" s="245"/>
      <c r="M1567" s="246"/>
      <c r="N1567" s="247"/>
      <c r="O1567" s="247"/>
      <c r="P1567" s="247"/>
      <c r="Q1567" s="247"/>
      <c r="R1567" s="247"/>
      <c r="S1567" s="247"/>
      <c r="T1567" s="248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49" t="s">
        <v>222</v>
      </c>
      <c r="AU1567" s="249" t="s">
        <v>83</v>
      </c>
      <c r="AV1567" s="14" t="s">
        <v>83</v>
      </c>
      <c r="AW1567" s="14" t="s">
        <v>34</v>
      </c>
      <c r="AX1567" s="14" t="s">
        <v>74</v>
      </c>
      <c r="AY1567" s="249" t="s">
        <v>213</v>
      </c>
    </row>
    <row r="1568" s="14" customFormat="1">
      <c r="A1568" s="14"/>
      <c r="B1568" s="239"/>
      <c r="C1568" s="240"/>
      <c r="D1568" s="230" t="s">
        <v>222</v>
      </c>
      <c r="E1568" s="241" t="s">
        <v>19</v>
      </c>
      <c r="F1568" s="242" t="s">
        <v>2079</v>
      </c>
      <c r="G1568" s="240"/>
      <c r="H1568" s="243">
        <v>158.672</v>
      </c>
      <c r="I1568" s="244"/>
      <c r="J1568" s="240"/>
      <c r="K1568" s="240"/>
      <c r="L1568" s="245"/>
      <c r="M1568" s="246"/>
      <c r="N1568" s="247"/>
      <c r="O1568" s="247"/>
      <c r="P1568" s="247"/>
      <c r="Q1568" s="247"/>
      <c r="R1568" s="247"/>
      <c r="S1568" s="247"/>
      <c r="T1568" s="248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49" t="s">
        <v>222</v>
      </c>
      <c r="AU1568" s="249" t="s">
        <v>83</v>
      </c>
      <c r="AV1568" s="14" t="s">
        <v>83</v>
      </c>
      <c r="AW1568" s="14" t="s">
        <v>34</v>
      </c>
      <c r="AX1568" s="14" t="s">
        <v>74</v>
      </c>
      <c r="AY1568" s="249" t="s">
        <v>213</v>
      </c>
    </row>
    <row r="1569" s="15" customFormat="1">
      <c r="A1569" s="15"/>
      <c r="B1569" s="250"/>
      <c r="C1569" s="251"/>
      <c r="D1569" s="230" t="s">
        <v>222</v>
      </c>
      <c r="E1569" s="252" t="s">
        <v>19</v>
      </c>
      <c r="F1569" s="253" t="s">
        <v>228</v>
      </c>
      <c r="G1569" s="251"/>
      <c r="H1569" s="254">
        <v>221.53200000000001</v>
      </c>
      <c r="I1569" s="255"/>
      <c r="J1569" s="251"/>
      <c r="K1569" s="251"/>
      <c r="L1569" s="256"/>
      <c r="M1569" s="257"/>
      <c r="N1569" s="258"/>
      <c r="O1569" s="258"/>
      <c r="P1569" s="258"/>
      <c r="Q1569" s="258"/>
      <c r="R1569" s="258"/>
      <c r="S1569" s="258"/>
      <c r="T1569" s="259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T1569" s="260" t="s">
        <v>222</v>
      </c>
      <c r="AU1569" s="260" t="s">
        <v>83</v>
      </c>
      <c r="AV1569" s="15" t="s">
        <v>220</v>
      </c>
      <c r="AW1569" s="15" t="s">
        <v>34</v>
      </c>
      <c r="AX1569" s="15" t="s">
        <v>81</v>
      </c>
      <c r="AY1569" s="260" t="s">
        <v>213</v>
      </c>
    </row>
    <row r="1570" s="2" customFormat="1">
      <c r="A1570" s="40"/>
      <c r="B1570" s="41"/>
      <c r="C1570" s="215" t="s">
        <v>2080</v>
      </c>
      <c r="D1570" s="215" t="s">
        <v>215</v>
      </c>
      <c r="E1570" s="216" t="s">
        <v>2081</v>
      </c>
      <c r="F1570" s="217" t="s">
        <v>2082</v>
      </c>
      <c r="G1570" s="218" t="s">
        <v>338</v>
      </c>
      <c r="H1570" s="219">
        <v>71.498000000000005</v>
      </c>
      <c r="I1570" s="220"/>
      <c r="J1570" s="221">
        <f>ROUND(I1570*H1570,2)</f>
        <v>0</v>
      </c>
      <c r="K1570" s="217" t="s">
        <v>219</v>
      </c>
      <c r="L1570" s="46"/>
      <c r="M1570" s="222" t="s">
        <v>19</v>
      </c>
      <c r="N1570" s="223" t="s">
        <v>45</v>
      </c>
      <c r="O1570" s="86"/>
      <c r="P1570" s="224">
        <f>O1570*H1570</f>
        <v>0</v>
      </c>
      <c r="Q1570" s="224">
        <v>0</v>
      </c>
      <c r="R1570" s="224">
        <f>Q1570*H1570</f>
        <v>0</v>
      </c>
      <c r="S1570" s="224">
        <v>0.0040000000000000001</v>
      </c>
      <c r="T1570" s="225">
        <f>S1570*H1570</f>
        <v>0.28599200000000002</v>
      </c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R1570" s="226" t="s">
        <v>309</v>
      </c>
      <c r="AT1570" s="226" t="s">
        <v>215</v>
      </c>
      <c r="AU1570" s="226" t="s">
        <v>83</v>
      </c>
      <c r="AY1570" s="19" t="s">
        <v>213</v>
      </c>
      <c r="BE1570" s="227">
        <f>IF(N1570="základní",J1570,0)</f>
        <v>0</v>
      </c>
      <c r="BF1570" s="227">
        <f>IF(N1570="snížená",J1570,0)</f>
        <v>0</v>
      </c>
      <c r="BG1570" s="227">
        <f>IF(N1570="zákl. přenesená",J1570,0)</f>
        <v>0</v>
      </c>
      <c r="BH1570" s="227">
        <f>IF(N1570="sníž. přenesená",J1570,0)</f>
        <v>0</v>
      </c>
      <c r="BI1570" s="227">
        <f>IF(N1570="nulová",J1570,0)</f>
        <v>0</v>
      </c>
      <c r="BJ1570" s="19" t="s">
        <v>81</v>
      </c>
      <c r="BK1570" s="227">
        <f>ROUND(I1570*H1570,2)</f>
        <v>0</v>
      </c>
      <c r="BL1570" s="19" t="s">
        <v>309</v>
      </c>
      <c r="BM1570" s="226" t="s">
        <v>2083</v>
      </c>
    </row>
    <row r="1571" s="13" customFormat="1">
      <c r="A1571" s="13"/>
      <c r="B1571" s="228"/>
      <c r="C1571" s="229"/>
      <c r="D1571" s="230" t="s">
        <v>222</v>
      </c>
      <c r="E1571" s="231" t="s">
        <v>19</v>
      </c>
      <c r="F1571" s="232" t="s">
        <v>271</v>
      </c>
      <c r="G1571" s="229"/>
      <c r="H1571" s="231" t="s">
        <v>19</v>
      </c>
      <c r="I1571" s="233"/>
      <c r="J1571" s="229"/>
      <c r="K1571" s="229"/>
      <c r="L1571" s="234"/>
      <c r="M1571" s="235"/>
      <c r="N1571" s="236"/>
      <c r="O1571" s="236"/>
      <c r="P1571" s="236"/>
      <c r="Q1571" s="236"/>
      <c r="R1571" s="236"/>
      <c r="S1571" s="236"/>
      <c r="T1571" s="237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38" t="s">
        <v>222</v>
      </c>
      <c r="AU1571" s="238" t="s">
        <v>83</v>
      </c>
      <c r="AV1571" s="13" t="s">
        <v>81</v>
      </c>
      <c r="AW1571" s="13" t="s">
        <v>34</v>
      </c>
      <c r="AX1571" s="13" t="s">
        <v>74</v>
      </c>
      <c r="AY1571" s="238" t="s">
        <v>213</v>
      </c>
    </row>
    <row r="1572" s="14" customFormat="1">
      <c r="A1572" s="14"/>
      <c r="B1572" s="239"/>
      <c r="C1572" s="240"/>
      <c r="D1572" s="230" t="s">
        <v>222</v>
      </c>
      <c r="E1572" s="241" t="s">
        <v>19</v>
      </c>
      <c r="F1572" s="242" t="s">
        <v>2084</v>
      </c>
      <c r="G1572" s="240"/>
      <c r="H1572" s="243">
        <v>71.498000000000005</v>
      </c>
      <c r="I1572" s="244"/>
      <c r="J1572" s="240"/>
      <c r="K1572" s="240"/>
      <c r="L1572" s="245"/>
      <c r="M1572" s="246"/>
      <c r="N1572" s="247"/>
      <c r="O1572" s="247"/>
      <c r="P1572" s="247"/>
      <c r="Q1572" s="247"/>
      <c r="R1572" s="247"/>
      <c r="S1572" s="247"/>
      <c r="T1572" s="248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49" t="s">
        <v>222</v>
      </c>
      <c r="AU1572" s="249" t="s">
        <v>83</v>
      </c>
      <c r="AV1572" s="14" t="s">
        <v>83</v>
      </c>
      <c r="AW1572" s="14" t="s">
        <v>34</v>
      </c>
      <c r="AX1572" s="14" t="s">
        <v>81</v>
      </c>
      <c r="AY1572" s="249" t="s">
        <v>213</v>
      </c>
    </row>
    <row r="1573" s="2" customFormat="1" ht="21.75" customHeight="1">
      <c r="A1573" s="40"/>
      <c r="B1573" s="41"/>
      <c r="C1573" s="215" t="s">
        <v>2085</v>
      </c>
      <c r="D1573" s="215" t="s">
        <v>215</v>
      </c>
      <c r="E1573" s="216" t="s">
        <v>2086</v>
      </c>
      <c r="F1573" s="217" t="s">
        <v>2087</v>
      </c>
      <c r="G1573" s="218" t="s">
        <v>338</v>
      </c>
      <c r="H1573" s="219">
        <v>284.23599999999999</v>
      </c>
      <c r="I1573" s="220"/>
      <c r="J1573" s="221">
        <f>ROUND(I1573*H1573,2)</f>
        <v>0</v>
      </c>
      <c r="K1573" s="217" t="s">
        <v>219</v>
      </c>
      <c r="L1573" s="46"/>
      <c r="M1573" s="222" t="s">
        <v>19</v>
      </c>
      <c r="N1573" s="223" t="s">
        <v>45</v>
      </c>
      <c r="O1573" s="86"/>
      <c r="P1573" s="224">
        <f>O1573*H1573</f>
        <v>0</v>
      </c>
      <c r="Q1573" s="224">
        <v>6.0000000000000002E-05</v>
      </c>
      <c r="R1573" s="224">
        <f>Q1573*H1573</f>
        <v>0.017054159999999999</v>
      </c>
      <c r="S1573" s="224">
        <v>0</v>
      </c>
      <c r="T1573" s="225">
        <f>S1573*H1573</f>
        <v>0</v>
      </c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R1573" s="226" t="s">
        <v>309</v>
      </c>
      <c r="AT1573" s="226" t="s">
        <v>215</v>
      </c>
      <c r="AU1573" s="226" t="s">
        <v>83</v>
      </c>
      <c r="AY1573" s="19" t="s">
        <v>213</v>
      </c>
      <c r="BE1573" s="227">
        <f>IF(N1573="základní",J1573,0)</f>
        <v>0</v>
      </c>
      <c r="BF1573" s="227">
        <f>IF(N1573="snížená",J1573,0)</f>
        <v>0</v>
      </c>
      <c r="BG1573" s="227">
        <f>IF(N1573="zákl. přenesená",J1573,0)</f>
        <v>0</v>
      </c>
      <c r="BH1573" s="227">
        <f>IF(N1573="sníž. přenesená",J1573,0)</f>
        <v>0</v>
      </c>
      <c r="BI1573" s="227">
        <f>IF(N1573="nulová",J1573,0)</f>
        <v>0</v>
      </c>
      <c r="BJ1573" s="19" t="s">
        <v>81</v>
      </c>
      <c r="BK1573" s="227">
        <f>ROUND(I1573*H1573,2)</f>
        <v>0</v>
      </c>
      <c r="BL1573" s="19" t="s">
        <v>309</v>
      </c>
      <c r="BM1573" s="226" t="s">
        <v>2088</v>
      </c>
    </row>
    <row r="1574" s="13" customFormat="1">
      <c r="A1574" s="13"/>
      <c r="B1574" s="228"/>
      <c r="C1574" s="229"/>
      <c r="D1574" s="230" t="s">
        <v>222</v>
      </c>
      <c r="E1574" s="231" t="s">
        <v>19</v>
      </c>
      <c r="F1574" s="232" t="s">
        <v>271</v>
      </c>
      <c r="G1574" s="229"/>
      <c r="H1574" s="231" t="s">
        <v>19</v>
      </c>
      <c r="I1574" s="233"/>
      <c r="J1574" s="229"/>
      <c r="K1574" s="229"/>
      <c r="L1574" s="234"/>
      <c r="M1574" s="235"/>
      <c r="N1574" s="236"/>
      <c r="O1574" s="236"/>
      <c r="P1574" s="236"/>
      <c r="Q1574" s="236"/>
      <c r="R1574" s="236"/>
      <c r="S1574" s="236"/>
      <c r="T1574" s="237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38" t="s">
        <v>222</v>
      </c>
      <c r="AU1574" s="238" t="s">
        <v>83</v>
      </c>
      <c r="AV1574" s="13" t="s">
        <v>81</v>
      </c>
      <c r="AW1574" s="13" t="s">
        <v>34</v>
      </c>
      <c r="AX1574" s="13" t="s">
        <v>74</v>
      </c>
      <c r="AY1574" s="238" t="s">
        <v>213</v>
      </c>
    </row>
    <row r="1575" s="14" customFormat="1">
      <c r="A1575" s="14"/>
      <c r="B1575" s="239"/>
      <c r="C1575" s="240"/>
      <c r="D1575" s="230" t="s">
        <v>222</v>
      </c>
      <c r="E1575" s="241" t="s">
        <v>19</v>
      </c>
      <c r="F1575" s="242" t="s">
        <v>2089</v>
      </c>
      <c r="G1575" s="240"/>
      <c r="H1575" s="243">
        <v>71.975999999999999</v>
      </c>
      <c r="I1575" s="244"/>
      <c r="J1575" s="240"/>
      <c r="K1575" s="240"/>
      <c r="L1575" s="245"/>
      <c r="M1575" s="246"/>
      <c r="N1575" s="247"/>
      <c r="O1575" s="247"/>
      <c r="P1575" s="247"/>
      <c r="Q1575" s="247"/>
      <c r="R1575" s="247"/>
      <c r="S1575" s="247"/>
      <c r="T1575" s="248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49" t="s">
        <v>222</v>
      </c>
      <c r="AU1575" s="249" t="s">
        <v>83</v>
      </c>
      <c r="AV1575" s="14" t="s">
        <v>83</v>
      </c>
      <c r="AW1575" s="14" t="s">
        <v>34</v>
      </c>
      <c r="AX1575" s="14" t="s">
        <v>74</v>
      </c>
      <c r="AY1575" s="249" t="s">
        <v>213</v>
      </c>
    </row>
    <row r="1576" s="14" customFormat="1">
      <c r="A1576" s="14"/>
      <c r="B1576" s="239"/>
      <c r="C1576" s="240"/>
      <c r="D1576" s="230" t="s">
        <v>222</v>
      </c>
      <c r="E1576" s="241" t="s">
        <v>19</v>
      </c>
      <c r="F1576" s="242" t="s">
        <v>2090</v>
      </c>
      <c r="G1576" s="240"/>
      <c r="H1576" s="243">
        <v>4</v>
      </c>
      <c r="I1576" s="244"/>
      <c r="J1576" s="240"/>
      <c r="K1576" s="240"/>
      <c r="L1576" s="245"/>
      <c r="M1576" s="246"/>
      <c r="N1576" s="247"/>
      <c r="O1576" s="247"/>
      <c r="P1576" s="247"/>
      <c r="Q1576" s="247"/>
      <c r="R1576" s="247"/>
      <c r="S1576" s="247"/>
      <c r="T1576" s="248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49" t="s">
        <v>222</v>
      </c>
      <c r="AU1576" s="249" t="s">
        <v>83</v>
      </c>
      <c r="AV1576" s="14" t="s">
        <v>83</v>
      </c>
      <c r="AW1576" s="14" t="s">
        <v>34</v>
      </c>
      <c r="AX1576" s="14" t="s">
        <v>74</v>
      </c>
      <c r="AY1576" s="249" t="s">
        <v>213</v>
      </c>
    </row>
    <row r="1577" s="14" customFormat="1">
      <c r="A1577" s="14"/>
      <c r="B1577" s="239"/>
      <c r="C1577" s="240"/>
      <c r="D1577" s="230" t="s">
        <v>222</v>
      </c>
      <c r="E1577" s="241" t="s">
        <v>19</v>
      </c>
      <c r="F1577" s="242" t="s">
        <v>2091</v>
      </c>
      <c r="G1577" s="240"/>
      <c r="H1577" s="243">
        <v>71.459999999999994</v>
      </c>
      <c r="I1577" s="244"/>
      <c r="J1577" s="240"/>
      <c r="K1577" s="240"/>
      <c r="L1577" s="245"/>
      <c r="M1577" s="246"/>
      <c r="N1577" s="247"/>
      <c r="O1577" s="247"/>
      <c r="P1577" s="247"/>
      <c r="Q1577" s="247"/>
      <c r="R1577" s="247"/>
      <c r="S1577" s="247"/>
      <c r="T1577" s="248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49" t="s">
        <v>222</v>
      </c>
      <c r="AU1577" s="249" t="s">
        <v>83</v>
      </c>
      <c r="AV1577" s="14" t="s">
        <v>83</v>
      </c>
      <c r="AW1577" s="14" t="s">
        <v>34</v>
      </c>
      <c r="AX1577" s="14" t="s">
        <v>74</v>
      </c>
      <c r="AY1577" s="249" t="s">
        <v>213</v>
      </c>
    </row>
    <row r="1578" s="16" customFormat="1">
      <c r="A1578" s="16"/>
      <c r="B1578" s="261"/>
      <c r="C1578" s="262"/>
      <c r="D1578" s="230" t="s">
        <v>222</v>
      </c>
      <c r="E1578" s="263" t="s">
        <v>19</v>
      </c>
      <c r="F1578" s="264" t="s">
        <v>299</v>
      </c>
      <c r="G1578" s="262"/>
      <c r="H1578" s="265">
        <v>147.43600000000001</v>
      </c>
      <c r="I1578" s="266"/>
      <c r="J1578" s="262"/>
      <c r="K1578" s="262"/>
      <c r="L1578" s="267"/>
      <c r="M1578" s="268"/>
      <c r="N1578" s="269"/>
      <c r="O1578" s="269"/>
      <c r="P1578" s="269"/>
      <c r="Q1578" s="269"/>
      <c r="R1578" s="269"/>
      <c r="S1578" s="269"/>
      <c r="T1578" s="270"/>
      <c r="U1578" s="16"/>
      <c r="V1578" s="16"/>
      <c r="W1578" s="16"/>
      <c r="X1578" s="16"/>
      <c r="Y1578" s="16"/>
      <c r="Z1578" s="16"/>
      <c r="AA1578" s="16"/>
      <c r="AB1578" s="16"/>
      <c r="AC1578" s="16"/>
      <c r="AD1578" s="16"/>
      <c r="AE1578" s="16"/>
      <c r="AT1578" s="271" t="s">
        <v>222</v>
      </c>
      <c r="AU1578" s="271" t="s">
        <v>83</v>
      </c>
      <c r="AV1578" s="16" t="s">
        <v>106</v>
      </c>
      <c r="AW1578" s="16" t="s">
        <v>34</v>
      </c>
      <c r="AX1578" s="16" t="s">
        <v>74</v>
      </c>
      <c r="AY1578" s="271" t="s">
        <v>213</v>
      </c>
    </row>
    <row r="1579" s="14" customFormat="1">
      <c r="A1579" s="14"/>
      <c r="B1579" s="239"/>
      <c r="C1579" s="240"/>
      <c r="D1579" s="230" t="s">
        <v>222</v>
      </c>
      <c r="E1579" s="241" t="s">
        <v>19</v>
      </c>
      <c r="F1579" s="242" t="s">
        <v>2092</v>
      </c>
      <c r="G1579" s="240"/>
      <c r="H1579" s="243">
        <v>136.80000000000001</v>
      </c>
      <c r="I1579" s="244"/>
      <c r="J1579" s="240"/>
      <c r="K1579" s="240"/>
      <c r="L1579" s="245"/>
      <c r="M1579" s="246"/>
      <c r="N1579" s="247"/>
      <c r="O1579" s="247"/>
      <c r="P1579" s="247"/>
      <c r="Q1579" s="247"/>
      <c r="R1579" s="247"/>
      <c r="S1579" s="247"/>
      <c r="T1579" s="248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49" t="s">
        <v>222</v>
      </c>
      <c r="AU1579" s="249" t="s">
        <v>83</v>
      </c>
      <c r="AV1579" s="14" t="s">
        <v>83</v>
      </c>
      <c r="AW1579" s="14" t="s">
        <v>34</v>
      </c>
      <c r="AX1579" s="14" t="s">
        <v>74</v>
      </c>
      <c r="AY1579" s="249" t="s">
        <v>213</v>
      </c>
    </row>
    <row r="1580" s="15" customFormat="1">
      <c r="A1580" s="15"/>
      <c r="B1580" s="250"/>
      <c r="C1580" s="251"/>
      <c r="D1580" s="230" t="s">
        <v>222</v>
      </c>
      <c r="E1580" s="252" t="s">
        <v>19</v>
      </c>
      <c r="F1580" s="253" t="s">
        <v>228</v>
      </c>
      <c r="G1580" s="251"/>
      <c r="H1580" s="254">
        <v>284.23599999999999</v>
      </c>
      <c r="I1580" s="255"/>
      <c r="J1580" s="251"/>
      <c r="K1580" s="251"/>
      <c r="L1580" s="256"/>
      <c r="M1580" s="257"/>
      <c r="N1580" s="258"/>
      <c r="O1580" s="258"/>
      <c r="P1580" s="258"/>
      <c r="Q1580" s="258"/>
      <c r="R1580" s="258"/>
      <c r="S1580" s="258"/>
      <c r="T1580" s="259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60" t="s">
        <v>222</v>
      </c>
      <c r="AU1580" s="260" t="s">
        <v>83</v>
      </c>
      <c r="AV1580" s="15" t="s">
        <v>220</v>
      </c>
      <c r="AW1580" s="15" t="s">
        <v>34</v>
      </c>
      <c r="AX1580" s="15" t="s">
        <v>81</v>
      </c>
      <c r="AY1580" s="260" t="s">
        <v>213</v>
      </c>
    </row>
    <row r="1581" s="2" customFormat="1" ht="16.5" customHeight="1">
      <c r="A1581" s="40"/>
      <c r="B1581" s="41"/>
      <c r="C1581" s="272" t="s">
        <v>2093</v>
      </c>
      <c r="D1581" s="272" t="s">
        <v>310</v>
      </c>
      <c r="E1581" s="273" t="s">
        <v>2094</v>
      </c>
      <c r="F1581" s="274" t="s">
        <v>2095</v>
      </c>
      <c r="G1581" s="275" t="s">
        <v>218</v>
      </c>
      <c r="H1581" s="276">
        <v>2.4889999999999999</v>
      </c>
      <c r="I1581" s="277"/>
      <c r="J1581" s="278">
        <f>ROUND(I1581*H1581,2)</f>
        <v>0</v>
      </c>
      <c r="K1581" s="274" t="s">
        <v>219</v>
      </c>
      <c r="L1581" s="279"/>
      <c r="M1581" s="280" t="s">
        <v>19</v>
      </c>
      <c r="N1581" s="281" t="s">
        <v>45</v>
      </c>
      <c r="O1581" s="86"/>
      <c r="P1581" s="224">
        <f>O1581*H1581</f>
        <v>0</v>
      </c>
      <c r="Q1581" s="224">
        <v>0.55000000000000004</v>
      </c>
      <c r="R1581" s="224">
        <f>Q1581*H1581</f>
        <v>1.3689500000000001</v>
      </c>
      <c r="S1581" s="224">
        <v>0</v>
      </c>
      <c r="T1581" s="225">
        <f>S1581*H1581</f>
        <v>0</v>
      </c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R1581" s="226" t="s">
        <v>397</v>
      </c>
      <c r="AT1581" s="226" t="s">
        <v>310</v>
      </c>
      <c r="AU1581" s="226" t="s">
        <v>83</v>
      </c>
      <c r="AY1581" s="19" t="s">
        <v>213</v>
      </c>
      <c r="BE1581" s="227">
        <f>IF(N1581="základní",J1581,0)</f>
        <v>0</v>
      </c>
      <c r="BF1581" s="227">
        <f>IF(N1581="snížená",J1581,0)</f>
        <v>0</v>
      </c>
      <c r="BG1581" s="227">
        <f>IF(N1581="zákl. přenesená",J1581,0)</f>
        <v>0</v>
      </c>
      <c r="BH1581" s="227">
        <f>IF(N1581="sníž. přenesená",J1581,0)</f>
        <v>0</v>
      </c>
      <c r="BI1581" s="227">
        <f>IF(N1581="nulová",J1581,0)</f>
        <v>0</v>
      </c>
      <c r="BJ1581" s="19" t="s">
        <v>81</v>
      </c>
      <c r="BK1581" s="227">
        <f>ROUND(I1581*H1581,2)</f>
        <v>0</v>
      </c>
      <c r="BL1581" s="19" t="s">
        <v>309</v>
      </c>
      <c r="BM1581" s="226" t="s">
        <v>2096</v>
      </c>
    </row>
    <row r="1582" s="14" customFormat="1">
      <c r="A1582" s="14"/>
      <c r="B1582" s="239"/>
      <c r="C1582" s="240"/>
      <c r="D1582" s="230" t="s">
        <v>222</v>
      </c>
      <c r="E1582" s="241" t="s">
        <v>19</v>
      </c>
      <c r="F1582" s="242" t="s">
        <v>2097</v>
      </c>
      <c r="G1582" s="240"/>
      <c r="H1582" s="243">
        <v>0.71799999999999997</v>
      </c>
      <c r="I1582" s="244"/>
      <c r="J1582" s="240"/>
      <c r="K1582" s="240"/>
      <c r="L1582" s="245"/>
      <c r="M1582" s="246"/>
      <c r="N1582" s="247"/>
      <c r="O1582" s="247"/>
      <c r="P1582" s="247"/>
      <c r="Q1582" s="247"/>
      <c r="R1582" s="247"/>
      <c r="S1582" s="247"/>
      <c r="T1582" s="248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49" t="s">
        <v>222</v>
      </c>
      <c r="AU1582" s="249" t="s">
        <v>83</v>
      </c>
      <c r="AV1582" s="14" t="s">
        <v>83</v>
      </c>
      <c r="AW1582" s="14" t="s">
        <v>34</v>
      </c>
      <c r="AX1582" s="14" t="s">
        <v>74</v>
      </c>
      <c r="AY1582" s="249" t="s">
        <v>213</v>
      </c>
    </row>
    <row r="1583" s="14" customFormat="1">
      <c r="A1583" s="14"/>
      <c r="B1583" s="239"/>
      <c r="C1583" s="240"/>
      <c r="D1583" s="230" t="s">
        <v>222</v>
      </c>
      <c r="E1583" s="241" t="s">
        <v>19</v>
      </c>
      <c r="F1583" s="242" t="s">
        <v>2098</v>
      </c>
      <c r="G1583" s="240"/>
      <c r="H1583" s="243">
        <v>0.032000000000000001</v>
      </c>
      <c r="I1583" s="244"/>
      <c r="J1583" s="240"/>
      <c r="K1583" s="240"/>
      <c r="L1583" s="245"/>
      <c r="M1583" s="246"/>
      <c r="N1583" s="247"/>
      <c r="O1583" s="247"/>
      <c r="P1583" s="247"/>
      <c r="Q1583" s="247"/>
      <c r="R1583" s="247"/>
      <c r="S1583" s="247"/>
      <c r="T1583" s="248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49" t="s">
        <v>222</v>
      </c>
      <c r="AU1583" s="249" t="s">
        <v>83</v>
      </c>
      <c r="AV1583" s="14" t="s">
        <v>83</v>
      </c>
      <c r="AW1583" s="14" t="s">
        <v>34</v>
      </c>
      <c r="AX1583" s="14" t="s">
        <v>74</v>
      </c>
      <c r="AY1583" s="249" t="s">
        <v>213</v>
      </c>
    </row>
    <row r="1584" s="14" customFormat="1">
      <c r="A1584" s="14"/>
      <c r="B1584" s="239"/>
      <c r="C1584" s="240"/>
      <c r="D1584" s="230" t="s">
        <v>222</v>
      </c>
      <c r="E1584" s="241" t="s">
        <v>19</v>
      </c>
      <c r="F1584" s="242" t="s">
        <v>2099</v>
      </c>
      <c r="G1584" s="240"/>
      <c r="H1584" s="243">
        <v>0.71299999999999997</v>
      </c>
      <c r="I1584" s="244"/>
      <c r="J1584" s="240"/>
      <c r="K1584" s="240"/>
      <c r="L1584" s="245"/>
      <c r="M1584" s="246"/>
      <c r="N1584" s="247"/>
      <c r="O1584" s="247"/>
      <c r="P1584" s="247"/>
      <c r="Q1584" s="247"/>
      <c r="R1584" s="247"/>
      <c r="S1584" s="247"/>
      <c r="T1584" s="248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49" t="s">
        <v>222</v>
      </c>
      <c r="AU1584" s="249" t="s">
        <v>83</v>
      </c>
      <c r="AV1584" s="14" t="s">
        <v>83</v>
      </c>
      <c r="AW1584" s="14" t="s">
        <v>34</v>
      </c>
      <c r="AX1584" s="14" t="s">
        <v>74</v>
      </c>
      <c r="AY1584" s="249" t="s">
        <v>213</v>
      </c>
    </row>
    <row r="1585" s="16" customFormat="1">
      <c r="A1585" s="16"/>
      <c r="B1585" s="261"/>
      <c r="C1585" s="262"/>
      <c r="D1585" s="230" t="s">
        <v>222</v>
      </c>
      <c r="E1585" s="263" t="s">
        <v>19</v>
      </c>
      <c r="F1585" s="264" t="s">
        <v>299</v>
      </c>
      <c r="G1585" s="262"/>
      <c r="H1585" s="265">
        <v>1.4630000000000001</v>
      </c>
      <c r="I1585" s="266"/>
      <c r="J1585" s="262"/>
      <c r="K1585" s="262"/>
      <c r="L1585" s="267"/>
      <c r="M1585" s="268"/>
      <c r="N1585" s="269"/>
      <c r="O1585" s="269"/>
      <c r="P1585" s="269"/>
      <c r="Q1585" s="269"/>
      <c r="R1585" s="269"/>
      <c r="S1585" s="269"/>
      <c r="T1585" s="270"/>
      <c r="U1585" s="16"/>
      <c r="V1585" s="16"/>
      <c r="W1585" s="16"/>
      <c r="X1585" s="16"/>
      <c r="Y1585" s="16"/>
      <c r="Z1585" s="16"/>
      <c r="AA1585" s="16"/>
      <c r="AB1585" s="16"/>
      <c r="AC1585" s="16"/>
      <c r="AD1585" s="16"/>
      <c r="AE1585" s="16"/>
      <c r="AT1585" s="271" t="s">
        <v>222</v>
      </c>
      <c r="AU1585" s="271" t="s">
        <v>83</v>
      </c>
      <c r="AV1585" s="16" t="s">
        <v>106</v>
      </c>
      <c r="AW1585" s="16" t="s">
        <v>34</v>
      </c>
      <c r="AX1585" s="16" t="s">
        <v>74</v>
      </c>
      <c r="AY1585" s="271" t="s">
        <v>213</v>
      </c>
    </row>
    <row r="1586" s="14" customFormat="1">
      <c r="A1586" s="14"/>
      <c r="B1586" s="239"/>
      <c r="C1586" s="240"/>
      <c r="D1586" s="230" t="s">
        <v>222</v>
      </c>
      <c r="E1586" s="241" t="s">
        <v>19</v>
      </c>
      <c r="F1586" s="242" t="s">
        <v>2100</v>
      </c>
      <c r="G1586" s="240"/>
      <c r="H1586" s="243">
        <v>1.026</v>
      </c>
      <c r="I1586" s="244"/>
      <c r="J1586" s="240"/>
      <c r="K1586" s="240"/>
      <c r="L1586" s="245"/>
      <c r="M1586" s="246"/>
      <c r="N1586" s="247"/>
      <c r="O1586" s="247"/>
      <c r="P1586" s="247"/>
      <c r="Q1586" s="247"/>
      <c r="R1586" s="247"/>
      <c r="S1586" s="247"/>
      <c r="T1586" s="248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49" t="s">
        <v>222</v>
      </c>
      <c r="AU1586" s="249" t="s">
        <v>83</v>
      </c>
      <c r="AV1586" s="14" t="s">
        <v>83</v>
      </c>
      <c r="AW1586" s="14" t="s">
        <v>34</v>
      </c>
      <c r="AX1586" s="14" t="s">
        <v>74</v>
      </c>
      <c r="AY1586" s="249" t="s">
        <v>213</v>
      </c>
    </row>
    <row r="1587" s="15" customFormat="1">
      <c r="A1587" s="15"/>
      <c r="B1587" s="250"/>
      <c r="C1587" s="251"/>
      <c r="D1587" s="230" t="s">
        <v>222</v>
      </c>
      <c r="E1587" s="252" t="s">
        <v>19</v>
      </c>
      <c r="F1587" s="253" t="s">
        <v>228</v>
      </c>
      <c r="G1587" s="251"/>
      <c r="H1587" s="254">
        <v>2.4889999999999999</v>
      </c>
      <c r="I1587" s="255"/>
      <c r="J1587" s="251"/>
      <c r="K1587" s="251"/>
      <c r="L1587" s="256"/>
      <c r="M1587" s="257"/>
      <c r="N1587" s="258"/>
      <c r="O1587" s="258"/>
      <c r="P1587" s="258"/>
      <c r="Q1587" s="258"/>
      <c r="R1587" s="258"/>
      <c r="S1587" s="258"/>
      <c r="T1587" s="259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T1587" s="260" t="s">
        <v>222</v>
      </c>
      <c r="AU1587" s="260" t="s">
        <v>83</v>
      </c>
      <c r="AV1587" s="15" t="s">
        <v>220</v>
      </c>
      <c r="AW1587" s="15" t="s">
        <v>34</v>
      </c>
      <c r="AX1587" s="15" t="s">
        <v>81</v>
      </c>
      <c r="AY1587" s="260" t="s">
        <v>213</v>
      </c>
    </row>
    <row r="1588" s="2" customFormat="1">
      <c r="A1588" s="40"/>
      <c r="B1588" s="41"/>
      <c r="C1588" s="215" t="s">
        <v>2101</v>
      </c>
      <c r="D1588" s="215" t="s">
        <v>215</v>
      </c>
      <c r="E1588" s="216" t="s">
        <v>2102</v>
      </c>
      <c r="F1588" s="217" t="s">
        <v>2103</v>
      </c>
      <c r="G1588" s="218" t="s">
        <v>338</v>
      </c>
      <c r="H1588" s="219">
        <v>656.125</v>
      </c>
      <c r="I1588" s="220"/>
      <c r="J1588" s="221">
        <f>ROUND(I1588*H1588,2)</f>
        <v>0</v>
      </c>
      <c r="K1588" s="217" t="s">
        <v>219</v>
      </c>
      <c r="L1588" s="46"/>
      <c r="M1588" s="222" t="s">
        <v>19</v>
      </c>
      <c r="N1588" s="223" t="s">
        <v>45</v>
      </c>
      <c r="O1588" s="86"/>
      <c r="P1588" s="224">
        <f>O1588*H1588</f>
        <v>0</v>
      </c>
      <c r="Q1588" s="224">
        <v>8.0000000000000007E-05</v>
      </c>
      <c r="R1588" s="224">
        <f>Q1588*H1588</f>
        <v>0.052490000000000002</v>
      </c>
      <c r="S1588" s="224">
        <v>0</v>
      </c>
      <c r="T1588" s="225">
        <f>S1588*H1588</f>
        <v>0</v>
      </c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R1588" s="226" t="s">
        <v>309</v>
      </c>
      <c r="AT1588" s="226" t="s">
        <v>215</v>
      </c>
      <c r="AU1588" s="226" t="s">
        <v>83</v>
      </c>
      <c r="AY1588" s="19" t="s">
        <v>213</v>
      </c>
      <c r="BE1588" s="227">
        <f>IF(N1588="základní",J1588,0)</f>
        <v>0</v>
      </c>
      <c r="BF1588" s="227">
        <f>IF(N1588="snížená",J1588,0)</f>
        <v>0</v>
      </c>
      <c r="BG1588" s="227">
        <f>IF(N1588="zákl. přenesená",J1588,0)</f>
        <v>0</v>
      </c>
      <c r="BH1588" s="227">
        <f>IF(N1588="sníž. přenesená",J1588,0)</f>
        <v>0</v>
      </c>
      <c r="BI1588" s="227">
        <f>IF(N1588="nulová",J1588,0)</f>
        <v>0</v>
      </c>
      <c r="BJ1588" s="19" t="s">
        <v>81</v>
      </c>
      <c r="BK1588" s="227">
        <f>ROUND(I1588*H1588,2)</f>
        <v>0</v>
      </c>
      <c r="BL1588" s="19" t="s">
        <v>309</v>
      </c>
      <c r="BM1588" s="226" t="s">
        <v>2104</v>
      </c>
    </row>
    <row r="1589" s="13" customFormat="1">
      <c r="A1589" s="13"/>
      <c r="B1589" s="228"/>
      <c r="C1589" s="229"/>
      <c r="D1589" s="230" t="s">
        <v>222</v>
      </c>
      <c r="E1589" s="231" t="s">
        <v>19</v>
      </c>
      <c r="F1589" s="232" t="s">
        <v>271</v>
      </c>
      <c r="G1589" s="229"/>
      <c r="H1589" s="231" t="s">
        <v>19</v>
      </c>
      <c r="I1589" s="233"/>
      <c r="J1589" s="229"/>
      <c r="K1589" s="229"/>
      <c r="L1589" s="234"/>
      <c r="M1589" s="235"/>
      <c r="N1589" s="236"/>
      <c r="O1589" s="236"/>
      <c r="P1589" s="236"/>
      <c r="Q1589" s="236"/>
      <c r="R1589" s="236"/>
      <c r="S1589" s="236"/>
      <c r="T1589" s="237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38" t="s">
        <v>222</v>
      </c>
      <c r="AU1589" s="238" t="s">
        <v>83</v>
      </c>
      <c r="AV1589" s="13" t="s">
        <v>81</v>
      </c>
      <c r="AW1589" s="13" t="s">
        <v>34</v>
      </c>
      <c r="AX1589" s="13" t="s">
        <v>74</v>
      </c>
      <c r="AY1589" s="238" t="s">
        <v>213</v>
      </c>
    </row>
    <row r="1590" s="14" customFormat="1">
      <c r="A1590" s="14"/>
      <c r="B1590" s="239"/>
      <c r="C1590" s="240"/>
      <c r="D1590" s="230" t="s">
        <v>222</v>
      </c>
      <c r="E1590" s="241" t="s">
        <v>19</v>
      </c>
      <c r="F1590" s="242" t="s">
        <v>2105</v>
      </c>
      <c r="G1590" s="240"/>
      <c r="H1590" s="243">
        <v>176.816</v>
      </c>
      <c r="I1590" s="244"/>
      <c r="J1590" s="240"/>
      <c r="K1590" s="240"/>
      <c r="L1590" s="245"/>
      <c r="M1590" s="246"/>
      <c r="N1590" s="247"/>
      <c r="O1590" s="247"/>
      <c r="P1590" s="247"/>
      <c r="Q1590" s="247"/>
      <c r="R1590" s="247"/>
      <c r="S1590" s="247"/>
      <c r="T1590" s="248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49" t="s">
        <v>222</v>
      </c>
      <c r="AU1590" s="249" t="s">
        <v>83</v>
      </c>
      <c r="AV1590" s="14" t="s">
        <v>83</v>
      </c>
      <c r="AW1590" s="14" t="s">
        <v>34</v>
      </c>
      <c r="AX1590" s="14" t="s">
        <v>74</v>
      </c>
      <c r="AY1590" s="249" t="s">
        <v>213</v>
      </c>
    </row>
    <row r="1591" s="14" customFormat="1">
      <c r="A1591" s="14"/>
      <c r="B1591" s="239"/>
      <c r="C1591" s="240"/>
      <c r="D1591" s="230" t="s">
        <v>222</v>
      </c>
      <c r="E1591" s="241" t="s">
        <v>19</v>
      </c>
      <c r="F1591" s="242" t="s">
        <v>2106</v>
      </c>
      <c r="G1591" s="240"/>
      <c r="H1591" s="243">
        <v>38.945999999999998</v>
      </c>
      <c r="I1591" s="244"/>
      <c r="J1591" s="240"/>
      <c r="K1591" s="240"/>
      <c r="L1591" s="245"/>
      <c r="M1591" s="246"/>
      <c r="N1591" s="247"/>
      <c r="O1591" s="247"/>
      <c r="P1591" s="247"/>
      <c r="Q1591" s="247"/>
      <c r="R1591" s="247"/>
      <c r="S1591" s="247"/>
      <c r="T1591" s="248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49" t="s">
        <v>222</v>
      </c>
      <c r="AU1591" s="249" t="s">
        <v>83</v>
      </c>
      <c r="AV1591" s="14" t="s">
        <v>83</v>
      </c>
      <c r="AW1591" s="14" t="s">
        <v>34</v>
      </c>
      <c r="AX1591" s="14" t="s">
        <v>74</v>
      </c>
      <c r="AY1591" s="249" t="s">
        <v>213</v>
      </c>
    </row>
    <row r="1592" s="14" customFormat="1">
      <c r="A1592" s="14"/>
      <c r="B1592" s="239"/>
      <c r="C1592" s="240"/>
      <c r="D1592" s="230" t="s">
        <v>222</v>
      </c>
      <c r="E1592" s="241" t="s">
        <v>19</v>
      </c>
      <c r="F1592" s="242" t="s">
        <v>2107</v>
      </c>
      <c r="G1592" s="240"/>
      <c r="H1592" s="243">
        <v>22.812000000000001</v>
      </c>
      <c r="I1592" s="244"/>
      <c r="J1592" s="240"/>
      <c r="K1592" s="240"/>
      <c r="L1592" s="245"/>
      <c r="M1592" s="246"/>
      <c r="N1592" s="247"/>
      <c r="O1592" s="247"/>
      <c r="P1592" s="247"/>
      <c r="Q1592" s="247"/>
      <c r="R1592" s="247"/>
      <c r="S1592" s="247"/>
      <c r="T1592" s="248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49" t="s">
        <v>222</v>
      </c>
      <c r="AU1592" s="249" t="s">
        <v>83</v>
      </c>
      <c r="AV1592" s="14" t="s">
        <v>83</v>
      </c>
      <c r="AW1592" s="14" t="s">
        <v>34</v>
      </c>
      <c r="AX1592" s="14" t="s">
        <v>74</v>
      </c>
      <c r="AY1592" s="249" t="s">
        <v>213</v>
      </c>
    </row>
    <row r="1593" s="14" customFormat="1">
      <c r="A1593" s="14"/>
      <c r="B1593" s="239"/>
      <c r="C1593" s="240"/>
      <c r="D1593" s="230" t="s">
        <v>222</v>
      </c>
      <c r="E1593" s="241" t="s">
        <v>19</v>
      </c>
      <c r="F1593" s="242" t="s">
        <v>2108</v>
      </c>
      <c r="G1593" s="240"/>
      <c r="H1593" s="243">
        <v>7.1319999999999997</v>
      </c>
      <c r="I1593" s="244"/>
      <c r="J1593" s="240"/>
      <c r="K1593" s="240"/>
      <c r="L1593" s="245"/>
      <c r="M1593" s="246"/>
      <c r="N1593" s="247"/>
      <c r="O1593" s="247"/>
      <c r="P1593" s="247"/>
      <c r="Q1593" s="247"/>
      <c r="R1593" s="247"/>
      <c r="S1593" s="247"/>
      <c r="T1593" s="248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49" t="s">
        <v>222</v>
      </c>
      <c r="AU1593" s="249" t="s">
        <v>83</v>
      </c>
      <c r="AV1593" s="14" t="s">
        <v>83</v>
      </c>
      <c r="AW1593" s="14" t="s">
        <v>34</v>
      </c>
      <c r="AX1593" s="14" t="s">
        <v>74</v>
      </c>
      <c r="AY1593" s="249" t="s">
        <v>213</v>
      </c>
    </row>
    <row r="1594" s="14" customFormat="1">
      <c r="A1594" s="14"/>
      <c r="B1594" s="239"/>
      <c r="C1594" s="240"/>
      <c r="D1594" s="230" t="s">
        <v>222</v>
      </c>
      <c r="E1594" s="241" t="s">
        <v>19</v>
      </c>
      <c r="F1594" s="242" t="s">
        <v>2109</v>
      </c>
      <c r="G1594" s="240"/>
      <c r="H1594" s="243">
        <v>217.048</v>
      </c>
      <c r="I1594" s="244"/>
      <c r="J1594" s="240"/>
      <c r="K1594" s="240"/>
      <c r="L1594" s="245"/>
      <c r="M1594" s="246"/>
      <c r="N1594" s="247"/>
      <c r="O1594" s="247"/>
      <c r="P1594" s="247"/>
      <c r="Q1594" s="247"/>
      <c r="R1594" s="247"/>
      <c r="S1594" s="247"/>
      <c r="T1594" s="248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49" t="s">
        <v>222</v>
      </c>
      <c r="AU1594" s="249" t="s">
        <v>83</v>
      </c>
      <c r="AV1594" s="14" t="s">
        <v>83</v>
      </c>
      <c r="AW1594" s="14" t="s">
        <v>34</v>
      </c>
      <c r="AX1594" s="14" t="s">
        <v>74</v>
      </c>
      <c r="AY1594" s="249" t="s">
        <v>213</v>
      </c>
    </row>
    <row r="1595" s="14" customFormat="1">
      <c r="A1595" s="14"/>
      <c r="B1595" s="239"/>
      <c r="C1595" s="240"/>
      <c r="D1595" s="230" t="s">
        <v>222</v>
      </c>
      <c r="E1595" s="241" t="s">
        <v>19</v>
      </c>
      <c r="F1595" s="242" t="s">
        <v>2110</v>
      </c>
      <c r="G1595" s="240"/>
      <c r="H1595" s="243">
        <v>25.719999999999999</v>
      </c>
      <c r="I1595" s="244"/>
      <c r="J1595" s="240"/>
      <c r="K1595" s="240"/>
      <c r="L1595" s="245"/>
      <c r="M1595" s="246"/>
      <c r="N1595" s="247"/>
      <c r="O1595" s="247"/>
      <c r="P1595" s="247"/>
      <c r="Q1595" s="247"/>
      <c r="R1595" s="247"/>
      <c r="S1595" s="247"/>
      <c r="T1595" s="248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49" t="s">
        <v>222</v>
      </c>
      <c r="AU1595" s="249" t="s">
        <v>83</v>
      </c>
      <c r="AV1595" s="14" t="s">
        <v>83</v>
      </c>
      <c r="AW1595" s="14" t="s">
        <v>34</v>
      </c>
      <c r="AX1595" s="14" t="s">
        <v>74</v>
      </c>
      <c r="AY1595" s="249" t="s">
        <v>213</v>
      </c>
    </row>
    <row r="1596" s="14" customFormat="1">
      <c r="A1596" s="14"/>
      <c r="B1596" s="239"/>
      <c r="C1596" s="240"/>
      <c r="D1596" s="230" t="s">
        <v>222</v>
      </c>
      <c r="E1596" s="241" t="s">
        <v>19</v>
      </c>
      <c r="F1596" s="242" t="s">
        <v>2111</v>
      </c>
      <c r="G1596" s="240"/>
      <c r="H1596" s="243">
        <v>39.305999999999997</v>
      </c>
      <c r="I1596" s="244"/>
      <c r="J1596" s="240"/>
      <c r="K1596" s="240"/>
      <c r="L1596" s="245"/>
      <c r="M1596" s="246"/>
      <c r="N1596" s="247"/>
      <c r="O1596" s="247"/>
      <c r="P1596" s="247"/>
      <c r="Q1596" s="247"/>
      <c r="R1596" s="247"/>
      <c r="S1596" s="247"/>
      <c r="T1596" s="248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49" t="s">
        <v>222</v>
      </c>
      <c r="AU1596" s="249" t="s">
        <v>83</v>
      </c>
      <c r="AV1596" s="14" t="s">
        <v>83</v>
      </c>
      <c r="AW1596" s="14" t="s">
        <v>34</v>
      </c>
      <c r="AX1596" s="14" t="s">
        <v>74</v>
      </c>
      <c r="AY1596" s="249" t="s">
        <v>213</v>
      </c>
    </row>
    <row r="1597" s="14" customFormat="1">
      <c r="A1597" s="14"/>
      <c r="B1597" s="239"/>
      <c r="C1597" s="240"/>
      <c r="D1597" s="230" t="s">
        <v>222</v>
      </c>
      <c r="E1597" s="241" t="s">
        <v>19</v>
      </c>
      <c r="F1597" s="242" t="s">
        <v>2112</v>
      </c>
      <c r="G1597" s="240"/>
      <c r="H1597" s="243">
        <v>5.2999999999999998</v>
      </c>
      <c r="I1597" s="244"/>
      <c r="J1597" s="240"/>
      <c r="K1597" s="240"/>
      <c r="L1597" s="245"/>
      <c r="M1597" s="246"/>
      <c r="N1597" s="247"/>
      <c r="O1597" s="247"/>
      <c r="P1597" s="247"/>
      <c r="Q1597" s="247"/>
      <c r="R1597" s="247"/>
      <c r="S1597" s="247"/>
      <c r="T1597" s="248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49" t="s">
        <v>222</v>
      </c>
      <c r="AU1597" s="249" t="s">
        <v>83</v>
      </c>
      <c r="AV1597" s="14" t="s">
        <v>83</v>
      </c>
      <c r="AW1597" s="14" t="s">
        <v>34</v>
      </c>
      <c r="AX1597" s="14" t="s">
        <v>74</v>
      </c>
      <c r="AY1597" s="249" t="s">
        <v>213</v>
      </c>
    </row>
    <row r="1598" s="16" customFormat="1">
      <c r="A1598" s="16"/>
      <c r="B1598" s="261"/>
      <c r="C1598" s="262"/>
      <c r="D1598" s="230" t="s">
        <v>222</v>
      </c>
      <c r="E1598" s="263" t="s">
        <v>19</v>
      </c>
      <c r="F1598" s="264" t="s">
        <v>299</v>
      </c>
      <c r="G1598" s="262"/>
      <c r="H1598" s="265">
        <v>533.08000000000004</v>
      </c>
      <c r="I1598" s="266"/>
      <c r="J1598" s="262"/>
      <c r="K1598" s="262"/>
      <c r="L1598" s="267"/>
      <c r="M1598" s="268"/>
      <c r="N1598" s="269"/>
      <c r="O1598" s="269"/>
      <c r="P1598" s="269"/>
      <c r="Q1598" s="269"/>
      <c r="R1598" s="269"/>
      <c r="S1598" s="269"/>
      <c r="T1598" s="270"/>
      <c r="U1598" s="16"/>
      <c r="V1598" s="16"/>
      <c r="W1598" s="16"/>
      <c r="X1598" s="16"/>
      <c r="Y1598" s="16"/>
      <c r="Z1598" s="16"/>
      <c r="AA1598" s="16"/>
      <c r="AB1598" s="16"/>
      <c r="AC1598" s="16"/>
      <c r="AD1598" s="16"/>
      <c r="AE1598" s="16"/>
      <c r="AT1598" s="271" t="s">
        <v>222</v>
      </c>
      <c r="AU1598" s="271" t="s">
        <v>83</v>
      </c>
      <c r="AV1598" s="16" t="s">
        <v>106</v>
      </c>
      <c r="AW1598" s="16" t="s">
        <v>34</v>
      </c>
      <c r="AX1598" s="16" t="s">
        <v>74</v>
      </c>
      <c r="AY1598" s="271" t="s">
        <v>213</v>
      </c>
    </row>
    <row r="1599" s="14" customFormat="1">
      <c r="A1599" s="14"/>
      <c r="B1599" s="239"/>
      <c r="C1599" s="240"/>
      <c r="D1599" s="230" t="s">
        <v>222</v>
      </c>
      <c r="E1599" s="241" t="s">
        <v>19</v>
      </c>
      <c r="F1599" s="242" t="s">
        <v>2113</v>
      </c>
      <c r="G1599" s="240"/>
      <c r="H1599" s="243">
        <v>2.403</v>
      </c>
      <c r="I1599" s="244"/>
      <c r="J1599" s="240"/>
      <c r="K1599" s="240"/>
      <c r="L1599" s="245"/>
      <c r="M1599" s="246"/>
      <c r="N1599" s="247"/>
      <c r="O1599" s="247"/>
      <c r="P1599" s="247"/>
      <c r="Q1599" s="247"/>
      <c r="R1599" s="247"/>
      <c r="S1599" s="247"/>
      <c r="T1599" s="248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49" t="s">
        <v>222</v>
      </c>
      <c r="AU1599" s="249" t="s">
        <v>83</v>
      </c>
      <c r="AV1599" s="14" t="s">
        <v>83</v>
      </c>
      <c r="AW1599" s="14" t="s">
        <v>34</v>
      </c>
      <c r="AX1599" s="14" t="s">
        <v>74</v>
      </c>
      <c r="AY1599" s="249" t="s">
        <v>213</v>
      </c>
    </row>
    <row r="1600" s="14" customFormat="1">
      <c r="A1600" s="14"/>
      <c r="B1600" s="239"/>
      <c r="C1600" s="240"/>
      <c r="D1600" s="230" t="s">
        <v>222</v>
      </c>
      <c r="E1600" s="241" t="s">
        <v>19</v>
      </c>
      <c r="F1600" s="242" t="s">
        <v>2114</v>
      </c>
      <c r="G1600" s="240"/>
      <c r="H1600" s="243">
        <v>46.904000000000003</v>
      </c>
      <c r="I1600" s="244"/>
      <c r="J1600" s="240"/>
      <c r="K1600" s="240"/>
      <c r="L1600" s="245"/>
      <c r="M1600" s="246"/>
      <c r="N1600" s="247"/>
      <c r="O1600" s="247"/>
      <c r="P1600" s="247"/>
      <c r="Q1600" s="247"/>
      <c r="R1600" s="247"/>
      <c r="S1600" s="247"/>
      <c r="T1600" s="248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49" t="s">
        <v>222</v>
      </c>
      <c r="AU1600" s="249" t="s">
        <v>83</v>
      </c>
      <c r="AV1600" s="14" t="s">
        <v>83</v>
      </c>
      <c r="AW1600" s="14" t="s">
        <v>34</v>
      </c>
      <c r="AX1600" s="14" t="s">
        <v>74</v>
      </c>
      <c r="AY1600" s="249" t="s">
        <v>213</v>
      </c>
    </row>
    <row r="1601" s="14" customFormat="1">
      <c r="A1601" s="14"/>
      <c r="B1601" s="239"/>
      <c r="C1601" s="240"/>
      <c r="D1601" s="230" t="s">
        <v>222</v>
      </c>
      <c r="E1601" s="241" t="s">
        <v>19</v>
      </c>
      <c r="F1601" s="242" t="s">
        <v>2115</v>
      </c>
      <c r="G1601" s="240"/>
      <c r="H1601" s="243">
        <v>73.738</v>
      </c>
      <c r="I1601" s="244"/>
      <c r="J1601" s="240"/>
      <c r="K1601" s="240"/>
      <c r="L1601" s="245"/>
      <c r="M1601" s="246"/>
      <c r="N1601" s="247"/>
      <c r="O1601" s="247"/>
      <c r="P1601" s="247"/>
      <c r="Q1601" s="247"/>
      <c r="R1601" s="247"/>
      <c r="S1601" s="247"/>
      <c r="T1601" s="248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49" t="s">
        <v>222</v>
      </c>
      <c r="AU1601" s="249" t="s">
        <v>83</v>
      </c>
      <c r="AV1601" s="14" t="s">
        <v>83</v>
      </c>
      <c r="AW1601" s="14" t="s">
        <v>34</v>
      </c>
      <c r="AX1601" s="14" t="s">
        <v>74</v>
      </c>
      <c r="AY1601" s="249" t="s">
        <v>213</v>
      </c>
    </row>
    <row r="1602" s="16" customFormat="1">
      <c r="A1602" s="16"/>
      <c r="B1602" s="261"/>
      <c r="C1602" s="262"/>
      <c r="D1602" s="230" t="s">
        <v>222</v>
      </c>
      <c r="E1602" s="263" t="s">
        <v>19</v>
      </c>
      <c r="F1602" s="264" t="s">
        <v>299</v>
      </c>
      <c r="G1602" s="262"/>
      <c r="H1602" s="265">
        <v>123.045</v>
      </c>
      <c r="I1602" s="266"/>
      <c r="J1602" s="262"/>
      <c r="K1602" s="262"/>
      <c r="L1602" s="267"/>
      <c r="M1602" s="268"/>
      <c r="N1602" s="269"/>
      <c r="O1602" s="269"/>
      <c r="P1602" s="269"/>
      <c r="Q1602" s="269"/>
      <c r="R1602" s="269"/>
      <c r="S1602" s="269"/>
      <c r="T1602" s="270"/>
      <c r="U1602" s="16"/>
      <c r="V1602" s="16"/>
      <c r="W1602" s="16"/>
      <c r="X1602" s="16"/>
      <c r="Y1602" s="16"/>
      <c r="Z1602" s="16"/>
      <c r="AA1602" s="16"/>
      <c r="AB1602" s="16"/>
      <c r="AC1602" s="16"/>
      <c r="AD1602" s="16"/>
      <c r="AE1602" s="16"/>
      <c r="AT1602" s="271" t="s">
        <v>222</v>
      </c>
      <c r="AU1602" s="271" t="s">
        <v>83</v>
      </c>
      <c r="AV1602" s="16" t="s">
        <v>106</v>
      </c>
      <c r="AW1602" s="16" t="s">
        <v>34</v>
      </c>
      <c r="AX1602" s="16" t="s">
        <v>74</v>
      </c>
      <c r="AY1602" s="271" t="s">
        <v>213</v>
      </c>
    </row>
    <row r="1603" s="15" customFormat="1">
      <c r="A1603" s="15"/>
      <c r="B1603" s="250"/>
      <c r="C1603" s="251"/>
      <c r="D1603" s="230" t="s">
        <v>222</v>
      </c>
      <c r="E1603" s="252" t="s">
        <v>19</v>
      </c>
      <c r="F1603" s="253" t="s">
        <v>228</v>
      </c>
      <c r="G1603" s="251"/>
      <c r="H1603" s="254">
        <v>656.125</v>
      </c>
      <c r="I1603" s="255"/>
      <c r="J1603" s="251"/>
      <c r="K1603" s="251"/>
      <c r="L1603" s="256"/>
      <c r="M1603" s="257"/>
      <c r="N1603" s="258"/>
      <c r="O1603" s="258"/>
      <c r="P1603" s="258"/>
      <c r="Q1603" s="258"/>
      <c r="R1603" s="258"/>
      <c r="S1603" s="258"/>
      <c r="T1603" s="259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T1603" s="260" t="s">
        <v>222</v>
      </c>
      <c r="AU1603" s="260" t="s">
        <v>83</v>
      </c>
      <c r="AV1603" s="15" t="s">
        <v>220</v>
      </c>
      <c r="AW1603" s="15" t="s">
        <v>34</v>
      </c>
      <c r="AX1603" s="15" t="s">
        <v>81</v>
      </c>
      <c r="AY1603" s="260" t="s">
        <v>213</v>
      </c>
    </row>
    <row r="1604" s="2" customFormat="1" ht="16.5" customHeight="1">
      <c r="A1604" s="40"/>
      <c r="B1604" s="41"/>
      <c r="C1604" s="272" t="s">
        <v>2116</v>
      </c>
      <c r="D1604" s="272" t="s">
        <v>310</v>
      </c>
      <c r="E1604" s="273" t="s">
        <v>2117</v>
      </c>
      <c r="F1604" s="274" t="s">
        <v>2118</v>
      </c>
      <c r="G1604" s="275" t="s">
        <v>218</v>
      </c>
      <c r="H1604" s="276">
        <v>10.824</v>
      </c>
      <c r="I1604" s="277"/>
      <c r="J1604" s="278">
        <f>ROUND(I1604*H1604,2)</f>
        <v>0</v>
      </c>
      <c r="K1604" s="274" t="s">
        <v>219</v>
      </c>
      <c r="L1604" s="279"/>
      <c r="M1604" s="280" t="s">
        <v>19</v>
      </c>
      <c r="N1604" s="281" t="s">
        <v>45</v>
      </c>
      <c r="O1604" s="86"/>
      <c r="P1604" s="224">
        <f>O1604*H1604</f>
        <v>0</v>
      </c>
      <c r="Q1604" s="224">
        <v>0.55000000000000004</v>
      </c>
      <c r="R1604" s="224">
        <f>Q1604*H1604</f>
        <v>5.9532000000000007</v>
      </c>
      <c r="S1604" s="224">
        <v>0</v>
      </c>
      <c r="T1604" s="225">
        <f>S1604*H1604</f>
        <v>0</v>
      </c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R1604" s="226" t="s">
        <v>397</v>
      </c>
      <c r="AT1604" s="226" t="s">
        <v>310</v>
      </c>
      <c r="AU1604" s="226" t="s">
        <v>83</v>
      </c>
      <c r="AY1604" s="19" t="s">
        <v>213</v>
      </c>
      <c r="BE1604" s="227">
        <f>IF(N1604="základní",J1604,0)</f>
        <v>0</v>
      </c>
      <c r="BF1604" s="227">
        <f>IF(N1604="snížená",J1604,0)</f>
        <v>0</v>
      </c>
      <c r="BG1604" s="227">
        <f>IF(N1604="zákl. přenesená",J1604,0)</f>
        <v>0</v>
      </c>
      <c r="BH1604" s="227">
        <f>IF(N1604="sníž. přenesená",J1604,0)</f>
        <v>0</v>
      </c>
      <c r="BI1604" s="227">
        <f>IF(N1604="nulová",J1604,0)</f>
        <v>0</v>
      </c>
      <c r="BJ1604" s="19" t="s">
        <v>81</v>
      </c>
      <c r="BK1604" s="227">
        <f>ROUND(I1604*H1604,2)</f>
        <v>0</v>
      </c>
      <c r="BL1604" s="19" t="s">
        <v>309</v>
      </c>
      <c r="BM1604" s="226" t="s">
        <v>2119</v>
      </c>
    </row>
    <row r="1605" s="14" customFormat="1">
      <c r="A1605" s="14"/>
      <c r="B1605" s="239"/>
      <c r="C1605" s="240"/>
      <c r="D1605" s="230" t="s">
        <v>222</v>
      </c>
      <c r="E1605" s="241" t="s">
        <v>19</v>
      </c>
      <c r="F1605" s="242" t="s">
        <v>2120</v>
      </c>
      <c r="G1605" s="240"/>
      <c r="H1605" s="243">
        <v>2.6520000000000001</v>
      </c>
      <c r="I1605" s="244"/>
      <c r="J1605" s="240"/>
      <c r="K1605" s="240"/>
      <c r="L1605" s="245"/>
      <c r="M1605" s="246"/>
      <c r="N1605" s="247"/>
      <c r="O1605" s="247"/>
      <c r="P1605" s="247"/>
      <c r="Q1605" s="247"/>
      <c r="R1605" s="247"/>
      <c r="S1605" s="247"/>
      <c r="T1605" s="248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49" t="s">
        <v>222</v>
      </c>
      <c r="AU1605" s="249" t="s">
        <v>83</v>
      </c>
      <c r="AV1605" s="14" t="s">
        <v>83</v>
      </c>
      <c r="AW1605" s="14" t="s">
        <v>34</v>
      </c>
      <c r="AX1605" s="14" t="s">
        <v>74</v>
      </c>
      <c r="AY1605" s="249" t="s">
        <v>213</v>
      </c>
    </row>
    <row r="1606" s="14" customFormat="1">
      <c r="A1606" s="14"/>
      <c r="B1606" s="239"/>
      <c r="C1606" s="240"/>
      <c r="D1606" s="230" t="s">
        <v>222</v>
      </c>
      <c r="E1606" s="241" t="s">
        <v>19</v>
      </c>
      <c r="F1606" s="242" t="s">
        <v>2121</v>
      </c>
      <c r="G1606" s="240"/>
      <c r="H1606" s="243">
        <v>0.70099999999999996</v>
      </c>
      <c r="I1606" s="244"/>
      <c r="J1606" s="240"/>
      <c r="K1606" s="240"/>
      <c r="L1606" s="245"/>
      <c r="M1606" s="246"/>
      <c r="N1606" s="247"/>
      <c r="O1606" s="247"/>
      <c r="P1606" s="247"/>
      <c r="Q1606" s="247"/>
      <c r="R1606" s="247"/>
      <c r="S1606" s="247"/>
      <c r="T1606" s="248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49" t="s">
        <v>222</v>
      </c>
      <c r="AU1606" s="249" t="s">
        <v>83</v>
      </c>
      <c r="AV1606" s="14" t="s">
        <v>83</v>
      </c>
      <c r="AW1606" s="14" t="s">
        <v>34</v>
      </c>
      <c r="AX1606" s="14" t="s">
        <v>74</v>
      </c>
      <c r="AY1606" s="249" t="s">
        <v>213</v>
      </c>
    </row>
    <row r="1607" s="14" customFormat="1">
      <c r="A1607" s="14"/>
      <c r="B1607" s="239"/>
      <c r="C1607" s="240"/>
      <c r="D1607" s="230" t="s">
        <v>222</v>
      </c>
      <c r="E1607" s="241" t="s">
        <v>19</v>
      </c>
      <c r="F1607" s="242" t="s">
        <v>2122</v>
      </c>
      <c r="G1607" s="240"/>
      <c r="H1607" s="243">
        <v>0.36499999999999999</v>
      </c>
      <c r="I1607" s="244"/>
      <c r="J1607" s="240"/>
      <c r="K1607" s="240"/>
      <c r="L1607" s="245"/>
      <c r="M1607" s="246"/>
      <c r="N1607" s="247"/>
      <c r="O1607" s="247"/>
      <c r="P1607" s="247"/>
      <c r="Q1607" s="247"/>
      <c r="R1607" s="247"/>
      <c r="S1607" s="247"/>
      <c r="T1607" s="248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49" t="s">
        <v>222</v>
      </c>
      <c r="AU1607" s="249" t="s">
        <v>83</v>
      </c>
      <c r="AV1607" s="14" t="s">
        <v>83</v>
      </c>
      <c r="AW1607" s="14" t="s">
        <v>34</v>
      </c>
      <c r="AX1607" s="14" t="s">
        <v>74</v>
      </c>
      <c r="AY1607" s="249" t="s">
        <v>213</v>
      </c>
    </row>
    <row r="1608" s="14" customFormat="1">
      <c r="A1608" s="14"/>
      <c r="B1608" s="239"/>
      <c r="C1608" s="240"/>
      <c r="D1608" s="230" t="s">
        <v>222</v>
      </c>
      <c r="E1608" s="241" t="s">
        <v>19</v>
      </c>
      <c r="F1608" s="242" t="s">
        <v>2123</v>
      </c>
      <c r="G1608" s="240"/>
      <c r="H1608" s="243">
        <v>0.10000000000000001</v>
      </c>
      <c r="I1608" s="244"/>
      <c r="J1608" s="240"/>
      <c r="K1608" s="240"/>
      <c r="L1608" s="245"/>
      <c r="M1608" s="246"/>
      <c r="N1608" s="247"/>
      <c r="O1608" s="247"/>
      <c r="P1608" s="247"/>
      <c r="Q1608" s="247"/>
      <c r="R1608" s="247"/>
      <c r="S1608" s="247"/>
      <c r="T1608" s="248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49" t="s">
        <v>222</v>
      </c>
      <c r="AU1608" s="249" t="s">
        <v>83</v>
      </c>
      <c r="AV1608" s="14" t="s">
        <v>83</v>
      </c>
      <c r="AW1608" s="14" t="s">
        <v>34</v>
      </c>
      <c r="AX1608" s="14" t="s">
        <v>74</v>
      </c>
      <c r="AY1608" s="249" t="s">
        <v>213</v>
      </c>
    </row>
    <row r="1609" s="14" customFormat="1">
      <c r="A1609" s="14"/>
      <c r="B1609" s="239"/>
      <c r="C1609" s="240"/>
      <c r="D1609" s="230" t="s">
        <v>222</v>
      </c>
      <c r="E1609" s="241" t="s">
        <v>19</v>
      </c>
      <c r="F1609" s="242" t="s">
        <v>2124</v>
      </c>
      <c r="G1609" s="240"/>
      <c r="H1609" s="243">
        <v>3.2589999999999999</v>
      </c>
      <c r="I1609" s="244"/>
      <c r="J1609" s="240"/>
      <c r="K1609" s="240"/>
      <c r="L1609" s="245"/>
      <c r="M1609" s="246"/>
      <c r="N1609" s="247"/>
      <c r="O1609" s="247"/>
      <c r="P1609" s="247"/>
      <c r="Q1609" s="247"/>
      <c r="R1609" s="247"/>
      <c r="S1609" s="247"/>
      <c r="T1609" s="248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49" t="s">
        <v>222</v>
      </c>
      <c r="AU1609" s="249" t="s">
        <v>83</v>
      </c>
      <c r="AV1609" s="14" t="s">
        <v>83</v>
      </c>
      <c r="AW1609" s="14" t="s">
        <v>34</v>
      </c>
      <c r="AX1609" s="14" t="s">
        <v>74</v>
      </c>
      <c r="AY1609" s="249" t="s">
        <v>213</v>
      </c>
    </row>
    <row r="1610" s="14" customFormat="1">
      <c r="A1610" s="14"/>
      <c r="B1610" s="239"/>
      <c r="C1610" s="240"/>
      <c r="D1610" s="230" t="s">
        <v>222</v>
      </c>
      <c r="E1610" s="241" t="s">
        <v>19</v>
      </c>
      <c r="F1610" s="242" t="s">
        <v>2125</v>
      </c>
      <c r="G1610" s="240"/>
      <c r="H1610" s="243">
        <v>0.46300000000000002</v>
      </c>
      <c r="I1610" s="244"/>
      <c r="J1610" s="240"/>
      <c r="K1610" s="240"/>
      <c r="L1610" s="245"/>
      <c r="M1610" s="246"/>
      <c r="N1610" s="247"/>
      <c r="O1610" s="247"/>
      <c r="P1610" s="247"/>
      <c r="Q1610" s="247"/>
      <c r="R1610" s="247"/>
      <c r="S1610" s="247"/>
      <c r="T1610" s="248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49" t="s">
        <v>222</v>
      </c>
      <c r="AU1610" s="249" t="s">
        <v>83</v>
      </c>
      <c r="AV1610" s="14" t="s">
        <v>83</v>
      </c>
      <c r="AW1610" s="14" t="s">
        <v>34</v>
      </c>
      <c r="AX1610" s="14" t="s">
        <v>74</v>
      </c>
      <c r="AY1610" s="249" t="s">
        <v>213</v>
      </c>
    </row>
    <row r="1611" s="14" customFormat="1">
      <c r="A1611" s="14"/>
      <c r="B1611" s="239"/>
      <c r="C1611" s="240"/>
      <c r="D1611" s="230" t="s">
        <v>222</v>
      </c>
      <c r="E1611" s="241" t="s">
        <v>19</v>
      </c>
      <c r="F1611" s="242" t="s">
        <v>2126</v>
      </c>
      <c r="G1611" s="240"/>
      <c r="H1611" s="243">
        <v>0.629</v>
      </c>
      <c r="I1611" s="244"/>
      <c r="J1611" s="240"/>
      <c r="K1611" s="240"/>
      <c r="L1611" s="245"/>
      <c r="M1611" s="246"/>
      <c r="N1611" s="247"/>
      <c r="O1611" s="247"/>
      <c r="P1611" s="247"/>
      <c r="Q1611" s="247"/>
      <c r="R1611" s="247"/>
      <c r="S1611" s="247"/>
      <c r="T1611" s="248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49" t="s">
        <v>222</v>
      </c>
      <c r="AU1611" s="249" t="s">
        <v>83</v>
      </c>
      <c r="AV1611" s="14" t="s">
        <v>83</v>
      </c>
      <c r="AW1611" s="14" t="s">
        <v>34</v>
      </c>
      <c r="AX1611" s="14" t="s">
        <v>74</v>
      </c>
      <c r="AY1611" s="249" t="s">
        <v>213</v>
      </c>
    </row>
    <row r="1612" s="14" customFormat="1">
      <c r="A1612" s="14"/>
      <c r="B1612" s="239"/>
      <c r="C1612" s="240"/>
      <c r="D1612" s="230" t="s">
        <v>222</v>
      </c>
      <c r="E1612" s="241" t="s">
        <v>19</v>
      </c>
      <c r="F1612" s="242" t="s">
        <v>2127</v>
      </c>
      <c r="G1612" s="240"/>
      <c r="H1612" s="243">
        <v>0.104</v>
      </c>
      <c r="I1612" s="244"/>
      <c r="J1612" s="240"/>
      <c r="K1612" s="240"/>
      <c r="L1612" s="245"/>
      <c r="M1612" s="246"/>
      <c r="N1612" s="247"/>
      <c r="O1612" s="247"/>
      <c r="P1612" s="247"/>
      <c r="Q1612" s="247"/>
      <c r="R1612" s="247"/>
      <c r="S1612" s="247"/>
      <c r="T1612" s="248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49" t="s">
        <v>222</v>
      </c>
      <c r="AU1612" s="249" t="s">
        <v>83</v>
      </c>
      <c r="AV1612" s="14" t="s">
        <v>83</v>
      </c>
      <c r="AW1612" s="14" t="s">
        <v>34</v>
      </c>
      <c r="AX1612" s="14" t="s">
        <v>74</v>
      </c>
      <c r="AY1612" s="249" t="s">
        <v>213</v>
      </c>
    </row>
    <row r="1613" s="16" customFormat="1">
      <c r="A1613" s="16"/>
      <c r="B1613" s="261"/>
      <c r="C1613" s="262"/>
      <c r="D1613" s="230" t="s">
        <v>222</v>
      </c>
      <c r="E1613" s="263" t="s">
        <v>19</v>
      </c>
      <c r="F1613" s="264" t="s">
        <v>299</v>
      </c>
      <c r="G1613" s="262"/>
      <c r="H1613" s="265">
        <v>8.2729999999999997</v>
      </c>
      <c r="I1613" s="266"/>
      <c r="J1613" s="262"/>
      <c r="K1613" s="262"/>
      <c r="L1613" s="267"/>
      <c r="M1613" s="268"/>
      <c r="N1613" s="269"/>
      <c r="O1613" s="269"/>
      <c r="P1613" s="269"/>
      <c r="Q1613" s="269"/>
      <c r="R1613" s="269"/>
      <c r="S1613" s="269"/>
      <c r="T1613" s="270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  <c r="AT1613" s="271" t="s">
        <v>222</v>
      </c>
      <c r="AU1613" s="271" t="s">
        <v>83</v>
      </c>
      <c r="AV1613" s="16" t="s">
        <v>106</v>
      </c>
      <c r="AW1613" s="16" t="s">
        <v>34</v>
      </c>
      <c r="AX1613" s="16" t="s">
        <v>74</v>
      </c>
      <c r="AY1613" s="271" t="s">
        <v>213</v>
      </c>
    </row>
    <row r="1614" s="14" customFormat="1">
      <c r="A1614" s="14"/>
      <c r="B1614" s="239"/>
      <c r="C1614" s="240"/>
      <c r="D1614" s="230" t="s">
        <v>222</v>
      </c>
      <c r="E1614" s="241" t="s">
        <v>19</v>
      </c>
      <c r="F1614" s="242" t="s">
        <v>2128</v>
      </c>
      <c r="G1614" s="240"/>
      <c r="H1614" s="243">
        <v>0.037999999999999999</v>
      </c>
      <c r="I1614" s="244"/>
      <c r="J1614" s="240"/>
      <c r="K1614" s="240"/>
      <c r="L1614" s="245"/>
      <c r="M1614" s="246"/>
      <c r="N1614" s="247"/>
      <c r="O1614" s="247"/>
      <c r="P1614" s="247"/>
      <c r="Q1614" s="247"/>
      <c r="R1614" s="247"/>
      <c r="S1614" s="247"/>
      <c r="T1614" s="248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49" t="s">
        <v>222</v>
      </c>
      <c r="AU1614" s="249" t="s">
        <v>83</v>
      </c>
      <c r="AV1614" s="14" t="s">
        <v>83</v>
      </c>
      <c r="AW1614" s="14" t="s">
        <v>34</v>
      </c>
      <c r="AX1614" s="14" t="s">
        <v>74</v>
      </c>
      <c r="AY1614" s="249" t="s">
        <v>213</v>
      </c>
    </row>
    <row r="1615" s="14" customFormat="1">
      <c r="A1615" s="14"/>
      <c r="B1615" s="239"/>
      <c r="C1615" s="240"/>
      <c r="D1615" s="230" t="s">
        <v>222</v>
      </c>
      <c r="E1615" s="241" t="s">
        <v>19</v>
      </c>
      <c r="F1615" s="242" t="s">
        <v>2129</v>
      </c>
      <c r="G1615" s="240"/>
      <c r="H1615" s="243">
        <v>0.92000000000000004</v>
      </c>
      <c r="I1615" s="244"/>
      <c r="J1615" s="240"/>
      <c r="K1615" s="240"/>
      <c r="L1615" s="245"/>
      <c r="M1615" s="246"/>
      <c r="N1615" s="247"/>
      <c r="O1615" s="247"/>
      <c r="P1615" s="247"/>
      <c r="Q1615" s="247"/>
      <c r="R1615" s="247"/>
      <c r="S1615" s="247"/>
      <c r="T1615" s="248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49" t="s">
        <v>222</v>
      </c>
      <c r="AU1615" s="249" t="s">
        <v>83</v>
      </c>
      <c r="AV1615" s="14" t="s">
        <v>83</v>
      </c>
      <c r="AW1615" s="14" t="s">
        <v>34</v>
      </c>
      <c r="AX1615" s="14" t="s">
        <v>74</v>
      </c>
      <c r="AY1615" s="249" t="s">
        <v>213</v>
      </c>
    </row>
    <row r="1616" s="14" customFormat="1">
      <c r="A1616" s="14"/>
      <c r="B1616" s="239"/>
      <c r="C1616" s="240"/>
      <c r="D1616" s="230" t="s">
        <v>222</v>
      </c>
      <c r="E1616" s="241" t="s">
        <v>19</v>
      </c>
      <c r="F1616" s="242" t="s">
        <v>2130</v>
      </c>
      <c r="G1616" s="240"/>
      <c r="H1616" s="243">
        <v>1.593</v>
      </c>
      <c r="I1616" s="244"/>
      <c r="J1616" s="240"/>
      <c r="K1616" s="240"/>
      <c r="L1616" s="245"/>
      <c r="M1616" s="246"/>
      <c r="N1616" s="247"/>
      <c r="O1616" s="247"/>
      <c r="P1616" s="247"/>
      <c r="Q1616" s="247"/>
      <c r="R1616" s="247"/>
      <c r="S1616" s="247"/>
      <c r="T1616" s="248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49" t="s">
        <v>222</v>
      </c>
      <c r="AU1616" s="249" t="s">
        <v>83</v>
      </c>
      <c r="AV1616" s="14" t="s">
        <v>83</v>
      </c>
      <c r="AW1616" s="14" t="s">
        <v>34</v>
      </c>
      <c r="AX1616" s="14" t="s">
        <v>74</v>
      </c>
      <c r="AY1616" s="249" t="s">
        <v>213</v>
      </c>
    </row>
    <row r="1617" s="16" customFormat="1">
      <c r="A1617" s="16"/>
      <c r="B1617" s="261"/>
      <c r="C1617" s="262"/>
      <c r="D1617" s="230" t="s">
        <v>222</v>
      </c>
      <c r="E1617" s="263" t="s">
        <v>19</v>
      </c>
      <c r="F1617" s="264" t="s">
        <v>299</v>
      </c>
      <c r="G1617" s="262"/>
      <c r="H1617" s="265">
        <v>2.5510000000000002</v>
      </c>
      <c r="I1617" s="266"/>
      <c r="J1617" s="262"/>
      <c r="K1617" s="262"/>
      <c r="L1617" s="267"/>
      <c r="M1617" s="268"/>
      <c r="N1617" s="269"/>
      <c r="O1617" s="269"/>
      <c r="P1617" s="269"/>
      <c r="Q1617" s="269"/>
      <c r="R1617" s="269"/>
      <c r="S1617" s="269"/>
      <c r="T1617" s="270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T1617" s="271" t="s">
        <v>222</v>
      </c>
      <c r="AU1617" s="271" t="s">
        <v>83</v>
      </c>
      <c r="AV1617" s="16" t="s">
        <v>106</v>
      </c>
      <c r="AW1617" s="16" t="s">
        <v>34</v>
      </c>
      <c r="AX1617" s="16" t="s">
        <v>74</v>
      </c>
      <c r="AY1617" s="271" t="s">
        <v>213</v>
      </c>
    </row>
    <row r="1618" s="15" customFormat="1">
      <c r="A1618" s="15"/>
      <c r="B1618" s="250"/>
      <c r="C1618" s="251"/>
      <c r="D1618" s="230" t="s">
        <v>222</v>
      </c>
      <c r="E1618" s="252" t="s">
        <v>19</v>
      </c>
      <c r="F1618" s="253" t="s">
        <v>228</v>
      </c>
      <c r="G1618" s="251"/>
      <c r="H1618" s="254">
        <v>10.824</v>
      </c>
      <c r="I1618" s="255"/>
      <c r="J1618" s="251"/>
      <c r="K1618" s="251"/>
      <c r="L1618" s="256"/>
      <c r="M1618" s="257"/>
      <c r="N1618" s="258"/>
      <c r="O1618" s="258"/>
      <c r="P1618" s="258"/>
      <c r="Q1618" s="258"/>
      <c r="R1618" s="258"/>
      <c r="S1618" s="258"/>
      <c r="T1618" s="259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60" t="s">
        <v>222</v>
      </c>
      <c r="AU1618" s="260" t="s">
        <v>83</v>
      </c>
      <c r="AV1618" s="15" t="s">
        <v>220</v>
      </c>
      <c r="AW1618" s="15" t="s">
        <v>34</v>
      </c>
      <c r="AX1618" s="15" t="s">
        <v>81</v>
      </c>
      <c r="AY1618" s="260" t="s">
        <v>213</v>
      </c>
    </row>
    <row r="1619" s="2" customFormat="1">
      <c r="A1619" s="40"/>
      <c r="B1619" s="41"/>
      <c r="C1619" s="215" t="s">
        <v>2131</v>
      </c>
      <c r="D1619" s="215" t="s">
        <v>215</v>
      </c>
      <c r="E1619" s="216" t="s">
        <v>2132</v>
      </c>
      <c r="F1619" s="217" t="s">
        <v>2133</v>
      </c>
      <c r="G1619" s="218" t="s">
        <v>338</v>
      </c>
      <c r="H1619" s="219">
        <v>557.798</v>
      </c>
      <c r="I1619" s="220"/>
      <c r="J1619" s="221">
        <f>ROUND(I1619*H1619,2)</f>
        <v>0</v>
      </c>
      <c r="K1619" s="217" t="s">
        <v>219</v>
      </c>
      <c r="L1619" s="46"/>
      <c r="M1619" s="222" t="s">
        <v>19</v>
      </c>
      <c r="N1619" s="223" t="s">
        <v>45</v>
      </c>
      <c r="O1619" s="86"/>
      <c r="P1619" s="224">
        <f>O1619*H1619</f>
        <v>0</v>
      </c>
      <c r="Q1619" s="224">
        <v>9.0000000000000006E-05</v>
      </c>
      <c r="R1619" s="224">
        <f>Q1619*H1619</f>
        <v>0.050201820000000001</v>
      </c>
      <c r="S1619" s="224">
        <v>0</v>
      </c>
      <c r="T1619" s="225">
        <f>S1619*H1619</f>
        <v>0</v>
      </c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R1619" s="226" t="s">
        <v>309</v>
      </c>
      <c r="AT1619" s="226" t="s">
        <v>215</v>
      </c>
      <c r="AU1619" s="226" t="s">
        <v>83</v>
      </c>
      <c r="AY1619" s="19" t="s">
        <v>213</v>
      </c>
      <c r="BE1619" s="227">
        <f>IF(N1619="základní",J1619,0)</f>
        <v>0</v>
      </c>
      <c r="BF1619" s="227">
        <f>IF(N1619="snížená",J1619,0)</f>
        <v>0</v>
      </c>
      <c r="BG1619" s="227">
        <f>IF(N1619="zákl. přenesená",J1619,0)</f>
        <v>0</v>
      </c>
      <c r="BH1619" s="227">
        <f>IF(N1619="sníž. přenesená",J1619,0)</f>
        <v>0</v>
      </c>
      <c r="BI1619" s="227">
        <f>IF(N1619="nulová",J1619,0)</f>
        <v>0</v>
      </c>
      <c r="BJ1619" s="19" t="s">
        <v>81</v>
      </c>
      <c r="BK1619" s="227">
        <f>ROUND(I1619*H1619,2)</f>
        <v>0</v>
      </c>
      <c r="BL1619" s="19" t="s">
        <v>309</v>
      </c>
      <c r="BM1619" s="226" t="s">
        <v>2134</v>
      </c>
    </row>
    <row r="1620" s="13" customFormat="1">
      <c r="A1620" s="13"/>
      <c r="B1620" s="228"/>
      <c r="C1620" s="229"/>
      <c r="D1620" s="230" t="s">
        <v>222</v>
      </c>
      <c r="E1620" s="231" t="s">
        <v>19</v>
      </c>
      <c r="F1620" s="232" t="s">
        <v>271</v>
      </c>
      <c r="G1620" s="229"/>
      <c r="H1620" s="231" t="s">
        <v>19</v>
      </c>
      <c r="I1620" s="233"/>
      <c r="J1620" s="229"/>
      <c r="K1620" s="229"/>
      <c r="L1620" s="234"/>
      <c r="M1620" s="235"/>
      <c r="N1620" s="236"/>
      <c r="O1620" s="236"/>
      <c r="P1620" s="236"/>
      <c r="Q1620" s="236"/>
      <c r="R1620" s="236"/>
      <c r="S1620" s="236"/>
      <c r="T1620" s="237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38" t="s">
        <v>222</v>
      </c>
      <c r="AU1620" s="238" t="s">
        <v>83</v>
      </c>
      <c r="AV1620" s="13" t="s">
        <v>81</v>
      </c>
      <c r="AW1620" s="13" t="s">
        <v>34</v>
      </c>
      <c r="AX1620" s="13" t="s">
        <v>74</v>
      </c>
      <c r="AY1620" s="238" t="s">
        <v>213</v>
      </c>
    </row>
    <row r="1621" s="14" customFormat="1">
      <c r="A1621" s="14"/>
      <c r="B1621" s="239"/>
      <c r="C1621" s="240"/>
      <c r="D1621" s="230" t="s">
        <v>222</v>
      </c>
      <c r="E1621" s="241" t="s">
        <v>19</v>
      </c>
      <c r="F1621" s="242" t="s">
        <v>2135</v>
      </c>
      <c r="G1621" s="240"/>
      <c r="H1621" s="243">
        <v>11.6</v>
      </c>
      <c r="I1621" s="244"/>
      <c r="J1621" s="240"/>
      <c r="K1621" s="240"/>
      <c r="L1621" s="245"/>
      <c r="M1621" s="246"/>
      <c r="N1621" s="247"/>
      <c r="O1621" s="247"/>
      <c r="P1621" s="247"/>
      <c r="Q1621" s="247"/>
      <c r="R1621" s="247"/>
      <c r="S1621" s="247"/>
      <c r="T1621" s="248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49" t="s">
        <v>222</v>
      </c>
      <c r="AU1621" s="249" t="s">
        <v>83</v>
      </c>
      <c r="AV1621" s="14" t="s">
        <v>83</v>
      </c>
      <c r="AW1621" s="14" t="s">
        <v>34</v>
      </c>
      <c r="AX1621" s="14" t="s">
        <v>74</v>
      </c>
      <c r="AY1621" s="249" t="s">
        <v>213</v>
      </c>
    </row>
    <row r="1622" s="14" customFormat="1">
      <c r="A1622" s="14"/>
      <c r="B1622" s="239"/>
      <c r="C1622" s="240"/>
      <c r="D1622" s="230" t="s">
        <v>222</v>
      </c>
      <c r="E1622" s="241" t="s">
        <v>19</v>
      </c>
      <c r="F1622" s="242" t="s">
        <v>2136</v>
      </c>
      <c r="G1622" s="240"/>
      <c r="H1622" s="243">
        <v>15.576000000000001</v>
      </c>
      <c r="I1622" s="244"/>
      <c r="J1622" s="240"/>
      <c r="K1622" s="240"/>
      <c r="L1622" s="245"/>
      <c r="M1622" s="246"/>
      <c r="N1622" s="247"/>
      <c r="O1622" s="247"/>
      <c r="P1622" s="247"/>
      <c r="Q1622" s="247"/>
      <c r="R1622" s="247"/>
      <c r="S1622" s="247"/>
      <c r="T1622" s="248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49" t="s">
        <v>222</v>
      </c>
      <c r="AU1622" s="249" t="s">
        <v>83</v>
      </c>
      <c r="AV1622" s="14" t="s">
        <v>83</v>
      </c>
      <c r="AW1622" s="14" t="s">
        <v>34</v>
      </c>
      <c r="AX1622" s="14" t="s">
        <v>74</v>
      </c>
      <c r="AY1622" s="249" t="s">
        <v>213</v>
      </c>
    </row>
    <row r="1623" s="14" customFormat="1">
      <c r="A1623" s="14"/>
      <c r="B1623" s="239"/>
      <c r="C1623" s="240"/>
      <c r="D1623" s="230" t="s">
        <v>222</v>
      </c>
      <c r="E1623" s="241" t="s">
        <v>19</v>
      </c>
      <c r="F1623" s="242" t="s">
        <v>2137</v>
      </c>
      <c r="G1623" s="240"/>
      <c r="H1623" s="243">
        <v>8.4199999999999999</v>
      </c>
      <c r="I1623" s="244"/>
      <c r="J1623" s="240"/>
      <c r="K1623" s="240"/>
      <c r="L1623" s="245"/>
      <c r="M1623" s="246"/>
      <c r="N1623" s="247"/>
      <c r="O1623" s="247"/>
      <c r="P1623" s="247"/>
      <c r="Q1623" s="247"/>
      <c r="R1623" s="247"/>
      <c r="S1623" s="247"/>
      <c r="T1623" s="248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49" t="s">
        <v>222</v>
      </c>
      <c r="AU1623" s="249" t="s">
        <v>83</v>
      </c>
      <c r="AV1623" s="14" t="s">
        <v>83</v>
      </c>
      <c r="AW1623" s="14" t="s">
        <v>34</v>
      </c>
      <c r="AX1623" s="14" t="s">
        <v>74</v>
      </c>
      <c r="AY1623" s="249" t="s">
        <v>213</v>
      </c>
    </row>
    <row r="1624" s="16" customFormat="1">
      <c r="A1624" s="16"/>
      <c r="B1624" s="261"/>
      <c r="C1624" s="262"/>
      <c r="D1624" s="230" t="s">
        <v>222</v>
      </c>
      <c r="E1624" s="263" t="s">
        <v>19</v>
      </c>
      <c r="F1624" s="264" t="s">
        <v>299</v>
      </c>
      <c r="G1624" s="262"/>
      <c r="H1624" s="265">
        <v>35.595999999999997</v>
      </c>
      <c r="I1624" s="266"/>
      <c r="J1624" s="262"/>
      <c r="K1624" s="262"/>
      <c r="L1624" s="267"/>
      <c r="M1624" s="268"/>
      <c r="N1624" s="269"/>
      <c r="O1624" s="269"/>
      <c r="P1624" s="269"/>
      <c r="Q1624" s="269"/>
      <c r="R1624" s="269"/>
      <c r="S1624" s="269"/>
      <c r="T1624" s="270"/>
      <c r="U1624" s="16"/>
      <c r="V1624" s="16"/>
      <c r="W1624" s="16"/>
      <c r="X1624" s="16"/>
      <c r="Y1624" s="16"/>
      <c r="Z1624" s="16"/>
      <c r="AA1624" s="16"/>
      <c r="AB1624" s="16"/>
      <c r="AC1624" s="16"/>
      <c r="AD1624" s="16"/>
      <c r="AE1624" s="16"/>
      <c r="AT1624" s="271" t="s">
        <v>222</v>
      </c>
      <c r="AU1624" s="271" t="s">
        <v>83</v>
      </c>
      <c r="AV1624" s="16" t="s">
        <v>106</v>
      </c>
      <c r="AW1624" s="16" t="s">
        <v>34</v>
      </c>
      <c r="AX1624" s="16" t="s">
        <v>74</v>
      </c>
      <c r="AY1624" s="271" t="s">
        <v>213</v>
      </c>
    </row>
    <row r="1625" s="14" customFormat="1">
      <c r="A1625" s="14"/>
      <c r="B1625" s="239"/>
      <c r="C1625" s="240"/>
      <c r="D1625" s="230" t="s">
        <v>222</v>
      </c>
      <c r="E1625" s="241" t="s">
        <v>19</v>
      </c>
      <c r="F1625" s="242" t="s">
        <v>2138</v>
      </c>
      <c r="G1625" s="240"/>
      <c r="H1625" s="243">
        <v>36.956000000000003</v>
      </c>
      <c r="I1625" s="244"/>
      <c r="J1625" s="240"/>
      <c r="K1625" s="240"/>
      <c r="L1625" s="245"/>
      <c r="M1625" s="246"/>
      <c r="N1625" s="247"/>
      <c r="O1625" s="247"/>
      <c r="P1625" s="247"/>
      <c r="Q1625" s="247"/>
      <c r="R1625" s="247"/>
      <c r="S1625" s="247"/>
      <c r="T1625" s="248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49" t="s">
        <v>222</v>
      </c>
      <c r="AU1625" s="249" t="s">
        <v>83</v>
      </c>
      <c r="AV1625" s="14" t="s">
        <v>83</v>
      </c>
      <c r="AW1625" s="14" t="s">
        <v>34</v>
      </c>
      <c r="AX1625" s="14" t="s">
        <v>74</v>
      </c>
      <c r="AY1625" s="249" t="s">
        <v>213</v>
      </c>
    </row>
    <row r="1626" s="14" customFormat="1">
      <c r="A1626" s="14"/>
      <c r="B1626" s="239"/>
      <c r="C1626" s="240"/>
      <c r="D1626" s="230" t="s">
        <v>222</v>
      </c>
      <c r="E1626" s="241" t="s">
        <v>19</v>
      </c>
      <c r="F1626" s="242" t="s">
        <v>2139</v>
      </c>
      <c r="G1626" s="240"/>
      <c r="H1626" s="243">
        <v>485.24599999999998</v>
      </c>
      <c r="I1626" s="244"/>
      <c r="J1626" s="240"/>
      <c r="K1626" s="240"/>
      <c r="L1626" s="245"/>
      <c r="M1626" s="246"/>
      <c r="N1626" s="247"/>
      <c r="O1626" s="247"/>
      <c r="P1626" s="247"/>
      <c r="Q1626" s="247"/>
      <c r="R1626" s="247"/>
      <c r="S1626" s="247"/>
      <c r="T1626" s="248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49" t="s">
        <v>222</v>
      </c>
      <c r="AU1626" s="249" t="s">
        <v>83</v>
      </c>
      <c r="AV1626" s="14" t="s">
        <v>83</v>
      </c>
      <c r="AW1626" s="14" t="s">
        <v>34</v>
      </c>
      <c r="AX1626" s="14" t="s">
        <v>74</v>
      </c>
      <c r="AY1626" s="249" t="s">
        <v>213</v>
      </c>
    </row>
    <row r="1627" s="16" customFormat="1">
      <c r="A1627" s="16"/>
      <c r="B1627" s="261"/>
      <c r="C1627" s="262"/>
      <c r="D1627" s="230" t="s">
        <v>222</v>
      </c>
      <c r="E1627" s="263" t="s">
        <v>19</v>
      </c>
      <c r="F1627" s="264" t="s">
        <v>299</v>
      </c>
      <c r="G1627" s="262"/>
      <c r="H1627" s="265">
        <v>522.202</v>
      </c>
      <c r="I1627" s="266"/>
      <c r="J1627" s="262"/>
      <c r="K1627" s="262"/>
      <c r="L1627" s="267"/>
      <c r="M1627" s="268"/>
      <c r="N1627" s="269"/>
      <c r="O1627" s="269"/>
      <c r="P1627" s="269"/>
      <c r="Q1627" s="269"/>
      <c r="R1627" s="269"/>
      <c r="S1627" s="269"/>
      <c r="T1627" s="270"/>
      <c r="U1627" s="16"/>
      <c r="V1627" s="16"/>
      <c r="W1627" s="16"/>
      <c r="X1627" s="16"/>
      <c r="Y1627" s="16"/>
      <c r="Z1627" s="16"/>
      <c r="AA1627" s="16"/>
      <c r="AB1627" s="16"/>
      <c r="AC1627" s="16"/>
      <c r="AD1627" s="16"/>
      <c r="AE1627" s="16"/>
      <c r="AT1627" s="271" t="s">
        <v>222</v>
      </c>
      <c r="AU1627" s="271" t="s">
        <v>83</v>
      </c>
      <c r="AV1627" s="16" t="s">
        <v>106</v>
      </c>
      <c r="AW1627" s="16" t="s">
        <v>34</v>
      </c>
      <c r="AX1627" s="16" t="s">
        <v>74</v>
      </c>
      <c r="AY1627" s="271" t="s">
        <v>213</v>
      </c>
    </row>
    <row r="1628" s="15" customFormat="1">
      <c r="A1628" s="15"/>
      <c r="B1628" s="250"/>
      <c r="C1628" s="251"/>
      <c r="D1628" s="230" t="s">
        <v>222</v>
      </c>
      <c r="E1628" s="252" t="s">
        <v>19</v>
      </c>
      <c r="F1628" s="253" t="s">
        <v>228</v>
      </c>
      <c r="G1628" s="251"/>
      <c r="H1628" s="254">
        <v>557.798</v>
      </c>
      <c r="I1628" s="255"/>
      <c r="J1628" s="251"/>
      <c r="K1628" s="251"/>
      <c r="L1628" s="256"/>
      <c r="M1628" s="257"/>
      <c r="N1628" s="258"/>
      <c r="O1628" s="258"/>
      <c r="P1628" s="258"/>
      <c r="Q1628" s="258"/>
      <c r="R1628" s="258"/>
      <c r="S1628" s="258"/>
      <c r="T1628" s="259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60" t="s">
        <v>222</v>
      </c>
      <c r="AU1628" s="260" t="s">
        <v>83</v>
      </c>
      <c r="AV1628" s="15" t="s">
        <v>220</v>
      </c>
      <c r="AW1628" s="15" t="s">
        <v>34</v>
      </c>
      <c r="AX1628" s="15" t="s">
        <v>81</v>
      </c>
      <c r="AY1628" s="260" t="s">
        <v>213</v>
      </c>
    </row>
    <row r="1629" s="2" customFormat="1" ht="16.5" customHeight="1">
      <c r="A1629" s="40"/>
      <c r="B1629" s="41"/>
      <c r="C1629" s="272" t="s">
        <v>2140</v>
      </c>
      <c r="D1629" s="272" t="s">
        <v>310</v>
      </c>
      <c r="E1629" s="273" t="s">
        <v>2141</v>
      </c>
      <c r="F1629" s="274" t="s">
        <v>2142</v>
      </c>
      <c r="G1629" s="275" t="s">
        <v>218</v>
      </c>
      <c r="H1629" s="276">
        <v>14.038</v>
      </c>
      <c r="I1629" s="277"/>
      <c r="J1629" s="278">
        <f>ROUND(I1629*H1629,2)</f>
        <v>0</v>
      </c>
      <c r="K1629" s="274" t="s">
        <v>219</v>
      </c>
      <c r="L1629" s="279"/>
      <c r="M1629" s="280" t="s">
        <v>19</v>
      </c>
      <c r="N1629" s="281" t="s">
        <v>45</v>
      </c>
      <c r="O1629" s="86"/>
      <c r="P1629" s="224">
        <f>O1629*H1629</f>
        <v>0</v>
      </c>
      <c r="Q1629" s="224">
        <v>0.55000000000000004</v>
      </c>
      <c r="R1629" s="224">
        <f>Q1629*H1629</f>
        <v>7.7209000000000012</v>
      </c>
      <c r="S1629" s="224">
        <v>0</v>
      </c>
      <c r="T1629" s="225">
        <f>S1629*H1629</f>
        <v>0</v>
      </c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R1629" s="226" t="s">
        <v>397</v>
      </c>
      <c r="AT1629" s="226" t="s">
        <v>310</v>
      </c>
      <c r="AU1629" s="226" t="s">
        <v>83</v>
      </c>
      <c r="AY1629" s="19" t="s">
        <v>213</v>
      </c>
      <c r="BE1629" s="227">
        <f>IF(N1629="základní",J1629,0)</f>
        <v>0</v>
      </c>
      <c r="BF1629" s="227">
        <f>IF(N1629="snížená",J1629,0)</f>
        <v>0</v>
      </c>
      <c r="BG1629" s="227">
        <f>IF(N1629="zákl. přenesená",J1629,0)</f>
        <v>0</v>
      </c>
      <c r="BH1629" s="227">
        <f>IF(N1629="sníž. přenesená",J1629,0)</f>
        <v>0</v>
      </c>
      <c r="BI1629" s="227">
        <f>IF(N1629="nulová",J1629,0)</f>
        <v>0</v>
      </c>
      <c r="BJ1629" s="19" t="s">
        <v>81</v>
      </c>
      <c r="BK1629" s="227">
        <f>ROUND(I1629*H1629,2)</f>
        <v>0</v>
      </c>
      <c r="BL1629" s="19" t="s">
        <v>309</v>
      </c>
      <c r="BM1629" s="226" t="s">
        <v>2143</v>
      </c>
    </row>
    <row r="1630" s="14" customFormat="1">
      <c r="A1630" s="14"/>
      <c r="B1630" s="239"/>
      <c r="C1630" s="240"/>
      <c r="D1630" s="230" t="s">
        <v>222</v>
      </c>
      <c r="E1630" s="241" t="s">
        <v>19</v>
      </c>
      <c r="F1630" s="242" t="s">
        <v>2144</v>
      </c>
      <c r="G1630" s="240"/>
      <c r="H1630" s="243">
        <v>0.27800000000000002</v>
      </c>
      <c r="I1630" s="244"/>
      <c r="J1630" s="240"/>
      <c r="K1630" s="240"/>
      <c r="L1630" s="245"/>
      <c r="M1630" s="246"/>
      <c r="N1630" s="247"/>
      <c r="O1630" s="247"/>
      <c r="P1630" s="247"/>
      <c r="Q1630" s="247"/>
      <c r="R1630" s="247"/>
      <c r="S1630" s="247"/>
      <c r="T1630" s="248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49" t="s">
        <v>222</v>
      </c>
      <c r="AU1630" s="249" t="s">
        <v>83</v>
      </c>
      <c r="AV1630" s="14" t="s">
        <v>83</v>
      </c>
      <c r="AW1630" s="14" t="s">
        <v>34</v>
      </c>
      <c r="AX1630" s="14" t="s">
        <v>74</v>
      </c>
      <c r="AY1630" s="249" t="s">
        <v>213</v>
      </c>
    </row>
    <row r="1631" s="14" customFormat="1">
      <c r="A1631" s="14"/>
      <c r="B1631" s="239"/>
      <c r="C1631" s="240"/>
      <c r="D1631" s="230" t="s">
        <v>222</v>
      </c>
      <c r="E1631" s="241" t="s">
        <v>19</v>
      </c>
      <c r="F1631" s="242" t="s">
        <v>2145</v>
      </c>
      <c r="G1631" s="240"/>
      <c r="H1631" s="243">
        <v>0.374</v>
      </c>
      <c r="I1631" s="244"/>
      <c r="J1631" s="240"/>
      <c r="K1631" s="240"/>
      <c r="L1631" s="245"/>
      <c r="M1631" s="246"/>
      <c r="N1631" s="247"/>
      <c r="O1631" s="247"/>
      <c r="P1631" s="247"/>
      <c r="Q1631" s="247"/>
      <c r="R1631" s="247"/>
      <c r="S1631" s="247"/>
      <c r="T1631" s="248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49" t="s">
        <v>222</v>
      </c>
      <c r="AU1631" s="249" t="s">
        <v>83</v>
      </c>
      <c r="AV1631" s="14" t="s">
        <v>83</v>
      </c>
      <c r="AW1631" s="14" t="s">
        <v>34</v>
      </c>
      <c r="AX1631" s="14" t="s">
        <v>74</v>
      </c>
      <c r="AY1631" s="249" t="s">
        <v>213</v>
      </c>
    </row>
    <row r="1632" s="14" customFormat="1">
      <c r="A1632" s="14"/>
      <c r="B1632" s="239"/>
      <c r="C1632" s="240"/>
      <c r="D1632" s="230" t="s">
        <v>222</v>
      </c>
      <c r="E1632" s="241" t="s">
        <v>19</v>
      </c>
      <c r="F1632" s="242" t="s">
        <v>2146</v>
      </c>
      <c r="G1632" s="240"/>
      <c r="H1632" s="243">
        <v>0.21199999999999999</v>
      </c>
      <c r="I1632" s="244"/>
      <c r="J1632" s="240"/>
      <c r="K1632" s="240"/>
      <c r="L1632" s="245"/>
      <c r="M1632" s="246"/>
      <c r="N1632" s="247"/>
      <c r="O1632" s="247"/>
      <c r="P1632" s="247"/>
      <c r="Q1632" s="247"/>
      <c r="R1632" s="247"/>
      <c r="S1632" s="247"/>
      <c r="T1632" s="248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49" t="s">
        <v>222</v>
      </c>
      <c r="AU1632" s="249" t="s">
        <v>83</v>
      </c>
      <c r="AV1632" s="14" t="s">
        <v>83</v>
      </c>
      <c r="AW1632" s="14" t="s">
        <v>34</v>
      </c>
      <c r="AX1632" s="14" t="s">
        <v>74</v>
      </c>
      <c r="AY1632" s="249" t="s">
        <v>213</v>
      </c>
    </row>
    <row r="1633" s="16" customFormat="1">
      <c r="A1633" s="16"/>
      <c r="B1633" s="261"/>
      <c r="C1633" s="262"/>
      <c r="D1633" s="230" t="s">
        <v>222</v>
      </c>
      <c r="E1633" s="263" t="s">
        <v>19</v>
      </c>
      <c r="F1633" s="264" t="s">
        <v>299</v>
      </c>
      <c r="G1633" s="262"/>
      <c r="H1633" s="265">
        <v>0.86399999999999999</v>
      </c>
      <c r="I1633" s="266"/>
      <c r="J1633" s="262"/>
      <c r="K1633" s="262"/>
      <c r="L1633" s="267"/>
      <c r="M1633" s="268"/>
      <c r="N1633" s="269"/>
      <c r="O1633" s="269"/>
      <c r="P1633" s="269"/>
      <c r="Q1633" s="269"/>
      <c r="R1633" s="269"/>
      <c r="S1633" s="269"/>
      <c r="T1633" s="270"/>
      <c r="U1633" s="16"/>
      <c r="V1633" s="16"/>
      <c r="W1633" s="16"/>
      <c r="X1633" s="16"/>
      <c r="Y1633" s="16"/>
      <c r="Z1633" s="16"/>
      <c r="AA1633" s="16"/>
      <c r="AB1633" s="16"/>
      <c r="AC1633" s="16"/>
      <c r="AD1633" s="16"/>
      <c r="AE1633" s="16"/>
      <c r="AT1633" s="271" t="s">
        <v>222</v>
      </c>
      <c r="AU1633" s="271" t="s">
        <v>83</v>
      </c>
      <c r="AV1633" s="16" t="s">
        <v>106</v>
      </c>
      <c r="AW1633" s="16" t="s">
        <v>34</v>
      </c>
      <c r="AX1633" s="16" t="s">
        <v>74</v>
      </c>
      <c r="AY1633" s="271" t="s">
        <v>213</v>
      </c>
    </row>
    <row r="1634" s="14" customFormat="1">
      <c r="A1634" s="14"/>
      <c r="B1634" s="239"/>
      <c r="C1634" s="240"/>
      <c r="D1634" s="230" t="s">
        <v>222</v>
      </c>
      <c r="E1634" s="241" t="s">
        <v>19</v>
      </c>
      <c r="F1634" s="242" t="s">
        <v>2147</v>
      </c>
      <c r="G1634" s="240"/>
      <c r="H1634" s="243">
        <v>0.94599999999999995</v>
      </c>
      <c r="I1634" s="244"/>
      <c r="J1634" s="240"/>
      <c r="K1634" s="240"/>
      <c r="L1634" s="245"/>
      <c r="M1634" s="246"/>
      <c r="N1634" s="247"/>
      <c r="O1634" s="247"/>
      <c r="P1634" s="247"/>
      <c r="Q1634" s="247"/>
      <c r="R1634" s="247"/>
      <c r="S1634" s="247"/>
      <c r="T1634" s="248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49" t="s">
        <v>222</v>
      </c>
      <c r="AU1634" s="249" t="s">
        <v>83</v>
      </c>
      <c r="AV1634" s="14" t="s">
        <v>83</v>
      </c>
      <c r="AW1634" s="14" t="s">
        <v>34</v>
      </c>
      <c r="AX1634" s="14" t="s">
        <v>74</v>
      </c>
      <c r="AY1634" s="249" t="s">
        <v>213</v>
      </c>
    </row>
    <row r="1635" s="14" customFormat="1">
      <c r="A1635" s="14"/>
      <c r="B1635" s="239"/>
      <c r="C1635" s="240"/>
      <c r="D1635" s="230" t="s">
        <v>222</v>
      </c>
      <c r="E1635" s="241" t="s">
        <v>19</v>
      </c>
      <c r="F1635" s="242" t="s">
        <v>2148</v>
      </c>
      <c r="G1635" s="240"/>
      <c r="H1635" s="243">
        <v>12.228</v>
      </c>
      <c r="I1635" s="244"/>
      <c r="J1635" s="240"/>
      <c r="K1635" s="240"/>
      <c r="L1635" s="245"/>
      <c r="M1635" s="246"/>
      <c r="N1635" s="247"/>
      <c r="O1635" s="247"/>
      <c r="P1635" s="247"/>
      <c r="Q1635" s="247"/>
      <c r="R1635" s="247"/>
      <c r="S1635" s="247"/>
      <c r="T1635" s="248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49" t="s">
        <v>222</v>
      </c>
      <c r="AU1635" s="249" t="s">
        <v>83</v>
      </c>
      <c r="AV1635" s="14" t="s">
        <v>83</v>
      </c>
      <c r="AW1635" s="14" t="s">
        <v>34</v>
      </c>
      <c r="AX1635" s="14" t="s">
        <v>74</v>
      </c>
      <c r="AY1635" s="249" t="s">
        <v>213</v>
      </c>
    </row>
    <row r="1636" s="16" customFormat="1">
      <c r="A1636" s="16"/>
      <c r="B1636" s="261"/>
      <c r="C1636" s="262"/>
      <c r="D1636" s="230" t="s">
        <v>222</v>
      </c>
      <c r="E1636" s="263" t="s">
        <v>19</v>
      </c>
      <c r="F1636" s="264" t="s">
        <v>299</v>
      </c>
      <c r="G1636" s="262"/>
      <c r="H1636" s="265">
        <v>13.174</v>
      </c>
      <c r="I1636" s="266"/>
      <c r="J1636" s="262"/>
      <c r="K1636" s="262"/>
      <c r="L1636" s="267"/>
      <c r="M1636" s="268"/>
      <c r="N1636" s="269"/>
      <c r="O1636" s="269"/>
      <c r="P1636" s="269"/>
      <c r="Q1636" s="269"/>
      <c r="R1636" s="269"/>
      <c r="S1636" s="269"/>
      <c r="T1636" s="270"/>
      <c r="U1636" s="16"/>
      <c r="V1636" s="16"/>
      <c r="W1636" s="16"/>
      <c r="X1636" s="16"/>
      <c r="Y1636" s="16"/>
      <c r="Z1636" s="16"/>
      <c r="AA1636" s="16"/>
      <c r="AB1636" s="16"/>
      <c r="AC1636" s="16"/>
      <c r="AD1636" s="16"/>
      <c r="AE1636" s="16"/>
      <c r="AT1636" s="271" t="s">
        <v>222</v>
      </c>
      <c r="AU1636" s="271" t="s">
        <v>83</v>
      </c>
      <c r="AV1636" s="16" t="s">
        <v>106</v>
      </c>
      <c r="AW1636" s="16" t="s">
        <v>34</v>
      </c>
      <c r="AX1636" s="16" t="s">
        <v>74</v>
      </c>
      <c r="AY1636" s="271" t="s">
        <v>213</v>
      </c>
    </row>
    <row r="1637" s="15" customFormat="1">
      <c r="A1637" s="15"/>
      <c r="B1637" s="250"/>
      <c r="C1637" s="251"/>
      <c r="D1637" s="230" t="s">
        <v>222</v>
      </c>
      <c r="E1637" s="252" t="s">
        <v>19</v>
      </c>
      <c r="F1637" s="253" t="s">
        <v>228</v>
      </c>
      <c r="G1637" s="251"/>
      <c r="H1637" s="254">
        <v>14.038</v>
      </c>
      <c r="I1637" s="255"/>
      <c r="J1637" s="251"/>
      <c r="K1637" s="251"/>
      <c r="L1637" s="256"/>
      <c r="M1637" s="257"/>
      <c r="N1637" s="258"/>
      <c r="O1637" s="258"/>
      <c r="P1637" s="258"/>
      <c r="Q1637" s="258"/>
      <c r="R1637" s="258"/>
      <c r="S1637" s="258"/>
      <c r="T1637" s="259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T1637" s="260" t="s">
        <v>222</v>
      </c>
      <c r="AU1637" s="260" t="s">
        <v>83</v>
      </c>
      <c r="AV1637" s="15" t="s">
        <v>220</v>
      </c>
      <c r="AW1637" s="15" t="s">
        <v>34</v>
      </c>
      <c r="AX1637" s="15" t="s">
        <v>81</v>
      </c>
      <c r="AY1637" s="260" t="s">
        <v>213</v>
      </c>
    </row>
    <row r="1638" s="2" customFormat="1">
      <c r="A1638" s="40"/>
      <c r="B1638" s="41"/>
      <c r="C1638" s="215" t="s">
        <v>2149</v>
      </c>
      <c r="D1638" s="215" t="s">
        <v>215</v>
      </c>
      <c r="E1638" s="216" t="s">
        <v>2150</v>
      </c>
      <c r="F1638" s="217" t="s">
        <v>2151</v>
      </c>
      <c r="G1638" s="218" t="s">
        <v>338</v>
      </c>
      <c r="H1638" s="219">
        <v>133.447</v>
      </c>
      <c r="I1638" s="220"/>
      <c r="J1638" s="221">
        <f>ROUND(I1638*H1638,2)</f>
        <v>0</v>
      </c>
      <c r="K1638" s="217" t="s">
        <v>219</v>
      </c>
      <c r="L1638" s="46"/>
      <c r="M1638" s="222" t="s">
        <v>19</v>
      </c>
      <c r="N1638" s="223" t="s">
        <v>45</v>
      </c>
      <c r="O1638" s="86"/>
      <c r="P1638" s="224">
        <f>O1638*H1638</f>
        <v>0</v>
      </c>
      <c r="Q1638" s="224">
        <v>0.00010000000000000001</v>
      </c>
      <c r="R1638" s="224">
        <f>Q1638*H1638</f>
        <v>0.013344700000000001</v>
      </c>
      <c r="S1638" s="224">
        <v>0</v>
      </c>
      <c r="T1638" s="225">
        <f>S1638*H1638</f>
        <v>0</v>
      </c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R1638" s="226" t="s">
        <v>309</v>
      </c>
      <c r="AT1638" s="226" t="s">
        <v>215</v>
      </c>
      <c r="AU1638" s="226" t="s">
        <v>83</v>
      </c>
      <c r="AY1638" s="19" t="s">
        <v>213</v>
      </c>
      <c r="BE1638" s="227">
        <f>IF(N1638="základní",J1638,0)</f>
        <v>0</v>
      </c>
      <c r="BF1638" s="227">
        <f>IF(N1638="snížená",J1638,0)</f>
        <v>0</v>
      </c>
      <c r="BG1638" s="227">
        <f>IF(N1638="zákl. přenesená",J1638,0)</f>
        <v>0</v>
      </c>
      <c r="BH1638" s="227">
        <f>IF(N1638="sníž. přenesená",J1638,0)</f>
        <v>0</v>
      </c>
      <c r="BI1638" s="227">
        <f>IF(N1638="nulová",J1638,0)</f>
        <v>0</v>
      </c>
      <c r="BJ1638" s="19" t="s">
        <v>81</v>
      </c>
      <c r="BK1638" s="227">
        <f>ROUND(I1638*H1638,2)</f>
        <v>0</v>
      </c>
      <c r="BL1638" s="19" t="s">
        <v>309</v>
      </c>
      <c r="BM1638" s="226" t="s">
        <v>2152</v>
      </c>
    </row>
    <row r="1639" s="13" customFormat="1">
      <c r="A1639" s="13"/>
      <c r="B1639" s="228"/>
      <c r="C1639" s="229"/>
      <c r="D1639" s="230" t="s">
        <v>222</v>
      </c>
      <c r="E1639" s="231" t="s">
        <v>19</v>
      </c>
      <c r="F1639" s="232" t="s">
        <v>271</v>
      </c>
      <c r="G1639" s="229"/>
      <c r="H1639" s="231" t="s">
        <v>19</v>
      </c>
      <c r="I1639" s="233"/>
      <c r="J1639" s="229"/>
      <c r="K1639" s="229"/>
      <c r="L1639" s="234"/>
      <c r="M1639" s="235"/>
      <c r="N1639" s="236"/>
      <c r="O1639" s="236"/>
      <c r="P1639" s="236"/>
      <c r="Q1639" s="236"/>
      <c r="R1639" s="236"/>
      <c r="S1639" s="236"/>
      <c r="T1639" s="237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38" t="s">
        <v>222</v>
      </c>
      <c r="AU1639" s="238" t="s">
        <v>83</v>
      </c>
      <c r="AV1639" s="13" t="s">
        <v>81</v>
      </c>
      <c r="AW1639" s="13" t="s">
        <v>34</v>
      </c>
      <c r="AX1639" s="13" t="s">
        <v>74</v>
      </c>
      <c r="AY1639" s="238" t="s">
        <v>213</v>
      </c>
    </row>
    <row r="1640" s="14" customFormat="1">
      <c r="A1640" s="14"/>
      <c r="B1640" s="239"/>
      <c r="C1640" s="240"/>
      <c r="D1640" s="230" t="s">
        <v>222</v>
      </c>
      <c r="E1640" s="241" t="s">
        <v>19</v>
      </c>
      <c r="F1640" s="242" t="s">
        <v>2153</v>
      </c>
      <c r="G1640" s="240"/>
      <c r="H1640" s="243">
        <v>20.148</v>
      </c>
      <c r="I1640" s="244"/>
      <c r="J1640" s="240"/>
      <c r="K1640" s="240"/>
      <c r="L1640" s="245"/>
      <c r="M1640" s="246"/>
      <c r="N1640" s="247"/>
      <c r="O1640" s="247"/>
      <c r="P1640" s="247"/>
      <c r="Q1640" s="247"/>
      <c r="R1640" s="247"/>
      <c r="S1640" s="247"/>
      <c r="T1640" s="248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49" t="s">
        <v>222</v>
      </c>
      <c r="AU1640" s="249" t="s">
        <v>83</v>
      </c>
      <c r="AV1640" s="14" t="s">
        <v>83</v>
      </c>
      <c r="AW1640" s="14" t="s">
        <v>34</v>
      </c>
      <c r="AX1640" s="14" t="s">
        <v>74</v>
      </c>
      <c r="AY1640" s="249" t="s">
        <v>213</v>
      </c>
    </row>
    <row r="1641" s="14" customFormat="1">
      <c r="A1641" s="14"/>
      <c r="B1641" s="239"/>
      <c r="C1641" s="240"/>
      <c r="D1641" s="230" t="s">
        <v>222</v>
      </c>
      <c r="E1641" s="241" t="s">
        <v>19</v>
      </c>
      <c r="F1641" s="242" t="s">
        <v>2154</v>
      </c>
      <c r="G1641" s="240"/>
      <c r="H1641" s="243">
        <v>20.148</v>
      </c>
      <c r="I1641" s="244"/>
      <c r="J1641" s="240"/>
      <c r="K1641" s="240"/>
      <c r="L1641" s="245"/>
      <c r="M1641" s="246"/>
      <c r="N1641" s="247"/>
      <c r="O1641" s="247"/>
      <c r="P1641" s="247"/>
      <c r="Q1641" s="247"/>
      <c r="R1641" s="247"/>
      <c r="S1641" s="247"/>
      <c r="T1641" s="248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49" t="s">
        <v>222</v>
      </c>
      <c r="AU1641" s="249" t="s">
        <v>83</v>
      </c>
      <c r="AV1641" s="14" t="s">
        <v>83</v>
      </c>
      <c r="AW1641" s="14" t="s">
        <v>34</v>
      </c>
      <c r="AX1641" s="14" t="s">
        <v>74</v>
      </c>
      <c r="AY1641" s="249" t="s">
        <v>213</v>
      </c>
    </row>
    <row r="1642" s="16" customFormat="1">
      <c r="A1642" s="16"/>
      <c r="B1642" s="261"/>
      <c r="C1642" s="262"/>
      <c r="D1642" s="230" t="s">
        <v>222</v>
      </c>
      <c r="E1642" s="263" t="s">
        <v>19</v>
      </c>
      <c r="F1642" s="264" t="s">
        <v>299</v>
      </c>
      <c r="G1642" s="262"/>
      <c r="H1642" s="265">
        <v>40.295999999999999</v>
      </c>
      <c r="I1642" s="266"/>
      <c r="J1642" s="262"/>
      <c r="K1642" s="262"/>
      <c r="L1642" s="267"/>
      <c r="M1642" s="268"/>
      <c r="N1642" s="269"/>
      <c r="O1642" s="269"/>
      <c r="P1642" s="269"/>
      <c r="Q1642" s="269"/>
      <c r="R1642" s="269"/>
      <c r="S1642" s="269"/>
      <c r="T1642" s="270"/>
      <c r="U1642" s="16"/>
      <c r="V1642" s="16"/>
      <c r="W1642" s="16"/>
      <c r="X1642" s="16"/>
      <c r="Y1642" s="16"/>
      <c r="Z1642" s="16"/>
      <c r="AA1642" s="16"/>
      <c r="AB1642" s="16"/>
      <c r="AC1642" s="16"/>
      <c r="AD1642" s="16"/>
      <c r="AE1642" s="16"/>
      <c r="AT1642" s="271" t="s">
        <v>222</v>
      </c>
      <c r="AU1642" s="271" t="s">
        <v>83</v>
      </c>
      <c r="AV1642" s="16" t="s">
        <v>106</v>
      </c>
      <c r="AW1642" s="16" t="s">
        <v>34</v>
      </c>
      <c r="AX1642" s="16" t="s">
        <v>74</v>
      </c>
      <c r="AY1642" s="271" t="s">
        <v>213</v>
      </c>
    </row>
    <row r="1643" s="14" customFormat="1">
      <c r="A1643" s="14"/>
      <c r="B1643" s="239"/>
      <c r="C1643" s="240"/>
      <c r="D1643" s="230" t="s">
        <v>222</v>
      </c>
      <c r="E1643" s="241" t="s">
        <v>19</v>
      </c>
      <c r="F1643" s="242" t="s">
        <v>2155</v>
      </c>
      <c r="G1643" s="240"/>
      <c r="H1643" s="243">
        <v>93.150999999999996</v>
      </c>
      <c r="I1643" s="244"/>
      <c r="J1643" s="240"/>
      <c r="K1643" s="240"/>
      <c r="L1643" s="245"/>
      <c r="M1643" s="246"/>
      <c r="N1643" s="247"/>
      <c r="O1643" s="247"/>
      <c r="P1643" s="247"/>
      <c r="Q1643" s="247"/>
      <c r="R1643" s="247"/>
      <c r="S1643" s="247"/>
      <c r="T1643" s="248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49" t="s">
        <v>222</v>
      </c>
      <c r="AU1643" s="249" t="s">
        <v>83</v>
      </c>
      <c r="AV1643" s="14" t="s">
        <v>83</v>
      </c>
      <c r="AW1643" s="14" t="s">
        <v>34</v>
      </c>
      <c r="AX1643" s="14" t="s">
        <v>74</v>
      </c>
      <c r="AY1643" s="249" t="s">
        <v>213</v>
      </c>
    </row>
    <row r="1644" s="15" customFormat="1">
      <c r="A1644" s="15"/>
      <c r="B1644" s="250"/>
      <c r="C1644" s="251"/>
      <c r="D1644" s="230" t="s">
        <v>222</v>
      </c>
      <c r="E1644" s="252" t="s">
        <v>19</v>
      </c>
      <c r="F1644" s="253" t="s">
        <v>228</v>
      </c>
      <c r="G1644" s="251"/>
      <c r="H1644" s="254">
        <v>133.447</v>
      </c>
      <c r="I1644" s="255"/>
      <c r="J1644" s="251"/>
      <c r="K1644" s="251"/>
      <c r="L1644" s="256"/>
      <c r="M1644" s="257"/>
      <c r="N1644" s="258"/>
      <c r="O1644" s="258"/>
      <c r="P1644" s="258"/>
      <c r="Q1644" s="258"/>
      <c r="R1644" s="258"/>
      <c r="S1644" s="258"/>
      <c r="T1644" s="259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T1644" s="260" t="s">
        <v>222</v>
      </c>
      <c r="AU1644" s="260" t="s">
        <v>83</v>
      </c>
      <c r="AV1644" s="15" t="s">
        <v>220</v>
      </c>
      <c r="AW1644" s="15" t="s">
        <v>34</v>
      </c>
      <c r="AX1644" s="15" t="s">
        <v>81</v>
      </c>
      <c r="AY1644" s="260" t="s">
        <v>213</v>
      </c>
    </row>
    <row r="1645" s="2" customFormat="1" ht="16.5" customHeight="1">
      <c r="A1645" s="40"/>
      <c r="B1645" s="41"/>
      <c r="C1645" s="272" t="s">
        <v>2156</v>
      </c>
      <c r="D1645" s="272" t="s">
        <v>310</v>
      </c>
      <c r="E1645" s="273" t="s">
        <v>2157</v>
      </c>
      <c r="F1645" s="274" t="s">
        <v>2158</v>
      </c>
      <c r="G1645" s="275" t="s">
        <v>218</v>
      </c>
      <c r="H1645" s="276">
        <v>5.109</v>
      </c>
      <c r="I1645" s="277"/>
      <c r="J1645" s="278">
        <f>ROUND(I1645*H1645,2)</f>
        <v>0</v>
      </c>
      <c r="K1645" s="274" t="s">
        <v>219</v>
      </c>
      <c r="L1645" s="279"/>
      <c r="M1645" s="280" t="s">
        <v>19</v>
      </c>
      <c r="N1645" s="281" t="s">
        <v>45</v>
      </c>
      <c r="O1645" s="86"/>
      <c r="P1645" s="224">
        <f>O1645*H1645</f>
        <v>0</v>
      </c>
      <c r="Q1645" s="224">
        <v>0.55000000000000004</v>
      </c>
      <c r="R1645" s="224">
        <f>Q1645*H1645</f>
        <v>2.8099500000000002</v>
      </c>
      <c r="S1645" s="224">
        <v>0</v>
      </c>
      <c r="T1645" s="225">
        <f>S1645*H1645</f>
        <v>0</v>
      </c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R1645" s="226" t="s">
        <v>397</v>
      </c>
      <c r="AT1645" s="226" t="s">
        <v>310</v>
      </c>
      <c r="AU1645" s="226" t="s">
        <v>83</v>
      </c>
      <c r="AY1645" s="19" t="s">
        <v>213</v>
      </c>
      <c r="BE1645" s="227">
        <f>IF(N1645="základní",J1645,0)</f>
        <v>0</v>
      </c>
      <c r="BF1645" s="227">
        <f>IF(N1645="snížená",J1645,0)</f>
        <v>0</v>
      </c>
      <c r="BG1645" s="227">
        <f>IF(N1645="zákl. přenesená",J1645,0)</f>
        <v>0</v>
      </c>
      <c r="BH1645" s="227">
        <f>IF(N1645="sníž. přenesená",J1645,0)</f>
        <v>0</v>
      </c>
      <c r="BI1645" s="227">
        <f>IF(N1645="nulová",J1645,0)</f>
        <v>0</v>
      </c>
      <c r="BJ1645" s="19" t="s">
        <v>81</v>
      </c>
      <c r="BK1645" s="227">
        <f>ROUND(I1645*H1645,2)</f>
        <v>0</v>
      </c>
      <c r="BL1645" s="19" t="s">
        <v>309</v>
      </c>
      <c r="BM1645" s="226" t="s">
        <v>2159</v>
      </c>
    </row>
    <row r="1646" s="14" customFormat="1">
      <c r="A1646" s="14"/>
      <c r="B1646" s="239"/>
      <c r="C1646" s="240"/>
      <c r="D1646" s="230" t="s">
        <v>222</v>
      </c>
      <c r="E1646" s="241" t="s">
        <v>19</v>
      </c>
      <c r="F1646" s="242" t="s">
        <v>2160</v>
      </c>
      <c r="G1646" s="240"/>
      <c r="H1646" s="243">
        <v>0.70999999999999996</v>
      </c>
      <c r="I1646" s="244"/>
      <c r="J1646" s="240"/>
      <c r="K1646" s="240"/>
      <c r="L1646" s="245"/>
      <c r="M1646" s="246"/>
      <c r="N1646" s="247"/>
      <c r="O1646" s="247"/>
      <c r="P1646" s="247"/>
      <c r="Q1646" s="247"/>
      <c r="R1646" s="247"/>
      <c r="S1646" s="247"/>
      <c r="T1646" s="248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49" t="s">
        <v>222</v>
      </c>
      <c r="AU1646" s="249" t="s">
        <v>83</v>
      </c>
      <c r="AV1646" s="14" t="s">
        <v>83</v>
      </c>
      <c r="AW1646" s="14" t="s">
        <v>34</v>
      </c>
      <c r="AX1646" s="14" t="s">
        <v>74</v>
      </c>
      <c r="AY1646" s="249" t="s">
        <v>213</v>
      </c>
    </row>
    <row r="1647" s="14" customFormat="1">
      <c r="A1647" s="14"/>
      <c r="B1647" s="239"/>
      <c r="C1647" s="240"/>
      <c r="D1647" s="230" t="s">
        <v>222</v>
      </c>
      <c r="E1647" s="241" t="s">
        <v>19</v>
      </c>
      <c r="F1647" s="242" t="s">
        <v>2161</v>
      </c>
      <c r="G1647" s="240"/>
      <c r="H1647" s="243">
        <v>0.70999999999999996</v>
      </c>
      <c r="I1647" s="244"/>
      <c r="J1647" s="240"/>
      <c r="K1647" s="240"/>
      <c r="L1647" s="245"/>
      <c r="M1647" s="246"/>
      <c r="N1647" s="247"/>
      <c r="O1647" s="247"/>
      <c r="P1647" s="247"/>
      <c r="Q1647" s="247"/>
      <c r="R1647" s="247"/>
      <c r="S1647" s="247"/>
      <c r="T1647" s="248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49" t="s">
        <v>222</v>
      </c>
      <c r="AU1647" s="249" t="s">
        <v>83</v>
      </c>
      <c r="AV1647" s="14" t="s">
        <v>83</v>
      </c>
      <c r="AW1647" s="14" t="s">
        <v>34</v>
      </c>
      <c r="AX1647" s="14" t="s">
        <v>74</v>
      </c>
      <c r="AY1647" s="249" t="s">
        <v>213</v>
      </c>
    </row>
    <row r="1648" s="16" customFormat="1">
      <c r="A1648" s="16"/>
      <c r="B1648" s="261"/>
      <c r="C1648" s="262"/>
      <c r="D1648" s="230" t="s">
        <v>222</v>
      </c>
      <c r="E1648" s="263" t="s">
        <v>19</v>
      </c>
      <c r="F1648" s="264" t="s">
        <v>299</v>
      </c>
      <c r="G1648" s="262"/>
      <c r="H1648" s="265">
        <v>1.4199999999999999</v>
      </c>
      <c r="I1648" s="266"/>
      <c r="J1648" s="262"/>
      <c r="K1648" s="262"/>
      <c r="L1648" s="267"/>
      <c r="M1648" s="268"/>
      <c r="N1648" s="269"/>
      <c r="O1648" s="269"/>
      <c r="P1648" s="269"/>
      <c r="Q1648" s="269"/>
      <c r="R1648" s="269"/>
      <c r="S1648" s="269"/>
      <c r="T1648" s="270"/>
      <c r="U1648" s="16"/>
      <c r="V1648" s="16"/>
      <c r="W1648" s="16"/>
      <c r="X1648" s="16"/>
      <c r="Y1648" s="16"/>
      <c r="Z1648" s="16"/>
      <c r="AA1648" s="16"/>
      <c r="AB1648" s="16"/>
      <c r="AC1648" s="16"/>
      <c r="AD1648" s="16"/>
      <c r="AE1648" s="16"/>
      <c r="AT1648" s="271" t="s">
        <v>222</v>
      </c>
      <c r="AU1648" s="271" t="s">
        <v>83</v>
      </c>
      <c r="AV1648" s="16" t="s">
        <v>106</v>
      </c>
      <c r="AW1648" s="16" t="s">
        <v>34</v>
      </c>
      <c r="AX1648" s="16" t="s">
        <v>74</v>
      </c>
      <c r="AY1648" s="271" t="s">
        <v>213</v>
      </c>
    </row>
    <row r="1649" s="14" customFormat="1">
      <c r="A1649" s="14"/>
      <c r="B1649" s="239"/>
      <c r="C1649" s="240"/>
      <c r="D1649" s="230" t="s">
        <v>222</v>
      </c>
      <c r="E1649" s="241" t="s">
        <v>19</v>
      </c>
      <c r="F1649" s="242" t="s">
        <v>2162</v>
      </c>
      <c r="G1649" s="240"/>
      <c r="H1649" s="243">
        <v>3.6890000000000001</v>
      </c>
      <c r="I1649" s="244"/>
      <c r="J1649" s="240"/>
      <c r="K1649" s="240"/>
      <c r="L1649" s="245"/>
      <c r="M1649" s="246"/>
      <c r="N1649" s="247"/>
      <c r="O1649" s="247"/>
      <c r="P1649" s="247"/>
      <c r="Q1649" s="247"/>
      <c r="R1649" s="247"/>
      <c r="S1649" s="247"/>
      <c r="T1649" s="248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49" t="s">
        <v>222</v>
      </c>
      <c r="AU1649" s="249" t="s">
        <v>83</v>
      </c>
      <c r="AV1649" s="14" t="s">
        <v>83</v>
      </c>
      <c r="AW1649" s="14" t="s">
        <v>34</v>
      </c>
      <c r="AX1649" s="14" t="s">
        <v>74</v>
      </c>
      <c r="AY1649" s="249" t="s">
        <v>213</v>
      </c>
    </row>
    <row r="1650" s="15" customFormat="1">
      <c r="A1650" s="15"/>
      <c r="B1650" s="250"/>
      <c r="C1650" s="251"/>
      <c r="D1650" s="230" t="s">
        <v>222</v>
      </c>
      <c r="E1650" s="252" t="s">
        <v>19</v>
      </c>
      <c r="F1650" s="253" t="s">
        <v>228</v>
      </c>
      <c r="G1650" s="251"/>
      <c r="H1650" s="254">
        <v>5.109</v>
      </c>
      <c r="I1650" s="255"/>
      <c r="J1650" s="251"/>
      <c r="K1650" s="251"/>
      <c r="L1650" s="256"/>
      <c r="M1650" s="257"/>
      <c r="N1650" s="258"/>
      <c r="O1650" s="258"/>
      <c r="P1650" s="258"/>
      <c r="Q1650" s="258"/>
      <c r="R1650" s="258"/>
      <c r="S1650" s="258"/>
      <c r="T1650" s="259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T1650" s="260" t="s">
        <v>222</v>
      </c>
      <c r="AU1650" s="260" t="s">
        <v>83</v>
      </c>
      <c r="AV1650" s="15" t="s">
        <v>220</v>
      </c>
      <c r="AW1650" s="15" t="s">
        <v>34</v>
      </c>
      <c r="AX1650" s="15" t="s">
        <v>81</v>
      </c>
      <c r="AY1650" s="260" t="s">
        <v>213</v>
      </c>
    </row>
    <row r="1651" s="2" customFormat="1">
      <c r="A1651" s="40"/>
      <c r="B1651" s="41"/>
      <c r="C1651" s="215" t="s">
        <v>2163</v>
      </c>
      <c r="D1651" s="215" t="s">
        <v>215</v>
      </c>
      <c r="E1651" s="216" t="s">
        <v>2164</v>
      </c>
      <c r="F1651" s="217" t="s">
        <v>2165</v>
      </c>
      <c r="G1651" s="218" t="s">
        <v>338</v>
      </c>
      <c r="H1651" s="219">
        <v>71.498000000000005</v>
      </c>
      <c r="I1651" s="220"/>
      <c r="J1651" s="221">
        <f>ROUND(I1651*H1651,2)</f>
        <v>0</v>
      </c>
      <c r="K1651" s="217" t="s">
        <v>219</v>
      </c>
      <c r="L1651" s="46"/>
      <c r="M1651" s="222" t="s">
        <v>19</v>
      </c>
      <c r="N1651" s="223" t="s">
        <v>45</v>
      </c>
      <c r="O1651" s="86"/>
      <c r="P1651" s="224">
        <f>O1651*H1651</f>
        <v>0</v>
      </c>
      <c r="Q1651" s="224">
        <v>0.00010000000000000001</v>
      </c>
      <c r="R1651" s="224">
        <f>Q1651*H1651</f>
        <v>0.0071498000000000004</v>
      </c>
      <c r="S1651" s="224">
        <v>0</v>
      </c>
      <c r="T1651" s="225">
        <f>S1651*H1651</f>
        <v>0</v>
      </c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R1651" s="226" t="s">
        <v>309</v>
      </c>
      <c r="AT1651" s="226" t="s">
        <v>215</v>
      </c>
      <c r="AU1651" s="226" t="s">
        <v>83</v>
      </c>
      <c r="AY1651" s="19" t="s">
        <v>213</v>
      </c>
      <c r="BE1651" s="227">
        <f>IF(N1651="základní",J1651,0)</f>
        <v>0</v>
      </c>
      <c r="BF1651" s="227">
        <f>IF(N1651="snížená",J1651,0)</f>
        <v>0</v>
      </c>
      <c r="BG1651" s="227">
        <f>IF(N1651="zákl. přenesená",J1651,0)</f>
        <v>0</v>
      </c>
      <c r="BH1651" s="227">
        <f>IF(N1651="sníž. přenesená",J1651,0)</f>
        <v>0</v>
      </c>
      <c r="BI1651" s="227">
        <f>IF(N1651="nulová",J1651,0)</f>
        <v>0</v>
      </c>
      <c r="BJ1651" s="19" t="s">
        <v>81</v>
      </c>
      <c r="BK1651" s="227">
        <f>ROUND(I1651*H1651,2)</f>
        <v>0</v>
      </c>
      <c r="BL1651" s="19" t="s">
        <v>309</v>
      </c>
      <c r="BM1651" s="226" t="s">
        <v>2166</v>
      </c>
    </row>
    <row r="1652" s="13" customFormat="1">
      <c r="A1652" s="13"/>
      <c r="B1652" s="228"/>
      <c r="C1652" s="229"/>
      <c r="D1652" s="230" t="s">
        <v>222</v>
      </c>
      <c r="E1652" s="231" t="s">
        <v>19</v>
      </c>
      <c r="F1652" s="232" t="s">
        <v>271</v>
      </c>
      <c r="G1652" s="229"/>
      <c r="H1652" s="231" t="s">
        <v>19</v>
      </c>
      <c r="I1652" s="233"/>
      <c r="J1652" s="229"/>
      <c r="K1652" s="229"/>
      <c r="L1652" s="234"/>
      <c r="M1652" s="235"/>
      <c r="N1652" s="236"/>
      <c r="O1652" s="236"/>
      <c r="P1652" s="236"/>
      <c r="Q1652" s="236"/>
      <c r="R1652" s="236"/>
      <c r="S1652" s="236"/>
      <c r="T1652" s="237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38" t="s">
        <v>222</v>
      </c>
      <c r="AU1652" s="238" t="s">
        <v>83</v>
      </c>
      <c r="AV1652" s="13" t="s">
        <v>81</v>
      </c>
      <c r="AW1652" s="13" t="s">
        <v>34</v>
      </c>
      <c r="AX1652" s="13" t="s">
        <v>74</v>
      </c>
      <c r="AY1652" s="238" t="s">
        <v>213</v>
      </c>
    </row>
    <row r="1653" s="14" customFormat="1">
      <c r="A1653" s="14"/>
      <c r="B1653" s="239"/>
      <c r="C1653" s="240"/>
      <c r="D1653" s="230" t="s">
        <v>222</v>
      </c>
      <c r="E1653" s="241" t="s">
        <v>19</v>
      </c>
      <c r="F1653" s="242" t="s">
        <v>2167</v>
      </c>
      <c r="G1653" s="240"/>
      <c r="H1653" s="243">
        <v>23.748000000000001</v>
      </c>
      <c r="I1653" s="244"/>
      <c r="J1653" s="240"/>
      <c r="K1653" s="240"/>
      <c r="L1653" s="245"/>
      <c r="M1653" s="246"/>
      <c r="N1653" s="247"/>
      <c r="O1653" s="247"/>
      <c r="P1653" s="247"/>
      <c r="Q1653" s="247"/>
      <c r="R1653" s="247"/>
      <c r="S1653" s="247"/>
      <c r="T1653" s="248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49" t="s">
        <v>222</v>
      </c>
      <c r="AU1653" s="249" t="s">
        <v>83</v>
      </c>
      <c r="AV1653" s="14" t="s">
        <v>83</v>
      </c>
      <c r="AW1653" s="14" t="s">
        <v>34</v>
      </c>
      <c r="AX1653" s="14" t="s">
        <v>74</v>
      </c>
      <c r="AY1653" s="249" t="s">
        <v>213</v>
      </c>
    </row>
    <row r="1654" s="14" customFormat="1">
      <c r="A1654" s="14"/>
      <c r="B1654" s="239"/>
      <c r="C1654" s="240"/>
      <c r="D1654" s="230" t="s">
        <v>222</v>
      </c>
      <c r="E1654" s="241" t="s">
        <v>19</v>
      </c>
      <c r="F1654" s="242" t="s">
        <v>2168</v>
      </c>
      <c r="G1654" s="240"/>
      <c r="H1654" s="243">
        <v>47.75</v>
      </c>
      <c r="I1654" s="244"/>
      <c r="J1654" s="240"/>
      <c r="K1654" s="240"/>
      <c r="L1654" s="245"/>
      <c r="M1654" s="246"/>
      <c r="N1654" s="247"/>
      <c r="O1654" s="247"/>
      <c r="P1654" s="247"/>
      <c r="Q1654" s="247"/>
      <c r="R1654" s="247"/>
      <c r="S1654" s="247"/>
      <c r="T1654" s="248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49" t="s">
        <v>222</v>
      </c>
      <c r="AU1654" s="249" t="s">
        <v>83</v>
      </c>
      <c r="AV1654" s="14" t="s">
        <v>83</v>
      </c>
      <c r="AW1654" s="14" t="s">
        <v>34</v>
      </c>
      <c r="AX1654" s="14" t="s">
        <v>74</v>
      </c>
      <c r="AY1654" s="249" t="s">
        <v>213</v>
      </c>
    </row>
    <row r="1655" s="15" customFormat="1">
      <c r="A1655" s="15"/>
      <c r="B1655" s="250"/>
      <c r="C1655" s="251"/>
      <c r="D1655" s="230" t="s">
        <v>222</v>
      </c>
      <c r="E1655" s="252" t="s">
        <v>19</v>
      </c>
      <c r="F1655" s="253" t="s">
        <v>228</v>
      </c>
      <c r="G1655" s="251"/>
      <c r="H1655" s="254">
        <v>71.498000000000005</v>
      </c>
      <c r="I1655" s="255"/>
      <c r="J1655" s="251"/>
      <c r="K1655" s="251"/>
      <c r="L1655" s="256"/>
      <c r="M1655" s="257"/>
      <c r="N1655" s="258"/>
      <c r="O1655" s="258"/>
      <c r="P1655" s="258"/>
      <c r="Q1655" s="258"/>
      <c r="R1655" s="258"/>
      <c r="S1655" s="258"/>
      <c r="T1655" s="259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T1655" s="260" t="s">
        <v>222</v>
      </c>
      <c r="AU1655" s="260" t="s">
        <v>83</v>
      </c>
      <c r="AV1655" s="15" t="s">
        <v>220</v>
      </c>
      <c r="AW1655" s="15" t="s">
        <v>34</v>
      </c>
      <c r="AX1655" s="15" t="s">
        <v>81</v>
      </c>
      <c r="AY1655" s="260" t="s">
        <v>213</v>
      </c>
    </row>
    <row r="1656" s="2" customFormat="1" ht="16.5" customHeight="1">
      <c r="A1656" s="40"/>
      <c r="B1656" s="41"/>
      <c r="C1656" s="272" t="s">
        <v>2169</v>
      </c>
      <c r="D1656" s="272" t="s">
        <v>310</v>
      </c>
      <c r="E1656" s="273" t="s">
        <v>2170</v>
      </c>
      <c r="F1656" s="274" t="s">
        <v>2171</v>
      </c>
      <c r="G1656" s="275" t="s">
        <v>218</v>
      </c>
      <c r="H1656" s="276">
        <v>4.2679999999999998</v>
      </c>
      <c r="I1656" s="277"/>
      <c r="J1656" s="278">
        <f>ROUND(I1656*H1656,2)</f>
        <v>0</v>
      </c>
      <c r="K1656" s="274" t="s">
        <v>219</v>
      </c>
      <c r="L1656" s="279"/>
      <c r="M1656" s="280" t="s">
        <v>19</v>
      </c>
      <c r="N1656" s="281" t="s">
        <v>45</v>
      </c>
      <c r="O1656" s="86"/>
      <c r="P1656" s="224">
        <f>O1656*H1656</f>
        <v>0</v>
      </c>
      <c r="Q1656" s="224">
        <v>0.55000000000000004</v>
      </c>
      <c r="R1656" s="224">
        <f>Q1656*H1656</f>
        <v>2.3473999999999999</v>
      </c>
      <c r="S1656" s="224">
        <v>0</v>
      </c>
      <c r="T1656" s="225">
        <f>S1656*H1656</f>
        <v>0</v>
      </c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R1656" s="226" t="s">
        <v>397</v>
      </c>
      <c r="AT1656" s="226" t="s">
        <v>310</v>
      </c>
      <c r="AU1656" s="226" t="s">
        <v>83</v>
      </c>
      <c r="AY1656" s="19" t="s">
        <v>213</v>
      </c>
      <c r="BE1656" s="227">
        <f>IF(N1656="základní",J1656,0)</f>
        <v>0</v>
      </c>
      <c r="BF1656" s="227">
        <f>IF(N1656="snížená",J1656,0)</f>
        <v>0</v>
      </c>
      <c r="BG1656" s="227">
        <f>IF(N1656="zákl. přenesená",J1656,0)</f>
        <v>0</v>
      </c>
      <c r="BH1656" s="227">
        <f>IF(N1656="sníž. přenesená",J1656,0)</f>
        <v>0</v>
      </c>
      <c r="BI1656" s="227">
        <f>IF(N1656="nulová",J1656,0)</f>
        <v>0</v>
      </c>
      <c r="BJ1656" s="19" t="s">
        <v>81</v>
      </c>
      <c r="BK1656" s="227">
        <f>ROUND(I1656*H1656,2)</f>
        <v>0</v>
      </c>
      <c r="BL1656" s="19" t="s">
        <v>309</v>
      </c>
      <c r="BM1656" s="226" t="s">
        <v>2172</v>
      </c>
    </row>
    <row r="1657" s="14" customFormat="1">
      <c r="A1657" s="14"/>
      <c r="B1657" s="239"/>
      <c r="C1657" s="240"/>
      <c r="D1657" s="230" t="s">
        <v>222</v>
      </c>
      <c r="E1657" s="241" t="s">
        <v>19</v>
      </c>
      <c r="F1657" s="242" t="s">
        <v>2173</v>
      </c>
      <c r="G1657" s="240"/>
      <c r="H1657" s="243">
        <v>1.149</v>
      </c>
      <c r="I1657" s="244"/>
      <c r="J1657" s="240"/>
      <c r="K1657" s="240"/>
      <c r="L1657" s="245"/>
      <c r="M1657" s="246"/>
      <c r="N1657" s="247"/>
      <c r="O1657" s="247"/>
      <c r="P1657" s="247"/>
      <c r="Q1657" s="247"/>
      <c r="R1657" s="247"/>
      <c r="S1657" s="247"/>
      <c r="T1657" s="248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49" t="s">
        <v>222</v>
      </c>
      <c r="AU1657" s="249" t="s">
        <v>83</v>
      </c>
      <c r="AV1657" s="14" t="s">
        <v>83</v>
      </c>
      <c r="AW1657" s="14" t="s">
        <v>34</v>
      </c>
      <c r="AX1657" s="14" t="s">
        <v>74</v>
      </c>
      <c r="AY1657" s="249" t="s">
        <v>213</v>
      </c>
    </row>
    <row r="1658" s="14" customFormat="1">
      <c r="A1658" s="14"/>
      <c r="B1658" s="239"/>
      <c r="C1658" s="240"/>
      <c r="D1658" s="230" t="s">
        <v>222</v>
      </c>
      <c r="E1658" s="241" t="s">
        <v>19</v>
      </c>
      <c r="F1658" s="242" t="s">
        <v>2174</v>
      </c>
      <c r="G1658" s="240"/>
      <c r="H1658" s="243">
        <v>2.7309999999999999</v>
      </c>
      <c r="I1658" s="244"/>
      <c r="J1658" s="240"/>
      <c r="K1658" s="240"/>
      <c r="L1658" s="245"/>
      <c r="M1658" s="246"/>
      <c r="N1658" s="247"/>
      <c r="O1658" s="247"/>
      <c r="P1658" s="247"/>
      <c r="Q1658" s="247"/>
      <c r="R1658" s="247"/>
      <c r="S1658" s="247"/>
      <c r="T1658" s="248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49" t="s">
        <v>222</v>
      </c>
      <c r="AU1658" s="249" t="s">
        <v>83</v>
      </c>
      <c r="AV1658" s="14" t="s">
        <v>83</v>
      </c>
      <c r="AW1658" s="14" t="s">
        <v>34</v>
      </c>
      <c r="AX1658" s="14" t="s">
        <v>74</v>
      </c>
      <c r="AY1658" s="249" t="s">
        <v>213</v>
      </c>
    </row>
    <row r="1659" s="15" customFormat="1">
      <c r="A1659" s="15"/>
      <c r="B1659" s="250"/>
      <c r="C1659" s="251"/>
      <c r="D1659" s="230" t="s">
        <v>222</v>
      </c>
      <c r="E1659" s="252" t="s">
        <v>19</v>
      </c>
      <c r="F1659" s="253" t="s">
        <v>228</v>
      </c>
      <c r="G1659" s="251"/>
      <c r="H1659" s="254">
        <v>3.8799999999999999</v>
      </c>
      <c r="I1659" s="255"/>
      <c r="J1659" s="251"/>
      <c r="K1659" s="251"/>
      <c r="L1659" s="256"/>
      <c r="M1659" s="257"/>
      <c r="N1659" s="258"/>
      <c r="O1659" s="258"/>
      <c r="P1659" s="258"/>
      <c r="Q1659" s="258"/>
      <c r="R1659" s="258"/>
      <c r="S1659" s="258"/>
      <c r="T1659" s="259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60" t="s">
        <v>222</v>
      </c>
      <c r="AU1659" s="260" t="s">
        <v>83</v>
      </c>
      <c r="AV1659" s="15" t="s">
        <v>220</v>
      </c>
      <c r="AW1659" s="15" t="s">
        <v>34</v>
      </c>
      <c r="AX1659" s="15" t="s">
        <v>74</v>
      </c>
      <c r="AY1659" s="260" t="s">
        <v>213</v>
      </c>
    </row>
    <row r="1660" s="14" customFormat="1">
      <c r="A1660" s="14"/>
      <c r="B1660" s="239"/>
      <c r="C1660" s="240"/>
      <c r="D1660" s="230" t="s">
        <v>222</v>
      </c>
      <c r="E1660" s="241" t="s">
        <v>19</v>
      </c>
      <c r="F1660" s="242" t="s">
        <v>2175</v>
      </c>
      <c r="G1660" s="240"/>
      <c r="H1660" s="243">
        <v>4.2679999999999998</v>
      </c>
      <c r="I1660" s="244"/>
      <c r="J1660" s="240"/>
      <c r="K1660" s="240"/>
      <c r="L1660" s="245"/>
      <c r="M1660" s="246"/>
      <c r="N1660" s="247"/>
      <c r="O1660" s="247"/>
      <c r="P1660" s="247"/>
      <c r="Q1660" s="247"/>
      <c r="R1660" s="247"/>
      <c r="S1660" s="247"/>
      <c r="T1660" s="248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49" t="s">
        <v>222</v>
      </c>
      <c r="AU1660" s="249" t="s">
        <v>83</v>
      </c>
      <c r="AV1660" s="14" t="s">
        <v>83</v>
      </c>
      <c r="AW1660" s="14" t="s">
        <v>34</v>
      </c>
      <c r="AX1660" s="14" t="s">
        <v>81</v>
      </c>
      <c r="AY1660" s="249" t="s">
        <v>213</v>
      </c>
    </row>
    <row r="1661" s="2" customFormat="1">
      <c r="A1661" s="40"/>
      <c r="B1661" s="41"/>
      <c r="C1661" s="215" t="s">
        <v>2176</v>
      </c>
      <c r="D1661" s="215" t="s">
        <v>215</v>
      </c>
      <c r="E1661" s="216" t="s">
        <v>2177</v>
      </c>
      <c r="F1661" s="217" t="s">
        <v>2178</v>
      </c>
      <c r="G1661" s="218" t="s">
        <v>338</v>
      </c>
      <c r="H1661" s="219">
        <v>300.35899999999998</v>
      </c>
      <c r="I1661" s="220"/>
      <c r="J1661" s="221">
        <f>ROUND(I1661*H1661,2)</f>
        <v>0</v>
      </c>
      <c r="K1661" s="217" t="s">
        <v>219</v>
      </c>
      <c r="L1661" s="46"/>
      <c r="M1661" s="222" t="s">
        <v>19</v>
      </c>
      <c r="N1661" s="223" t="s">
        <v>45</v>
      </c>
      <c r="O1661" s="86"/>
      <c r="P1661" s="224">
        <f>O1661*H1661</f>
        <v>0</v>
      </c>
      <c r="Q1661" s="224">
        <v>0</v>
      </c>
      <c r="R1661" s="224">
        <f>Q1661*H1661</f>
        <v>0</v>
      </c>
      <c r="S1661" s="224">
        <v>0.012</v>
      </c>
      <c r="T1661" s="225">
        <f>S1661*H1661</f>
        <v>3.6043079999999996</v>
      </c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R1661" s="226" t="s">
        <v>309</v>
      </c>
      <c r="AT1661" s="226" t="s">
        <v>215</v>
      </c>
      <c r="AU1661" s="226" t="s">
        <v>83</v>
      </c>
      <c r="AY1661" s="19" t="s">
        <v>213</v>
      </c>
      <c r="BE1661" s="227">
        <f>IF(N1661="základní",J1661,0)</f>
        <v>0</v>
      </c>
      <c r="BF1661" s="227">
        <f>IF(N1661="snížená",J1661,0)</f>
        <v>0</v>
      </c>
      <c r="BG1661" s="227">
        <f>IF(N1661="zákl. přenesená",J1661,0)</f>
        <v>0</v>
      </c>
      <c r="BH1661" s="227">
        <f>IF(N1661="sníž. přenesená",J1661,0)</f>
        <v>0</v>
      </c>
      <c r="BI1661" s="227">
        <f>IF(N1661="nulová",J1661,0)</f>
        <v>0</v>
      </c>
      <c r="BJ1661" s="19" t="s">
        <v>81</v>
      </c>
      <c r="BK1661" s="227">
        <f>ROUND(I1661*H1661,2)</f>
        <v>0</v>
      </c>
      <c r="BL1661" s="19" t="s">
        <v>309</v>
      </c>
      <c r="BM1661" s="226" t="s">
        <v>2179</v>
      </c>
    </row>
    <row r="1662" s="13" customFormat="1">
      <c r="A1662" s="13"/>
      <c r="B1662" s="228"/>
      <c r="C1662" s="229"/>
      <c r="D1662" s="230" t="s">
        <v>222</v>
      </c>
      <c r="E1662" s="231" t="s">
        <v>19</v>
      </c>
      <c r="F1662" s="232" t="s">
        <v>271</v>
      </c>
      <c r="G1662" s="229"/>
      <c r="H1662" s="231" t="s">
        <v>19</v>
      </c>
      <c r="I1662" s="233"/>
      <c r="J1662" s="229"/>
      <c r="K1662" s="229"/>
      <c r="L1662" s="234"/>
      <c r="M1662" s="235"/>
      <c r="N1662" s="236"/>
      <c r="O1662" s="236"/>
      <c r="P1662" s="236"/>
      <c r="Q1662" s="236"/>
      <c r="R1662" s="236"/>
      <c r="S1662" s="236"/>
      <c r="T1662" s="237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38" t="s">
        <v>222</v>
      </c>
      <c r="AU1662" s="238" t="s">
        <v>83</v>
      </c>
      <c r="AV1662" s="13" t="s">
        <v>81</v>
      </c>
      <c r="AW1662" s="13" t="s">
        <v>34</v>
      </c>
      <c r="AX1662" s="13" t="s">
        <v>74</v>
      </c>
      <c r="AY1662" s="238" t="s">
        <v>213</v>
      </c>
    </row>
    <row r="1663" s="14" customFormat="1">
      <c r="A1663" s="14"/>
      <c r="B1663" s="239"/>
      <c r="C1663" s="240"/>
      <c r="D1663" s="230" t="s">
        <v>222</v>
      </c>
      <c r="E1663" s="241" t="s">
        <v>19</v>
      </c>
      <c r="F1663" s="242" t="s">
        <v>2180</v>
      </c>
      <c r="G1663" s="240"/>
      <c r="H1663" s="243">
        <v>163.98599999999999</v>
      </c>
      <c r="I1663" s="244"/>
      <c r="J1663" s="240"/>
      <c r="K1663" s="240"/>
      <c r="L1663" s="245"/>
      <c r="M1663" s="246"/>
      <c r="N1663" s="247"/>
      <c r="O1663" s="247"/>
      <c r="P1663" s="247"/>
      <c r="Q1663" s="247"/>
      <c r="R1663" s="247"/>
      <c r="S1663" s="247"/>
      <c r="T1663" s="248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49" t="s">
        <v>222</v>
      </c>
      <c r="AU1663" s="249" t="s">
        <v>83</v>
      </c>
      <c r="AV1663" s="14" t="s">
        <v>83</v>
      </c>
      <c r="AW1663" s="14" t="s">
        <v>34</v>
      </c>
      <c r="AX1663" s="14" t="s">
        <v>74</v>
      </c>
      <c r="AY1663" s="249" t="s">
        <v>213</v>
      </c>
    </row>
    <row r="1664" s="14" customFormat="1">
      <c r="A1664" s="14"/>
      <c r="B1664" s="239"/>
      <c r="C1664" s="240"/>
      <c r="D1664" s="230" t="s">
        <v>222</v>
      </c>
      <c r="E1664" s="241" t="s">
        <v>19</v>
      </c>
      <c r="F1664" s="242" t="s">
        <v>2181</v>
      </c>
      <c r="G1664" s="240"/>
      <c r="H1664" s="243">
        <v>136.37299999999999</v>
      </c>
      <c r="I1664" s="244"/>
      <c r="J1664" s="240"/>
      <c r="K1664" s="240"/>
      <c r="L1664" s="245"/>
      <c r="M1664" s="246"/>
      <c r="N1664" s="247"/>
      <c r="O1664" s="247"/>
      <c r="P1664" s="247"/>
      <c r="Q1664" s="247"/>
      <c r="R1664" s="247"/>
      <c r="S1664" s="247"/>
      <c r="T1664" s="248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49" t="s">
        <v>222</v>
      </c>
      <c r="AU1664" s="249" t="s">
        <v>83</v>
      </c>
      <c r="AV1664" s="14" t="s">
        <v>83</v>
      </c>
      <c r="AW1664" s="14" t="s">
        <v>34</v>
      </c>
      <c r="AX1664" s="14" t="s">
        <v>74</v>
      </c>
      <c r="AY1664" s="249" t="s">
        <v>213</v>
      </c>
    </row>
    <row r="1665" s="15" customFormat="1">
      <c r="A1665" s="15"/>
      <c r="B1665" s="250"/>
      <c r="C1665" s="251"/>
      <c r="D1665" s="230" t="s">
        <v>222</v>
      </c>
      <c r="E1665" s="252" t="s">
        <v>19</v>
      </c>
      <c r="F1665" s="253" t="s">
        <v>228</v>
      </c>
      <c r="G1665" s="251"/>
      <c r="H1665" s="254">
        <v>300.35899999999998</v>
      </c>
      <c r="I1665" s="255"/>
      <c r="J1665" s="251"/>
      <c r="K1665" s="251"/>
      <c r="L1665" s="256"/>
      <c r="M1665" s="257"/>
      <c r="N1665" s="258"/>
      <c r="O1665" s="258"/>
      <c r="P1665" s="258"/>
      <c r="Q1665" s="258"/>
      <c r="R1665" s="258"/>
      <c r="S1665" s="258"/>
      <c r="T1665" s="259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60" t="s">
        <v>222</v>
      </c>
      <c r="AU1665" s="260" t="s">
        <v>83</v>
      </c>
      <c r="AV1665" s="15" t="s">
        <v>220</v>
      </c>
      <c r="AW1665" s="15" t="s">
        <v>34</v>
      </c>
      <c r="AX1665" s="15" t="s">
        <v>81</v>
      </c>
      <c r="AY1665" s="260" t="s">
        <v>213</v>
      </c>
    </row>
    <row r="1666" s="2" customFormat="1">
      <c r="A1666" s="40"/>
      <c r="B1666" s="41"/>
      <c r="C1666" s="215" t="s">
        <v>2182</v>
      </c>
      <c r="D1666" s="215" t="s">
        <v>215</v>
      </c>
      <c r="E1666" s="216" t="s">
        <v>2183</v>
      </c>
      <c r="F1666" s="217" t="s">
        <v>2184</v>
      </c>
      <c r="G1666" s="218" t="s">
        <v>338</v>
      </c>
      <c r="H1666" s="219">
        <v>505.83800000000002</v>
      </c>
      <c r="I1666" s="220"/>
      <c r="J1666" s="221">
        <f>ROUND(I1666*H1666,2)</f>
        <v>0</v>
      </c>
      <c r="K1666" s="217" t="s">
        <v>219</v>
      </c>
      <c r="L1666" s="46"/>
      <c r="M1666" s="222" t="s">
        <v>19</v>
      </c>
      <c r="N1666" s="223" t="s">
        <v>45</v>
      </c>
      <c r="O1666" s="86"/>
      <c r="P1666" s="224">
        <f>O1666*H1666</f>
        <v>0</v>
      </c>
      <c r="Q1666" s="224">
        <v>0</v>
      </c>
      <c r="R1666" s="224">
        <f>Q1666*H1666</f>
        <v>0</v>
      </c>
      <c r="S1666" s="224">
        <v>0.021999999999999999</v>
      </c>
      <c r="T1666" s="225">
        <f>S1666*H1666</f>
        <v>11.128436000000001</v>
      </c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R1666" s="226" t="s">
        <v>309</v>
      </c>
      <c r="AT1666" s="226" t="s">
        <v>215</v>
      </c>
      <c r="AU1666" s="226" t="s">
        <v>83</v>
      </c>
      <c r="AY1666" s="19" t="s">
        <v>213</v>
      </c>
      <c r="BE1666" s="227">
        <f>IF(N1666="základní",J1666,0)</f>
        <v>0</v>
      </c>
      <c r="BF1666" s="227">
        <f>IF(N1666="snížená",J1666,0)</f>
        <v>0</v>
      </c>
      <c r="BG1666" s="227">
        <f>IF(N1666="zákl. přenesená",J1666,0)</f>
        <v>0</v>
      </c>
      <c r="BH1666" s="227">
        <f>IF(N1666="sníž. přenesená",J1666,0)</f>
        <v>0</v>
      </c>
      <c r="BI1666" s="227">
        <f>IF(N1666="nulová",J1666,0)</f>
        <v>0</v>
      </c>
      <c r="BJ1666" s="19" t="s">
        <v>81</v>
      </c>
      <c r="BK1666" s="227">
        <f>ROUND(I1666*H1666,2)</f>
        <v>0</v>
      </c>
      <c r="BL1666" s="19" t="s">
        <v>309</v>
      </c>
      <c r="BM1666" s="226" t="s">
        <v>2185</v>
      </c>
    </row>
    <row r="1667" s="13" customFormat="1">
      <c r="A1667" s="13"/>
      <c r="B1667" s="228"/>
      <c r="C1667" s="229"/>
      <c r="D1667" s="230" t="s">
        <v>222</v>
      </c>
      <c r="E1667" s="231" t="s">
        <v>19</v>
      </c>
      <c r="F1667" s="232" t="s">
        <v>271</v>
      </c>
      <c r="G1667" s="229"/>
      <c r="H1667" s="231" t="s">
        <v>19</v>
      </c>
      <c r="I1667" s="233"/>
      <c r="J1667" s="229"/>
      <c r="K1667" s="229"/>
      <c r="L1667" s="234"/>
      <c r="M1667" s="235"/>
      <c r="N1667" s="236"/>
      <c r="O1667" s="236"/>
      <c r="P1667" s="236"/>
      <c r="Q1667" s="236"/>
      <c r="R1667" s="236"/>
      <c r="S1667" s="236"/>
      <c r="T1667" s="237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38" t="s">
        <v>222</v>
      </c>
      <c r="AU1667" s="238" t="s">
        <v>83</v>
      </c>
      <c r="AV1667" s="13" t="s">
        <v>81</v>
      </c>
      <c r="AW1667" s="13" t="s">
        <v>34</v>
      </c>
      <c r="AX1667" s="13" t="s">
        <v>74</v>
      </c>
      <c r="AY1667" s="238" t="s">
        <v>213</v>
      </c>
    </row>
    <row r="1668" s="14" customFormat="1">
      <c r="A1668" s="14"/>
      <c r="B1668" s="239"/>
      <c r="C1668" s="240"/>
      <c r="D1668" s="230" t="s">
        <v>222</v>
      </c>
      <c r="E1668" s="241" t="s">
        <v>19</v>
      </c>
      <c r="F1668" s="242" t="s">
        <v>2186</v>
      </c>
      <c r="G1668" s="240"/>
      <c r="H1668" s="243">
        <v>505.83800000000002</v>
      </c>
      <c r="I1668" s="244"/>
      <c r="J1668" s="240"/>
      <c r="K1668" s="240"/>
      <c r="L1668" s="245"/>
      <c r="M1668" s="246"/>
      <c r="N1668" s="247"/>
      <c r="O1668" s="247"/>
      <c r="P1668" s="247"/>
      <c r="Q1668" s="247"/>
      <c r="R1668" s="247"/>
      <c r="S1668" s="247"/>
      <c r="T1668" s="248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49" t="s">
        <v>222</v>
      </c>
      <c r="AU1668" s="249" t="s">
        <v>83</v>
      </c>
      <c r="AV1668" s="14" t="s">
        <v>83</v>
      </c>
      <c r="AW1668" s="14" t="s">
        <v>34</v>
      </c>
      <c r="AX1668" s="14" t="s">
        <v>81</v>
      </c>
      <c r="AY1668" s="249" t="s">
        <v>213</v>
      </c>
    </row>
    <row r="1669" s="2" customFormat="1">
      <c r="A1669" s="40"/>
      <c r="B1669" s="41"/>
      <c r="C1669" s="215" t="s">
        <v>2187</v>
      </c>
      <c r="D1669" s="215" t="s">
        <v>215</v>
      </c>
      <c r="E1669" s="216" t="s">
        <v>2188</v>
      </c>
      <c r="F1669" s="217" t="s">
        <v>2189</v>
      </c>
      <c r="G1669" s="218" t="s">
        <v>236</v>
      </c>
      <c r="H1669" s="219">
        <v>847.37300000000005</v>
      </c>
      <c r="I1669" s="220"/>
      <c r="J1669" s="221">
        <f>ROUND(I1669*H1669,2)</f>
        <v>0</v>
      </c>
      <c r="K1669" s="217" t="s">
        <v>219</v>
      </c>
      <c r="L1669" s="46"/>
      <c r="M1669" s="222" t="s">
        <v>19</v>
      </c>
      <c r="N1669" s="223" t="s">
        <v>45</v>
      </c>
      <c r="O1669" s="86"/>
      <c r="P1669" s="224">
        <f>O1669*H1669</f>
        <v>0</v>
      </c>
      <c r="Q1669" s="224">
        <v>0</v>
      </c>
      <c r="R1669" s="224">
        <f>Q1669*H1669</f>
        <v>0</v>
      </c>
      <c r="S1669" s="224">
        <v>0</v>
      </c>
      <c r="T1669" s="225">
        <f>S1669*H1669</f>
        <v>0</v>
      </c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R1669" s="226" t="s">
        <v>309</v>
      </c>
      <c r="AT1669" s="226" t="s">
        <v>215</v>
      </c>
      <c r="AU1669" s="226" t="s">
        <v>83</v>
      </c>
      <c r="AY1669" s="19" t="s">
        <v>213</v>
      </c>
      <c r="BE1669" s="227">
        <f>IF(N1669="základní",J1669,0)</f>
        <v>0</v>
      </c>
      <c r="BF1669" s="227">
        <f>IF(N1669="snížená",J1669,0)</f>
        <v>0</v>
      </c>
      <c r="BG1669" s="227">
        <f>IF(N1669="zákl. přenesená",J1669,0)</f>
        <v>0</v>
      </c>
      <c r="BH1669" s="227">
        <f>IF(N1669="sníž. přenesená",J1669,0)</f>
        <v>0</v>
      </c>
      <c r="BI1669" s="227">
        <f>IF(N1669="nulová",J1669,0)</f>
        <v>0</v>
      </c>
      <c r="BJ1669" s="19" t="s">
        <v>81</v>
      </c>
      <c r="BK1669" s="227">
        <f>ROUND(I1669*H1669,2)</f>
        <v>0</v>
      </c>
      <c r="BL1669" s="19" t="s">
        <v>309</v>
      </c>
      <c r="BM1669" s="226" t="s">
        <v>2190</v>
      </c>
    </row>
    <row r="1670" s="13" customFormat="1">
      <c r="A1670" s="13"/>
      <c r="B1670" s="228"/>
      <c r="C1670" s="229"/>
      <c r="D1670" s="230" t="s">
        <v>222</v>
      </c>
      <c r="E1670" s="231" t="s">
        <v>19</v>
      </c>
      <c r="F1670" s="232" t="s">
        <v>271</v>
      </c>
      <c r="G1670" s="229"/>
      <c r="H1670" s="231" t="s">
        <v>19</v>
      </c>
      <c r="I1670" s="233"/>
      <c r="J1670" s="229"/>
      <c r="K1670" s="229"/>
      <c r="L1670" s="234"/>
      <c r="M1670" s="235"/>
      <c r="N1670" s="236"/>
      <c r="O1670" s="236"/>
      <c r="P1670" s="236"/>
      <c r="Q1670" s="236"/>
      <c r="R1670" s="236"/>
      <c r="S1670" s="236"/>
      <c r="T1670" s="237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38" t="s">
        <v>222</v>
      </c>
      <c r="AU1670" s="238" t="s">
        <v>83</v>
      </c>
      <c r="AV1670" s="13" t="s">
        <v>81</v>
      </c>
      <c r="AW1670" s="13" t="s">
        <v>34</v>
      </c>
      <c r="AX1670" s="13" t="s">
        <v>74</v>
      </c>
      <c r="AY1670" s="238" t="s">
        <v>213</v>
      </c>
    </row>
    <row r="1671" s="14" customFormat="1">
      <c r="A1671" s="14"/>
      <c r="B1671" s="239"/>
      <c r="C1671" s="240"/>
      <c r="D1671" s="230" t="s">
        <v>222</v>
      </c>
      <c r="E1671" s="241" t="s">
        <v>19</v>
      </c>
      <c r="F1671" s="242" t="s">
        <v>1816</v>
      </c>
      <c r="G1671" s="240"/>
      <c r="H1671" s="243">
        <v>847.37300000000005</v>
      </c>
      <c r="I1671" s="244"/>
      <c r="J1671" s="240"/>
      <c r="K1671" s="240"/>
      <c r="L1671" s="245"/>
      <c r="M1671" s="246"/>
      <c r="N1671" s="247"/>
      <c r="O1671" s="247"/>
      <c r="P1671" s="247"/>
      <c r="Q1671" s="247"/>
      <c r="R1671" s="247"/>
      <c r="S1671" s="247"/>
      <c r="T1671" s="248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49" t="s">
        <v>222</v>
      </c>
      <c r="AU1671" s="249" t="s">
        <v>83</v>
      </c>
      <c r="AV1671" s="14" t="s">
        <v>83</v>
      </c>
      <c r="AW1671" s="14" t="s">
        <v>34</v>
      </c>
      <c r="AX1671" s="14" t="s">
        <v>81</v>
      </c>
      <c r="AY1671" s="249" t="s">
        <v>213</v>
      </c>
    </row>
    <row r="1672" s="2" customFormat="1" ht="16.5" customHeight="1">
      <c r="A1672" s="40"/>
      <c r="B1672" s="41"/>
      <c r="C1672" s="272" t="s">
        <v>2191</v>
      </c>
      <c r="D1672" s="272" t="s">
        <v>310</v>
      </c>
      <c r="E1672" s="273" t="s">
        <v>2192</v>
      </c>
      <c r="F1672" s="274" t="s">
        <v>2193</v>
      </c>
      <c r="G1672" s="275" t="s">
        <v>218</v>
      </c>
      <c r="H1672" s="276">
        <v>30.504999999999999</v>
      </c>
      <c r="I1672" s="277"/>
      <c r="J1672" s="278">
        <f>ROUND(I1672*H1672,2)</f>
        <v>0</v>
      </c>
      <c r="K1672" s="274" t="s">
        <v>219</v>
      </c>
      <c r="L1672" s="279"/>
      <c r="M1672" s="280" t="s">
        <v>19</v>
      </c>
      <c r="N1672" s="281" t="s">
        <v>45</v>
      </c>
      <c r="O1672" s="86"/>
      <c r="P1672" s="224">
        <f>O1672*H1672</f>
        <v>0</v>
      </c>
      <c r="Q1672" s="224">
        <v>0.55000000000000004</v>
      </c>
      <c r="R1672" s="224">
        <f>Q1672*H1672</f>
        <v>16.777750000000001</v>
      </c>
      <c r="S1672" s="224">
        <v>0</v>
      </c>
      <c r="T1672" s="225">
        <f>S1672*H1672</f>
        <v>0</v>
      </c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R1672" s="226" t="s">
        <v>397</v>
      </c>
      <c r="AT1672" s="226" t="s">
        <v>310</v>
      </c>
      <c r="AU1672" s="226" t="s">
        <v>83</v>
      </c>
      <c r="AY1672" s="19" t="s">
        <v>213</v>
      </c>
      <c r="BE1672" s="227">
        <f>IF(N1672="základní",J1672,0)</f>
        <v>0</v>
      </c>
      <c r="BF1672" s="227">
        <f>IF(N1672="snížená",J1672,0)</f>
        <v>0</v>
      </c>
      <c r="BG1672" s="227">
        <f>IF(N1672="zákl. přenesená",J1672,0)</f>
        <v>0</v>
      </c>
      <c r="BH1672" s="227">
        <f>IF(N1672="sníž. přenesená",J1672,0)</f>
        <v>0</v>
      </c>
      <c r="BI1672" s="227">
        <f>IF(N1672="nulová",J1672,0)</f>
        <v>0</v>
      </c>
      <c r="BJ1672" s="19" t="s">
        <v>81</v>
      </c>
      <c r="BK1672" s="227">
        <f>ROUND(I1672*H1672,2)</f>
        <v>0</v>
      </c>
      <c r="BL1672" s="19" t="s">
        <v>309</v>
      </c>
      <c r="BM1672" s="226" t="s">
        <v>2194</v>
      </c>
    </row>
    <row r="1673" s="13" customFormat="1">
      <c r="A1673" s="13"/>
      <c r="B1673" s="228"/>
      <c r="C1673" s="229"/>
      <c r="D1673" s="230" t="s">
        <v>222</v>
      </c>
      <c r="E1673" s="231" t="s">
        <v>19</v>
      </c>
      <c r="F1673" s="232" t="s">
        <v>271</v>
      </c>
      <c r="G1673" s="229"/>
      <c r="H1673" s="231" t="s">
        <v>19</v>
      </c>
      <c r="I1673" s="233"/>
      <c r="J1673" s="229"/>
      <c r="K1673" s="229"/>
      <c r="L1673" s="234"/>
      <c r="M1673" s="235"/>
      <c r="N1673" s="236"/>
      <c r="O1673" s="236"/>
      <c r="P1673" s="236"/>
      <c r="Q1673" s="236"/>
      <c r="R1673" s="236"/>
      <c r="S1673" s="236"/>
      <c r="T1673" s="237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38" t="s">
        <v>222</v>
      </c>
      <c r="AU1673" s="238" t="s">
        <v>83</v>
      </c>
      <c r="AV1673" s="13" t="s">
        <v>81</v>
      </c>
      <c r="AW1673" s="13" t="s">
        <v>34</v>
      </c>
      <c r="AX1673" s="13" t="s">
        <v>74</v>
      </c>
      <c r="AY1673" s="238" t="s">
        <v>213</v>
      </c>
    </row>
    <row r="1674" s="14" customFormat="1">
      <c r="A1674" s="14"/>
      <c r="B1674" s="239"/>
      <c r="C1674" s="240"/>
      <c r="D1674" s="230" t="s">
        <v>222</v>
      </c>
      <c r="E1674" s="241" t="s">
        <v>19</v>
      </c>
      <c r="F1674" s="242" t="s">
        <v>2195</v>
      </c>
      <c r="G1674" s="240"/>
      <c r="H1674" s="243">
        <v>30.504999999999999</v>
      </c>
      <c r="I1674" s="244"/>
      <c r="J1674" s="240"/>
      <c r="K1674" s="240"/>
      <c r="L1674" s="245"/>
      <c r="M1674" s="246"/>
      <c r="N1674" s="247"/>
      <c r="O1674" s="247"/>
      <c r="P1674" s="247"/>
      <c r="Q1674" s="247"/>
      <c r="R1674" s="247"/>
      <c r="S1674" s="247"/>
      <c r="T1674" s="248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49" t="s">
        <v>222</v>
      </c>
      <c r="AU1674" s="249" t="s">
        <v>83</v>
      </c>
      <c r="AV1674" s="14" t="s">
        <v>83</v>
      </c>
      <c r="AW1674" s="14" t="s">
        <v>34</v>
      </c>
      <c r="AX1674" s="14" t="s">
        <v>81</v>
      </c>
      <c r="AY1674" s="249" t="s">
        <v>213</v>
      </c>
    </row>
    <row r="1675" s="2" customFormat="1">
      <c r="A1675" s="40"/>
      <c r="B1675" s="41"/>
      <c r="C1675" s="215" t="s">
        <v>2196</v>
      </c>
      <c r="D1675" s="215" t="s">
        <v>215</v>
      </c>
      <c r="E1675" s="216" t="s">
        <v>2197</v>
      </c>
      <c r="F1675" s="217" t="s">
        <v>2198</v>
      </c>
      <c r="G1675" s="218" t="s">
        <v>236</v>
      </c>
      <c r="H1675" s="219">
        <v>848.40599999999995</v>
      </c>
      <c r="I1675" s="220"/>
      <c r="J1675" s="221">
        <f>ROUND(I1675*H1675,2)</f>
        <v>0</v>
      </c>
      <c r="K1675" s="217" t="s">
        <v>219</v>
      </c>
      <c r="L1675" s="46"/>
      <c r="M1675" s="222" t="s">
        <v>19</v>
      </c>
      <c r="N1675" s="223" t="s">
        <v>45</v>
      </c>
      <c r="O1675" s="86"/>
      <c r="P1675" s="224">
        <f>O1675*H1675</f>
        <v>0</v>
      </c>
      <c r="Q1675" s="224">
        <v>0</v>
      </c>
      <c r="R1675" s="224">
        <f>Q1675*H1675</f>
        <v>0</v>
      </c>
      <c r="S1675" s="224">
        <v>0.014999999999999999</v>
      </c>
      <c r="T1675" s="225">
        <f>S1675*H1675</f>
        <v>12.726089999999999</v>
      </c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R1675" s="226" t="s">
        <v>309</v>
      </c>
      <c r="AT1675" s="226" t="s">
        <v>215</v>
      </c>
      <c r="AU1675" s="226" t="s">
        <v>83</v>
      </c>
      <c r="AY1675" s="19" t="s">
        <v>213</v>
      </c>
      <c r="BE1675" s="227">
        <f>IF(N1675="základní",J1675,0)</f>
        <v>0</v>
      </c>
      <c r="BF1675" s="227">
        <f>IF(N1675="snížená",J1675,0)</f>
        <v>0</v>
      </c>
      <c r="BG1675" s="227">
        <f>IF(N1675="zákl. přenesená",J1675,0)</f>
        <v>0</v>
      </c>
      <c r="BH1675" s="227">
        <f>IF(N1675="sníž. přenesená",J1675,0)</f>
        <v>0</v>
      </c>
      <c r="BI1675" s="227">
        <f>IF(N1675="nulová",J1675,0)</f>
        <v>0</v>
      </c>
      <c r="BJ1675" s="19" t="s">
        <v>81</v>
      </c>
      <c r="BK1675" s="227">
        <f>ROUND(I1675*H1675,2)</f>
        <v>0</v>
      </c>
      <c r="BL1675" s="19" t="s">
        <v>309</v>
      </c>
      <c r="BM1675" s="226" t="s">
        <v>2199</v>
      </c>
    </row>
    <row r="1676" s="13" customFormat="1">
      <c r="A1676" s="13"/>
      <c r="B1676" s="228"/>
      <c r="C1676" s="229"/>
      <c r="D1676" s="230" t="s">
        <v>222</v>
      </c>
      <c r="E1676" s="231" t="s">
        <v>19</v>
      </c>
      <c r="F1676" s="232" t="s">
        <v>271</v>
      </c>
      <c r="G1676" s="229"/>
      <c r="H1676" s="231" t="s">
        <v>19</v>
      </c>
      <c r="I1676" s="233"/>
      <c r="J1676" s="229"/>
      <c r="K1676" s="229"/>
      <c r="L1676" s="234"/>
      <c r="M1676" s="235"/>
      <c r="N1676" s="236"/>
      <c r="O1676" s="236"/>
      <c r="P1676" s="236"/>
      <c r="Q1676" s="236"/>
      <c r="R1676" s="236"/>
      <c r="S1676" s="236"/>
      <c r="T1676" s="237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38" t="s">
        <v>222</v>
      </c>
      <c r="AU1676" s="238" t="s">
        <v>83</v>
      </c>
      <c r="AV1676" s="13" t="s">
        <v>81</v>
      </c>
      <c r="AW1676" s="13" t="s">
        <v>34</v>
      </c>
      <c r="AX1676" s="13" t="s">
        <v>74</v>
      </c>
      <c r="AY1676" s="238" t="s">
        <v>213</v>
      </c>
    </row>
    <row r="1677" s="14" customFormat="1">
      <c r="A1677" s="14"/>
      <c r="B1677" s="239"/>
      <c r="C1677" s="240"/>
      <c r="D1677" s="230" t="s">
        <v>222</v>
      </c>
      <c r="E1677" s="241" t="s">
        <v>19</v>
      </c>
      <c r="F1677" s="242" t="s">
        <v>2200</v>
      </c>
      <c r="G1677" s="240"/>
      <c r="H1677" s="243">
        <v>429.476</v>
      </c>
      <c r="I1677" s="244"/>
      <c r="J1677" s="240"/>
      <c r="K1677" s="240"/>
      <c r="L1677" s="245"/>
      <c r="M1677" s="246"/>
      <c r="N1677" s="247"/>
      <c r="O1677" s="247"/>
      <c r="P1677" s="247"/>
      <c r="Q1677" s="247"/>
      <c r="R1677" s="247"/>
      <c r="S1677" s="247"/>
      <c r="T1677" s="248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49" t="s">
        <v>222</v>
      </c>
      <c r="AU1677" s="249" t="s">
        <v>83</v>
      </c>
      <c r="AV1677" s="14" t="s">
        <v>83</v>
      </c>
      <c r="AW1677" s="14" t="s">
        <v>34</v>
      </c>
      <c r="AX1677" s="14" t="s">
        <v>74</v>
      </c>
      <c r="AY1677" s="249" t="s">
        <v>213</v>
      </c>
    </row>
    <row r="1678" s="14" customFormat="1">
      <c r="A1678" s="14"/>
      <c r="B1678" s="239"/>
      <c r="C1678" s="240"/>
      <c r="D1678" s="230" t="s">
        <v>222</v>
      </c>
      <c r="E1678" s="241" t="s">
        <v>19</v>
      </c>
      <c r="F1678" s="242" t="s">
        <v>2201</v>
      </c>
      <c r="G1678" s="240"/>
      <c r="H1678" s="243">
        <v>418.93000000000001</v>
      </c>
      <c r="I1678" s="244"/>
      <c r="J1678" s="240"/>
      <c r="K1678" s="240"/>
      <c r="L1678" s="245"/>
      <c r="M1678" s="246"/>
      <c r="N1678" s="247"/>
      <c r="O1678" s="247"/>
      <c r="P1678" s="247"/>
      <c r="Q1678" s="247"/>
      <c r="R1678" s="247"/>
      <c r="S1678" s="247"/>
      <c r="T1678" s="248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49" t="s">
        <v>222</v>
      </c>
      <c r="AU1678" s="249" t="s">
        <v>83</v>
      </c>
      <c r="AV1678" s="14" t="s">
        <v>83</v>
      </c>
      <c r="AW1678" s="14" t="s">
        <v>34</v>
      </c>
      <c r="AX1678" s="14" t="s">
        <v>74</v>
      </c>
      <c r="AY1678" s="249" t="s">
        <v>213</v>
      </c>
    </row>
    <row r="1679" s="15" customFormat="1">
      <c r="A1679" s="15"/>
      <c r="B1679" s="250"/>
      <c r="C1679" s="251"/>
      <c r="D1679" s="230" t="s">
        <v>222</v>
      </c>
      <c r="E1679" s="252" t="s">
        <v>19</v>
      </c>
      <c r="F1679" s="253" t="s">
        <v>228</v>
      </c>
      <c r="G1679" s="251"/>
      <c r="H1679" s="254">
        <v>848.40599999999995</v>
      </c>
      <c r="I1679" s="255"/>
      <c r="J1679" s="251"/>
      <c r="K1679" s="251"/>
      <c r="L1679" s="256"/>
      <c r="M1679" s="257"/>
      <c r="N1679" s="258"/>
      <c r="O1679" s="258"/>
      <c r="P1679" s="258"/>
      <c r="Q1679" s="258"/>
      <c r="R1679" s="258"/>
      <c r="S1679" s="258"/>
      <c r="T1679" s="259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T1679" s="260" t="s">
        <v>222</v>
      </c>
      <c r="AU1679" s="260" t="s">
        <v>83</v>
      </c>
      <c r="AV1679" s="15" t="s">
        <v>220</v>
      </c>
      <c r="AW1679" s="15" t="s">
        <v>34</v>
      </c>
      <c r="AX1679" s="15" t="s">
        <v>81</v>
      </c>
      <c r="AY1679" s="260" t="s">
        <v>213</v>
      </c>
    </row>
    <row r="1680" s="2" customFormat="1">
      <c r="A1680" s="40"/>
      <c r="B1680" s="41"/>
      <c r="C1680" s="215" t="s">
        <v>2202</v>
      </c>
      <c r="D1680" s="215" t="s">
        <v>215</v>
      </c>
      <c r="E1680" s="216" t="s">
        <v>2203</v>
      </c>
      <c r="F1680" s="217" t="s">
        <v>2204</v>
      </c>
      <c r="G1680" s="218" t="s">
        <v>236</v>
      </c>
      <c r="H1680" s="219">
        <v>82.921000000000006</v>
      </c>
      <c r="I1680" s="220"/>
      <c r="J1680" s="221">
        <f>ROUND(I1680*H1680,2)</f>
        <v>0</v>
      </c>
      <c r="K1680" s="217" t="s">
        <v>219</v>
      </c>
      <c r="L1680" s="46"/>
      <c r="M1680" s="222" t="s">
        <v>19</v>
      </c>
      <c r="N1680" s="223" t="s">
        <v>45</v>
      </c>
      <c r="O1680" s="86"/>
      <c r="P1680" s="224">
        <f>O1680*H1680</f>
        <v>0</v>
      </c>
      <c r="Q1680" s="224">
        <v>0</v>
      </c>
      <c r="R1680" s="224">
        <f>Q1680*H1680</f>
        <v>0</v>
      </c>
      <c r="S1680" s="224">
        <v>0.017000000000000001</v>
      </c>
      <c r="T1680" s="225">
        <f>S1680*H1680</f>
        <v>1.4096570000000002</v>
      </c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R1680" s="226" t="s">
        <v>309</v>
      </c>
      <c r="AT1680" s="226" t="s">
        <v>215</v>
      </c>
      <c r="AU1680" s="226" t="s">
        <v>83</v>
      </c>
      <c r="AY1680" s="19" t="s">
        <v>213</v>
      </c>
      <c r="BE1680" s="227">
        <f>IF(N1680="základní",J1680,0)</f>
        <v>0</v>
      </c>
      <c r="BF1680" s="227">
        <f>IF(N1680="snížená",J1680,0)</f>
        <v>0</v>
      </c>
      <c r="BG1680" s="227">
        <f>IF(N1680="zákl. přenesená",J1680,0)</f>
        <v>0</v>
      </c>
      <c r="BH1680" s="227">
        <f>IF(N1680="sníž. přenesená",J1680,0)</f>
        <v>0</v>
      </c>
      <c r="BI1680" s="227">
        <f>IF(N1680="nulová",J1680,0)</f>
        <v>0</v>
      </c>
      <c r="BJ1680" s="19" t="s">
        <v>81</v>
      </c>
      <c r="BK1680" s="227">
        <f>ROUND(I1680*H1680,2)</f>
        <v>0</v>
      </c>
      <c r="BL1680" s="19" t="s">
        <v>309</v>
      </c>
      <c r="BM1680" s="226" t="s">
        <v>2205</v>
      </c>
    </row>
    <row r="1681" s="13" customFormat="1">
      <c r="A1681" s="13"/>
      <c r="B1681" s="228"/>
      <c r="C1681" s="229"/>
      <c r="D1681" s="230" t="s">
        <v>222</v>
      </c>
      <c r="E1681" s="231" t="s">
        <v>19</v>
      </c>
      <c r="F1681" s="232" t="s">
        <v>271</v>
      </c>
      <c r="G1681" s="229"/>
      <c r="H1681" s="231" t="s">
        <v>19</v>
      </c>
      <c r="I1681" s="233"/>
      <c r="J1681" s="229"/>
      <c r="K1681" s="229"/>
      <c r="L1681" s="234"/>
      <c r="M1681" s="235"/>
      <c r="N1681" s="236"/>
      <c r="O1681" s="236"/>
      <c r="P1681" s="236"/>
      <c r="Q1681" s="236"/>
      <c r="R1681" s="236"/>
      <c r="S1681" s="236"/>
      <c r="T1681" s="237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38" t="s">
        <v>222</v>
      </c>
      <c r="AU1681" s="238" t="s">
        <v>83</v>
      </c>
      <c r="AV1681" s="13" t="s">
        <v>81</v>
      </c>
      <c r="AW1681" s="13" t="s">
        <v>34</v>
      </c>
      <c r="AX1681" s="13" t="s">
        <v>74</v>
      </c>
      <c r="AY1681" s="238" t="s">
        <v>213</v>
      </c>
    </row>
    <row r="1682" s="14" customFormat="1">
      <c r="A1682" s="14"/>
      <c r="B1682" s="239"/>
      <c r="C1682" s="240"/>
      <c r="D1682" s="230" t="s">
        <v>222</v>
      </c>
      <c r="E1682" s="241" t="s">
        <v>19</v>
      </c>
      <c r="F1682" s="242" t="s">
        <v>2206</v>
      </c>
      <c r="G1682" s="240"/>
      <c r="H1682" s="243">
        <v>28.747</v>
      </c>
      <c r="I1682" s="244"/>
      <c r="J1682" s="240"/>
      <c r="K1682" s="240"/>
      <c r="L1682" s="245"/>
      <c r="M1682" s="246"/>
      <c r="N1682" s="247"/>
      <c r="O1682" s="247"/>
      <c r="P1682" s="247"/>
      <c r="Q1682" s="247"/>
      <c r="R1682" s="247"/>
      <c r="S1682" s="247"/>
      <c r="T1682" s="248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49" t="s">
        <v>222</v>
      </c>
      <c r="AU1682" s="249" t="s">
        <v>83</v>
      </c>
      <c r="AV1682" s="14" t="s">
        <v>83</v>
      </c>
      <c r="AW1682" s="14" t="s">
        <v>34</v>
      </c>
      <c r="AX1682" s="14" t="s">
        <v>74</v>
      </c>
      <c r="AY1682" s="249" t="s">
        <v>213</v>
      </c>
    </row>
    <row r="1683" s="14" customFormat="1">
      <c r="A1683" s="14"/>
      <c r="B1683" s="239"/>
      <c r="C1683" s="240"/>
      <c r="D1683" s="230" t="s">
        <v>222</v>
      </c>
      <c r="E1683" s="241" t="s">
        <v>19</v>
      </c>
      <c r="F1683" s="242" t="s">
        <v>2207</v>
      </c>
      <c r="G1683" s="240"/>
      <c r="H1683" s="243">
        <v>54.173999999999999</v>
      </c>
      <c r="I1683" s="244"/>
      <c r="J1683" s="240"/>
      <c r="K1683" s="240"/>
      <c r="L1683" s="245"/>
      <c r="M1683" s="246"/>
      <c r="N1683" s="247"/>
      <c r="O1683" s="247"/>
      <c r="P1683" s="247"/>
      <c r="Q1683" s="247"/>
      <c r="R1683" s="247"/>
      <c r="S1683" s="247"/>
      <c r="T1683" s="248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49" t="s">
        <v>222</v>
      </c>
      <c r="AU1683" s="249" t="s">
        <v>83</v>
      </c>
      <c r="AV1683" s="14" t="s">
        <v>83</v>
      </c>
      <c r="AW1683" s="14" t="s">
        <v>34</v>
      </c>
      <c r="AX1683" s="14" t="s">
        <v>74</v>
      </c>
      <c r="AY1683" s="249" t="s">
        <v>213</v>
      </c>
    </row>
    <row r="1684" s="15" customFormat="1">
      <c r="A1684" s="15"/>
      <c r="B1684" s="250"/>
      <c r="C1684" s="251"/>
      <c r="D1684" s="230" t="s">
        <v>222</v>
      </c>
      <c r="E1684" s="252" t="s">
        <v>19</v>
      </c>
      <c r="F1684" s="253" t="s">
        <v>228</v>
      </c>
      <c r="G1684" s="251"/>
      <c r="H1684" s="254">
        <v>82.921000000000006</v>
      </c>
      <c r="I1684" s="255"/>
      <c r="J1684" s="251"/>
      <c r="K1684" s="251"/>
      <c r="L1684" s="256"/>
      <c r="M1684" s="257"/>
      <c r="N1684" s="258"/>
      <c r="O1684" s="258"/>
      <c r="P1684" s="258"/>
      <c r="Q1684" s="258"/>
      <c r="R1684" s="258"/>
      <c r="S1684" s="258"/>
      <c r="T1684" s="259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T1684" s="260" t="s">
        <v>222</v>
      </c>
      <c r="AU1684" s="260" t="s">
        <v>83</v>
      </c>
      <c r="AV1684" s="15" t="s">
        <v>220</v>
      </c>
      <c r="AW1684" s="15" t="s">
        <v>34</v>
      </c>
      <c r="AX1684" s="15" t="s">
        <v>81</v>
      </c>
      <c r="AY1684" s="260" t="s">
        <v>213</v>
      </c>
    </row>
    <row r="1685" s="2" customFormat="1" ht="16.5" customHeight="1">
      <c r="A1685" s="40"/>
      <c r="B1685" s="41"/>
      <c r="C1685" s="215" t="s">
        <v>2208</v>
      </c>
      <c r="D1685" s="215" t="s">
        <v>215</v>
      </c>
      <c r="E1685" s="216" t="s">
        <v>2209</v>
      </c>
      <c r="F1685" s="217" t="s">
        <v>2210</v>
      </c>
      <c r="G1685" s="218" t="s">
        <v>338</v>
      </c>
      <c r="H1685" s="219">
        <v>1670.7280000000001</v>
      </c>
      <c r="I1685" s="220"/>
      <c r="J1685" s="221">
        <f>ROUND(I1685*H1685,2)</f>
        <v>0</v>
      </c>
      <c r="K1685" s="217" t="s">
        <v>219</v>
      </c>
      <c r="L1685" s="46"/>
      <c r="M1685" s="222" t="s">
        <v>19</v>
      </c>
      <c r="N1685" s="223" t="s">
        <v>45</v>
      </c>
      <c r="O1685" s="86"/>
      <c r="P1685" s="224">
        <f>O1685*H1685</f>
        <v>0</v>
      </c>
      <c r="Q1685" s="224">
        <v>0</v>
      </c>
      <c r="R1685" s="224">
        <f>Q1685*H1685</f>
        <v>0</v>
      </c>
      <c r="S1685" s="224">
        <v>0</v>
      </c>
      <c r="T1685" s="225">
        <f>S1685*H1685</f>
        <v>0</v>
      </c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R1685" s="226" t="s">
        <v>309</v>
      </c>
      <c r="AT1685" s="226" t="s">
        <v>215</v>
      </c>
      <c r="AU1685" s="226" t="s">
        <v>83</v>
      </c>
      <c r="AY1685" s="19" t="s">
        <v>213</v>
      </c>
      <c r="BE1685" s="227">
        <f>IF(N1685="základní",J1685,0)</f>
        <v>0</v>
      </c>
      <c r="BF1685" s="227">
        <f>IF(N1685="snížená",J1685,0)</f>
        <v>0</v>
      </c>
      <c r="BG1685" s="227">
        <f>IF(N1685="zákl. přenesená",J1685,0)</f>
        <v>0</v>
      </c>
      <c r="BH1685" s="227">
        <f>IF(N1685="sníž. přenesená",J1685,0)</f>
        <v>0</v>
      </c>
      <c r="BI1685" s="227">
        <f>IF(N1685="nulová",J1685,0)</f>
        <v>0</v>
      </c>
      <c r="BJ1685" s="19" t="s">
        <v>81</v>
      </c>
      <c r="BK1685" s="227">
        <f>ROUND(I1685*H1685,2)</f>
        <v>0</v>
      </c>
      <c r="BL1685" s="19" t="s">
        <v>309</v>
      </c>
      <c r="BM1685" s="226" t="s">
        <v>2211</v>
      </c>
    </row>
    <row r="1686" s="13" customFormat="1">
      <c r="A1686" s="13"/>
      <c r="B1686" s="228"/>
      <c r="C1686" s="229"/>
      <c r="D1686" s="230" t="s">
        <v>222</v>
      </c>
      <c r="E1686" s="231" t="s">
        <v>19</v>
      </c>
      <c r="F1686" s="232" t="s">
        <v>271</v>
      </c>
      <c r="G1686" s="229"/>
      <c r="H1686" s="231" t="s">
        <v>19</v>
      </c>
      <c r="I1686" s="233"/>
      <c r="J1686" s="229"/>
      <c r="K1686" s="229"/>
      <c r="L1686" s="234"/>
      <c r="M1686" s="235"/>
      <c r="N1686" s="236"/>
      <c r="O1686" s="236"/>
      <c r="P1686" s="236"/>
      <c r="Q1686" s="236"/>
      <c r="R1686" s="236"/>
      <c r="S1686" s="236"/>
      <c r="T1686" s="237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38" t="s">
        <v>222</v>
      </c>
      <c r="AU1686" s="238" t="s">
        <v>83</v>
      </c>
      <c r="AV1686" s="13" t="s">
        <v>81</v>
      </c>
      <c r="AW1686" s="13" t="s">
        <v>34</v>
      </c>
      <c r="AX1686" s="13" t="s">
        <v>74</v>
      </c>
      <c r="AY1686" s="238" t="s">
        <v>213</v>
      </c>
    </row>
    <row r="1687" s="14" customFormat="1">
      <c r="A1687" s="14"/>
      <c r="B1687" s="239"/>
      <c r="C1687" s="240"/>
      <c r="D1687" s="230" t="s">
        <v>222</v>
      </c>
      <c r="E1687" s="241" t="s">
        <v>19</v>
      </c>
      <c r="F1687" s="242" t="s">
        <v>2212</v>
      </c>
      <c r="G1687" s="240"/>
      <c r="H1687" s="243">
        <v>1340.7280000000001</v>
      </c>
      <c r="I1687" s="244"/>
      <c r="J1687" s="240"/>
      <c r="K1687" s="240"/>
      <c r="L1687" s="245"/>
      <c r="M1687" s="246"/>
      <c r="N1687" s="247"/>
      <c r="O1687" s="247"/>
      <c r="P1687" s="247"/>
      <c r="Q1687" s="247"/>
      <c r="R1687" s="247"/>
      <c r="S1687" s="247"/>
      <c r="T1687" s="248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49" t="s">
        <v>222</v>
      </c>
      <c r="AU1687" s="249" t="s">
        <v>83</v>
      </c>
      <c r="AV1687" s="14" t="s">
        <v>83</v>
      </c>
      <c r="AW1687" s="14" t="s">
        <v>34</v>
      </c>
      <c r="AX1687" s="14" t="s">
        <v>74</v>
      </c>
      <c r="AY1687" s="249" t="s">
        <v>213</v>
      </c>
    </row>
    <row r="1688" s="14" customFormat="1">
      <c r="A1688" s="14"/>
      <c r="B1688" s="239"/>
      <c r="C1688" s="240"/>
      <c r="D1688" s="230" t="s">
        <v>222</v>
      </c>
      <c r="E1688" s="241" t="s">
        <v>19</v>
      </c>
      <c r="F1688" s="242" t="s">
        <v>2213</v>
      </c>
      <c r="G1688" s="240"/>
      <c r="H1688" s="243">
        <v>165</v>
      </c>
      <c r="I1688" s="244"/>
      <c r="J1688" s="240"/>
      <c r="K1688" s="240"/>
      <c r="L1688" s="245"/>
      <c r="M1688" s="246"/>
      <c r="N1688" s="247"/>
      <c r="O1688" s="247"/>
      <c r="P1688" s="247"/>
      <c r="Q1688" s="247"/>
      <c r="R1688" s="247"/>
      <c r="S1688" s="247"/>
      <c r="T1688" s="248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49" t="s">
        <v>222</v>
      </c>
      <c r="AU1688" s="249" t="s">
        <v>83</v>
      </c>
      <c r="AV1688" s="14" t="s">
        <v>83</v>
      </c>
      <c r="AW1688" s="14" t="s">
        <v>34</v>
      </c>
      <c r="AX1688" s="14" t="s">
        <v>74</v>
      </c>
      <c r="AY1688" s="249" t="s">
        <v>213</v>
      </c>
    </row>
    <row r="1689" s="14" customFormat="1">
      <c r="A1689" s="14"/>
      <c r="B1689" s="239"/>
      <c r="C1689" s="240"/>
      <c r="D1689" s="230" t="s">
        <v>222</v>
      </c>
      <c r="E1689" s="241" t="s">
        <v>19</v>
      </c>
      <c r="F1689" s="242" t="s">
        <v>2214</v>
      </c>
      <c r="G1689" s="240"/>
      <c r="H1689" s="243">
        <v>165</v>
      </c>
      <c r="I1689" s="244"/>
      <c r="J1689" s="240"/>
      <c r="K1689" s="240"/>
      <c r="L1689" s="245"/>
      <c r="M1689" s="246"/>
      <c r="N1689" s="247"/>
      <c r="O1689" s="247"/>
      <c r="P1689" s="247"/>
      <c r="Q1689" s="247"/>
      <c r="R1689" s="247"/>
      <c r="S1689" s="247"/>
      <c r="T1689" s="248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49" t="s">
        <v>222</v>
      </c>
      <c r="AU1689" s="249" t="s">
        <v>83</v>
      </c>
      <c r="AV1689" s="14" t="s">
        <v>83</v>
      </c>
      <c r="AW1689" s="14" t="s">
        <v>34</v>
      </c>
      <c r="AX1689" s="14" t="s">
        <v>74</v>
      </c>
      <c r="AY1689" s="249" t="s">
        <v>213</v>
      </c>
    </row>
    <row r="1690" s="15" customFormat="1">
      <c r="A1690" s="15"/>
      <c r="B1690" s="250"/>
      <c r="C1690" s="251"/>
      <c r="D1690" s="230" t="s">
        <v>222</v>
      </c>
      <c r="E1690" s="252" t="s">
        <v>19</v>
      </c>
      <c r="F1690" s="253" t="s">
        <v>228</v>
      </c>
      <c r="G1690" s="251"/>
      <c r="H1690" s="254">
        <v>1670.7280000000001</v>
      </c>
      <c r="I1690" s="255"/>
      <c r="J1690" s="251"/>
      <c r="K1690" s="251"/>
      <c r="L1690" s="256"/>
      <c r="M1690" s="257"/>
      <c r="N1690" s="258"/>
      <c r="O1690" s="258"/>
      <c r="P1690" s="258"/>
      <c r="Q1690" s="258"/>
      <c r="R1690" s="258"/>
      <c r="S1690" s="258"/>
      <c r="T1690" s="259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T1690" s="260" t="s">
        <v>222</v>
      </c>
      <c r="AU1690" s="260" t="s">
        <v>83</v>
      </c>
      <c r="AV1690" s="15" t="s">
        <v>220</v>
      </c>
      <c r="AW1690" s="15" t="s">
        <v>34</v>
      </c>
      <c r="AX1690" s="15" t="s">
        <v>81</v>
      </c>
      <c r="AY1690" s="260" t="s">
        <v>213</v>
      </c>
    </row>
    <row r="1691" s="2" customFormat="1" ht="16.5" customHeight="1">
      <c r="A1691" s="40"/>
      <c r="B1691" s="41"/>
      <c r="C1691" s="272" t="s">
        <v>2215</v>
      </c>
      <c r="D1691" s="272" t="s">
        <v>310</v>
      </c>
      <c r="E1691" s="273" t="s">
        <v>2216</v>
      </c>
      <c r="F1691" s="274" t="s">
        <v>2217</v>
      </c>
      <c r="G1691" s="275" t="s">
        <v>218</v>
      </c>
      <c r="H1691" s="276">
        <v>3.54</v>
      </c>
      <c r="I1691" s="277"/>
      <c r="J1691" s="278">
        <f>ROUND(I1691*H1691,2)</f>
        <v>0</v>
      </c>
      <c r="K1691" s="274" t="s">
        <v>219</v>
      </c>
      <c r="L1691" s="279"/>
      <c r="M1691" s="280" t="s">
        <v>19</v>
      </c>
      <c r="N1691" s="281" t="s">
        <v>45</v>
      </c>
      <c r="O1691" s="86"/>
      <c r="P1691" s="224">
        <f>O1691*H1691</f>
        <v>0</v>
      </c>
      <c r="Q1691" s="224">
        <v>0.55000000000000004</v>
      </c>
      <c r="R1691" s="224">
        <f>Q1691*H1691</f>
        <v>1.9470000000000003</v>
      </c>
      <c r="S1691" s="224">
        <v>0</v>
      </c>
      <c r="T1691" s="225">
        <f>S1691*H1691</f>
        <v>0</v>
      </c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R1691" s="226" t="s">
        <v>397</v>
      </c>
      <c r="AT1691" s="226" t="s">
        <v>310</v>
      </c>
      <c r="AU1691" s="226" t="s">
        <v>83</v>
      </c>
      <c r="AY1691" s="19" t="s">
        <v>213</v>
      </c>
      <c r="BE1691" s="227">
        <f>IF(N1691="základní",J1691,0)</f>
        <v>0</v>
      </c>
      <c r="BF1691" s="227">
        <f>IF(N1691="snížená",J1691,0)</f>
        <v>0</v>
      </c>
      <c r="BG1691" s="227">
        <f>IF(N1691="zákl. přenesená",J1691,0)</f>
        <v>0</v>
      </c>
      <c r="BH1691" s="227">
        <f>IF(N1691="sníž. přenesená",J1691,0)</f>
        <v>0</v>
      </c>
      <c r="BI1691" s="227">
        <f>IF(N1691="nulová",J1691,0)</f>
        <v>0</v>
      </c>
      <c r="BJ1691" s="19" t="s">
        <v>81</v>
      </c>
      <c r="BK1691" s="227">
        <f>ROUND(I1691*H1691,2)</f>
        <v>0</v>
      </c>
      <c r="BL1691" s="19" t="s">
        <v>309</v>
      </c>
      <c r="BM1691" s="226" t="s">
        <v>2218</v>
      </c>
    </row>
    <row r="1692" s="13" customFormat="1">
      <c r="A1692" s="13"/>
      <c r="B1692" s="228"/>
      <c r="C1692" s="229"/>
      <c r="D1692" s="230" t="s">
        <v>222</v>
      </c>
      <c r="E1692" s="231" t="s">
        <v>19</v>
      </c>
      <c r="F1692" s="232" t="s">
        <v>271</v>
      </c>
      <c r="G1692" s="229"/>
      <c r="H1692" s="231" t="s">
        <v>19</v>
      </c>
      <c r="I1692" s="233"/>
      <c r="J1692" s="229"/>
      <c r="K1692" s="229"/>
      <c r="L1692" s="234"/>
      <c r="M1692" s="235"/>
      <c r="N1692" s="236"/>
      <c r="O1692" s="236"/>
      <c r="P1692" s="236"/>
      <c r="Q1692" s="236"/>
      <c r="R1692" s="236"/>
      <c r="S1692" s="236"/>
      <c r="T1692" s="237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38" t="s">
        <v>222</v>
      </c>
      <c r="AU1692" s="238" t="s">
        <v>83</v>
      </c>
      <c r="AV1692" s="13" t="s">
        <v>81</v>
      </c>
      <c r="AW1692" s="13" t="s">
        <v>34</v>
      </c>
      <c r="AX1692" s="13" t="s">
        <v>74</v>
      </c>
      <c r="AY1692" s="238" t="s">
        <v>213</v>
      </c>
    </row>
    <row r="1693" s="13" customFormat="1">
      <c r="A1693" s="13"/>
      <c r="B1693" s="228"/>
      <c r="C1693" s="229"/>
      <c r="D1693" s="230" t="s">
        <v>222</v>
      </c>
      <c r="E1693" s="231" t="s">
        <v>19</v>
      </c>
      <c r="F1693" s="232" t="s">
        <v>2219</v>
      </c>
      <c r="G1693" s="229"/>
      <c r="H1693" s="231" t="s">
        <v>19</v>
      </c>
      <c r="I1693" s="233"/>
      <c r="J1693" s="229"/>
      <c r="K1693" s="229"/>
      <c r="L1693" s="234"/>
      <c r="M1693" s="235"/>
      <c r="N1693" s="236"/>
      <c r="O1693" s="236"/>
      <c r="P1693" s="236"/>
      <c r="Q1693" s="236"/>
      <c r="R1693" s="236"/>
      <c r="S1693" s="236"/>
      <c r="T1693" s="237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38" t="s">
        <v>222</v>
      </c>
      <c r="AU1693" s="238" t="s">
        <v>83</v>
      </c>
      <c r="AV1693" s="13" t="s">
        <v>81</v>
      </c>
      <c r="AW1693" s="13" t="s">
        <v>34</v>
      </c>
      <c r="AX1693" s="13" t="s">
        <v>74</v>
      </c>
      <c r="AY1693" s="238" t="s">
        <v>213</v>
      </c>
    </row>
    <row r="1694" s="14" customFormat="1">
      <c r="A1694" s="14"/>
      <c r="B1694" s="239"/>
      <c r="C1694" s="240"/>
      <c r="D1694" s="230" t="s">
        <v>222</v>
      </c>
      <c r="E1694" s="241" t="s">
        <v>19</v>
      </c>
      <c r="F1694" s="242" t="s">
        <v>2220</v>
      </c>
      <c r="G1694" s="240"/>
      <c r="H1694" s="243">
        <v>3.218</v>
      </c>
      <c r="I1694" s="244"/>
      <c r="J1694" s="240"/>
      <c r="K1694" s="240"/>
      <c r="L1694" s="245"/>
      <c r="M1694" s="246"/>
      <c r="N1694" s="247"/>
      <c r="O1694" s="247"/>
      <c r="P1694" s="247"/>
      <c r="Q1694" s="247"/>
      <c r="R1694" s="247"/>
      <c r="S1694" s="247"/>
      <c r="T1694" s="248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49" t="s">
        <v>222</v>
      </c>
      <c r="AU1694" s="249" t="s">
        <v>83</v>
      </c>
      <c r="AV1694" s="14" t="s">
        <v>83</v>
      </c>
      <c r="AW1694" s="14" t="s">
        <v>34</v>
      </c>
      <c r="AX1694" s="14" t="s">
        <v>74</v>
      </c>
      <c r="AY1694" s="249" t="s">
        <v>213</v>
      </c>
    </row>
    <row r="1695" s="14" customFormat="1">
      <c r="A1695" s="14"/>
      <c r="B1695" s="239"/>
      <c r="C1695" s="240"/>
      <c r="D1695" s="230" t="s">
        <v>222</v>
      </c>
      <c r="E1695" s="241" t="s">
        <v>19</v>
      </c>
      <c r="F1695" s="242" t="s">
        <v>2221</v>
      </c>
      <c r="G1695" s="240"/>
      <c r="H1695" s="243">
        <v>3.54</v>
      </c>
      <c r="I1695" s="244"/>
      <c r="J1695" s="240"/>
      <c r="K1695" s="240"/>
      <c r="L1695" s="245"/>
      <c r="M1695" s="246"/>
      <c r="N1695" s="247"/>
      <c r="O1695" s="247"/>
      <c r="P1695" s="247"/>
      <c r="Q1695" s="247"/>
      <c r="R1695" s="247"/>
      <c r="S1695" s="247"/>
      <c r="T1695" s="248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49" t="s">
        <v>222</v>
      </c>
      <c r="AU1695" s="249" t="s">
        <v>83</v>
      </c>
      <c r="AV1695" s="14" t="s">
        <v>83</v>
      </c>
      <c r="AW1695" s="14" t="s">
        <v>34</v>
      </c>
      <c r="AX1695" s="14" t="s">
        <v>81</v>
      </c>
      <c r="AY1695" s="249" t="s">
        <v>213</v>
      </c>
    </row>
    <row r="1696" s="2" customFormat="1">
      <c r="A1696" s="40"/>
      <c r="B1696" s="41"/>
      <c r="C1696" s="215" t="s">
        <v>2222</v>
      </c>
      <c r="D1696" s="215" t="s">
        <v>215</v>
      </c>
      <c r="E1696" s="216" t="s">
        <v>2223</v>
      </c>
      <c r="F1696" s="217" t="s">
        <v>2224</v>
      </c>
      <c r="G1696" s="218" t="s">
        <v>236</v>
      </c>
      <c r="H1696" s="219">
        <v>93.037999999999997</v>
      </c>
      <c r="I1696" s="220"/>
      <c r="J1696" s="221">
        <f>ROUND(I1696*H1696,2)</f>
        <v>0</v>
      </c>
      <c r="K1696" s="217" t="s">
        <v>219</v>
      </c>
      <c r="L1696" s="46"/>
      <c r="M1696" s="222" t="s">
        <v>19</v>
      </c>
      <c r="N1696" s="223" t="s">
        <v>45</v>
      </c>
      <c r="O1696" s="86"/>
      <c r="P1696" s="224">
        <f>O1696*H1696</f>
        <v>0</v>
      </c>
      <c r="Q1696" s="224">
        <v>0.01396</v>
      </c>
      <c r="R1696" s="224">
        <f>Q1696*H1696</f>
        <v>1.29881048</v>
      </c>
      <c r="S1696" s="224">
        <v>0</v>
      </c>
      <c r="T1696" s="225">
        <f>S1696*H1696</f>
        <v>0</v>
      </c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R1696" s="226" t="s">
        <v>309</v>
      </c>
      <c r="AT1696" s="226" t="s">
        <v>215</v>
      </c>
      <c r="AU1696" s="226" t="s">
        <v>83</v>
      </c>
      <c r="AY1696" s="19" t="s">
        <v>213</v>
      </c>
      <c r="BE1696" s="227">
        <f>IF(N1696="základní",J1696,0)</f>
        <v>0</v>
      </c>
      <c r="BF1696" s="227">
        <f>IF(N1696="snížená",J1696,0)</f>
        <v>0</v>
      </c>
      <c r="BG1696" s="227">
        <f>IF(N1696="zákl. přenesená",J1696,0)</f>
        <v>0</v>
      </c>
      <c r="BH1696" s="227">
        <f>IF(N1696="sníž. přenesená",J1696,0)</f>
        <v>0</v>
      </c>
      <c r="BI1696" s="227">
        <f>IF(N1696="nulová",J1696,0)</f>
        <v>0</v>
      </c>
      <c r="BJ1696" s="19" t="s">
        <v>81</v>
      </c>
      <c r="BK1696" s="227">
        <f>ROUND(I1696*H1696,2)</f>
        <v>0</v>
      </c>
      <c r="BL1696" s="19" t="s">
        <v>309</v>
      </c>
      <c r="BM1696" s="226" t="s">
        <v>2225</v>
      </c>
    </row>
    <row r="1697" s="13" customFormat="1">
      <c r="A1697" s="13"/>
      <c r="B1697" s="228"/>
      <c r="C1697" s="229"/>
      <c r="D1697" s="230" t="s">
        <v>222</v>
      </c>
      <c r="E1697" s="231" t="s">
        <v>19</v>
      </c>
      <c r="F1697" s="232" t="s">
        <v>1210</v>
      </c>
      <c r="G1697" s="229"/>
      <c r="H1697" s="231" t="s">
        <v>19</v>
      </c>
      <c r="I1697" s="233"/>
      <c r="J1697" s="229"/>
      <c r="K1697" s="229"/>
      <c r="L1697" s="234"/>
      <c r="M1697" s="235"/>
      <c r="N1697" s="236"/>
      <c r="O1697" s="236"/>
      <c r="P1697" s="236"/>
      <c r="Q1697" s="236"/>
      <c r="R1697" s="236"/>
      <c r="S1697" s="236"/>
      <c r="T1697" s="237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38" t="s">
        <v>222</v>
      </c>
      <c r="AU1697" s="238" t="s">
        <v>83</v>
      </c>
      <c r="AV1697" s="13" t="s">
        <v>81</v>
      </c>
      <c r="AW1697" s="13" t="s">
        <v>34</v>
      </c>
      <c r="AX1697" s="13" t="s">
        <v>74</v>
      </c>
      <c r="AY1697" s="238" t="s">
        <v>213</v>
      </c>
    </row>
    <row r="1698" s="13" customFormat="1">
      <c r="A1698" s="13"/>
      <c r="B1698" s="228"/>
      <c r="C1698" s="229"/>
      <c r="D1698" s="230" t="s">
        <v>222</v>
      </c>
      <c r="E1698" s="231" t="s">
        <v>19</v>
      </c>
      <c r="F1698" s="232" t="s">
        <v>1211</v>
      </c>
      <c r="G1698" s="229"/>
      <c r="H1698" s="231" t="s">
        <v>19</v>
      </c>
      <c r="I1698" s="233"/>
      <c r="J1698" s="229"/>
      <c r="K1698" s="229"/>
      <c r="L1698" s="234"/>
      <c r="M1698" s="235"/>
      <c r="N1698" s="236"/>
      <c r="O1698" s="236"/>
      <c r="P1698" s="236"/>
      <c r="Q1698" s="236"/>
      <c r="R1698" s="236"/>
      <c r="S1698" s="236"/>
      <c r="T1698" s="237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38" t="s">
        <v>222</v>
      </c>
      <c r="AU1698" s="238" t="s">
        <v>83</v>
      </c>
      <c r="AV1698" s="13" t="s">
        <v>81</v>
      </c>
      <c r="AW1698" s="13" t="s">
        <v>34</v>
      </c>
      <c r="AX1698" s="13" t="s">
        <v>74</v>
      </c>
      <c r="AY1698" s="238" t="s">
        <v>213</v>
      </c>
    </row>
    <row r="1699" s="14" customFormat="1">
      <c r="A1699" s="14"/>
      <c r="B1699" s="239"/>
      <c r="C1699" s="240"/>
      <c r="D1699" s="230" t="s">
        <v>222</v>
      </c>
      <c r="E1699" s="241" t="s">
        <v>19</v>
      </c>
      <c r="F1699" s="242" t="s">
        <v>1212</v>
      </c>
      <c r="G1699" s="240"/>
      <c r="H1699" s="243">
        <v>93.037999999999997</v>
      </c>
      <c r="I1699" s="244"/>
      <c r="J1699" s="240"/>
      <c r="K1699" s="240"/>
      <c r="L1699" s="245"/>
      <c r="M1699" s="246"/>
      <c r="N1699" s="247"/>
      <c r="O1699" s="247"/>
      <c r="P1699" s="247"/>
      <c r="Q1699" s="247"/>
      <c r="R1699" s="247"/>
      <c r="S1699" s="247"/>
      <c r="T1699" s="248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49" t="s">
        <v>222</v>
      </c>
      <c r="AU1699" s="249" t="s">
        <v>83</v>
      </c>
      <c r="AV1699" s="14" t="s">
        <v>83</v>
      </c>
      <c r="AW1699" s="14" t="s">
        <v>34</v>
      </c>
      <c r="AX1699" s="14" t="s">
        <v>81</v>
      </c>
      <c r="AY1699" s="249" t="s">
        <v>213</v>
      </c>
    </row>
    <row r="1700" s="2" customFormat="1" ht="16.5" customHeight="1">
      <c r="A1700" s="40"/>
      <c r="B1700" s="41"/>
      <c r="C1700" s="215" t="s">
        <v>2226</v>
      </c>
      <c r="D1700" s="215" t="s">
        <v>215</v>
      </c>
      <c r="E1700" s="216" t="s">
        <v>2227</v>
      </c>
      <c r="F1700" s="217" t="s">
        <v>2228</v>
      </c>
      <c r="G1700" s="218" t="s">
        <v>501</v>
      </c>
      <c r="H1700" s="219">
        <v>7</v>
      </c>
      <c r="I1700" s="220"/>
      <c r="J1700" s="221">
        <f>ROUND(I1700*H1700,2)</f>
        <v>0</v>
      </c>
      <c r="K1700" s="217" t="s">
        <v>219</v>
      </c>
      <c r="L1700" s="46"/>
      <c r="M1700" s="222" t="s">
        <v>19</v>
      </c>
      <c r="N1700" s="223" t="s">
        <v>45</v>
      </c>
      <c r="O1700" s="86"/>
      <c r="P1700" s="224">
        <f>O1700*H1700</f>
        <v>0</v>
      </c>
      <c r="Q1700" s="224">
        <v>0.14244999999999999</v>
      </c>
      <c r="R1700" s="224">
        <f>Q1700*H1700</f>
        <v>0.99714999999999998</v>
      </c>
      <c r="S1700" s="224">
        <v>0</v>
      </c>
      <c r="T1700" s="225">
        <f>S1700*H1700</f>
        <v>0</v>
      </c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R1700" s="226" t="s">
        <v>309</v>
      </c>
      <c r="AT1700" s="226" t="s">
        <v>215</v>
      </c>
      <c r="AU1700" s="226" t="s">
        <v>83</v>
      </c>
      <c r="AY1700" s="19" t="s">
        <v>213</v>
      </c>
      <c r="BE1700" s="227">
        <f>IF(N1700="základní",J1700,0)</f>
        <v>0</v>
      </c>
      <c r="BF1700" s="227">
        <f>IF(N1700="snížená",J1700,0)</f>
        <v>0</v>
      </c>
      <c r="BG1700" s="227">
        <f>IF(N1700="zákl. přenesená",J1700,0)</f>
        <v>0</v>
      </c>
      <c r="BH1700" s="227">
        <f>IF(N1700="sníž. přenesená",J1700,0)</f>
        <v>0</v>
      </c>
      <c r="BI1700" s="227">
        <f>IF(N1700="nulová",J1700,0)</f>
        <v>0</v>
      </c>
      <c r="BJ1700" s="19" t="s">
        <v>81</v>
      </c>
      <c r="BK1700" s="227">
        <f>ROUND(I1700*H1700,2)</f>
        <v>0</v>
      </c>
      <c r="BL1700" s="19" t="s">
        <v>309</v>
      </c>
      <c r="BM1700" s="226" t="s">
        <v>2229</v>
      </c>
    </row>
    <row r="1701" s="13" customFormat="1">
      <c r="A1701" s="13"/>
      <c r="B1701" s="228"/>
      <c r="C1701" s="229"/>
      <c r="D1701" s="230" t="s">
        <v>222</v>
      </c>
      <c r="E1701" s="231" t="s">
        <v>19</v>
      </c>
      <c r="F1701" s="232" t="s">
        <v>271</v>
      </c>
      <c r="G1701" s="229"/>
      <c r="H1701" s="231" t="s">
        <v>19</v>
      </c>
      <c r="I1701" s="233"/>
      <c r="J1701" s="229"/>
      <c r="K1701" s="229"/>
      <c r="L1701" s="234"/>
      <c r="M1701" s="235"/>
      <c r="N1701" s="236"/>
      <c r="O1701" s="236"/>
      <c r="P1701" s="236"/>
      <c r="Q1701" s="236"/>
      <c r="R1701" s="236"/>
      <c r="S1701" s="236"/>
      <c r="T1701" s="237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38" t="s">
        <v>222</v>
      </c>
      <c r="AU1701" s="238" t="s">
        <v>83</v>
      </c>
      <c r="AV1701" s="13" t="s">
        <v>81</v>
      </c>
      <c r="AW1701" s="13" t="s">
        <v>34</v>
      </c>
      <c r="AX1701" s="13" t="s">
        <v>74</v>
      </c>
      <c r="AY1701" s="238" t="s">
        <v>213</v>
      </c>
    </row>
    <row r="1702" s="13" customFormat="1">
      <c r="A1702" s="13"/>
      <c r="B1702" s="228"/>
      <c r="C1702" s="229"/>
      <c r="D1702" s="230" t="s">
        <v>222</v>
      </c>
      <c r="E1702" s="231" t="s">
        <v>19</v>
      </c>
      <c r="F1702" s="232" t="s">
        <v>650</v>
      </c>
      <c r="G1702" s="229"/>
      <c r="H1702" s="231" t="s">
        <v>19</v>
      </c>
      <c r="I1702" s="233"/>
      <c r="J1702" s="229"/>
      <c r="K1702" s="229"/>
      <c r="L1702" s="234"/>
      <c r="M1702" s="235"/>
      <c r="N1702" s="236"/>
      <c r="O1702" s="236"/>
      <c r="P1702" s="236"/>
      <c r="Q1702" s="236"/>
      <c r="R1702" s="236"/>
      <c r="S1702" s="236"/>
      <c r="T1702" s="237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38" t="s">
        <v>222</v>
      </c>
      <c r="AU1702" s="238" t="s">
        <v>83</v>
      </c>
      <c r="AV1702" s="13" t="s">
        <v>81</v>
      </c>
      <c r="AW1702" s="13" t="s">
        <v>34</v>
      </c>
      <c r="AX1702" s="13" t="s">
        <v>74</v>
      </c>
      <c r="AY1702" s="238" t="s">
        <v>213</v>
      </c>
    </row>
    <row r="1703" s="14" customFormat="1">
      <c r="A1703" s="14"/>
      <c r="B1703" s="239"/>
      <c r="C1703" s="240"/>
      <c r="D1703" s="230" t="s">
        <v>222</v>
      </c>
      <c r="E1703" s="241" t="s">
        <v>19</v>
      </c>
      <c r="F1703" s="242" t="s">
        <v>2230</v>
      </c>
      <c r="G1703" s="240"/>
      <c r="H1703" s="243">
        <v>7</v>
      </c>
      <c r="I1703" s="244"/>
      <c r="J1703" s="240"/>
      <c r="K1703" s="240"/>
      <c r="L1703" s="245"/>
      <c r="M1703" s="246"/>
      <c r="N1703" s="247"/>
      <c r="O1703" s="247"/>
      <c r="P1703" s="247"/>
      <c r="Q1703" s="247"/>
      <c r="R1703" s="247"/>
      <c r="S1703" s="247"/>
      <c r="T1703" s="248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49" t="s">
        <v>222</v>
      </c>
      <c r="AU1703" s="249" t="s">
        <v>83</v>
      </c>
      <c r="AV1703" s="14" t="s">
        <v>83</v>
      </c>
      <c r="AW1703" s="14" t="s">
        <v>34</v>
      </c>
      <c r="AX1703" s="14" t="s">
        <v>81</v>
      </c>
      <c r="AY1703" s="249" t="s">
        <v>213</v>
      </c>
    </row>
    <row r="1704" s="2" customFormat="1" ht="16.5" customHeight="1">
      <c r="A1704" s="40"/>
      <c r="B1704" s="41"/>
      <c r="C1704" s="215" t="s">
        <v>2231</v>
      </c>
      <c r="D1704" s="215" t="s">
        <v>215</v>
      </c>
      <c r="E1704" s="216" t="s">
        <v>2232</v>
      </c>
      <c r="F1704" s="217" t="s">
        <v>2233</v>
      </c>
      <c r="G1704" s="218" t="s">
        <v>501</v>
      </c>
      <c r="H1704" s="219">
        <v>8</v>
      </c>
      <c r="I1704" s="220"/>
      <c r="J1704" s="221">
        <f>ROUND(I1704*H1704,2)</f>
        <v>0</v>
      </c>
      <c r="K1704" s="217" t="s">
        <v>219</v>
      </c>
      <c r="L1704" s="46"/>
      <c r="M1704" s="222" t="s">
        <v>19</v>
      </c>
      <c r="N1704" s="223" t="s">
        <v>45</v>
      </c>
      <c r="O1704" s="86"/>
      <c r="P1704" s="224">
        <f>O1704*H1704</f>
        <v>0</v>
      </c>
      <c r="Q1704" s="224">
        <v>0.078100000000000003</v>
      </c>
      <c r="R1704" s="224">
        <f>Q1704*H1704</f>
        <v>0.62480000000000002</v>
      </c>
      <c r="S1704" s="224">
        <v>0</v>
      </c>
      <c r="T1704" s="225">
        <f>S1704*H1704</f>
        <v>0</v>
      </c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R1704" s="226" t="s">
        <v>309</v>
      </c>
      <c r="AT1704" s="226" t="s">
        <v>215</v>
      </c>
      <c r="AU1704" s="226" t="s">
        <v>83</v>
      </c>
      <c r="AY1704" s="19" t="s">
        <v>213</v>
      </c>
      <c r="BE1704" s="227">
        <f>IF(N1704="základní",J1704,0)</f>
        <v>0</v>
      </c>
      <c r="BF1704" s="227">
        <f>IF(N1704="snížená",J1704,0)</f>
        <v>0</v>
      </c>
      <c r="BG1704" s="227">
        <f>IF(N1704="zákl. přenesená",J1704,0)</f>
        <v>0</v>
      </c>
      <c r="BH1704" s="227">
        <f>IF(N1704="sníž. přenesená",J1704,0)</f>
        <v>0</v>
      </c>
      <c r="BI1704" s="227">
        <f>IF(N1704="nulová",J1704,0)</f>
        <v>0</v>
      </c>
      <c r="BJ1704" s="19" t="s">
        <v>81</v>
      </c>
      <c r="BK1704" s="227">
        <f>ROUND(I1704*H1704,2)</f>
        <v>0</v>
      </c>
      <c r="BL1704" s="19" t="s">
        <v>309</v>
      </c>
      <c r="BM1704" s="226" t="s">
        <v>2234</v>
      </c>
    </row>
    <row r="1705" s="13" customFormat="1">
      <c r="A1705" s="13"/>
      <c r="B1705" s="228"/>
      <c r="C1705" s="229"/>
      <c r="D1705" s="230" t="s">
        <v>222</v>
      </c>
      <c r="E1705" s="231" t="s">
        <v>19</v>
      </c>
      <c r="F1705" s="232" t="s">
        <v>271</v>
      </c>
      <c r="G1705" s="229"/>
      <c r="H1705" s="231" t="s">
        <v>19</v>
      </c>
      <c r="I1705" s="233"/>
      <c r="J1705" s="229"/>
      <c r="K1705" s="229"/>
      <c r="L1705" s="234"/>
      <c r="M1705" s="235"/>
      <c r="N1705" s="236"/>
      <c r="O1705" s="236"/>
      <c r="P1705" s="236"/>
      <c r="Q1705" s="236"/>
      <c r="R1705" s="236"/>
      <c r="S1705" s="236"/>
      <c r="T1705" s="237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38" t="s">
        <v>222</v>
      </c>
      <c r="AU1705" s="238" t="s">
        <v>83</v>
      </c>
      <c r="AV1705" s="13" t="s">
        <v>81</v>
      </c>
      <c r="AW1705" s="13" t="s">
        <v>34</v>
      </c>
      <c r="AX1705" s="13" t="s">
        <v>74</v>
      </c>
      <c r="AY1705" s="238" t="s">
        <v>213</v>
      </c>
    </row>
    <row r="1706" s="13" customFormat="1">
      <c r="A1706" s="13"/>
      <c r="B1706" s="228"/>
      <c r="C1706" s="229"/>
      <c r="D1706" s="230" t="s">
        <v>222</v>
      </c>
      <c r="E1706" s="231" t="s">
        <v>19</v>
      </c>
      <c r="F1706" s="232" t="s">
        <v>650</v>
      </c>
      <c r="G1706" s="229"/>
      <c r="H1706" s="231" t="s">
        <v>19</v>
      </c>
      <c r="I1706" s="233"/>
      <c r="J1706" s="229"/>
      <c r="K1706" s="229"/>
      <c r="L1706" s="234"/>
      <c r="M1706" s="235"/>
      <c r="N1706" s="236"/>
      <c r="O1706" s="236"/>
      <c r="P1706" s="236"/>
      <c r="Q1706" s="236"/>
      <c r="R1706" s="236"/>
      <c r="S1706" s="236"/>
      <c r="T1706" s="237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38" t="s">
        <v>222</v>
      </c>
      <c r="AU1706" s="238" t="s">
        <v>83</v>
      </c>
      <c r="AV1706" s="13" t="s">
        <v>81</v>
      </c>
      <c r="AW1706" s="13" t="s">
        <v>34</v>
      </c>
      <c r="AX1706" s="13" t="s">
        <v>74</v>
      </c>
      <c r="AY1706" s="238" t="s">
        <v>213</v>
      </c>
    </row>
    <row r="1707" s="14" customFormat="1">
      <c r="A1707" s="14"/>
      <c r="B1707" s="239"/>
      <c r="C1707" s="240"/>
      <c r="D1707" s="230" t="s">
        <v>222</v>
      </c>
      <c r="E1707" s="241" t="s">
        <v>19</v>
      </c>
      <c r="F1707" s="242" t="s">
        <v>2235</v>
      </c>
      <c r="G1707" s="240"/>
      <c r="H1707" s="243">
        <v>8</v>
      </c>
      <c r="I1707" s="244"/>
      <c r="J1707" s="240"/>
      <c r="K1707" s="240"/>
      <c r="L1707" s="245"/>
      <c r="M1707" s="246"/>
      <c r="N1707" s="247"/>
      <c r="O1707" s="247"/>
      <c r="P1707" s="247"/>
      <c r="Q1707" s="247"/>
      <c r="R1707" s="247"/>
      <c r="S1707" s="247"/>
      <c r="T1707" s="248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49" t="s">
        <v>222</v>
      </c>
      <c r="AU1707" s="249" t="s">
        <v>83</v>
      </c>
      <c r="AV1707" s="14" t="s">
        <v>83</v>
      </c>
      <c r="AW1707" s="14" t="s">
        <v>34</v>
      </c>
      <c r="AX1707" s="14" t="s">
        <v>81</v>
      </c>
      <c r="AY1707" s="249" t="s">
        <v>213</v>
      </c>
    </row>
    <row r="1708" s="2" customFormat="1" ht="21.75" customHeight="1">
      <c r="A1708" s="40"/>
      <c r="B1708" s="41"/>
      <c r="C1708" s="215" t="s">
        <v>2236</v>
      </c>
      <c r="D1708" s="215" t="s">
        <v>215</v>
      </c>
      <c r="E1708" s="216" t="s">
        <v>2237</v>
      </c>
      <c r="F1708" s="217" t="s">
        <v>2238</v>
      </c>
      <c r="G1708" s="218" t="s">
        <v>218</v>
      </c>
      <c r="H1708" s="219">
        <v>34.045000000000002</v>
      </c>
      <c r="I1708" s="220"/>
      <c r="J1708" s="221">
        <f>ROUND(I1708*H1708,2)</f>
        <v>0</v>
      </c>
      <c r="K1708" s="217" t="s">
        <v>219</v>
      </c>
      <c r="L1708" s="46"/>
      <c r="M1708" s="222" t="s">
        <v>19</v>
      </c>
      <c r="N1708" s="223" t="s">
        <v>45</v>
      </c>
      <c r="O1708" s="86"/>
      <c r="P1708" s="224">
        <f>O1708*H1708</f>
        <v>0</v>
      </c>
      <c r="Q1708" s="224">
        <v>0.023369999999999998</v>
      </c>
      <c r="R1708" s="224">
        <f>Q1708*H1708</f>
        <v>0.79563165000000002</v>
      </c>
      <c r="S1708" s="224">
        <v>0</v>
      </c>
      <c r="T1708" s="225">
        <f>S1708*H1708</f>
        <v>0</v>
      </c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R1708" s="226" t="s">
        <v>309</v>
      </c>
      <c r="AT1708" s="226" t="s">
        <v>215</v>
      </c>
      <c r="AU1708" s="226" t="s">
        <v>83</v>
      </c>
      <c r="AY1708" s="19" t="s">
        <v>213</v>
      </c>
      <c r="BE1708" s="227">
        <f>IF(N1708="základní",J1708,0)</f>
        <v>0</v>
      </c>
      <c r="BF1708" s="227">
        <f>IF(N1708="snížená",J1708,0)</f>
        <v>0</v>
      </c>
      <c r="BG1708" s="227">
        <f>IF(N1708="zákl. přenesená",J1708,0)</f>
        <v>0</v>
      </c>
      <c r="BH1708" s="227">
        <f>IF(N1708="sníž. přenesená",J1708,0)</f>
        <v>0</v>
      </c>
      <c r="BI1708" s="227">
        <f>IF(N1708="nulová",J1708,0)</f>
        <v>0</v>
      </c>
      <c r="BJ1708" s="19" t="s">
        <v>81</v>
      </c>
      <c r="BK1708" s="227">
        <f>ROUND(I1708*H1708,2)</f>
        <v>0</v>
      </c>
      <c r="BL1708" s="19" t="s">
        <v>309</v>
      </c>
      <c r="BM1708" s="226" t="s">
        <v>2239</v>
      </c>
    </row>
    <row r="1709" s="13" customFormat="1">
      <c r="A1709" s="13"/>
      <c r="B1709" s="228"/>
      <c r="C1709" s="229"/>
      <c r="D1709" s="230" t="s">
        <v>222</v>
      </c>
      <c r="E1709" s="231" t="s">
        <v>19</v>
      </c>
      <c r="F1709" s="232" t="s">
        <v>271</v>
      </c>
      <c r="G1709" s="229"/>
      <c r="H1709" s="231" t="s">
        <v>19</v>
      </c>
      <c r="I1709" s="233"/>
      <c r="J1709" s="229"/>
      <c r="K1709" s="229"/>
      <c r="L1709" s="234"/>
      <c r="M1709" s="235"/>
      <c r="N1709" s="236"/>
      <c r="O1709" s="236"/>
      <c r="P1709" s="236"/>
      <c r="Q1709" s="236"/>
      <c r="R1709" s="236"/>
      <c r="S1709" s="236"/>
      <c r="T1709" s="237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38" t="s">
        <v>222</v>
      </c>
      <c r="AU1709" s="238" t="s">
        <v>83</v>
      </c>
      <c r="AV1709" s="13" t="s">
        <v>81</v>
      </c>
      <c r="AW1709" s="13" t="s">
        <v>34</v>
      </c>
      <c r="AX1709" s="13" t="s">
        <v>74</v>
      </c>
      <c r="AY1709" s="238" t="s">
        <v>213</v>
      </c>
    </row>
    <row r="1710" s="14" customFormat="1">
      <c r="A1710" s="14"/>
      <c r="B1710" s="239"/>
      <c r="C1710" s="240"/>
      <c r="D1710" s="230" t="s">
        <v>222</v>
      </c>
      <c r="E1710" s="241" t="s">
        <v>19</v>
      </c>
      <c r="F1710" s="242" t="s">
        <v>2240</v>
      </c>
      <c r="G1710" s="240"/>
      <c r="H1710" s="243">
        <v>34.045000000000002</v>
      </c>
      <c r="I1710" s="244"/>
      <c r="J1710" s="240"/>
      <c r="K1710" s="240"/>
      <c r="L1710" s="245"/>
      <c r="M1710" s="246"/>
      <c r="N1710" s="247"/>
      <c r="O1710" s="247"/>
      <c r="P1710" s="247"/>
      <c r="Q1710" s="247"/>
      <c r="R1710" s="247"/>
      <c r="S1710" s="247"/>
      <c r="T1710" s="248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49" t="s">
        <v>222</v>
      </c>
      <c r="AU1710" s="249" t="s">
        <v>83</v>
      </c>
      <c r="AV1710" s="14" t="s">
        <v>83</v>
      </c>
      <c r="AW1710" s="14" t="s">
        <v>34</v>
      </c>
      <c r="AX1710" s="14" t="s">
        <v>81</v>
      </c>
      <c r="AY1710" s="249" t="s">
        <v>213</v>
      </c>
    </row>
    <row r="1711" s="2" customFormat="1">
      <c r="A1711" s="40"/>
      <c r="B1711" s="41"/>
      <c r="C1711" s="215" t="s">
        <v>2241</v>
      </c>
      <c r="D1711" s="215" t="s">
        <v>215</v>
      </c>
      <c r="E1711" s="216" t="s">
        <v>2242</v>
      </c>
      <c r="F1711" s="217" t="s">
        <v>2243</v>
      </c>
      <c r="G1711" s="218" t="s">
        <v>236</v>
      </c>
      <c r="H1711" s="219">
        <v>11.52</v>
      </c>
      <c r="I1711" s="220"/>
      <c r="J1711" s="221">
        <f>ROUND(I1711*H1711,2)</f>
        <v>0</v>
      </c>
      <c r="K1711" s="217" t="s">
        <v>219</v>
      </c>
      <c r="L1711" s="46"/>
      <c r="M1711" s="222" t="s">
        <v>19</v>
      </c>
      <c r="N1711" s="223" t="s">
        <v>45</v>
      </c>
      <c r="O1711" s="86"/>
      <c r="P1711" s="224">
        <f>O1711*H1711</f>
        <v>0</v>
      </c>
      <c r="Q1711" s="224">
        <v>0</v>
      </c>
      <c r="R1711" s="224">
        <f>Q1711*H1711</f>
        <v>0</v>
      </c>
      <c r="S1711" s="224">
        <v>0</v>
      </c>
      <c r="T1711" s="225">
        <f>S1711*H1711</f>
        <v>0</v>
      </c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R1711" s="226" t="s">
        <v>309</v>
      </c>
      <c r="AT1711" s="226" t="s">
        <v>215</v>
      </c>
      <c r="AU1711" s="226" t="s">
        <v>83</v>
      </c>
      <c r="AY1711" s="19" t="s">
        <v>213</v>
      </c>
      <c r="BE1711" s="227">
        <f>IF(N1711="základní",J1711,0)</f>
        <v>0</v>
      </c>
      <c r="BF1711" s="227">
        <f>IF(N1711="snížená",J1711,0)</f>
        <v>0</v>
      </c>
      <c r="BG1711" s="227">
        <f>IF(N1711="zákl. přenesená",J1711,0)</f>
        <v>0</v>
      </c>
      <c r="BH1711" s="227">
        <f>IF(N1711="sníž. přenesená",J1711,0)</f>
        <v>0</v>
      </c>
      <c r="BI1711" s="227">
        <f>IF(N1711="nulová",J1711,0)</f>
        <v>0</v>
      </c>
      <c r="BJ1711" s="19" t="s">
        <v>81</v>
      </c>
      <c r="BK1711" s="227">
        <f>ROUND(I1711*H1711,2)</f>
        <v>0</v>
      </c>
      <c r="BL1711" s="19" t="s">
        <v>309</v>
      </c>
      <c r="BM1711" s="226" t="s">
        <v>2244</v>
      </c>
    </row>
    <row r="1712" s="13" customFormat="1">
      <c r="A1712" s="13"/>
      <c r="B1712" s="228"/>
      <c r="C1712" s="229"/>
      <c r="D1712" s="230" t="s">
        <v>222</v>
      </c>
      <c r="E1712" s="231" t="s">
        <v>19</v>
      </c>
      <c r="F1712" s="232" t="s">
        <v>271</v>
      </c>
      <c r="G1712" s="229"/>
      <c r="H1712" s="231" t="s">
        <v>19</v>
      </c>
      <c r="I1712" s="233"/>
      <c r="J1712" s="229"/>
      <c r="K1712" s="229"/>
      <c r="L1712" s="234"/>
      <c r="M1712" s="235"/>
      <c r="N1712" s="236"/>
      <c r="O1712" s="236"/>
      <c r="P1712" s="236"/>
      <c r="Q1712" s="236"/>
      <c r="R1712" s="236"/>
      <c r="S1712" s="236"/>
      <c r="T1712" s="237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38" t="s">
        <v>222</v>
      </c>
      <c r="AU1712" s="238" t="s">
        <v>83</v>
      </c>
      <c r="AV1712" s="13" t="s">
        <v>81</v>
      </c>
      <c r="AW1712" s="13" t="s">
        <v>34</v>
      </c>
      <c r="AX1712" s="13" t="s">
        <v>74</v>
      </c>
      <c r="AY1712" s="238" t="s">
        <v>213</v>
      </c>
    </row>
    <row r="1713" s="13" customFormat="1">
      <c r="A1713" s="13"/>
      <c r="B1713" s="228"/>
      <c r="C1713" s="229"/>
      <c r="D1713" s="230" t="s">
        <v>222</v>
      </c>
      <c r="E1713" s="231" t="s">
        <v>19</v>
      </c>
      <c r="F1713" s="232" t="s">
        <v>2245</v>
      </c>
      <c r="G1713" s="229"/>
      <c r="H1713" s="231" t="s">
        <v>19</v>
      </c>
      <c r="I1713" s="233"/>
      <c r="J1713" s="229"/>
      <c r="K1713" s="229"/>
      <c r="L1713" s="234"/>
      <c r="M1713" s="235"/>
      <c r="N1713" s="236"/>
      <c r="O1713" s="236"/>
      <c r="P1713" s="236"/>
      <c r="Q1713" s="236"/>
      <c r="R1713" s="236"/>
      <c r="S1713" s="236"/>
      <c r="T1713" s="237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38" t="s">
        <v>222</v>
      </c>
      <c r="AU1713" s="238" t="s">
        <v>83</v>
      </c>
      <c r="AV1713" s="13" t="s">
        <v>81</v>
      </c>
      <c r="AW1713" s="13" t="s">
        <v>34</v>
      </c>
      <c r="AX1713" s="13" t="s">
        <v>74</v>
      </c>
      <c r="AY1713" s="238" t="s">
        <v>213</v>
      </c>
    </row>
    <row r="1714" s="14" customFormat="1">
      <c r="A1714" s="14"/>
      <c r="B1714" s="239"/>
      <c r="C1714" s="240"/>
      <c r="D1714" s="230" t="s">
        <v>222</v>
      </c>
      <c r="E1714" s="241" t="s">
        <v>19</v>
      </c>
      <c r="F1714" s="242" t="s">
        <v>2246</v>
      </c>
      <c r="G1714" s="240"/>
      <c r="H1714" s="243">
        <v>11.52</v>
      </c>
      <c r="I1714" s="244"/>
      <c r="J1714" s="240"/>
      <c r="K1714" s="240"/>
      <c r="L1714" s="245"/>
      <c r="M1714" s="246"/>
      <c r="N1714" s="247"/>
      <c r="O1714" s="247"/>
      <c r="P1714" s="247"/>
      <c r="Q1714" s="247"/>
      <c r="R1714" s="247"/>
      <c r="S1714" s="247"/>
      <c r="T1714" s="248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49" t="s">
        <v>222</v>
      </c>
      <c r="AU1714" s="249" t="s">
        <v>83</v>
      </c>
      <c r="AV1714" s="14" t="s">
        <v>83</v>
      </c>
      <c r="AW1714" s="14" t="s">
        <v>34</v>
      </c>
      <c r="AX1714" s="14" t="s">
        <v>81</v>
      </c>
      <c r="AY1714" s="249" t="s">
        <v>213</v>
      </c>
    </row>
    <row r="1715" s="2" customFormat="1" ht="16.5" customHeight="1">
      <c r="A1715" s="40"/>
      <c r="B1715" s="41"/>
      <c r="C1715" s="272" t="s">
        <v>2247</v>
      </c>
      <c r="D1715" s="272" t="s">
        <v>310</v>
      </c>
      <c r="E1715" s="273" t="s">
        <v>2248</v>
      </c>
      <c r="F1715" s="274" t="s">
        <v>2249</v>
      </c>
      <c r="G1715" s="275" t="s">
        <v>236</v>
      </c>
      <c r="H1715" s="276">
        <v>11.981</v>
      </c>
      <c r="I1715" s="277"/>
      <c r="J1715" s="278">
        <f>ROUND(I1715*H1715,2)</f>
        <v>0</v>
      </c>
      <c r="K1715" s="274" t="s">
        <v>219</v>
      </c>
      <c r="L1715" s="279"/>
      <c r="M1715" s="280" t="s">
        <v>19</v>
      </c>
      <c r="N1715" s="281" t="s">
        <v>45</v>
      </c>
      <c r="O1715" s="86"/>
      <c r="P1715" s="224">
        <f>O1715*H1715</f>
        <v>0</v>
      </c>
      <c r="Q1715" s="224">
        <v>0.015599999999999999</v>
      </c>
      <c r="R1715" s="224">
        <f>Q1715*H1715</f>
        <v>0.1869036</v>
      </c>
      <c r="S1715" s="224">
        <v>0</v>
      </c>
      <c r="T1715" s="225">
        <f>S1715*H1715</f>
        <v>0</v>
      </c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R1715" s="226" t="s">
        <v>397</v>
      </c>
      <c r="AT1715" s="226" t="s">
        <v>310</v>
      </c>
      <c r="AU1715" s="226" t="s">
        <v>83</v>
      </c>
      <c r="AY1715" s="19" t="s">
        <v>213</v>
      </c>
      <c r="BE1715" s="227">
        <f>IF(N1715="základní",J1715,0)</f>
        <v>0</v>
      </c>
      <c r="BF1715" s="227">
        <f>IF(N1715="snížená",J1715,0)</f>
        <v>0</v>
      </c>
      <c r="BG1715" s="227">
        <f>IF(N1715="zákl. přenesená",J1715,0)</f>
        <v>0</v>
      </c>
      <c r="BH1715" s="227">
        <f>IF(N1715="sníž. přenesená",J1715,0)</f>
        <v>0</v>
      </c>
      <c r="BI1715" s="227">
        <f>IF(N1715="nulová",J1715,0)</f>
        <v>0</v>
      </c>
      <c r="BJ1715" s="19" t="s">
        <v>81</v>
      </c>
      <c r="BK1715" s="227">
        <f>ROUND(I1715*H1715,2)</f>
        <v>0</v>
      </c>
      <c r="BL1715" s="19" t="s">
        <v>309</v>
      </c>
      <c r="BM1715" s="226" t="s">
        <v>2250</v>
      </c>
    </row>
    <row r="1716" s="14" customFormat="1">
      <c r="A1716" s="14"/>
      <c r="B1716" s="239"/>
      <c r="C1716" s="240"/>
      <c r="D1716" s="230" t="s">
        <v>222</v>
      </c>
      <c r="E1716" s="241" t="s">
        <v>19</v>
      </c>
      <c r="F1716" s="242" t="s">
        <v>2251</v>
      </c>
      <c r="G1716" s="240"/>
      <c r="H1716" s="243">
        <v>11.981</v>
      </c>
      <c r="I1716" s="244"/>
      <c r="J1716" s="240"/>
      <c r="K1716" s="240"/>
      <c r="L1716" s="245"/>
      <c r="M1716" s="246"/>
      <c r="N1716" s="247"/>
      <c r="O1716" s="247"/>
      <c r="P1716" s="247"/>
      <c r="Q1716" s="247"/>
      <c r="R1716" s="247"/>
      <c r="S1716" s="247"/>
      <c r="T1716" s="248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49" t="s">
        <v>222</v>
      </c>
      <c r="AU1716" s="249" t="s">
        <v>83</v>
      </c>
      <c r="AV1716" s="14" t="s">
        <v>83</v>
      </c>
      <c r="AW1716" s="14" t="s">
        <v>34</v>
      </c>
      <c r="AX1716" s="14" t="s">
        <v>81</v>
      </c>
      <c r="AY1716" s="249" t="s">
        <v>213</v>
      </c>
    </row>
    <row r="1717" s="2" customFormat="1" ht="16.5" customHeight="1">
      <c r="A1717" s="40"/>
      <c r="B1717" s="41"/>
      <c r="C1717" s="215" t="s">
        <v>2252</v>
      </c>
      <c r="D1717" s="215" t="s">
        <v>215</v>
      </c>
      <c r="E1717" s="216" t="s">
        <v>2253</v>
      </c>
      <c r="F1717" s="217" t="s">
        <v>2254</v>
      </c>
      <c r="G1717" s="218" t="s">
        <v>236</v>
      </c>
      <c r="H1717" s="219">
        <v>11.52</v>
      </c>
      <c r="I1717" s="220"/>
      <c r="J1717" s="221">
        <f>ROUND(I1717*H1717,2)</f>
        <v>0</v>
      </c>
      <c r="K1717" s="217" t="s">
        <v>219</v>
      </c>
      <c r="L1717" s="46"/>
      <c r="M1717" s="222" t="s">
        <v>19</v>
      </c>
      <c r="N1717" s="223" t="s">
        <v>45</v>
      </c>
      <c r="O1717" s="86"/>
      <c r="P1717" s="224">
        <f>O1717*H1717</f>
        <v>0</v>
      </c>
      <c r="Q1717" s="224">
        <v>0.00020000000000000001</v>
      </c>
      <c r="R1717" s="224">
        <f>Q1717*H1717</f>
        <v>0.0023040000000000001</v>
      </c>
      <c r="S1717" s="224">
        <v>0</v>
      </c>
      <c r="T1717" s="225">
        <f>S1717*H1717</f>
        <v>0</v>
      </c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R1717" s="226" t="s">
        <v>309</v>
      </c>
      <c r="AT1717" s="226" t="s">
        <v>215</v>
      </c>
      <c r="AU1717" s="226" t="s">
        <v>83</v>
      </c>
      <c r="AY1717" s="19" t="s">
        <v>213</v>
      </c>
      <c r="BE1717" s="227">
        <f>IF(N1717="základní",J1717,0)</f>
        <v>0</v>
      </c>
      <c r="BF1717" s="227">
        <f>IF(N1717="snížená",J1717,0)</f>
        <v>0</v>
      </c>
      <c r="BG1717" s="227">
        <f>IF(N1717="zákl. přenesená",J1717,0)</f>
        <v>0</v>
      </c>
      <c r="BH1717" s="227">
        <f>IF(N1717="sníž. přenesená",J1717,0)</f>
        <v>0</v>
      </c>
      <c r="BI1717" s="227">
        <f>IF(N1717="nulová",J1717,0)</f>
        <v>0</v>
      </c>
      <c r="BJ1717" s="19" t="s">
        <v>81</v>
      </c>
      <c r="BK1717" s="227">
        <f>ROUND(I1717*H1717,2)</f>
        <v>0</v>
      </c>
      <c r="BL1717" s="19" t="s">
        <v>309</v>
      </c>
      <c r="BM1717" s="226" t="s">
        <v>2255</v>
      </c>
    </row>
    <row r="1718" s="2" customFormat="1">
      <c r="A1718" s="40"/>
      <c r="B1718" s="41"/>
      <c r="C1718" s="215" t="s">
        <v>2256</v>
      </c>
      <c r="D1718" s="215" t="s">
        <v>215</v>
      </c>
      <c r="E1718" s="216" t="s">
        <v>2257</v>
      </c>
      <c r="F1718" s="217" t="s">
        <v>2258</v>
      </c>
      <c r="G1718" s="218" t="s">
        <v>236</v>
      </c>
      <c r="H1718" s="219">
        <v>179.11099999999999</v>
      </c>
      <c r="I1718" s="220"/>
      <c r="J1718" s="221">
        <f>ROUND(I1718*H1718,2)</f>
        <v>0</v>
      </c>
      <c r="K1718" s="217" t="s">
        <v>219</v>
      </c>
      <c r="L1718" s="46"/>
      <c r="M1718" s="222" t="s">
        <v>19</v>
      </c>
      <c r="N1718" s="223" t="s">
        <v>45</v>
      </c>
      <c r="O1718" s="86"/>
      <c r="P1718" s="224">
        <f>O1718*H1718</f>
        <v>0</v>
      </c>
      <c r="Q1718" s="224">
        <v>0.034119999999999998</v>
      </c>
      <c r="R1718" s="224">
        <f>Q1718*H1718</f>
        <v>6.1112673199999996</v>
      </c>
      <c r="S1718" s="224">
        <v>0</v>
      </c>
      <c r="T1718" s="225">
        <f>S1718*H1718</f>
        <v>0</v>
      </c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R1718" s="226" t="s">
        <v>309</v>
      </c>
      <c r="AT1718" s="226" t="s">
        <v>215</v>
      </c>
      <c r="AU1718" s="226" t="s">
        <v>83</v>
      </c>
      <c r="AY1718" s="19" t="s">
        <v>213</v>
      </c>
      <c r="BE1718" s="227">
        <f>IF(N1718="základní",J1718,0)</f>
        <v>0</v>
      </c>
      <c r="BF1718" s="227">
        <f>IF(N1718="snížená",J1718,0)</f>
        <v>0</v>
      </c>
      <c r="BG1718" s="227">
        <f>IF(N1718="zákl. přenesená",J1718,0)</f>
        <v>0</v>
      </c>
      <c r="BH1718" s="227">
        <f>IF(N1718="sníž. přenesená",J1718,0)</f>
        <v>0</v>
      </c>
      <c r="BI1718" s="227">
        <f>IF(N1718="nulová",J1718,0)</f>
        <v>0</v>
      </c>
      <c r="BJ1718" s="19" t="s">
        <v>81</v>
      </c>
      <c r="BK1718" s="227">
        <f>ROUND(I1718*H1718,2)</f>
        <v>0</v>
      </c>
      <c r="BL1718" s="19" t="s">
        <v>309</v>
      </c>
      <c r="BM1718" s="226" t="s">
        <v>2259</v>
      </c>
    </row>
    <row r="1719" s="13" customFormat="1">
      <c r="A1719" s="13"/>
      <c r="B1719" s="228"/>
      <c r="C1719" s="229"/>
      <c r="D1719" s="230" t="s">
        <v>222</v>
      </c>
      <c r="E1719" s="231" t="s">
        <v>19</v>
      </c>
      <c r="F1719" s="232" t="s">
        <v>271</v>
      </c>
      <c r="G1719" s="229"/>
      <c r="H1719" s="231" t="s">
        <v>19</v>
      </c>
      <c r="I1719" s="233"/>
      <c r="J1719" s="229"/>
      <c r="K1719" s="229"/>
      <c r="L1719" s="234"/>
      <c r="M1719" s="235"/>
      <c r="N1719" s="236"/>
      <c r="O1719" s="236"/>
      <c r="P1719" s="236"/>
      <c r="Q1719" s="236"/>
      <c r="R1719" s="236"/>
      <c r="S1719" s="236"/>
      <c r="T1719" s="237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38" t="s">
        <v>222</v>
      </c>
      <c r="AU1719" s="238" t="s">
        <v>83</v>
      </c>
      <c r="AV1719" s="13" t="s">
        <v>81</v>
      </c>
      <c r="AW1719" s="13" t="s">
        <v>34</v>
      </c>
      <c r="AX1719" s="13" t="s">
        <v>74</v>
      </c>
      <c r="AY1719" s="238" t="s">
        <v>213</v>
      </c>
    </row>
    <row r="1720" s="14" customFormat="1">
      <c r="A1720" s="14"/>
      <c r="B1720" s="239"/>
      <c r="C1720" s="240"/>
      <c r="D1720" s="230" t="s">
        <v>222</v>
      </c>
      <c r="E1720" s="241" t="s">
        <v>19</v>
      </c>
      <c r="F1720" s="242" t="s">
        <v>1227</v>
      </c>
      <c r="G1720" s="240"/>
      <c r="H1720" s="243">
        <v>179.11099999999999</v>
      </c>
      <c r="I1720" s="244"/>
      <c r="J1720" s="240"/>
      <c r="K1720" s="240"/>
      <c r="L1720" s="245"/>
      <c r="M1720" s="246"/>
      <c r="N1720" s="247"/>
      <c r="O1720" s="247"/>
      <c r="P1720" s="247"/>
      <c r="Q1720" s="247"/>
      <c r="R1720" s="247"/>
      <c r="S1720" s="247"/>
      <c r="T1720" s="248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49" t="s">
        <v>222</v>
      </c>
      <c r="AU1720" s="249" t="s">
        <v>83</v>
      </c>
      <c r="AV1720" s="14" t="s">
        <v>83</v>
      </c>
      <c r="AW1720" s="14" t="s">
        <v>34</v>
      </c>
      <c r="AX1720" s="14" t="s">
        <v>81</v>
      </c>
      <c r="AY1720" s="249" t="s">
        <v>213</v>
      </c>
    </row>
    <row r="1721" s="2" customFormat="1">
      <c r="A1721" s="40"/>
      <c r="B1721" s="41"/>
      <c r="C1721" s="215" t="s">
        <v>2260</v>
      </c>
      <c r="D1721" s="215" t="s">
        <v>215</v>
      </c>
      <c r="E1721" s="216" t="s">
        <v>2261</v>
      </c>
      <c r="F1721" s="217" t="s">
        <v>2262</v>
      </c>
      <c r="G1721" s="218" t="s">
        <v>236</v>
      </c>
      <c r="H1721" s="219">
        <v>103.322</v>
      </c>
      <c r="I1721" s="220"/>
      <c r="J1721" s="221">
        <f>ROUND(I1721*H1721,2)</f>
        <v>0</v>
      </c>
      <c r="K1721" s="217" t="s">
        <v>19</v>
      </c>
      <c r="L1721" s="46"/>
      <c r="M1721" s="222" t="s">
        <v>19</v>
      </c>
      <c r="N1721" s="223" t="s">
        <v>45</v>
      </c>
      <c r="O1721" s="86"/>
      <c r="P1721" s="224">
        <f>O1721*H1721</f>
        <v>0</v>
      </c>
      <c r="Q1721" s="224">
        <v>0.043082000000000002</v>
      </c>
      <c r="R1721" s="224">
        <f>Q1721*H1721</f>
        <v>4.4513184040000002</v>
      </c>
      <c r="S1721" s="224">
        <v>0</v>
      </c>
      <c r="T1721" s="225">
        <f>S1721*H1721</f>
        <v>0</v>
      </c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R1721" s="226" t="s">
        <v>309</v>
      </c>
      <c r="AT1721" s="226" t="s">
        <v>215</v>
      </c>
      <c r="AU1721" s="226" t="s">
        <v>83</v>
      </c>
      <c r="AY1721" s="19" t="s">
        <v>213</v>
      </c>
      <c r="BE1721" s="227">
        <f>IF(N1721="základní",J1721,0)</f>
        <v>0</v>
      </c>
      <c r="BF1721" s="227">
        <f>IF(N1721="snížená",J1721,0)</f>
        <v>0</v>
      </c>
      <c r="BG1721" s="227">
        <f>IF(N1721="zákl. přenesená",J1721,0)</f>
        <v>0</v>
      </c>
      <c r="BH1721" s="227">
        <f>IF(N1721="sníž. přenesená",J1721,0)</f>
        <v>0</v>
      </c>
      <c r="BI1721" s="227">
        <f>IF(N1721="nulová",J1721,0)</f>
        <v>0</v>
      </c>
      <c r="BJ1721" s="19" t="s">
        <v>81</v>
      </c>
      <c r="BK1721" s="227">
        <f>ROUND(I1721*H1721,2)</f>
        <v>0</v>
      </c>
      <c r="BL1721" s="19" t="s">
        <v>309</v>
      </c>
      <c r="BM1721" s="226" t="s">
        <v>2263</v>
      </c>
    </row>
    <row r="1722" s="13" customFormat="1">
      <c r="A1722" s="13"/>
      <c r="B1722" s="228"/>
      <c r="C1722" s="229"/>
      <c r="D1722" s="230" t="s">
        <v>222</v>
      </c>
      <c r="E1722" s="231" t="s">
        <v>19</v>
      </c>
      <c r="F1722" s="232" t="s">
        <v>271</v>
      </c>
      <c r="G1722" s="229"/>
      <c r="H1722" s="231" t="s">
        <v>19</v>
      </c>
      <c r="I1722" s="233"/>
      <c r="J1722" s="229"/>
      <c r="K1722" s="229"/>
      <c r="L1722" s="234"/>
      <c r="M1722" s="235"/>
      <c r="N1722" s="236"/>
      <c r="O1722" s="236"/>
      <c r="P1722" s="236"/>
      <c r="Q1722" s="236"/>
      <c r="R1722" s="236"/>
      <c r="S1722" s="236"/>
      <c r="T1722" s="237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38" t="s">
        <v>222</v>
      </c>
      <c r="AU1722" s="238" t="s">
        <v>83</v>
      </c>
      <c r="AV1722" s="13" t="s">
        <v>81</v>
      </c>
      <c r="AW1722" s="13" t="s">
        <v>34</v>
      </c>
      <c r="AX1722" s="13" t="s">
        <v>74</v>
      </c>
      <c r="AY1722" s="238" t="s">
        <v>213</v>
      </c>
    </row>
    <row r="1723" s="14" customFormat="1">
      <c r="A1723" s="14"/>
      <c r="B1723" s="239"/>
      <c r="C1723" s="240"/>
      <c r="D1723" s="230" t="s">
        <v>222</v>
      </c>
      <c r="E1723" s="241" t="s">
        <v>19</v>
      </c>
      <c r="F1723" s="242" t="s">
        <v>1859</v>
      </c>
      <c r="G1723" s="240"/>
      <c r="H1723" s="243">
        <v>103.322</v>
      </c>
      <c r="I1723" s="244"/>
      <c r="J1723" s="240"/>
      <c r="K1723" s="240"/>
      <c r="L1723" s="245"/>
      <c r="M1723" s="246"/>
      <c r="N1723" s="247"/>
      <c r="O1723" s="247"/>
      <c r="P1723" s="247"/>
      <c r="Q1723" s="247"/>
      <c r="R1723" s="247"/>
      <c r="S1723" s="247"/>
      <c r="T1723" s="248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49" t="s">
        <v>222</v>
      </c>
      <c r="AU1723" s="249" t="s">
        <v>83</v>
      </c>
      <c r="AV1723" s="14" t="s">
        <v>83</v>
      </c>
      <c r="AW1723" s="14" t="s">
        <v>34</v>
      </c>
      <c r="AX1723" s="14" t="s">
        <v>81</v>
      </c>
      <c r="AY1723" s="249" t="s">
        <v>213</v>
      </c>
    </row>
    <row r="1724" s="2" customFormat="1" ht="16.5" customHeight="1">
      <c r="A1724" s="40"/>
      <c r="B1724" s="41"/>
      <c r="C1724" s="215" t="s">
        <v>2264</v>
      </c>
      <c r="D1724" s="215" t="s">
        <v>215</v>
      </c>
      <c r="E1724" s="216" t="s">
        <v>2265</v>
      </c>
      <c r="F1724" s="217" t="s">
        <v>2266</v>
      </c>
      <c r="G1724" s="218" t="s">
        <v>338</v>
      </c>
      <c r="H1724" s="219">
        <v>1023.334</v>
      </c>
      <c r="I1724" s="220"/>
      <c r="J1724" s="221">
        <f>ROUND(I1724*H1724,2)</f>
        <v>0</v>
      </c>
      <c r="K1724" s="217" t="s">
        <v>219</v>
      </c>
      <c r="L1724" s="46"/>
      <c r="M1724" s="222" t="s">
        <v>19</v>
      </c>
      <c r="N1724" s="223" t="s">
        <v>45</v>
      </c>
      <c r="O1724" s="86"/>
      <c r="P1724" s="224">
        <f>O1724*H1724</f>
        <v>0</v>
      </c>
      <c r="Q1724" s="224">
        <v>1.0000000000000001E-05</v>
      </c>
      <c r="R1724" s="224">
        <f>Q1724*H1724</f>
        <v>0.010233340000000001</v>
      </c>
      <c r="S1724" s="224">
        <v>0</v>
      </c>
      <c r="T1724" s="225">
        <f>S1724*H1724</f>
        <v>0</v>
      </c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R1724" s="226" t="s">
        <v>309</v>
      </c>
      <c r="AT1724" s="226" t="s">
        <v>215</v>
      </c>
      <c r="AU1724" s="226" t="s">
        <v>83</v>
      </c>
      <c r="AY1724" s="19" t="s">
        <v>213</v>
      </c>
      <c r="BE1724" s="227">
        <f>IF(N1724="základní",J1724,0)</f>
        <v>0</v>
      </c>
      <c r="BF1724" s="227">
        <f>IF(N1724="snížená",J1724,0)</f>
        <v>0</v>
      </c>
      <c r="BG1724" s="227">
        <f>IF(N1724="zákl. přenesená",J1724,0)</f>
        <v>0</v>
      </c>
      <c r="BH1724" s="227">
        <f>IF(N1724="sníž. přenesená",J1724,0)</f>
        <v>0</v>
      </c>
      <c r="BI1724" s="227">
        <f>IF(N1724="nulová",J1724,0)</f>
        <v>0</v>
      </c>
      <c r="BJ1724" s="19" t="s">
        <v>81</v>
      </c>
      <c r="BK1724" s="227">
        <f>ROUND(I1724*H1724,2)</f>
        <v>0</v>
      </c>
      <c r="BL1724" s="19" t="s">
        <v>309</v>
      </c>
      <c r="BM1724" s="226" t="s">
        <v>2267</v>
      </c>
    </row>
    <row r="1725" s="13" customFormat="1">
      <c r="A1725" s="13"/>
      <c r="B1725" s="228"/>
      <c r="C1725" s="229"/>
      <c r="D1725" s="230" t="s">
        <v>222</v>
      </c>
      <c r="E1725" s="231" t="s">
        <v>19</v>
      </c>
      <c r="F1725" s="232" t="s">
        <v>271</v>
      </c>
      <c r="G1725" s="229"/>
      <c r="H1725" s="231" t="s">
        <v>19</v>
      </c>
      <c r="I1725" s="233"/>
      <c r="J1725" s="229"/>
      <c r="K1725" s="229"/>
      <c r="L1725" s="234"/>
      <c r="M1725" s="235"/>
      <c r="N1725" s="236"/>
      <c r="O1725" s="236"/>
      <c r="P1725" s="236"/>
      <c r="Q1725" s="236"/>
      <c r="R1725" s="236"/>
      <c r="S1725" s="236"/>
      <c r="T1725" s="237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38" t="s">
        <v>222</v>
      </c>
      <c r="AU1725" s="238" t="s">
        <v>83</v>
      </c>
      <c r="AV1725" s="13" t="s">
        <v>81</v>
      </c>
      <c r="AW1725" s="13" t="s">
        <v>34</v>
      </c>
      <c r="AX1725" s="13" t="s">
        <v>74</v>
      </c>
      <c r="AY1725" s="238" t="s">
        <v>213</v>
      </c>
    </row>
    <row r="1726" s="13" customFormat="1">
      <c r="A1726" s="13"/>
      <c r="B1726" s="228"/>
      <c r="C1726" s="229"/>
      <c r="D1726" s="230" t="s">
        <v>222</v>
      </c>
      <c r="E1726" s="231" t="s">
        <v>19</v>
      </c>
      <c r="F1726" s="232" t="s">
        <v>2268</v>
      </c>
      <c r="G1726" s="229"/>
      <c r="H1726" s="231" t="s">
        <v>19</v>
      </c>
      <c r="I1726" s="233"/>
      <c r="J1726" s="229"/>
      <c r="K1726" s="229"/>
      <c r="L1726" s="234"/>
      <c r="M1726" s="235"/>
      <c r="N1726" s="236"/>
      <c r="O1726" s="236"/>
      <c r="P1726" s="236"/>
      <c r="Q1726" s="236"/>
      <c r="R1726" s="236"/>
      <c r="S1726" s="236"/>
      <c r="T1726" s="237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38" t="s">
        <v>222</v>
      </c>
      <c r="AU1726" s="238" t="s">
        <v>83</v>
      </c>
      <c r="AV1726" s="13" t="s">
        <v>81</v>
      </c>
      <c r="AW1726" s="13" t="s">
        <v>34</v>
      </c>
      <c r="AX1726" s="13" t="s">
        <v>74</v>
      </c>
      <c r="AY1726" s="238" t="s">
        <v>213</v>
      </c>
    </row>
    <row r="1727" s="13" customFormat="1">
      <c r="A1727" s="13"/>
      <c r="B1727" s="228"/>
      <c r="C1727" s="229"/>
      <c r="D1727" s="230" t="s">
        <v>222</v>
      </c>
      <c r="E1727" s="231" t="s">
        <v>19</v>
      </c>
      <c r="F1727" s="232" t="s">
        <v>2269</v>
      </c>
      <c r="G1727" s="229"/>
      <c r="H1727" s="231" t="s">
        <v>19</v>
      </c>
      <c r="I1727" s="233"/>
      <c r="J1727" s="229"/>
      <c r="K1727" s="229"/>
      <c r="L1727" s="234"/>
      <c r="M1727" s="235"/>
      <c r="N1727" s="236"/>
      <c r="O1727" s="236"/>
      <c r="P1727" s="236"/>
      <c r="Q1727" s="236"/>
      <c r="R1727" s="236"/>
      <c r="S1727" s="236"/>
      <c r="T1727" s="237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38" t="s">
        <v>222</v>
      </c>
      <c r="AU1727" s="238" t="s">
        <v>83</v>
      </c>
      <c r="AV1727" s="13" t="s">
        <v>81</v>
      </c>
      <c r="AW1727" s="13" t="s">
        <v>34</v>
      </c>
      <c r="AX1727" s="13" t="s">
        <v>74</v>
      </c>
      <c r="AY1727" s="238" t="s">
        <v>213</v>
      </c>
    </row>
    <row r="1728" s="14" customFormat="1">
      <c r="A1728" s="14"/>
      <c r="B1728" s="239"/>
      <c r="C1728" s="240"/>
      <c r="D1728" s="230" t="s">
        <v>222</v>
      </c>
      <c r="E1728" s="241" t="s">
        <v>19</v>
      </c>
      <c r="F1728" s="242" t="s">
        <v>2270</v>
      </c>
      <c r="G1728" s="240"/>
      <c r="H1728" s="243">
        <v>85.766999999999996</v>
      </c>
      <c r="I1728" s="244"/>
      <c r="J1728" s="240"/>
      <c r="K1728" s="240"/>
      <c r="L1728" s="245"/>
      <c r="M1728" s="246"/>
      <c r="N1728" s="247"/>
      <c r="O1728" s="247"/>
      <c r="P1728" s="247"/>
      <c r="Q1728" s="247"/>
      <c r="R1728" s="247"/>
      <c r="S1728" s="247"/>
      <c r="T1728" s="248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49" t="s">
        <v>222</v>
      </c>
      <c r="AU1728" s="249" t="s">
        <v>83</v>
      </c>
      <c r="AV1728" s="14" t="s">
        <v>83</v>
      </c>
      <c r="AW1728" s="14" t="s">
        <v>34</v>
      </c>
      <c r="AX1728" s="14" t="s">
        <v>74</v>
      </c>
      <c r="AY1728" s="249" t="s">
        <v>213</v>
      </c>
    </row>
    <row r="1729" s="14" customFormat="1">
      <c r="A1729" s="14"/>
      <c r="B1729" s="239"/>
      <c r="C1729" s="240"/>
      <c r="D1729" s="230" t="s">
        <v>222</v>
      </c>
      <c r="E1729" s="241" t="s">
        <v>19</v>
      </c>
      <c r="F1729" s="242" t="s">
        <v>2271</v>
      </c>
      <c r="G1729" s="240"/>
      <c r="H1729" s="243">
        <v>189.65199999999999</v>
      </c>
      <c r="I1729" s="244"/>
      <c r="J1729" s="240"/>
      <c r="K1729" s="240"/>
      <c r="L1729" s="245"/>
      <c r="M1729" s="246"/>
      <c r="N1729" s="247"/>
      <c r="O1729" s="247"/>
      <c r="P1729" s="247"/>
      <c r="Q1729" s="247"/>
      <c r="R1729" s="247"/>
      <c r="S1729" s="247"/>
      <c r="T1729" s="248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49" t="s">
        <v>222</v>
      </c>
      <c r="AU1729" s="249" t="s">
        <v>83</v>
      </c>
      <c r="AV1729" s="14" t="s">
        <v>83</v>
      </c>
      <c r="AW1729" s="14" t="s">
        <v>34</v>
      </c>
      <c r="AX1729" s="14" t="s">
        <v>74</v>
      </c>
      <c r="AY1729" s="249" t="s">
        <v>213</v>
      </c>
    </row>
    <row r="1730" s="14" customFormat="1">
      <c r="A1730" s="14"/>
      <c r="B1730" s="239"/>
      <c r="C1730" s="240"/>
      <c r="D1730" s="230" t="s">
        <v>222</v>
      </c>
      <c r="E1730" s="241" t="s">
        <v>19</v>
      </c>
      <c r="F1730" s="242" t="s">
        <v>2272</v>
      </c>
      <c r="G1730" s="240"/>
      <c r="H1730" s="243">
        <v>37.825000000000003</v>
      </c>
      <c r="I1730" s="244"/>
      <c r="J1730" s="240"/>
      <c r="K1730" s="240"/>
      <c r="L1730" s="245"/>
      <c r="M1730" s="246"/>
      <c r="N1730" s="247"/>
      <c r="O1730" s="247"/>
      <c r="P1730" s="247"/>
      <c r="Q1730" s="247"/>
      <c r="R1730" s="247"/>
      <c r="S1730" s="247"/>
      <c r="T1730" s="248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49" t="s">
        <v>222</v>
      </c>
      <c r="AU1730" s="249" t="s">
        <v>83</v>
      </c>
      <c r="AV1730" s="14" t="s">
        <v>83</v>
      </c>
      <c r="AW1730" s="14" t="s">
        <v>34</v>
      </c>
      <c r="AX1730" s="14" t="s">
        <v>74</v>
      </c>
      <c r="AY1730" s="249" t="s">
        <v>213</v>
      </c>
    </row>
    <row r="1731" s="14" customFormat="1">
      <c r="A1731" s="14"/>
      <c r="B1731" s="239"/>
      <c r="C1731" s="240"/>
      <c r="D1731" s="230" t="s">
        <v>222</v>
      </c>
      <c r="E1731" s="241" t="s">
        <v>19</v>
      </c>
      <c r="F1731" s="242" t="s">
        <v>2273</v>
      </c>
      <c r="G1731" s="240"/>
      <c r="H1731" s="243">
        <v>83.066999999999993</v>
      </c>
      <c r="I1731" s="244"/>
      <c r="J1731" s="240"/>
      <c r="K1731" s="240"/>
      <c r="L1731" s="245"/>
      <c r="M1731" s="246"/>
      <c r="N1731" s="247"/>
      <c r="O1731" s="247"/>
      <c r="P1731" s="247"/>
      <c r="Q1731" s="247"/>
      <c r="R1731" s="247"/>
      <c r="S1731" s="247"/>
      <c r="T1731" s="248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49" t="s">
        <v>222</v>
      </c>
      <c r="AU1731" s="249" t="s">
        <v>83</v>
      </c>
      <c r="AV1731" s="14" t="s">
        <v>83</v>
      </c>
      <c r="AW1731" s="14" t="s">
        <v>34</v>
      </c>
      <c r="AX1731" s="14" t="s">
        <v>74</v>
      </c>
      <c r="AY1731" s="249" t="s">
        <v>213</v>
      </c>
    </row>
    <row r="1732" s="14" customFormat="1">
      <c r="A1732" s="14"/>
      <c r="B1732" s="239"/>
      <c r="C1732" s="240"/>
      <c r="D1732" s="230" t="s">
        <v>222</v>
      </c>
      <c r="E1732" s="241" t="s">
        <v>19</v>
      </c>
      <c r="F1732" s="242" t="s">
        <v>2274</v>
      </c>
      <c r="G1732" s="240"/>
      <c r="H1732" s="243">
        <v>206.61699999999999</v>
      </c>
      <c r="I1732" s="244"/>
      <c r="J1732" s="240"/>
      <c r="K1732" s="240"/>
      <c r="L1732" s="245"/>
      <c r="M1732" s="246"/>
      <c r="N1732" s="247"/>
      <c r="O1732" s="247"/>
      <c r="P1732" s="247"/>
      <c r="Q1732" s="247"/>
      <c r="R1732" s="247"/>
      <c r="S1732" s="247"/>
      <c r="T1732" s="248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49" t="s">
        <v>222</v>
      </c>
      <c r="AU1732" s="249" t="s">
        <v>83</v>
      </c>
      <c r="AV1732" s="14" t="s">
        <v>83</v>
      </c>
      <c r="AW1732" s="14" t="s">
        <v>34</v>
      </c>
      <c r="AX1732" s="14" t="s">
        <v>74</v>
      </c>
      <c r="AY1732" s="249" t="s">
        <v>213</v>
      </c>
    </row>
    <row r="1733" s="14" customFormat="1">
      <c r="A1733" s="14"/>
      <c r="B1733" s="239"/>
      <c r="C1733" s="240"/>
      <c r="D1733" s="230" t="s">
        <v>222</v>
      </c>
      <c r="E1733" s="241" t="s">
        <v>19</v>
      </c>
      <c r="F1733" s="242" t="s">
        <v>2275</v>
      </c>
      <c r="G1733" s="240"/>
      <c r="H1733" s="243">
        <v>39.965000000000003</v>
      </c>
      <c r="I1733" s="244"/>
      <c r="J1733" s="240"/>
      <c r="K1733" s="240"/>
      <c r="L1733" s="245"/>
      <c r="M1733" s="246"/>
      <c r="N1733" s="247"/>
      <c r="O1733" s="247"/>
      <c r="P1733" s="247"/>
      <c r="Q1733" s="247"/>
      <c r="R1733" s="247"/>
      <c r="S1733" s="247"/>
      <c r="T1733" s="248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49" t="s">
        <v>222</v>
      </c>
      <c r="AU1733" s="249" t="s">
        <v>83</v>
      </c>
      <c r="AV1733" s="14" t="s">
        <v>83</v>
      </c>
      <c r="AW1733" s="14" t="s">
        <v>34</v>
      </c>
      <c r="AX1733" s="14" t="s">
        <v>74</v>
      </c>
      <c r="AY1733" s="249" t="s">
        <v>213</v>
      </c>
    </row>
    <row r="1734" s="16" customFormat="1">
      <c r="A1734" s="16"/>
      <c r="B1734" s="261"/>
      <c r="C1734" s="262"/>
      <c r="D1734" s="230" t="s">
        <v>222</v>
      </c>
      <c r="E1734" s="263" t="s">
        <v>19</v>
      </c>
      <c r="F1734" s="264" t="s">
        <v>299</v>
      </c>
      <c r="G1734" s="262"/>
      <c r="H1734" s="265">
        <v>642.89300000000003</v>
      </c>
      <c r="I1734" s="266"/>
      <c r="J1734" s="262"/>
      <c r="K1734" s="262"/>
      <c r="L1734" s="267"/>
      <c r="M1734" s="268"/>
      <c r="N1734" s="269"/>
      <c r="O1734" s="269"/>
      <c r="P1734" s="269"/>
      <c r="Q1734" s="269"/>
      <c r="R1734" s="269"/>
      <c r="S1734" s="269"/>
      <c r="T1734" s="270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T1734" s="271" t="s">
        <v>222</v>
      </c>
      <c r="AU1734" s="271" t="s">
        <v>83</v>
      </c>
      <c r="AV1734" s="16" t="s">
        <v>106</v>
      </c>
      <c r="AW1734" s="16" t="s">
        <v>34</v>
      </c>
      <c r="AX1734" s="16" t="s">
        <v>74</v>
      </c>
      <c r="AY1734" s="271" t="s">
        <v>213</v>
      </c>
    </row>
    <row r="1735" s="13" customFormat="1">
      <c r="A1735" s="13"/>
      <c r="B1735" s="228"/>
      <c r="C1735" s="229"/>
      <c r="D1735" s="230" t="s">
        <v>222</v>
      </c>
      <c r="E1735" s="231" t="s">
        <v>19</v>
      </c>
      <c r="F1735" s="232" t="s">
        <v>2276</v>
      </c>
      <c r="G1735" s="229"/>
      <c r="H1735" s="231" t="s">
        <v>19</v>
      </c>
      <c r="I1735" s="233"/>
      <c r="J1735" s="229"/>
      <c r="K1735" s="229"/>
      <c r="L1735" s="234"/>
      <c r="M1735" s="235"/>
      <c r="N1735" s="236"/>
      <c r="O1735" s="236"/>
      <c r="P1735" s="236"/>
      <c r="Q1735" s="236"/>
      <c r="R1735" s="236"/>
      <c r="S1735" s="236"/>
      <c r="T1735" s="237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38" t="s">
        <v>222</v>
      </c>
      <c r="AU1735" s="238" t="s">
        <v>83</v>
      </c>
      <c r="AV1735" s="13" t="s">
        <v>81</v>
      </c>
      <c r="AW1735" s="13" t="s">
        <v>34</v>
      </c>
      <c r="AX1735" s="13" t="s">
        <v>74</v>
      </c>
      <c r="AY1735" s="238" t="s">
        <v>213</v>
      </c>
    </row>
    <row r="1736" s="13" customFormat="1">
      <c r="A1736" s="13"/>
      <c r="B1736" s="228"/>
      <c r="C1736" s="229"/>
      <c r="D1736" s="230" t="s">
        <v>222</v>
      </c>
      <c r="E1736" s="231" t="s">
        <v>19</v>
      </c>
      <c r="F1736" s="232" t="s">
        <v>2277</v>
      </c>
      <c r="G1736" s="229"/>
      <c r="H1736" s="231" t="s">
        <v>19</v>
      </c>
      <c r="I1736" s="233"/>
      <c r="J1736" s="229"/>
      <c r="K1736" s="229"/>
      <c r="L1736" s="234"/>
      <c r="M1736" s="235"/>
      <c r="N1736" s="236"/>
      <c r="O1736" s="236"/>
      <c r="P1736" s="236"/>
      <c r="Q1736" s="236"/>
      <c r="R1736" s="236"/>
      <c r="S1736" s="236"/>
      <c r="T1736" s="237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38" t="s">
        <v>222</v>
      </c>
      <c r="AU1736" s="238" t="s">
        <v>83</v>
      </c>
      <c r="AV1736" s="13" t="s">
        <v>81</v>
      </c>
      <c r="AW1736" s="13" t="s">
        <v>34</v>
      </c>
      <c r="AX1736" s="13" t="s">
        <v>74</v>
      </c>
      <c r="AY1736" s="238" t="s">
        <v>213</v>
      </c>
    </row>
    <row r="1737" s="14" customFormat="1">
      <c r="A1737" s="14"/>
      <c r="B1737" s="239"/>
      <c r="C1737" s="240"/>
      <c r="D1737" s="230" t="s">
        <v>222</v>
      </c>
      <c r="E1737" s="241" t="s">
        <v>19</v>
      </c>
      <c r="F1737" s="242" t="s">
        <v>2278</v>
      </c>
      <c r="G1737" s="240"/>
      <c r="H1737" s="243">
        <v>88.492999999999995</v>
      </c>
      <c r="I1737" s="244"/>
      <c r="J1737" s="240"/>
      <c r="K1737" s="240"/>
      <c r="L1737" s="245"/>
      <c r="M1737" s="246"/>
      <c r="N1737" s="247"/>
      <c r="O1737" s="247"/>
      <c r="P1737" s="247"/>
      <c r="Q1737" s="247"/>
      <c r="R1737" s="247"/>
      <c r="S1737" s="247"/>
      <c r="T1737" s="248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49" t="s">
        <v>222</v>
      </c>
      <c r="AU1737" s="249" t="s">
        <v>83</v>
      </c>
      <c r="AV1737" s="14" t="s">
        <v>83</v>
      </c>
      <c r="AW1737" s="14" t="s">
        <v>34</v>
      </c>
      <c r="AX1737" s="14" t="s">
        <v>74</v>
      </c>
      <c r="AY1737" s="249" t="s">
        <v>213</v>
      </c>
    </row>
    <row r="1738" s="14" customFormat="1">
      <c r="A1738" s="14"/>
      <c r="B1738" s="239"/>
      <c r="C1738" s="240"/>
      <c r="D1738" s="230" t="s">
        <v>222</v>
      </c>
      <c r="E1738" s="241" t="s">
        <v>19</v>
      </c>
      <c r="F1738" s="242" t="s">
        <v>2279</v>
      </c>
      <c r="G1738" s="240"/>
      <c r="H1738" s="243">
        <v>63.450000000000003</v>
      </c>
      <c r="I1738" s="244"/>
      <c r="J1738" s="240"/>
      <c r="K1738" s="240"/>
      <c r="L1738" s="245"/>
      <c r="M1738" s="246"/>
      <c r="N1738" s="247"/>
      <c r="O1738" s="247"/>
      <c r="P1738" s="247"/>
      <c r="Q1738" s="247"/>
      <c r="R1738" s="247"/>
      <c r="S1738" s="247"/>
      <c r="T1738" s="248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49" t="s">
        <v>222</v>
      </c>
      <c r="AU1738" s="249" t="s">
        <v>83</v>
      </c>
      <c r="AV1738" s="14" t="s">
        <v>83</v>
      </c>
      <c r="AW1738" s="14" t="s">
        <v>34</v>
      </c>
      <c r="AX1738" s="14" t="s">
        <v>74</v>
      </c>
      <c r="AY1738" s="249" t="s">
        <v>213</v>
      </c>
    </row>
    <row r="1739" s="14" customFormat="1">
      <c r="A1739" s="14"/>
      <c r="B1739" s="239"/>
      <c r="C1739" s="240"/>
      <c r="D1739" s="230" t="s">
        <v>222</v>
      </c>
      <c r="E1739" s="241" t="s">
        <v>19</v>
      </c>
      <c r="F1739" s="242" t="s">
        <v>2280</v>
      </c>
      <c r="G1739" s="240"/>
      <c r="H1739" s="243">
        <v>40.424999999999997</v>
      </c>
      <c r="I1739" s="244"/>
      <c r="J1739" s="240"/>
      <c r="K1739" s="240"/>
      <c r="L1739" s="245"/>
      <c r="M1739" s="246"/>
      <c r="N1739" s="247"/>
      <c r="O1739" s="247"/>
      <c r="P1739" s="247"/>
      <c r="Q1739" s="247"/>
      <c r="R1739" s="247"/>
      <c r="S1739" s="247"/>
      <c r="T1739" s="248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49" t="s">
        <v>222</v>
      </c>
      <c r="AU1739" s="249" t="s">
        <v>83</v>
      </c>
      <c r="AV1739" s="14" t="s">
        <v>83</v>
      </c>
      <c r="AW1739" s="14" t="s">
        <v>34</v>
      </c>
      <c r="AX1739" s="14" t="s">
        <v>74</v>
      </c>
      <c r="AY1739" s="249" t="s">
        <v>213</v>
      </c>
    </row>
    <row r="1740" s="14" customFormat="1">
      <c r="A1740" s="14"/>
      <c r="B1740" s="239"/>
      <c r="C1740" s="240"/>
      <c r="D1740" s="230" t="s">
        <v>222</v>
      </c>
      <c r="E1740" s="241" t="s">
        <v>19</v>
      </c>
      <c r="F1740" s="242" t="s">
        <v>2281</v>
      </c>
      <c r="G1740" s="240"/>
      <c r="H1740" s="243">
        <v>145.798</v>
      </c>
      <c r="I1740" s="244"/>
      <c r="J1740" s="240"/>
      <c r="K1740" s="240"/>
      <c r="L1740" s="245"/>
      <c r="M1740" s="246"/>
      <c r="N1740" s="247"/>
      <c r="O1740" s="247"/>
      <c r="P1740" s="247"/>
      <c r="Q1740" s="247"/>
      <c r="R1740" s="247"/>
      <c r="S1740" s="247"/>
      <c r="T1740" s="248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49" t="s">
        <v>222</v>
      </c>
      <c r="AU1740" s="249" t="s">
        <v>83</v>
      </c>
      <c r="AV1740" s="14" t="s">
        <v>83</v>
      </c>
      <c r="AW1740" s="14" t="s">
        <v>34</v>
      </c>
      <c r="AX1740" s="14" t="s">
        <v>74</v>
      </c>
      <c r="AY1740" s="249" t="s">
        <v>213</v>
      </c>
    </row>
    <row r="1741" s="14" customFormat="1">
      <c r="A1741" s="14"/>
      <c r="B1741" s="239"/>
      <c r="C1741" s="240"/>
      <c r="D1741" s="230" t="s">
        <v>222</v>
      </c>
      <c r="E1741" s="241" t="s">
        <v>19</v>
      </c>
      <c r="F1741" s="242" t="s">
        <v>2282</v>
      </c>
      <c r="G1741" s="240"/>
      <c r="H1741" s="243">
        <v>42.274999999999999</v>
      </c>
      <c r="I1741" s="244"/>
      <c r="J1741" s="240"/>
      <c r="K1741" s="240"/>
      <c r="L1741" s="245"/>
      <c r="M1741" s="246"/>
      <c r="N1741" s="247"/>
      <c r="O1741" s="247"/>
      <c r="P1741" s="247"/>
      <c r="Q1741" s="247"/>
      <c r="R1741" s="247"/>
      <c r="S1741" s="247"/>
      <c r="T1741" s="248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49" t="s">
        <v>222</v>
      </c>
      <c r="AU1741" s="249" t="s">
        <v>83</v>
      </c>
      <c r="AV1741" s="14" t="s">
        <v>83</v>
      </c>
      <c r="AW1741" s="14" t="s">
        <v>34</v>
      </c>
      <c r="AX1741" s="14" t="s">
        <v>74</v>
      </c>
      <c r="AY1741" s="249" t="s">
        <v>213</v>
      </c>
    </row>
    <row r="1742" s="16" customFormat="1">
      <c r="A1742" s="16"/>
      <c r="B1742" s="261"/>
      <c r="C1742" s="262"/>
      <c r="D1742" s="230" t="s">
        <v>222</v>
      </c>
      <c r="E1742" s="263" t="s">
        <v>19</v>
      </c>
      <c r="F1742" s="264" t="s">
        <v>299</v>
      </c>
      <c r="G1742" s="262"/>
      <c r="H1742" s="265">
        <v>380.44099999999997</v>
      </c>
      <c r="I1742" s="266"/>
      <c r="J1742" s="262"/>
      <c r="K1742" s="262"/>
      <c r="L1742" s="267"/>
      <c r="M1742" s="268"/>
      <c r="N1742" s="269"/>
      <c r="O1742" s="269"/>
      <c r="P1742" s="269"/>
      <c r="Q1742" s="269"/>
      <c r="R1742" s="269"/>
      <c r="S1742" s="269"/>
      <c r="T1742" s="270"/>
      <c r="U1742" s="16"/>
      <c r="V1742" s="16"/>
      <c r="W1742" s="16"/>
      <c r="X1742" s="16"/>
      <c r="Y1742" s="16"/>
      <c r="Z1742" s="16"/>
      <c r="AA1742" s="16"/>
      <c r="AB1742" s="16"/>
      <c r="AC1742" s="16"/>
      <c r="AD1742" s="16"/>
      <c r="AE1742" s="16"/>
      <c r="AT1742" s="271" t="s">
        <v>222</v>
      </c>
      <c r="AU1742" s="271" t="s">
        <v>83</v>
      </c>
      <c r="AV1742" s="16" t="s">
        <v>106</v>
      </c>
      <c r="AW1742" s="16" t="s">
        <v>34</v>
      </c>
      <c r="AX1742" s="16" t="s">
        <v>74</v>
      </c>
      <c r="AY1742" s="271" t="s">
        <v>213</v>
      </c>
    </row>
    <row r="1743" s="15" customFormat="1">
      <c r="A1743" s="15"/>
      <c r="B1743" s="250"/>
      <c r="C1743" s="251"/>
      <c r="D1743" s="230" t="s">
        <v>222</v>
      </c>
      <c r="E1743" s="252" t="s">
        <v>19</v>
      </c>
      <c r="F1743" s="253" t="s">
        <v>228</v>
      </c>
      <c r="G1743" s="251"/>
      <c r="H1743" s="254">
        <v>1023.334</v>
      </c>
      <c r="I1743" s="255"/>
      <c r="J1743" s="251"/>
      <c r="K1743" s="251"/>
      <c r="L1743" s="256"/>
      <c r="M1743" s="257"/>
      <c r="N1743" s="258"/>
      <c r="O1743" s="258"/>
      <c r="P1743" s="258"/>
      <c r="Q1743" s="258"/>
      <c r="R1743" s="258"/>
      <c r="S1743" s="258"/>
      <c r="T1743" s="259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T1743" s="260" t="s">
        <v>222</v>
      </c>
      <c r="AU1743" s="260" t="s">
        <v>83</v>
      </c>
      <c r="AV1743" s="15" t="s">
        <v>220</v>
      </c>
      <c r="AW1743" s="15" t="s">
        <v>34</v>
      </c>
      <c r="AX1743" s="15" t="s">
        <v>81</v>
      </c>
      <c r="AY1743" s="260" t="s">
        <v>213</v>
      </c>
    </row>
    <row r="1744" s="2" customFormat="1" ht="16.5" customHeight="1">
      <c r="A1744" s="40"/>
      <c r="B1744" s="41"/>
      <c r="C1744" s="272" t="s">
        <v>2283</v>
      </c>
      <c r="D1744" s="272" t="s">
        <v>310</v>
      </c>
      <c r="E1744" s="273" t="s">
        <v>2284</v>
      </c>
      <c r="F1744" s="274" t="s">
        <v>2285</v>
      </c>
      <c r="G1744" s="275" t="s">
        <v>218</v>
      </c>
      <c r="H1744" s="276">
        <v>9.5030000000000001</v>
      </c>
      <c r="I1744" s="277"/>
      <c r="J1744" s="278">
        <f>ROUND(I1744*H1744,2)</f>
        <v>0</v>
      </c>
      <c r="K1744" s="274" t="s">
        <v>219</v>
      </c>
      <c r="L1744" s="279"/>
      <c r="M1744" s="280" t="s">
        <v>19</v>
      </c>
      <c r="N1744" s="281" t="s">
        <v>45</v>
      </c>
      <c r="O1744" s="86"/>
      <c r="P1744" s="224">
        <f>O1744*H1744</f>
        <v>0</v>
      </c>
      <c r="Q1744" s="224">
        <v>0.55000000000000004</v>
      </c>
      <c r="R1744" s="224">
        <f>Q1744*H1744</f>
        <v>5.2266500000000002</v>
      </c>
      <c r="S1744" s="224">
        <v>0</v>
      </c>
      <c r="T1744" s="225">
        <f>S1744*H1744</f>
        <v>0</v>
      </c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R1744" s="226" t="s">
        <v>397</v>
      </c>
      <c r="AT1744" s="226" t="s">
        <v>310</v>
      </c>
      <c r="AU1744" s="226" t="s">
        <v>83</v>
      </c>
      <c r="AY1744" s="19" t="s">
        <v>213</v>
      </c>
      <c r="BE1744" s="227">
        <f>IF(N1744="základní",J1744,0)</f>
        <v>0</v>
      </c>
      <c r="BF1744" s="227">
        <f>IF(N1744="snížená",J1744,0)</f>
        <v>0</v>
      </c>
      <c r="BG1744" s="227">
        <f>IF(N1744="zákl. přenesená",J1744,0)</f>
        <v>0</v>
      </c>
      <c r="BH1744" s="227">
        <f>IF(N1744="sníž. přenesená",J1744,0)</f>
        <v>0</v>
      </c>
      <c r="BI1744" s="227">
        <f>IF(N1744="nulová",J1744,0)</f>
        <v>0</v>
      </c>
      <c r="BJ1744" s="19" t="s">
        <v>81</v>
      </c>
      <c r="BK1744" s="227">
        <f>ROUND(I1744*H1744,2)</f>
        <v>0</v>
      </c>
      <c r="BL1744" s="19" t="s">
        <v>309</v>
      </c>
      <c r="BM1744" s="226" t="s">
        <v>2286</v>
      </c>
    </row>
    <row r="1745" s="13" customFormat="1">
      <c r="A1745" s="13"/>
      <c r="B1745" s="228"/>
      <c r="C1745" s="229"/>
      <c r="D1745" s="230" t="s">
        <v>222</v>
      </c>
      <c r="E1745" s="231" t="s">
        <v>19</v>
      </c>
      <c r="F1745" s="232" t="s">
        <v>2268</v>
      </c>
      <c r="G1745" s="229"/>
      <c r="H1745" s="231" t="s">
        <v>19</v>
      </c>
      <c r="I1745" s="233"/>
      <c r="J1745" s="229"/>
      <c r="K1745" s="229"/>
      <c r="L1745" s="234"/>
      <c r="M1745" s="235"/>
      <c r="N1745" s="236"/>
      <c r="O1745" s="236"/>
      <c r="P1745" s="236"/>
      <c r="Q1745" s="236"/>
      <c r="R1745" s="236"/>
      <c r="S1745" s="236"/>
      <c r="T1745" s="237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38" t="s">
        <v>222</v>
      </c>
      <c r="AU1745" s="238" t="s">
        <v>83</v>
      </c>
      <c r="AV1745" s="13" t="s">
        <v>81</v>
      </c>
      <c r="AW1745" s="13" t="s">
        <v>34</v>
      </c>
      <c r="AX1745" s="13" t="s">
        <v>74</v>
      </c>
      <c r="AY1745" s="238" t="s">
        <v>213</v>
      </c>
    </row>
    <row r="1746" s="13" customFormat="1">
      <c r="A1746" s="13"/>
      <c r="B1746" s="228"/>
      <c r="C1746" s="229"/>
      <c r="D1746" s="230" t="s">
        <v>222</v>
      </c>
      <c r="E1746" s="231" t="s">
        <v>19</v>
      </c>
      <c r="F1746" s="232" t="s">
        <v>2269</v>
      </c>
      <c r="G1746" s="229"/>
      <c r="H1746" s="231" t="s">
        <v>19</v>
      </c>
      <c r="I1746" s="233"/>
      <c r="J1746" s="229"/>
      <c r="K1746" s="229"/>
      <c r="L1746" s="234"/>
      <c r="M1746" s="235"/>
      <c r="N1746" s="236"/>
      <c r="O1746" s="236"/>
      <c r="P1746" s="236"/>
      <c r="Q1746" s="236"/>
      <c r="R1746" s="236"/>
      <c r="S1746" s="236"/>
      <c r="T1746" s="237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38" t="s">
        <v>222</v>
      </c>
      <c r="AU1746" s="238" t="s">
        <v>83</v>
      </c>
      <c r="AV1746" s="13" t="s">
        <v>81</v>
      </c>
      <c r="AW1746" s="13" t="s">
        <v>34</v>
      </c>
      <c r="AX1746" s="13" t="s">
        <v>74</v>
      </c>
      <c r="AY1746" s="238" t="s">
        <v>213</v>
      </c>
    </row>
    <row r="1747" s="14" customFormat="1">
      <c r="A1747" s="14"/>
      <c r="B1747" s="239"/>
      <c r="C1747" s="240"/>
      <c r="D1747" s="230" t="s">
        <v>222</v>
      </c>
      <c r="E1747" s="241" t="s">
        <v>19</v>
      </c>
      <c r="F1747" s="242" t="s">
        <v>2287</v>
      </c>
      <c r="G1747" s="240"/>
      <c r="H1747" s="243">
        <v>5.7859999999999996</v>
      </c>
      <c r="I1747" s="244"/>
      <c r="J1747" s="240"/>
      <c r="K1747" s="240"/>
      <c r="L1747" s="245"/>
      <c r="M1747" s="246"/>
      <c r="N1747" s="247"/>
      <c r="O1747" s="247"/>
      <c r="P1747" s="247"/>
      <c r="Q1747" s="247"/>
      <c r="R1747" s="247"/>
      <c r="S1747" s="247"/>
      <c r="T1747" s="248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49" t="s">
        <v>222</v>
      </c>
      <c r="AU1747" s="249" t="s">
        <v>83</v>
      </c>
      <c r="AV1747" s="14" t="s">
        <v>83</v>
      </c>
      <c r="AW1747" s="14" t="s">
        <v>34</v>
      </c>
      <c r="AX1747" s="14" t="s">
        <v>74</v>
      </c>
      <c r="AY1747" s="249" t="s">
        <v>213</v>
      </c>
    </row>
    <row r="1748" s="13" customFormat="1">
      <c r="A1748" s="13"/>
      <c r="B1748" s="228"/>
      <c r="C1748" s="229"/>
      <c r="D1748" s="230" t="s">
        <v>222</v>
      </c>
      <c r="E1748" s="231" t="s">
        <v>19</v>
      </c>
      <c r="F1748" s="232" t="s">
        <v>2276</v>
      </c>
      <c r="G1748" s="229"/>
      <c r="H1748" s="231" t="s">
        <v>19</v>
      </c>
      <c r="I1748" s="233"/>
      <c r="J1748" s="229"/>
      <c r="K1748" s="229"/>
      <c r="L1748" s="234"/>
      <c r="M1748" s="235"/>
      <c r="N1748" s="236"/>
      <c r="O1748" s="236"/>
      <c r="P1748" s="236"/>
      <c r="Q1748" s="236"/>
      <c r="R1748" s="236"/>
      <c r="S1748" s="236"/>
      <c r="T1748" s="237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38" t="s">
        <v>222</v>
      </c>
      <c r="AU1748" s="238" t="s">
        <v>83</v>
      </c>
      <c r="AV1748" s="13" t="s">
        <v>81</v>
      </c>
      <c r="AW1748" s="13" t="s">
        <v>34</v>
      </c>
      <c r="AX1748" s="13" t="s">
        <v>74</v>
      </c>
      <c r="AY1748" s="238" t="s">
        <v>213</v>
      </c>
    </row>
    <row r="1749" s="13" customFormat="1">
      <c r="A1749" s="13"/>
      <c r="B1749" s="228"/>
      <c r="C1749" s="229"/>
      <c r="D1749" s="230" t="s">
        <v>222</v>
      </c>
      <c r="E1749" s="231" t="s">
        <v>19</v>
      </c>
      <c r="F1749" s="232" t="s">
        <v>2277</v>
      </c>
      <c r="G1749" s="229"/>
      <c r="H1749" s="231" t="s">
        <v>19</v>
      </c>
      <c r="I1749" s="233"/>
      <c r="J1749" s="229"/>
      <c r="K1749" s="229"/>
      <c r="L1749" s="234"/>
      <c r="M1749" s="235"/>
      <c r="N1749" s="236"/>
      <c r="O1749" s="236"/>
      <c r="P1749" s="236"/>
      <c r="Q1749" s="236"/>
      <c r="R1749" s="236"/>
      <c r="S1749" s="236"/>
      <c r="T1749" s="237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38" t="s">
        <v>222</v>
      </c>
      <c r="AU1749" s="238" t="s">
        <v>83</v>
      </c>
      <c r="AV1749" s="13" t="s">
        <v>81</v>
      </c>
      <c r="AW1749" s="13" t="s">
        <v>34</v>
      </c>
      <c r="AX1749" s="13" t="s">
        <v>74</v>
      </c>
      <c r="AY1749" s="238" t="s">
        <v>213</v>
      </c>
    </row>
    <row r="1750" s="14" customFormat="1">
      <c r="A1750" s="14"/>
      <c r="B1750" s="239"/>
      <c r="C1750" s="240"/>
      <c r="D1750" s="230" t="s">
        <v>222</v>
      </c>
      <c r="E1750" s="241" t="s">
        <v>19</v>
      </c>
      <c r="F1750" s="242" t="s">
        <v>2288</v>
      </c>
      <c r="G1750" s="240"/>
      <c r="H1750" s="243">
        <v>2.8530000000000002</v>
      </c>
      <c r="I1750" s="244"/>
      <c r="J1750" s="240"/>
      <c r="K1750" s="240"/>
      <c r="L1750" s="245"/>
      <c r="M1750" s="246"/>
      <c r="N1750" s="247"/>
      <c r="O1750" s="247"/>
      <c r="P1750" s="247"/>
      <c r="Q1750" s="247"/>
      <c r="R1750" s="247"/>
      <c r="S1750" s="247"/>
      <c r="T1750" s="248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49" t="s">
        <v>222</v>
      </c>
      <c r="AU1750" s="249" t="s">
        <v>83</v>
      </c>
      <c r="AV1750" s="14" t="s">
        <v>83</v>
      </c>
      <c r="AW1750" s="14" t="s">
        <v>34</v>
      </c>
      <c r="AX1750" s="14" t="s">
        <v>74</v>
      </c>
      <c r="AY1750" s="249" t="s">
        <v>213</v>
      </c>
    </row>
    <row r="1751" s="15" customFormat="1">
      <c r="A1751" s="15"/>
      <c r="B1751" s="250"/>
      <c r="C1751" s="251"/>
      <c r="D1751" s="230" t="s">
        <v>222</v>
      </c>
      <c r="E1751" s="252" t="s">
        <v>19</v>
      </c>
      <c r="F1751" s="253" t="s">
        <v>228</v>
      </c>
      <c r="G1751" s="251"/>
      <c r="H1751" s="254">
        <v>8.6389999999999993</v>
      </c>
      <c r="I1751" s="255"/>
      <c r="J1751" s="251"/>
      <c r="K1751" s="251"/>
      <c r="L1751" s="256"/>
      <c r="M1751" s="257"/>
      <c r="N1751" s="258"/>
      <c r="O1751" s="258"/>
      <c r="P1751" s="258"/>
      <c r="Q1751" s="258"/>
      <c r="R1751" s="258"/>
      <c r="S1751" s="258"/>
      <c r="T1751" s="259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T1751" s="260" t="s">
        <v>222</v>
      </c>
      <c r="AU1751" s="260" t="s">
        <v>83</v>
      </c>
      <c r="AV1751" s="15" t="s">
        <v>220</v>
      </c>
      <c r="AW1751" s="15" t="s">
        <v>34</v>
      </c>
      <c r="AX1751" s="15" t="s">
        <v>74</v>
      </c>
      <c r="AY1751" s="260" t="s">
        <v>213</v>
      </c>
    </row>
    <row r="1752" s="14" customFormat="1">
      <c r="A1752" s="14"/>
      <c r="B1752" s="239"/>
      <c r="C1752" s="240"/>
      <c r="D1752" s="230" t="s">
        <v>222</v>
      </c>
      <c r="E1752" s="241" t="s">
        <v>19</v>
      </c>
      <c r="F1752" s="242" t="s">
        <v>2289</v>
      </c>
      <c r="G1752" s="240"/>
      <c r="H1752" s="243">
        <v>9.5030000000000001</v>
      </c>
      <c r="I1752" s="244"/>
      <c r="J1752" s="240"/>
      <c r="K1752" s="240"/>
      <c r="L1752" s="245"/>
      <c r="M1752" s="246"/>
      <c r="N1752" s="247"/>
      <c r="O1752" s="247"/>
      <c r="P1752" s="247"/>
      <c r="Q1752" s="247"/>
      <c r="R1752" s="247"/>
      <c r="S1752" s="247"/>
      <c r="T1752" s="248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49" t="s">
        <v>222</v>
      </c>
      <c r="AU1752" s="249" t="s">
        <v>83</v>
      </c>
      <c r="AV1752" s="14" t="s">
        <v>83</v>
      </c>
      <c r="AW1752" s="14" t="s">
        <v>34</v>
      </c>
      <c r="AX1752" s="14" t="s">
        <v>81</v>
      </c>
      <c r="AY1752" s="249" t="s">
        <v>213</v>
      </c>
    </row>
    <row r="1753" s="2" customFormat="1" ht="16.5" customHeight="1">
      <c r="A1753" s="40"/>
      <c r="B1753" s="41"/>
      <c r="C1753" s="215" t="s">
        <v>2290</v>
      </c>
      <c r="D1753" s="215" t="s">
        <v>215</v>
      </c>
      <c r="E1753" s="216" t="s">
        <v>2291</v>
      </c>
      <c r="F1753" s="217" t="s">
        <v>2292</v>
      </c>
      <c r="G1753" s="218" t="s">
        <v>236</v>
      </c>
      <c r="H1753" s="219">
        <v>1659.6379999999999</v>
      </c>
      <c r="I1753" s="220"/>
      <c r="J1753" s="221">
        <f>ROUND(I1753*H1753,2)</f>
        <v>0</v>
      </c>
      <c r="K1753" s="217" t="s">
        <v>219</v>
      </c>
      <c r="L1753" s="46"/>
      <c r="M1753" s="222" t="s">
        <v>19</v>
      </c>
      <c r="N1753" s="223" t="s">
        <v>45</v>
      </c>
      <c r="O1753" s="86"/>
      <c r="P1753" s="224">
        <f>O1753*H1753</f>
        <v>0</v>
      </c>
      <c r="Q1753" s="224">
        <v>0</v>
      </c>
      <c r="R1753" s="224">
        <f>Q1753*H1753</f>
        <v>0</v>
      </c>
      <c r="S1753" s="224">
        <v>0.024</v>
      </c>
      <c r="T1753" s="225">
        <f>S1753*H1753</f>
        <v>39.831311999999997</v>
      </c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R1753" s="226" t="s">
        <v>309</v>
      </c>
      <c r="AT1753" s="226" t="s">
        <v>215</v>
      </c>
      <c r="AU1753" s="226" t="s">
        <v>83</v>
      </c>
      <c r="AY1753" s="19" t="s">
        <v>213</v>
      </c>
      <c r="BE1753" s="227">
        <f>IF(N1753="základní",J1753,0)</f>
        <v>0</v>
      </c>
      <c r="BF1753" s="227">
        <f>IF(N1753="snížená",J1753,0)</f>
        <v>0</v>
      </c>
      <c r="BG1753" s="227">
        <f>IF(N1753="zákl. přenesená",J1753,0)</f>
        <v>0</v>
      </c>
      <c r="BH1753" s="227">
        <f>IF(N1753="sníž. přenesená",J1753,0)</f>
        <v>0</v>
      </c>
      <c r="BI1753" s="227">
        <f>IF(N1753="nulová",J1753,0)</f>
        <v>0</v>
      </c>
      <c r="BJ1753" s="19" t="s">
        <v>81</v>
      </c>
      <c r="BK1753" s="227">
        <f>ROUND(I1753*H1753,2)</f>
        <v>0</v>
      </c>
      <c r="BL1753" s="19" t="s">
        <v>309</v>
      </c>
      <c r="BM1753" s="226" t="s">
        <v>2293</v>
      </c>
    </row>
    <row r="1754" s="13" customFormat="1">
      <c r="A1754" s="13"/>
      <c r="B1754" s="228"/>
      <c r="C1754" s="229"/>
      <c r="D1754" s="230" t="s">
        <v>222</v>
      </c>
      <c r="E1754" s="231" t="s">
        <v>19</v>
      </c>
      <c r="F1754" s="232" t="s">
        <v>271</v>
      </c>
      <c r="G1754" s="229"/>
      <c r="H1754" s="231" t="s">
        <v>19</v>
      </c>
      <c r="I1754" s="233"/>
      <c r="J1754" s="229"/>
      <c r="K1754" s="229"/>
      <c r="L1754" s="234"/>
      <c r="M1754" s="235"/>
      <c r="N1754" s="236"/>
      <c r="O1754" s="236"/>
      <c r="P1754" s="236"/>
      <c r="Q1754" s="236"/>
      <c r="R1754" s="236"/>
      <c r="S1754" s="236"/>
      <c r="T1754" s="237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38" t="s">
        <v>222</v>
      </c>
      <c r="AU1754" s="238" t="s">
        <v>83</v>
      </c>
      <c r="AV1754" s="13" t="s">
        <v>81</v>
      </c>
      <c r="AW1754" s="13" t="s">
        <v>34</v>
      </c>
      <c r="AX1754" s="13" t="s">
        <v>74</v>
      </c>
      <c r="AY1754" s="238" t="s">
        <v>213</v>
      </c>
    </row>
    <row r="1755" s="14" customFormat="1">
      <c r="A1755" s="14"/>
      <c r="B1755" s="239"/>
      <c r="C1755" s="240"/>
      <c r="D1755" s="230" t="s">
        <v>222</v>
      </c>
      <c r="E1755" s="241" t="s">
        <v>19</v>
      </c>
      <c r="F1755" s="242" t="s">
        <v>2294</v>
      </c>
      <c r="G1755" s="240"/>
      <c r="H1755" s="243">
        <v>458.18200000000002</v>
      </c>
      <c r="I1755" s="244"/>
      <c r="J1755" s="240"/>
      <c r="K1755" s="240"/>
      <c r="L1755" s="245"/>
      <c r="M1755" s="246"/>
      <c r="N1755" s="247"/>
      <c r="O1755" s="247"/>
      <c r="P1755" s="247"/>
      <c r="Q1755" s="247"/>
      <c r="R1755" s="247"/>
      <c r="S1755" s="247"/>
      <c r="T1755" s="248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49" t="s">
        <v>222</v>
      </c>
      <c r="AU1755" s="249" t="s">
        <v>83</v>
      </c>
      <c r="AV1755" s="14" t="s">
        <v>83</v>
      </c>
      <c r="AW1755" s="14" t="s">
        <v>34</v>
      </c>
      <c r="AX1755" s="14" t="s">
        <v>74</v>
      </c>
      <c r="AY1755" s="249" t="s">
        <v>213</v>
      </c>
    </row>
    <row r="1756" s="14" customFormat="1">
      <c r="A1756" s="14"/>
      <c r="B1756" s="239"/>
      <c r="C1756" s="240"/>
      <c r="D1756" s="230" t="s">
        <v>222</v>
      </c>
      <c r="E1756" s="241" t="s">
        <v>19</v>
      </c>
      <c r="F1756" s="242" t="s">
        <v>2295</v>
      </c>
      <c r="G1756" s="240"/>
      <c r="H1756" s="243">
        <v>555.64400000000001</v>
      </c>
      <c r="I1756" s="244"/>
      <c r="J1756" s="240"/>
      <c r="K1756" s="240"/>
      <c r="L1756" s="245"/>
      <c r="M1756" s="246"/>
      <c r="N1756" s="247"/>
      <c r="O1756" s="247"/>
      <c r="P1756" s="247"/>
      <c r="Q1756" s="247"/>
      <c r="R1756" s="247"/>
      <c r="S1756" s="247"/>
      <c r="T1756" s="248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49" t="s">
        <v>222</v>
      </c>
      <c r="AU1756" s="249" t="s">
        <v>83</v>
      </c>
      <c r="AV1756" s="14" t="s">
        <v>83</v>
      </c>
      <c r="AW1756" s="14" t="s">
        <v>34</v>
      </c>
      <c r="AX1756" s="14" t="s">
        <v>74</v>
      </c>
      <c r="AY1756" s="249" t="s">
        <v>213</v>
      </c>
    </row>
    <row r="1757" s="14" customFormat="1">
      <c r="A1757" s="14"/>
      <c r="B1757" s="239"/>
      <c r="C1757" s="240"/>
      <c r="D1757" s="230" t="s">
        <v>222</v>
      </c>
      <c r="E1757" s="241" t="s">
        <v>19</v>
      </c>
      <c r="F1757" s="242" t="s">
        <v>2296</v>
      </c>
      <c r="G1757" s="240"/>
      <c r="H1757" s="243">
        <v>645.81200000000001</v>
      </c>
      <c r="I1757" s="244"/>
      <c r="J1757" s="240"/>
      <c r="K1757" s="240"/>
      <c r="L1757" s="245"/>
      <c r="M1757" s="246"/>
      <c r="N1757" s="247"/>
      <c r="O1757" s="247"/>
      <c r="P1757" s="247"/>
      <c r="Q1757" s="247"/>
      <c r="R1757" s="247"/>
      <c r="S1757" s="247"/>
      <c r="T1757" s="248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49" t="s">
        <v>222</v>
      </c>
      <c r="AU1757" s="249" t="s">
        <v>83</v>
      </c>
      <c r="AV1757" s="14" t="s">
        <v>83</v>
      </c>
      <c r="AW1757" s="14" t="s">
        <v>34</v>
      </c>
      <c r="AX1757" s="14" t="s">
        <v>74</v>
      </c>
      <c r="AY1757" s="249" t="s">
        <v>213</v>
      </c>
    </row>
    <row r="1758" s="15" customFormat="1">
      <c r="A1758" s="15"/>
      <c r="B1758" s="250"/>
      <c r="C1758" s="251"/>
      <c r="D1758" s="230" t="s">
        <v>222</v>
      </c>
      <c r="E1758" s="252" t="s">
        <v>19</v>
      </c>
      <c r="F1758" s="253" t="s">
        <v>228</v>
      </c>
      <c r="G1758" s="251"/>
      <c r="H1758" s="254">
        <v>1659.6379999999999</v>
      </c>
      <c r="I1758" s="255"/>
      <c r="J1758" s="251"/>
      <c r="K1758" s="251"/>
      <c r="L1758" s="256"/>
      <c r="M1758" s="257"/>
      <c r="N1758" s="258"/>
      <c r="O1758" s="258"/>
      <c r="P1758" s="258"/>
      <c r="Q1758" s="258"/>
      <c r="R1758" s="258"/>
      <c r="S1758" s="258"/>
      <c r="T1758" s="259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60" t="s">
        <v>222</v>
      </c>
      <c r="AU1758" s="260" t="s">
        <v>83</v>
      </c>
      <c r="AV1758" s="15" t="s">
        <v>220</v>
      </c>
      <c r="AW1758" s="15" t="s">
        <v>34</v>
      </c>
      <c r="AX1758" s="15" t="s">
        <v>81</v>
      </c>
      <c r="AY1758" s="260" t="s">
        <v>213</v>
      </c>
    </row>
    <row r="1759" s="2" customFormat="1" ht="16.5" customHeight="1">
      <c r="A1759" s="40"/>
      <c r="B1759" s="41"/>
      <c r="C1759" s="215" t="s">
        <v>2297</v>
      </c>
      <c r="D1759" s="215" t="s">
        <v>215</v>
      </c>
      <c r="E1759" s="216" t="s">
        <v>2298</v>
      </c>
      <c r="F1759" s="217" t="s">
        <v>2299</v>
      </c>
      <c r="G1759" s="218" t="s">
        <v>236</v>
      </c>
      <c r="H1759" s="219">
        <v>3.5819999999999999</v>
      </c>
      <c r="I1759" s="220"/>
      <c r="J1759" s="221">
        <f>ROUND(I1759*H1759,2)</f>
        <v>0</v>
      </c>
      <c r="K1759" s="217" t="s">
        <v>219</v>
      </c>
      <c r="L1759" s="46"/>
      <c r="M1759" s="222" t="s">
        <v>19</v>
      </c>
      <c r="N1759" s="223" t="s">
        <v>45</v>
      </c>
      <c r="O1759" s="86"/>
      <c r="P1759" s="224">
        <f>O1759*H1759</f>
        <v>0</v>
      </c>
      <c r="Q1759" s="224">
        <v>0</v>
      </c>
      <c r="R1759" s="224">
        <f>Q1759*H1759</f>
        <v>0</v>
      </c>
      <c r="S1759" s="224">
        <v>0</v>
      </c>
      <c r="T1759" s="225">
        <f>S1759*H1759</f>
        <v>0</v>
      </c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R1759" s="226" t="s">
        <v>309</v>
      </c>
      <c r="AT1759" s="226" t="s">
        <v>215</v>
      </c>
      <c r="AU1759" s="226" t="s">
        <v>83</v>
      </c>
      <c r="AY1759" s="19" t="s">
        <v>213</v>
      </c>
      <c r="BE1759" s="227">
        <f>IF(N1759="základní",J1759,0)</f>
        <v>0</v>
      </c>
      <c r="BF1759" s="227">
        <f>IF(N1759="snížená",J1759,0)</f>
        <v>0</v>
      </c>
      <c r="BG1759" s="227">
        <f>IF(N1759="zákl. přenesená",J1759,0)</f>
        <v>0</v>
      </c>
      <c r="BH1759" s="227">
        <f>IF(N1759="sníž. přenesená",J1759,0)</f>
        <v>0</v>
      </c>
      <c r="BI1759" s="227">
        <f>IF(N1759="nulová",J1759,0)</f>
        <v>0</v>
      </c>
      <c r="BJ1759" s="19" t="s">
        <v>81</v>
      </c>
      <c r="BK1759" s="227">
        <f>ROUND(I1759*H1759,2)</f>
        <v>0</v>
      </c>
      <c r="BL1759" s="19" t="s">
        <v>309</v>
      </c>
      <c r="BM1759" s="226" t="s">
        <v>2300</v>
      </c>
    </row>
    <row r="1760" s="13" customFormat="1">
      <c r="A1760" s="13"/>
      <c r="B1760" s="228"/>
      <c r="C1760" s="229"/>
      <c r="D1760" s="230" t="s">
        <v>222</v>
      </c>
      <c r="E1760" s="231" t="s">
        <v>19</v>
      </c>
      <c r="F1760" s="232" t="s">
        <v>271</v>
      </c>
      <c r="G1760" s="229"/>
      <c r="H1760" s="231" t="s">
        <v>19</v>
      </c>
      <c r="I1760" s="233"/>
      <c r="J1760" s="229"/>
      <c r="K1760" s="229"/>
      <c r="L1760" s="234"/>
      <c r="M1760" s="235"/>
      <c r="N1760" s="236"/>
      <c r="O1760" s="236"/>
      <c r="P1760" s="236"/>
      <c r="Q1760" s="236"/>
      <c r="R1760" s="236"/>
      <c r="S1760" s="236"/>
      <c r="T1760" s="237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38" t="s">
        <v>222</v>
      </c>
      <c r="AU1760" s="238" t="s">
        <v>83</v>
      </c>
      <c r="AV1760" s="13" t="s">
        <v>81</v>
      </c>
      <c r="AW1760" s="13" t="s">
        <v>34</v>
      </c>
      <c r="AX1760" s="13" t="s">
        <v>74</v>
      </c>
      <c r="AY1760" s="238" t="s">
        <v>213</v>
      </c>
    </row>
    <row r="1761" s="14" customFormat="1">
      <c r="A1761" s="14"/>
      <c r="B1761" s="239"/>
      <c r="C1761" s="240"/>
      <c r="D1761" s="230" t="s">
        <v>222</v>
      </c>
      <c r="E1761" s="241" t="s">
        <v>19</v>
      </c>
      <c r="F1761" s="242" t="s">
        <v>2301</v>
      </c>
      <c r="G1761" s="240"/>
      <c r="H1761" s="243">
        <v>3.5819999999999999</v>
      </c>
      <c r="I1761" s="244"/>
      <c r="J1761" s="240"/>
      <c r="K1761" s="240"/>
      <c r="L1761" s="245"/>
      <c r="M1761" s="246"/>
      <c r="N1761" s="247"/>
      <c r="O1761" s="247"/>
      <c r="P1761" s="247"/>
      <c r="Q1761" s="247"/>
      <c r="R1761" s="247"/>
      <c r="S1761" s="247"/>
      <c r="T1761" s="248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49" t="s">
        <v>222</v>
      </c>
      <c r="AU1761" s="249" t="s">
        <v>83</v>
      </c>
      <c r="AV1761" s="14" t="s">
        <v>83</v>
      </c>
      <c r="AW1761" s="14" t="s">
        <v>34</v>
      </c>
      <c r="AX1761" s="14" t="s">
        <v>81</v>
      </c>
      <c r="AY1761" s="249" t="s">
        <v>213</v>
      </c>
    </row>
    <row r="1762" s="2" customFormat="1" ht="16.5" customHeight="1">
      <c r="A1762" s="40"/>
      <c r="B1762" s="41"/>
      <c r="C1762" s="272" t="s">
        <v>2302</v>
      </c>
      <c r="D1762" s="272" t="s">
        <v>310</v>
      </c>
      <c r="E1762" s="273" t="s">
        <v>2303</v>
      </c>
      <c r="F1762" s="274" t="s">
        <v>2304</v>
      </c>
      <c r="G1762" s="275" t="s">
        <v>236</v>
      </c>
      <c r="H1762" s="276">
        <v>3.9399999999999999</v>
      </c>
      <c r="I1762" s="277"/>
      <c r="J1762" s="278">
        <f>ROUND(I1762*H1762,2)</f>
        <v>0</v>
      </c>
      <c r="K1762" s="274" t="s">
        <v>19</v>
      </c>
      <c r="L1762" s="279"/>
      <c r="M1762" s="280" t="s">
        <v>19</v>
      </c>
      <c r="N1762" s="281" t="s">
        <v>45</v>
      </c>
      <c r="O1762" s="86"/>
      <c r="P1762" s="224">
        <f>O1762*H1762</f>
        <v>0</v>
      </c>
      <c r="Q1762" s="224">
        <v>0.0093100000000000006</v>
      </c>
      <c r="R1762" s="224">
        <f>Q1762*H1762</f>
        <v>0.036681400000000003</v>
      </c>
      <c r="S1762" s="224">
        <v>0</v>
      </c>
      <c r="T1762" s="225">
        <f>S1762*H1762</f>
        <v>0</v>
      </c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R1762" s="226" t="s">
        <v>397</v>
      </c>
      <c r="AT1762" s="226" t="s">
        <v>310</v>
      </c>
      <c r="AU1762" s="226" t="s">
        <v>83</v>
      </c>
      <c r="AY1762" s="19" t="s">
        <v>213</v>
      </c>
      <c r="BE1762" s="227">
        <f>IF(N1762="základní",J1762,0)</f>
        <v>0</v>
      </c>
      <c r="BF1762" s="227">
        <f>IF(N1762="snížená",J1762,0)</f>
        <v>0</v>
      </c>
      <c r="BG1762" s="227">
        <f>IF(N1762="zákl. přenesená",J1762,0)</f>
        <v>0</v>
      </c>
      <c r="BH1762" s="227">
        <f>IF(N1762="sníž. přenesená",J1762,0)</f>
        <v>0</v>
      </c>
      <c r="BI1762" s="227">
        <f>IF(N1762="nulová",J1762,0)</f>
        <v>0</v>
      </c>
      <c r="BJ1762" s="19" t="s">
        <v>81</v>
      </c>
      <c r="BK1762" s="227">
        <f>ROUND(I1762*H1762,2)</f>
        <v>0</v>
      </c>
      <c r="BL1762" s="19" t="s">
        <v>309</v>
      </c>
      <c r="BM1762" s="226" t="s">
        <v>2305</v>
      </c>
    </row>
    <row r="1763" s="14" customFormat="1">
      <c r="A1763" s="14"/>
      <c r="B1763" s="239"/>
      <c r="C1763" s="240"/>
      <c r="D1763" s="230" t="s">
        <v>222</v>
      </c>
      <c r="E1763" s="241" t="s">
        <v>19</v>
      </c>
      <c r="F1763" s="242" t="s">
        <v>2306</v>
      </c>
      <c r="G1763" s="240"/>
      <c r="H1763" s="243">
        <v>3.9399999999999999</v>
      </c>
      <c r="I1763" s="244"/>
      <c r="J1763" s="240"/>
      <c r="K1763" s="240"/>
      <c r="L1763" s="245"/>
      <c r="M1763" s="246"/>
      <c r="N1763" s="247"/>
      <c r="O1763" s="247"/>
      <c r="P1763" s="247"/>
      <c r="Q1763" s="247"/>
      <c r="R1763" s="247"/>
      <c r="S1763" s="247"/>
      <c r="T1763" s="248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49" t="s">
        <v>222</v>
      </c>
      <c r="AU1763" s="249" t="s">
        <v>83</v>
      </c>
      <c r="AV1763" s="14" t="s">
        <v>83</v>
      </c>
      <c r="AW1763" s="14" t="s">
        <v>34</v>
      </c>
      <c r="AX1763" s="14" t="s">
        <v>81</v>
      </c>
      <c r="AY1763" s="249" t="s">
        <v>213</v>
      </c>
    </row>
    <row r="1764" s="2" customFormat="1" ht="16.5" customHeight="1">
      <c r="A1764" s="40"/>
      <c r="B1764" s="41"/>
      <c r="C1764" s="215" t="s">
        <v>2307</v>
      </c>
      <c r="D1764" s="215" t="s">
        <v>215</v>
      </c>
      <c r="E1764" s="216" t="s">
        <v>2308</v>
      </c>
      <c r="F1764" s="217" t="s">
        <v>2309</v>
      </c>
      <c r="G1764" s="218" t="s">
        <v>236</v>
      </c>
      <c r="H1764" s="219">
        <v>5.0129999999999999</v>
      </c>
      <c r="I1764" s="220"/>
      <c r="J1764" s="221">
        <f>ROUND(I1764*H1764,2)</f>
        <v>0</v>
      </c>
      <c r="K1764" s="217" t="s">
        <v>219</v>
      </c>
      <c r="L1764" s="46"/>
      <c r="M1764" s="222" t="s">
        <v>19</v>
      </c>
      <c r="N1764" s="223" t="s">
        <v>45</v>
      </c>
      <c r="O1764" s="86"/>
      <c r="P1764" s="224">
        <f>O1764*H1764</f>
        <v>0</v>
      </c>
      <c r="Q1764" s="224">
        <v>0</v>
      </c>
      <c r="R1764" s="224">
        <f>Q1764*H1764</f>
        <v>0</v>
      </c>
      <c r="S1764" s="224">
        <v>0</v>
      </c>
      <c r="T1764" s="225">
        <f>S1764*H1764</f>
        <v>0</v>
      </c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R1764" s="226" t="s">
        <v>309</v>
      </c>
      <c r="AT1764" s="226" t="s">
        <v>215</v>
      </c>
      <c r="AU1764" s="226" t="s">
        <v>83</v>
      </c>
      <c r="AY1764" s="19" t="s">
        <v>213</v>
      </c>
      <c r="BE1764" s="227">
        <f>IF(N1764="základní",J1764,0)</f>
        <v>0</v>
      </c>
      <c r="BF1764" s="227">
        <f>IF(N1764="snížená",J1764,0)</f>
        <v>0</v>
      </c>
      <c r="BG1764" s="227">
        <f>IF(N1764="zákl. přenesená",J1764,0)</f>
        <v>0</v>
      </c>
      <c r="BH1764" s="227">
        <f>IF(N1764="sníž. přenesená",J1764,0)</f>
        <v>0</v>
      </c>
      <c r="BI1764" s="227">
        <f>IF(N1764="nulová",J1764,0)</f>
        <v>0</v>
      </c>
      <c r="BJ1764" s="19" t="s">
        <v>81</v>
      </c>
      <c r="BK1764" s="227">
        <f>ROUND(I1764*H1764,2)</f>
        <v>0</v>
      </c>
      <c r="BL1764" s="19" t="s">
        <v>309</v>
      </c>
      <c r="BM1764" s="226" t="s">
        <v>2310</v>
      </c>
    </row>
    <row r="1765" s="13" customFormat="1">
      <c r="A1765" s="13"/>
      <c r="B1765" s="228"/>
      <c r="C1765" s="229"/>
      <c r="D1765" s="230" t="s">
        <v>222</v>
      </c>
      <c r="E1765" s="231" t="s">
        <v>19</v>
      </c>
      <c r="F1765" s="232" t="s">
        <v>271</v>
      </c>
      <c r="G1765" s="229"/>
      <c r="H1765" s="231" t="s">
        <v>19</v>
      </c>
      <c r="I1765" s="233"/>
      <c r="J1765" s="229"/>
      <c r="K1765" s="229"/>
      <c r="L1765" s="234"/>
      <c r="M1765" s="235"/>
      <c r="N1765" s="236"/>
      <c r="O1765" s="236"/>
      <c r="P1765" s="236"/>
      <c r="Q1765" s="236"/>
      <c r="R1765" s="236"/>
      <c r="S1765" s="236"/>
      <c r="T1765" s="237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38" t="s">
        <v>222</v>
      </c>
      <c r="AU1765" s="238" t="s">
        <v>83</v>
      </c>
      <c r="AV1765" s="13" t="s">
        <v>81</v>
      </c>
      <c r="AW1765" s="13" t="s">
        <v>34</v>
      </c>
      <c r="AX1765" s="13" t="s">
        <v>74</v>
      </c>
      <c r="AY1765" s="238" t="s">
        <v>213</v>
      </c>
    </row>
    <row r="1766" s="13" customFormat="1">
      <c r="A1766" s="13"/>
      <c r="B1766" s="228"/>
      <c r="C1766" s="229"/>
      <c r="D1766" s="230" t="s">
        <v>222</v>
      </c>
      <c r="E1766" s="231" t="s">
        <v>19</v>
      </c>
      <c r="F1766" s="232" t="s">
        <v>2311</v>
      </c>
      <c r="G1766" s="229"/>
      <c r="H1766" s="231" t="s">
        <v>19</v>
      </c>
      <c r="I1766" s="233"/>
      <c r="J1766" s="229"/>
      <c r="K1766" s="229"/>
      <c r="L1766" s="234"/>
      <c r="M1766" s="235"/>
      <c r="N1766" s="236"/>
      <c r="O1766" s="236"/>
      <c r="P1766" s="236"/>
      <c r="Q1766" s="236"/>
      <c r="R1766" s="236"/>
      <c r="S1766" s="236"/>
      <c r="T1766" s="237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38" t="s">
        <v>222</v>
      </c>
      <c r="AU1766" s="238" t="s">
        <v>83</v>
      </c>
      <c r="AV1766" s="13" t="s">
        <v>81</v>
      </c>
      <c r="AW1766" s="13" t="s">
        <v>34</v>
      </c>
      <c r="AX1766" s="13" t="s">
        <v>74</v>
      </c>
      <c r="AY1766" s="238" t="s">
        <v>213</v>
      </c>
    </row>
    <row r="1767" s="14" customFormat="1">
      <c r="A1767" s="14"/>
      <c r="B1767" s="239"/>
      <c r="C1767" s="240"/>
      <c r="D1767" s="230" t="s">
        <v>222</v>
      </c>
      <c r="E1767" s="241" t="s">
        <v>19</v>
      </c>
      <c r="F1767" s="242" t="s">
        <v>2312</v>
      </c>
      <c r="G1767" s="240"/>
      <c r="H1767" s="243">
        <v>5.0129999999999999</v>
      </c>
      <c r="I1767" s="244"/>
      <c r="J1767" s="240"/>
      <c r="K1767" s="240"/>
      <c r="L1767" s="245"/>
      <c r="M1767" s="246"/>
      <c r="N1767" s="247"/>
      <c r="O1767" s="247"/>
      <c r="P1767" s="247"/>
      <c r="Q1767" s="247"/>
      <c r="R1767" s="247"/>
      <c r="S1767" s="247"/>
      <c r="T1767" s="248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49" t="s">
        <v>222</v>
      </c>
      <c r="AU1767" s="249" t="s">
        <v>83</v>
      </c>
      <c r="AV1767" s="14" t="s">
        <v>83</v>
      </c>
      <c r="AW1767" s="14" t="s">
        <v>34</v>
      </c>
      <c r="AX1767" s="14" t="s">
        <v>81</v>
      </c>
      <c r="AY1767" s="249" t="s">
        <v>213</v>
      </c>
    </row>
    <row r="1768" s="2" customFormat="1" ht="16.5" customHeight="1">
      <c r="A1768" s="40"/>
      <c r="B1768" s="41"/>
      <c r="C1768" s="272" t="s">
        <v>2313</v>
      </c>
      <c r="D1768" s="272" t="s">
        <v>310</v>
      </c>
      <c r="E1768" s="273" t="s">
        <v>2284</v>
      </c>
      <c r="F1768" s="274" t="s">
        <v>2285</v>
      </c>
      <c r="G1768" s="275" t="s">
        <v>218</v>
      </c>
      <c r="H1768" s="276">
        <v>0.16400000000000001</v>
      </c>
      <c r="I1768" s="277"/>
      <c r="J1768" s="278">
        <f>ROUND(I1768*H1768,2)</f>
        <v>0</v>
      </c>
      <c r="K1768" s="274" t="s">
        <v>219</v>
      </c>
      <c r="L1768" s="279"/>
      <c r="M1768" s="280" t="s">
        <v>19</v>
      </c>
      <c r="N1768" s="281" t="s">
        <v>45</v>
      </c>
      <c r="O1768" s="86"/>
      <c r="P1768" s="224">
        <f>O1768*H1768</f>
        <v>0</v>
      </c>
      <c r="Q1768" s="224">
        <v>0.55000000000000004</v>
      </c>
      <c r="R1768" s="224">
        <f>Q1768*H1768</f>
        <v>0.090200000000000016</v>
      </c>
      <c r="S1768" s="224">
        <v>0</v>
      </c>
      <c r="T1768" s="225">
        <f>S1768*H1768</f>
        <v>0</v>
      </c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R1768" s="226" t="s">
        <v>397</v>
      </c>
      <c r="AT1768" s="226" t="s">
        <v>310</v>
      </c>
      <c r="AU1768" s="226" t="s">
        <v>83</v>
      </c>
      <c r="AY1768" s="19" t="s">
        <v>213</v>
      </c>
      <c r="BE1768" s="227">
        <f>IF(N1768="základní",J1768,0)</f>
        <v>0</v>
      </c>
      <c r="BF1768" s="227">
        <f>IF(N1768="snížená",J1768,0)</f>
        <v>0</v>
      </c>
      <c r="BG1768" s="227">
        <f>IF(N1768="zákl. přenesená",J1768,0)</f>
        <v>0</v>
      </c>
      <c r="BH1768" s="227">
        <f>IF(N1768="sníž. přenesená",J1768,0)</f>
        <v>0</v>
      </c>
      <c r="BI1768" s="227">
        <f>IF(N1768="nulová",J1768,0)</f>
        <v>0</v>
      </c>
      <c r="BJ1768" s="19" t="s">
        <v>81</v>
      </c>
      <c r="BK1768" s="227">
        <f>ROUND(I1768*H1768,2)</f>
        <v>0</v>
      </c>
      <c r="BL1768" s="19" t="s">
        <v>309</v>
      </c>
      <c r="BM1768" s="226" t="s">
        <v>2314</v>
      </c>
    </row>
    <row r="1769" s="14" customFormat="1">
      <c r="A1769" s="14"/>
      <c r="B1769" s="239"/>
      <c r="C1769" s="240"/>
      <c r="D1769" s="230" t="s">
        <v>222</v>
      </c>
      <c r="E1769" s="241" t="s">
        <v>19</v>
      </c>
      <c r="F1769" s="242" t="s">
        <v>2315</v>
      </c>
      <c r="G1769" s="240"/>
      <c r="H1769" s="243">
        <v>0.14899999999999999</v>
      </c>
      <c r="I1769" s="244"/>
      <c r="J1769" s="240"/>
      <c r="K1769" s="240"/>
      <c r="L1769" s="245"/>
      <c r="M1769" s="246"/>
      <c r="N1769" s="247"/>
      <c r="O1769" s="247"/>
      <c r="P1769" s="247"/>
      <c r="Q1769" s="247"/>
      <c r="R1769" s="247"/>
      <c r="S1769" s="247"/>
      <c r="T1769" s="248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49" t="s">
        <v>222</v>
      </c>
      <c r="AU1769" s="249" t="s">
        <v>83</v>
      </c>
      <c r="AV1769" s="14" t="s">
        <v>83</v>
      </c>
      <c r="AW1769" s="14" t="s">
        <v>34</v>
      </c>
      <c r="AX1769" s="14" t="s">
        <v>74</v>
      </c>
      <c r="AY1769" s="249" t="s">
        <v>213</v>
      </c>
    </row>
    <row r="1770" s="14" customFormat="1">
      <c r="A1770" s="14"/>
      <c r="B1770" s="239"/>
      <c r="C1770" s="240"/>
      <c r="D1770" s="230" t="s">
        <v>222</v>
      </c>
      <c r="E1770" s="241" t="s">
        <v>19</v>
      </c>
      <c r="F1770" s="242" t="s">
        <v>2316</v>
      </c>
      <c r="G1770" s="240"/>
      <c r="H1770" s="243">
        <v>0.16400000000000001</v>
      </c>
      <c r="I1770" s="244"/>
      <c r="J1770" s="240"/>
      <c r="K1770" s="240"/>
      <c r="L1770" s="245"/>
      <c r="M1770" s="246"/>
      <c r="N1770" s="247"/>
      <c r="O1770" s="247"/>
      <c r="P1770" s="247"/>
      <c r="Q1770" s="247"/>
      <c r="R1770" s="247"/>
      <c r="S1770" s="247"/>
      <c r="T1770" s="248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49" t="s">
        <v>222</v>
      </c>
      <c r="AU1770" s="249" t="s">
        <v>83</v>
      </c>
      <c r="AV1770" s="14" t="s">
        <v>83</v>
      </c>
      <c r="AW1770" s="14" t="s">
        <v>34</v>
      </c>
      <c r="AX1770" s="14" t="s">
        <v>81</v>
      </c>
      <c r="AY1770" s="249" t="s">
        <v>213</v>
      </c>
    </row>
    <row r="1771" s="2" customFormat="1" ht="16.5" customHeight="1">
      <c r="A1771" s="40"/>
      <c r="B1771" s="41"/>
      <c r="C1771" s="215" t="s">
        <v>2317</v>
      </c>
      <c r="D1771" s="215" t="s">
        <v>215</v>
      </c>
      <c r="E1771" s="216" t="s">
        <v>2318</v>
      </c>
      <c r="F1771" s="217" t="s">
        <v>2319</v>
      </c>
      <c r="G1771" s="218" t="s">
        <v>338</v>
      </c>
      <c r="H1771" s="219">
        <v>65.635999999999996</v>
      </c>
      <c r="I1771" s="220"/>
      <c r="J1771" s="221">
        <f>ROUND(I1771*H1771,2)</f>
        <v>0</v>
      </c>
      <c r="K1771" s="217" t="s">
        <v>219</v>
      </c>
      <c r="L1771" s="46"/>
      <c r="M1771" s="222" t="s">
        <v>19</v>
      </c>
      <c r="N1771" s="223" t="s">
        <v>45</v>
      </c>
      <c r="O1771" s="86"/>
      <c r="P1771" s="224">
        <f>O1771*H1771</f>
        <v>0</v>
      </c>
      <c r="Q1771" s="224">
        <v>0</v>
      </c>
      <c r="R1771" s="224">
        <f>Q1771*H1771</f>
        <v>0</v>
      </c>
      <c r="S1771" s="224">
        <v>0</v>
      </c>
      <c r="T1771" s="225">
        <f>S1771*H1771</f>
        <v>0</v>
      </c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R1771" s="226" t="s">
        <v>309</v>
      </c>
      <c r="AT1771" s="226" t="s">
        <v>215</v>
      </c>
      <c r="AU1771" s="226" t="s">
        <v>83</v>
      </c>
      <c r="AY1771" s="19" t="s">
        <v>213</v>
      </c>
      <c r="BE1771" s="227">
        <f>IF(N1771="základní",J1771,0)</f>
        <v>0</v>
      </c>
      <c r="BF1771" s="227">
        <f>IF(N1771="snížená",J1771,0)</f>
        <v>0</v>
      </c>
      <c r="BG1771" s="227">
        <f>IF(N1771="zákl. přenesená",J1771,0)</f>
        <v>0</v>
      </c>
      <c r="BH1771" s="227">
        <f>IF(N1771="sníž. přenesená",J1771,0)</f>
        <v>0</v>
      </c>
      <c r="BI1771" s="227">
        <f>IF(N1771="nulová",J1771,0)</f>
        <v>0</v>
      </c>
      <c r="BJ1771" s="19" t="s">
        <v>81</v>
      </c>
      <c r="BK1771" s="227">
        <f>ROUND(I1771*H1771,2)</f>
        <v>0</v>
      </c>
      <c r="BL1771" s="19" t="s">
        <v>309</v>
      </c>
      <c r="BM1771" s="226" t="s">
        <v>2320</v>
      </c>
    </row>
    <row r="1772" s="13" customFormat="1">
      <c r="A1772" s="13"/>
      <c r="B1772" s="228"/>
      <c r="C1772" s="229"/>
      <c r="D1772" s="230" t="s">
        <v>222</v>
      </c>
      <c r="E1772" s="231" t="s">
        <v>19</v>
      </c>
      <c r="F1772" s="232" t="s">
        <v>271</v>
      </c>
      <c r="G1772" s="229"/>
      <c r="H1772" s="231" t="s">
        <v>19</v>
      </c>
      <c r="I1772" s="233"/>
      <c r="J1772" s="229"/>
      <c r="K1772" s="229"/>
      <c r="L1772" s="234"/>
      <c r="M1772" s="235"/>
      <c r="N1772" s="236"/>
      <c r="O1772" s="236"/>
      <c r="P1772" s="236"/>
      <c r="Q1772" s="236"/>
      <c r="R1772" s="236"/>
      <c r="S1772" s="236"/>
      <c r="T1772" s="237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38" t="s">
        <v>222</v>
      </c>
      <c r="AU1772" s="238" t="s">
        <v>83</v>
      </c>
      <c r="AV1772" s="13" t="s">
        <v>81</v>
      </c>
      <c r="AW1772" s="13" t="s">
        <v>34</v>
      </c>
      <c r="AX1772" s="13" t="s">
        <v>74</v>
      </c>
      <c r="AY1772" s="238" t="s">
        <v>213</v>
      </c>
    </row>
    <row r="1773" s="14" customFormat="1">
      <c r="A1773" s="14"/>
      <c r="B1773" s="239"/>
      <c r="C1773" s="240"/>
      <c r="D1773" s="230" t="s">
        <v>222</v>
      </c>
      <c r="E1773" s="241" t="s">
        <v>19</v>
      </c>
      <c r="F1773" s="242" t="s">
        <v>2321</v>
      </c>
      <c r="G1773" s="240"/>
      <c r="H1773" s="243">
        <v>65.635999999999996</v>
      </c>
      <c r="I1773" s="244"/>
      <c r="J1773" s="240"/>
      <c r="K1773" s="240"/>
      <c r="L1773" s="245"/>
      <c r="M1773" s="246"/>
      <c r="N1773" s="247"/>
      <c r="O1773" s="247"/>
      <c r="P1773" s="247"/>
      <c r="Q1773" s="247"/>
      <c r="R1773" s="247"/>
      <c r="S1773" s="247"/>
      <c r="T1773" s="248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49" t="s">
        <v>222</v>
      </c>
      <c r="AU1773" s="249" t="s">
        <v>83</v>
      </c>
      <c r="AV1773" s="14" t="s">
        <v>83</v>
      </c>
      <c r="AW1773" s="14" t="s">
        <v>34</v>
      </c>
      <c r="AX1773" s="14" t="s">
        <v>81</v>
      </c>
      <c r="AY1773" s="249" t="s">
        <v>213</v>
      </c>
    </row>
    <row r="1774" s="2" customFormat="1" ht="16.5" customHeight="1">
      <c r="A1774" s="40"/>
      <c r="B1774" s="41"/>
      <c r="C1774" s="272" t="s">
        <v>2322</v>
      </c>
      <c r="D1774" s="272" t="s">
        <v>310</v>
      </c>
      <c r="E1774" s="273" t="s">
        <v>2323</v>
      </c>
      <c r="F1774" s="274" t="s">
        <v>2324</v>
      </c>
      <c r="G1774" s="275" t="s">
        <v>338</v>
      </c>
      <c r="H1774" s="276">
        <v>70.887</v>
      </c>
      <c r="I1774" s="277"/>
      <c r="J1774" s="278">
        <f>ROUND(I1774*H1774,2)</f>
        <v>0</v>
      </c>
      <c r="K1774" s="274" t="s">
        <v>19</v>
      </c>
      <c r="L1774" s="279"/>
      <c r="M1774" s="280" t="s">
        <v>19</v>
      </c>
      <c r="N1774" s="281" t="s">
        <v>45</v>
      </c>
      <c r="O1774" s="86"/>
      <c r="P1774" s="224">
        <f>O1774*H1774</f>
        <v>0</v>
      </c>
      <c r="Q1774" s="224">
        <v>0.00020000000000000001</v>
      </c>
      <c r="R1774" s="224">
        <f>Q1774*H1774</f>
        <v>0.014177400000000002</v>
      </c>
      <c r="S1774" s="224">
        <v>0</v>
      </c>
      <c r="T1774" s="225">
        <f>S1774*H1774</f>
        <v>0</v>
      </c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R1774" s="226" t="s">
        <v>397</v>
      </c>
      <c r="AT1774" s="226" t="s">
        <v>310</v>
      </c>
      <c r="AU1774" s="226" t="s">
        <v>83</v>
      </c>
      <c r="AY1774" s="19" t="s">
        <v>213</v>
      </c>
      <c r="BE1774" s="227">
        <f>IF(N1774="základní",J1774,0)</f>
        <v>0</v>
      </c>
      <c r="BF1774" s="227">
        <f>IF(N1774="snížená",J1774,0)</f>
        <v>0</v>
      </c>
      <c r="BG1774" s="227">
        <f>IF(N1774="zákl. přenesená",J1774,0)</f>
        <v>0</v>
      </c>
      <c r="BH1774" s="227">
        <f>IF(N1774="sníž. přenesená",J1774,0)</f>
        <v>0</v>
      </c>
      <c r="BI1774" s="227">
        <f>IF(N1774="nulová",J1774,0)</f>
        <v>0</v>
      </c>
      <c r="BJ1774" s="19" t="s">
        <v>81</v>
      </c>
      <c r="BK1774" s="227">
        <f>ROUND(I1774*H1774,2)</f>
        <v>0</v>
      </c>
      <c r="BL1774" s="19" t="s">
        <v>309</v>
      </c>
      <c r="BM1774" s="226" t="s">
        <v>2325</v>
      </c>
    </row>
    <row r="1775" s="14" customFormat="1">
      <c r="A1775" s="14"/>
      <c r="B1775" s="239"/>
      <c r="C1775" s="240"/>
      <c r="D1775" s="230" t="s">
        <v>222</v>
      </c>
      <c r="E1775" s="241" t="s">
        <v>19</v>
      </c>
      <c r="F1775" s="242" t="s">
        <v>2326</v>
      </c>
      <c r="G1775" s="240"/>
      <c r="H1775" s="243">
        <v>70.887</v>
      </c>
      <c r="I1775" s="244"/>
      <c r="J1775" s="240"/>
      <c r="K1775" s="240"/>
      <c r="L1775" s="245"/>
      <c r="M1775" s="246"/>
      <c r="N1775" s="247"/>
      <c r="O1775" s="247"/>
      <c r="P1775" s="247"/>
      <c r="Q1775" s="247"/>
      <c r="R1775" s="247"/>
      <c r="S1775" s="247"/>
      <c r="T1775" s="248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49" t="s">
        <v>222</v>
      </c>
      <c r="AU1775" s="249" t="s">
        <v>83</v>
      </c>
      <c r="AV1775" s="14" t="s">
        <v>83</v>
      </c>
      <c r="AW1775" s="14" t="s">
        <v>34</v>
      </c>
      <c r="AX1775" s="14" t="s">
        <v>81</v>
      </c>
      <c r="AY1775" s="249" t="s">
        <v>213</v>
      </c>
    </row>
    <row r="1776" s="2" customFormat="1" ht="16.5" customHeight="1">
      <c r="A1776" s="40"/>
      <c r="B1776" s="41"/>
      <c r="C1776" s="215" t="s">
        <v>2327</v>
      </c>
      <c r="D1776" s="215" t="s">
        <v>215</v>
      </c>
      <c r="E1776" s="216" t="s">
        <v>2328</v>
      </c>
      <c r="F1776" s="217" t="s">
        <v>2329</v>
      </c>
      <c r="G1776" s="218" t="s">
        <v>236</v>
      </c>
      <c r="H1776" s="219">
        <v>74.024000000000001</v>
      </c>
      <c r="I1776" s="220"/>
      <c r="J1776" s="221">
        <f>ROUND(I1776*H1776,2)</f>
        <v>0</v>
      </c>
      <c r="K1776" s="217" t="s">
        <v>219</v>
      </c>
      <c r="L1776" s="46"/>
      <c r="M1776" s="222" t="s">
        <v>19</v>
      </c>
      <c r="N1776" s="223" t="s">
        <v>45</v>
      </c>
      <c r="O1776" s="86"/>
      <c r="P1776" s="224">
        <f>O1776*H1776</f>
        <v>0</v>
      </c>
      <c r="Q1776" s="224">
        <v>0</v>
      </c>
      <c r="R1776" s="224">
        <f>Q1776*H1776</f>
        <v>0</v>
      </c>
      <c r="S1776" s="224">
        <v>0.029999999999999999</v>
      </c>
      <c r="T1776" s="225">
        <f>S1776*H1776</f>
        <v>2.22072</v>
      </c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R1776" s="226" t="s">
        <v>309</v>
      </c>
      <c r="AT1776" s="226" t="s">
        <v>215</v>
      </c>
      <c r="AU1776" s="226" t="s">
        <v>83</v>
      </c>
      <c r="AY1776" s="19" t="s">
        <v>213</v>
      </c>
      <c r="BE1776" s="227">
        <f>IF(N1776="základní",J1776,0)</f>
        <v>0</v>
      </c>
      <c r="BF1776" s="227">
        <f>IF(N1776="snížená",J1776,0)</f>
        <v>0</v>
      </c>
      <c r="BG1776" s="227">
        <f>IF(N1776="zákl. přenesená",J1776,0)</f>
        <v>0</v>
      </c>
      <c r="BH1776" s="227">
        <f>IF(N1776="sníž. přenesená",J1776,0)</f>
        <v>0</v>
      </c>
      <c r="BI1776" s="227">
        <f>IF(N1776="nulová",J1776,0)</f>
        <v>0</v>
      </c>
      <c r="BJ1776" s="19" t="s">
        <v>81</v>
      </c>
      <c r="BK1776" s="227">
        <f>ROUND(I1776*H1776,2)</f>
        <v>0</v>
      </c>
      <c r="BL1776" s="19" t="s">
        <v>309</v>
      </c>
      <c r="BM1776" s="226" t="s">
        <v>2330</v>
      </c>
    </row>
    <row r="1777" s="13" customFormat="1">
      <c r="A1777" s="13"/>
      <c r="B1777" s="228"/>
      <c r="C1777" s="229"/>
      <c r="D1777" s="230" t="s">
        <v>222</v>
      </c>
      <c r="E1777" s="231" t="s">
        <v>19</v>
      </c>
      <c r="F1777" s="232" t="s">
        <v>271</v>
      </c>
      <c r="G1777" s="229"/>
      <c r="H1777" s="231" t="s">
        <v>19</v>
      </c>
      <c r="I1777" s="233"/>
      <c r="J1777" s="229"/>
      <c r="K1777" s="229"/>
      <c r="L1777" s="234"/>
      <c r="M1777" s="235"/>
      <c r="N1777" s="236"/>
      <c r="O1777" s="236"/>
      <c r="P1777" s="236"/>
      <c r="Q1777" s="236"/>
      <c r="R1777" s="236"/>
      <c r="S1777" s="236"/>
      <c r="T1777" s="237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38" t="s">
        <v>222</v>
      </c>
      <c r="AU1777" s="238" t="s">
        <v>83</v>
      </c>
      <c r="AV1777" s="13" t="s">
        <v>81</v>
      </c>
      <c r="AW1777" s="13" t="s">
        <v>34</v>
      </c>
      <c r="AX1777" s="13" t="s">
        <v>74</v>
      </c>
      <c r="AY1777" s="238" t="s">
        <v>213</v>
      </c>
    </row>
    <row r="1778" s="14" customFormat="1">
      <c r="A1778" s="14"/>
      <c r="B1778" s="239"/>
      <c r="C1778" s="240"/>
      <c r="D1778" s="230" t="s">
        <v>222</v>
      </c>
      <c r="E1778" s="241" t="s">
        <v>19</v>
      </c>
      <c r="F1778" s="242" t="s">
        <v>2331</v>
      </c>
      <c r="G1778" s="240"/>
      <c r="H1778" s="243">
        <v>3</v>
      </c>
      <c r="I1778" s="244"/>
      <c r="J1778" s="240"/>
      <c r="K1778" s="240"/>
      <c r="L1778" s="245"/>
      <c r="M1778" s="246"/>
      <c r="N1778" s="247"/>
      <c r="O1778" s="247"/>
      <c r="P1778" s="247"/>
      <c r="Q1778" s="247"/>
      <c r="R1778" s="247"/>
      <c r="S1778" s="247"/>
      <c r="T1778" s="248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49" t="s">
        <v>222</v>
      </c>
      <c r="AU1778" s="249" t="s">
        <v>83</v>
      </c>
      <c r="AV1778" s="14" t="s">
        <v>83</v>
      </c>
      <c r="AW1778" s="14" t="s">
        <v>34</v>
      </c>
      <c r="AX1778" s="14" t="s">
        <v>74</v>
      </c>
      <c r="AY1778" s="249" t="s">
        <v>213</v>
      </c>
    </row>
    <row r="1779" s="14" customFormat="1">
      <c r="A1779" s="14"/>
      <c r="B1779" s="239"/>
      <c r="C1779" s="240"/>
      <c r="D1779" s="230" t="s">
        <v>222</v>
      </c>
      <c r="E1779" s="241" t="s">
        <v>19</v>
      </c>
      <c r="F1779" s="242" t="s">
        <v>2332</v>
      </c>
      <c r="G1779" s="240"/>
      <c r="H1779" s="243">
        <v>71.024000000000001</v>
      </c>
      <c r="I1779" s="244"/>
      <c r="J1779" s="240"/>
      <c r="K1779" s="240"/>
      <c r="L1779" s="245"/>
      <c r="M1779" s="246"/>
      <c r="N1779" s="247"/>
      <c r="O1779" s="247"/>
      <c r="P1779" s="247"/>
      <c r="Q1779" s="247"/>
      <c r="R1779" s="247"/>
      <c r="S1779" s="247"/>
      <c r="T1779" s="248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49" t="s">
        <v>222</v>
      </c>
      <c r="AU1779" s="249" t="s">
        <v>83</v>
      </c>
      <c r="AV1779" s="14" t="s">
        <v>83</v>
      </c>
      <c r="AW1779" s="14" t="s">
        <v>34</v>
      </c>
      <c r="AX1779" s="14" t="s">
        <v>74</v>
      </c>
      <c r="AY1779" s="249" t="s">
        <v>213</v>
      </c>
    </row>
    <row r="1780" s="15" customFormat="1">
      <c r="A1780" s="15"/>
      <c r="B1780" s="250"/>
      <c r="C1780" s="251"/>
      <c r="D1780" s="230" t="s">
        <v>222</v>
      </c>
      <c r="E1780" s="252" t="s">
        <v>19</v>
      </c>
      <c r="F1780" s="253" t="s">
        <v>228</v>
      </c>
      <c r="G1780" s="251"/>
      <c r="H1780" s="254">
        <v>74.024000000000001</v>
      </c>
      <c r="I1780" s="255"/>
      <c r="J1780" s="251"/>
      <c r="K1780" s="251"/>
      <c r="L1780" s="256"/>
      <c r="M1780" s="257"/>
      <c r="N1780" s="258"/>
      <c r="O1780" s="258"/>
      <c r="P1780" s="258"/>
      <c r="Q1780" s="258"/>
      <c r="R1780" s="258"/>
      <c r="S1780" s="258"/>
      <c r="T1780" s="259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T1780" s="260" t="s">
        <v>222</v>
      </c>
      <c r="AU1780" s="260" t="s">
        <v>83</v>
      </c>
      <c r="AV1780" s="15" t="s">
        <v>220</v>
      </c>
      <c r="AW1780" s="15" t="s">
        <v>34</v>
      </c>
      <c r="AX1780" s="15" t="s">
        <v>81</v>
      </c>
      <c r="AY1780" s="260" t="s">
        <v>213</v>
      </c>
    </row>
    <row r="1781" s="2" customFormat="1" ht="16.5" customHeight="1">
      <c r="A1781" s="40"/>
      <c r="B1781" s="41"/>
      <c r="C1781" s="215" t="s">
        <v>2333</v>
      </c>
      <c r="D1781" s="215" t="s">
        <v>215</v>
      </c>
      <c r="E1781" s="216" t="s">
        <v>2334</v>
      </c>
      <c r="F1781" s="217" t="s">
        <v>2335</v>
      </c>
      <c r="G1781" s="218" t="s">
        <v>236</v>
      </c>
      <c r="H1781" s="219">
        <v>291.02800000000002</v>
      </c>
      <c r="I1781" s="220"/>
      <c r="J1781" s="221">
        <f>ROUND(I1781*H1781,2)</f>
        <v>0</v>
      </c>
      <c r="K1781" s="217" t="s">
        <v>219</v>
      </c>
      <c r="L1781" s="46"/>
      <c r="M1781" s="222" t="s">
        <v>19</v>
      </c>
      <c r="N1781" s="223" t="s">
        <v>45</v>
      </c>
      <c r="O1781" s="86"/>
      <c r="P1781" s="224">
        <f>O1781*H1781</f>
        <v>0</v>
      </c>
      <c r="Q1781" s="224">
        <v>0.00020000000000000001</v>
      </c>
      <c r="R1781" s="224">
        <f>Q1781*H1781</f>
        <v>0.05820560000000001</v>
      </c>
      <c r="S1781" s="224">
        <v>0</v>
      </c>
      <c r="T1781" s="225">
        <f>S1781*H1781</f>
        <v>0</v>
      </c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R1781" s="226" t="s">
        <v>309</v>
      </c>
      <c r="AT1781" s="226" t="s">
        <v>215</v>
      </c>
      <c r="AU1781" s="226" t="s">
        <v>83</v>
      </c>
      <c r="AY1781" s="19" t="s">
        <v>213</v>
      </c>
      <c r="BE1781" s="227">
        <f>IF(N1781="základní",J1781,0)</f>
        <v>0</v>
      </c>
      <c r="BF1781" s="227">
        <f>IF(N1781="snížená",J1781,0)</f>
        <v>0</v>
      </c>
      <c r="BG1781" s="227">
        <f>IF(N1781="zákl. přenesená",J1781,0)</f>
        <v>0</v>
      </c>
      <c r="BH1781" s="227">
        <f>IF(N1781="sníž. přenesená",J1781,0)</f>
        <v>0</v>
      </c>
      <c r="BI1781" s="227">
        <f>IF(N1781="nulová",J1781,0)</f>
        <v>0</v>
      </c>
      <c r="BJ1781" s="19" t="s">
        <v>81</v>
      </c>
      <c r="BK1781" s="227">
        <f>ROUND(I1781*H1781,2)</f>
        <v>0</v>
      </c>
      <c r="BL1781" s="19" t="s">
        <v>309</v>
      </c>
      <c r="BM1781" s="226" t="s">
        <v>2336</v>
      </c>
    </row>
    <row r="1782" s="13" customFormat="1">
      <c r="A1782" s="13"/>
      <c r="B1782" s="228"/>
      <c r="C1782" s="229"/>
      <c r="D1782" s="230" t="s">
        <v>222</v>
      </c>
      <c r="E1782" s="231" t="s">
        <v>19</v>
      </c>
      <c r="F1782" s="232" t="s">
        <v>271</v>
      </c>
      <c r="G1782" s="229"/>
      <c r="H1782" s="231" t="s">
        <v>19</v>
      </c>
      <c r="I1782" s="233"/>
      <c r="J1782" s="229"/>
      <c r="K1782" s="229"/>
      <c r="L1782" s="234"/>
      <c r="M1782" s="235"/>
      <c r="N1782" s="236"/>
      <c r="O1782" s="236"/>
      <c r="P1782" s="236"/>
      <c r="Q1782" s="236"/>
      <c r="R1782" s="236"/>
      <c r="S1782" s="236"/>
      <c r="T1782" s="237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38" t="s">
        <v>222</v>
      </c>
      <c r="AU1782" s="238" t="s">
        <v>83</v>
      </c>
      <c r="AV1782" s="13" t="s">
        <v>81</v>
      </c>
      <c r="AW1782" s="13" t="s">
        <v>34</v>
      </c>
      <c r="AX1782" s="13" t="s">
        <v>74</v>
      </c>
      <c r="AY1782" s="238" t="s">
        <v>213</v>
      </c>
    </row>
    <row r="1783" s="13" customFormat="1">
      <c r="A1783" s="13"/>
      <c r="B1783" s="228"/>
      <c r="C1783" s="229"/>
      <c r="D1783" s="230" t="s">
        <v>222</v>
      </c>
      <c r="E1783" s="231" t="s">
        <v>19</v>
      </c>
      <c r="F1783" s="232" t="s">
        <v>2337</v>
      </c>
      <c r="G1783" s="229"/>
      <c r="H1783" s="231" t="s">
        <v>19</v>
      </c>
      <c r="I1783" s="233"/>
      <c r="J1783" s="229"/>
      <c r="K1783" s="229"/>
      <c r="L1783" s="234"/>
      <c r="M1783" s="235"/>
      <c r="N1783" s="236"/>
      <c r="O1783" s="236"/>
      <c r="P1783" s="236"/>
      <c r="Q1783" s="236"/>
      <c r="R1783" s="236"/>
      <c r="S1783" s="236"/>
      <c r="T1783" s="237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38" t="s">
        <v>222</v>
      </c>
      <c r="AU1783" s="238" t="s">
        <v>83</v>
      </c>
      <c r="AV1783" s="13" t="s">
        <v>81</v>
      </c>
      <c r="AW1783" s="13" t="s">
        <v>34</v>
      </c>
      <c r="AX1783" s="13" t="s">
        <v>74</v>
      </c>
      <c r="AY1783" s="238" t="s">
        <v>213</v>
      </c>
    </row>
    <row r="1784" s="14" customFormat="1">
      <c r="A1784" s="14"/>
      <c r="B1784" s="239"/>
      <c r="C1784" s="240"/>
      <c r="D1784" s="230" t="s">
        <v>222</v>
      </c>
      <c r="E1784" s="241" t="s">
        <v>19</v>
      </c>
      <c r="F1784" s="242" t="s">
        <v>2338</v>
      </c>
      <c r="G1784" s="240"/>
      <c r="H1784" s="243">
        <v>8.5950000000000006</v>
      </c>
      <c r="I1784" s="244"/>
      <c r="J1784" s="240"/>
      <c r="K1784" s="240"/>
      <c r="L1784" s="245"/>
      <c r="M1784" s="246"/>
      <c r="N1784" s="247"/>
      <c r="O1784" s="247"/>
      <c r="P1784" s="247"/>
      <c r="Q1784" s="247"/>
      <c r="R1784" s="247"/>
      <c r="S1784" s="247"/>
      <c r="T1784" s="248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49" t="s">
        <v>222</v>
      </c>
      <c r="AU1784" s="249" t="s">
        <v>83</v>
      </c>
      <c r="AV1784" s="14" t="s">
        <v>83</v>
      </c>
      <c r="AW1784" s="14" t="s">
        <v>34</v>
      </c>
      <c r="AX1784" s="14" t="s">
        <v>74</v>
      </c>
      <c r="AY1784" s="249" t="s">
        <v>213</v>
      </c>
    </row>
    <row r="1785" s="14" customFormat="1">
      <c r="A1785" s="14"/>
      <c r="B1785" s="239"/>
      <c r="C1785" s="240"/>
      <c r="D1785" s="230" t="s">
        <v>222</v>
      </c>
      <c r="E1785" s="241" t="s">
        <v>19</v>
      </c>
      <c r="F1785" s="242" t="s">
        <v>1227</v>
      </c>
      <c r="G1785" s="240"/>
      <c r="H1785" s="243">
        <v>179.11099999999999</v>
      </c>
      <c r="I1785" s="244"/>
      <c r="J1785" s="240"/>
      <c r="K1785" s="240"/>
      <c r="L1785" s="245"/>
      <c r="M1785" s="246"/>
      <c r="N1785" s="247"/>
      <c r="O1785" s="247"/>
      <c r="P1785" s="247"/>
      <c r="Q1785" s="247"/>
      <c r="R1785" s="247"/>
      <c r="S1785" s="247"/>
      <c r="T1785" s="248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49" t="s">
        <v>222</v>
      </c>
      <c r="AU1785" s="249" t="s">
        <v>83</v>
      </c>
      <c r="AV1785" s="14" t="s">
        <v>83</v>
      </c>
      <c r="AW1785" s="14" t="s">
        <v>34</v>
      </c>
      <c r="AX1785" s="14" t="s">
        <v>74</v>
      </c>
      <c r="AY1785" s="249" t="s">
        <v>213</v>
      </c>
    </row>
    <row r="1786" s="14" customFormat="1">
      <c r="A1786" s="14"/>
      <c r="B1786" s="239"/>
      <c r="C1786" s="240"/>
      <c r="D1786" s="230" t="s">
        <v>222</v>
      </c>
      <c r="E1786" s="241" t="s">
        <v>19</v>
      </c>
      <c r="F1786" s="242" t="s">
        <v>1859</v>
      </c>
      <c r="G1786" s="240"/>
      <c r="H1786" s="243">
        <v>103.322</v>
      </c>
      <c r="I1786" s="244"/>
      <c r="J1786" s="240"/>
      <c r="K1786" s="240"/>
      <c r="L1786" s="245"/>
      <c r="M1786" s="246"/>
      <c r="N1786" s="247"/>
      <c r="O1786" s="247"/>
      <c r="P1786" s="247"/>
      <c r="Q1786" s="247"/>
      <c r="R1786" s="247"/>
      <c r="S1786" s="247"/>
      <c r="T1786" s="248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49" t="s">
        <v>222</v>
      </c>
      <c r="AU1786" s="249" t="s">
        <v>83</v>
      </c>
      <c r="AV1786" s="14" t="s">
        <v>83</v>
      </c>
      <c r="AW1786" s="14" t="s">
        <v>34</v>
      </c>
      <c r="AX1786" s="14" t="s">
        <v>74</v>
      </c>
      <c r="AY1786" s="249" t="s">
        <v>213</v>
      </c>
    </row>
    <row r="1787" s="15" customFormat="1">
      <c r="A1787" s="15"/>
      <c r="B1787" s="250"/>
      <c r="C1787" s="251"/>
      <c r="D1787" s="230" t="s">
        <v>222</v>
      </c>
      <c r="E1787" s="252" t="s">
        <v>19</v>
      </c>
      <c r="F1787" s="253" t="s">
        <v>228</v>
      </c>
      <c r="G1787" s="251"/>
      <c r="H1787" s="254">
        <v>291.02800000000002</v>
      </c>
      <c r="I1787" s="255"/>
      <c r="J1787" s="251"/>
      <c r="K1787" s="251"/>
      <c r="L1787" s="256"/>
      <c r="M1787" s="257"/>
      <c r="N1787" s="258"/>
      <c r="O1787" s="258"/>
      <c r="P1787" s="258"/>
      <c r="Q1787" s="258"/>
      <c r="R1787" s="258"/>
      <c r="S1787" s="258"/>
      <c r="T1787" s="259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T1787" s="260" t="s">
        <v>222</v>
      </c>
      <c r="AU1787" s="260" t="s">
        <v>83</v>
      </c>
      <c r="AV1787" s="15" t="s">
        <v>220</v>
      </c>
      <c r="AW1787" s="15" t="s">
        <v>34</v>
      </c>
      <c r="AX1787" s="15" t="s">
        <v>81</v>
      </c>
      <c r="AY1787" s="260" t="s">
        <v>213</v>
      </c>
    </row>
    <row r="1788" s="2" customFormat="1">
      <c r="A1788" s="40"/>
      <c r="B1788" s="41"/>
      <c r="C1788" s="215" t="s">
        <v>2339</v>
      </c>
      <c r="D1788" s="215" t="s">
        <v>215</v>
      </c>
      <c r="E1788" s="216" t="s">
        <v>2340</v>
      </c>
      <c r="F1788" s="217" t="s">
        <v>2341</v>
      </c>
      <c r="G1788" s="218" t="s">
        <v>338</v>
      </c>
      <c r="H1788" s="219">
        <v>165</v>
      </c>
      <c r="I1788" s="220"/>
      <c r="J1788" s="221">
        <f>ROUND(I1788*H1788,2)</f>
        <v>0</v>
      </c>
      <c r="K1788" s="217" t="s">
        <v>219</v>
      </c>
      <c r="L1788" s="46"/>
      <c r="M1788" s="222" t="s">
        <v>19</v>
      </c>
      <c r="N1788" s="223" t="s">
        <v>45</v>
      </c>
      <c r="O1788" s="86"/>
      <c r="P1788" s="224">
        <f>O1788*H1788</f>
        <v>0</v>
      </c>
      <c r="Q1788" s="224">
        <v>0</v>
      </c>
      <c r="R1788" s="224">
        <f>Q1788*H1788</f>
        <v>0</v>
      </c>
      <c r="S1788" s="224">
        <v>0</v>
      </c>
      <c r="T1788" s="225">
        <f>S1788*H1788</f>
        <v>0</v>
      </c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R1788" s="226" t="s">
        <v>309</v>
      </c>
      <c r="AT1788" s="226" t="s">
        <v>215</v>
      </c>
      <c r="AU1788" s="226" t="s">
        <v>83</v>
      </c>
      <c r="AY1788" s="19" t="s">
        <v>213</v>
      </c>
      <c r="BE1788" s="227">
        <f>IF(N1788="základní",J1788,0)</f>
        <v>0</v>
      </c>
      <c r="BF1788" s="227">
        <f>IF(N1788="snížená",J1788,0)</f>
        <v>0</v>
      </c>
      <c r="BG1788" s="227">
        <f>IF(N1788="zákl. přenesená",J1788,0)</f>
        <v>0</v>
      </c>
      <c r="BH1788" s="227">
        <f>IF(N1788="sníž. přenesená",J1788,0)</f>
        <v>0</v>
      </c>
      <c r="BI1788" s="227">
        <f>IF(N1788="nulová",J1788,0)</f>
        <v>0</v>
      </c>
      <c r="BJ1788" s="19" t="s">
        <v>81</v>
      </c>
      <c r="BK1788" s="227">
        <f>ROUND(I1788*H1788,2)</f>
        <v>0</v>
      </c>
      <c r="BL1788" s="19" t="s">
        <v>309</v>
      </c>
      <c r="BM1788" s="226" t="s">
        <v>2342</v>
      </c>
    </row>
    <row r="1789" s="13" customFormat="1">
      <c r="A1789" s="13"/>
      <c r="B1789" s="228"/>
      <c r="C1789" s="229"/>
      <c r="D1789" s="230" t="s">
        <v>222</v>
      </c>
      <c r="E1789" s="231" t="s">
        <v>19</v>
      </c>
      <c r="F1789" s="232" t="s">
        <v>271</v>
      </c>
      <c r="G1789" s="229"/>
      <c r="H1789" s="231" t="s">
        <v>19</v>
      </c>
      <c r="I1789" s="233"/>
      <c r="J1789" s="229"/>
      <c r="K1789" s="229"/>
      <c r="L1789" s="234"/>
      <c r="M1789" s="235"/>
      <c r="N1789" s="236"/>
      <c r="O1789" s="236"/>
      <c r="P1789" s="236"/>
      <c r="Q1789" s="236"/>
      <c r="R1789" s="236"/>
      <c r="S1789" s="236"/>
      <c r="T1789" s="237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38" t="s">
        <v>222</v>
      </c>
      <c r="AU1789" s="238" t="s">
        <v>83</v>
      </c>
      <c r="AV1789" s="13" t="s">
        <v>81</v>
      </c>
      <c r="AW1789" s="13" t="s">
        <v>34</v>
      </c>
      <c r="AX1789" s="13" t="s">
        <v>74</v>
      </c>
      <c r="AY1789" s="238" t="s">
        <v>213</v>
      </c>
    </row>
    <row r="1790" s="14" customFormat="1">
      <c r="A1790" s="14"/>
      <c r="B1790" s="239"/>
      <c r="C1790" s="240"/>
      <c r="D1790" s="230" t="s">
        <v>222</v>
      </c>
      <c r="E1790" s="241" t="s">
        <v>19</v>
      </c>
      <c r="F1790" s="242" t="s">
        <v>2214</v>
      </c>
      <c r="G1790" s="240"/>
      <c r="H1790" s="243">
        <v>165</v>
      </c>
      <c r="I1790" s="244"/>
      <c r="J1790" s="240"/>
      <c r="K1790" s="240"/>
      <c r="L1790" s="245"/>
      <c r="M1790" s="246"/>
      <c r="N1790" s="247"/>
      <c r="O1790" s="247"/>
      <c r="P1790" s="247"/>
      <c r="Q1790" s="247"/>
      <c r="R1790" s="247"/>
      <c r="S1790" s="247"/>
      <c r="T1790" s="248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49" t="s">
        <v>222</v>
      </c>
      <c r="AU1790" s="249" t="s">
        <v>83</v>
      </c>
      <c r="AV1790" s="14" t="s">
        <v>83</v>
      </c>
      <c r="AW1790" s="14" t="s">
        <v>34</v>
      </c>
      <c r="AX1790" s="14" t="s">
        <v>81</v>
      </c>
      <c r="AY1790" s="249" t="s">
        <v>213</v>
      </c>
    </row>
    <row r="1791" s="2" customFormat="1" ht="16.5" customHeight="1">
      <c r="A1791" s="40"/>
      <c r="B1791" s="41"/>
      <c r="C1791" s="272" t="s">
        <v>2343</v>
      </c>
      <c r="D1791" s="272" t="s">
        <v>310</v>
      </c>
      <c r="E1791" s="273" t="s">
        <v>2344</v>
      </c>
      <c r="F1791" s="274" t="s">
        <v>2345</v>
      </c>
      <c r="G1791" s="275" t="s">
        <v>218</v>
      </c>
      <c r="H1791" s="276">
        <v>6.9299999999999997</v>
      </c>
      <c r="I1791" s="277"/>
      <c r="J1791" s="278">
        <f>ROUND(I1791*H1791,2)</f>
        <v>0</v>
      </c>
      <c r="K1791" s="274" t="s">
        <v>219</v>
      </c>
      <c r="L1791" s="279"/>
      <c r="M1791" s="280" t="s">
        <v>19</v>
      </c>
      <c r="N1791" s="281" t="s">
        <v>45</v>
      </c>
      <c r="O1791" s="86"/>
      <c r="P1791" s="224">
        <f>O1791*H1791</f>
        <v>0</v>
      </c>
      <c r="Q1791" s="224">
        <v>0.55000000000000004</v>
      </c>
      <c r="R1791" s="224">
        <f>Q1791*H1791</f>
        <v>3.8115000000000001</v>
      </c>
      <c r="S1791" s="224">
        <v>0</v>
      </c>
      <c r="T1791" s="225">
        <f>S1791*H1791</f>
        <v>0</v>
      </c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R1791" s="226" t="s">
        <v>397</v>
      </c>
      <c r="AT1791" s="226" t="s">
        <v>310</v>
      </c>
      <c r="AU1791" s="226" t="s">
        <v>83</v>
      </c>
      <c r="AY1791" s="19" t="s">
        <v>213</v>
      </c>
      <c r="BE1791" s="227">
        <f>IF(N1791="základní",J1791,0)</f>
        <v>0</v>
      </c>
      <c r="BF1791" s="227">
        <f>IF(N1791="snížená",J1791,0)</f>
        <v>0</v>
      </c>
      <c r="BG1791" s="227">
        <f>IF(N1791="zákl. přenesená",J1791,0)</f>
        <v>0</v>
      </c>
      <c r="BH1791" s="227">
        <f>IF(N1791="sníž. přenesená",J1791,0)</f>
        <v>0</v>
      </c>
      <c r="BI1791" s="227">
        <f>IF(N1791="nulová",J1791,0)</f>
        <v>0</v>
      </c>
      <c r="BJ1791" s="19" t="s">
        <v>81</v>
      </c>
      <c r="BK1791" s="227">
        <f>ROUND(I1791*H1791,2)</f>
        <v>0</v>
      </c>
      <c r="BL1791" s="19" t="s">
        <v>309</v>
      </c>
      <c r="BM1791" s="226" t="s">
        <v>2346</v>
      </c>
    </row>
    <row r="1792" s="14" customFormat="1">
      <c r="A1792" s="14"/>
      <c r="B1792" s="239"/>
      <c r="C1792" s="240"/>
      <c r="D1792" s="230" t="s">
        <v>222</v>
      </c>
      <c r="E1792" s="241" t="s">
        <v>19</v>
      </c>
      <c r="F1792" s="242" t="s">
        <v>2347</v>
      </c>
      <c r="G1792" s="240"/>
      <c r="H1792" s="243">
        <v>6.9299999999999997</v>
      </c>
      <c r="I1792" s="244"/>
      <c r="J1792" s="240"/>
      <c r="K1792" s="240"/>
      <c r="L1792" s="245"/>
      <c r="M1792" s="246"/>
      <c r="N1792" s="247"/>
      <c r="O1792" s="247"/>
      <c r="P1792" s="247"/>
      <c r="Q1792" s="247"/>
      <c r="R1792" s="247"/>
      <c r="S1792" s="247"/>
      <c r="T1792" s="248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49" t="s">
        <v>222</v>
      </c>
      <c r="AU1792" s="249" t="s">
        <v>83</v>
      </c>
      <c r="AV1792" s="14" t="s">
        <v>83</v>
      </c>
      <c r="AW1792" s="14" t="s">
        <v>34</v>
      </c>
      <c r="AX1792" s="14" t="s">
        <v>81</v>
      </c>
      <c r="AY1792" s="249" t="s">
        <v>213</v>
      </c>
    </row>
    <row r="1793" s="2" customFormat="1" ht="16.5" customHeight="1">
      <c r="A1793" s="40"/>
      <c r="B1793" s="41"/>
      <c r="C1793" s="215" t="s">
        <v>2348</v>
      </c>
      <c r="D1793" s="215" t="s">
        <v>215</v>
      </c>
      <c r="E1793" s="216" t="s">
        <v>2349</v>
      </c>
      <c r="F1793" s="217" t="s">
        <v>2350</v>
      </c>
      <c r="G1793" s="218" t="s">
        <v>218</v>
      </c>
      <c r="H1793" s="219">
        <v>6.9299999999999997</v>
      </c>
      <c r="I1793" s="220"/>
      <c r="J1793" s="221">
        <f>ROUND(I1793*H1793,2)</f>
        <v>0</v>
      </c>
      <c r="K1793" s="217" t="s">
        <v>219</v>
      </c>
      <c r="L1793" s="46"/>
      <c r="M1793" s="222" t="s">
        <v>19</v>
      </c>
      <c r="N1793" s="223" t="s">
        <v>45</v>
      </c>
      <c r="O1793" s="86"/>
      <c r="P1793" s="224">
        <f>O1793*H1793</f>
        <v>0</v>
      </c>
      <c r="Q1793" s="224">
        <v>0.024469999999999999</v>
      </c>
      <c r="R1793" s="224">
        <f>Q1793*H1793</f>
        <v>0.16957709999999998</v>
      </c>
      <c r="S1793" s="224">
        <v>0</v>
      </c>
      <c r="T1793" s="225">
        <f>S1793*H1793</f>
        <v>0</v>
      </c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R1793" s="226" t="s">
        <v>309</v>
      </c>
      <c r="AT1793" s="226" t="s">
        <v>215</v>
      </c>
      <c r="AU1793" s="226" t="s">
        <v>83</v>
      </c>
      <c r="AY1793" s="19" t="s">
        <v>213</v>
      </c>
      <c r="BE1793" s="227">
        <f>IF(N1793="základní",J1793,0)</f>
        <v>0</v>
      </c>
      <c r="BF1793" s="227">
        <f>IF(N1793="snížená",J1793,0)</f>
        <v>0</v>
      </c>
      <c r="BG1793" s="227">
        <f>IF(N1793="zákl. přenesená",J1793,0)</f>
        <v>0</v>
      </c>
      <c r="BH1793" s="227">
        <f>IF(N1793="sníž. přenesená",J1793,0)</f>
        <v>0</v>
      </c>
      <c r="BI1793" s="227">
        <f>IF(N1793="nulová",J1793,0)</f>
        <v>0</v>
      </c>
      <c r="BJ1793" s="19" t="s">
        <v>81</v>
      </c>
      <c r="BK1793" s="227">
        <f>ROUND(I1793*H1793,2)</f>
        <v>0</v>
      </c>
      <c r="BL1793" s="19" t="s">
        <v>309</v>
      </c>
      <c r="BM1793" s="226" t="s">
        <v>2351</v>
      </c>
    </row>
    <row r="1794" s="2" customFormat="1" ht="16.5" customHeight="1">
      <c r="A1794" s="40"/>
      <c r="B1794" s="41"/>
      <c r="C1794" s="215" t="s">
        <v>2352</v>
      </c>
      <c r="D1794" s="215" t="s">
        <v>215</v>
      </c>
      <c r="E1794" s="216" t="s">
        <v>2353</v>
      </c>
      <c r="F1794" s="217" t="s">
        <v>2354</v>
      </c>
      <c r="G1794" s="218" t="s">
        <v>338</v>
      </c>
      <c r="H1794" s="219">
        <v>2943</v>
      </c>
      <c r="I1794" s="220"/>
      <c r="J1794" s="221">
        <f>ROUND(I1794*H1794,2)</f>
        <v>0</v>
      </c>
      <c r="K1794" s="217" t="s">
        <v>219</v>
      </c>
      <c r="L1794" s="46"/>
      <c r="M1794" s="222" t="s">
        <v>19</v>
      </c>
      <c r="N1794" s="223" t="s">
        <v>45</v>
      </c>
      <c r="O1794" s="86"/>
      <c r="P1794" s="224">
        <f>O1794*H1794</f>
        <v>0</v>
      </c>
      <c r="Q1794" s="224">
        <v>0</v>
      </c>
      <c r="R1794" s="224">
        <f>Q1794*H1794</f>
        <v>0</v>
      </c>
      <c r="S1794" s="224">
        <v>0.017000000000000001</v>
      </c>
      <c r="T1794" s="225">
        <f>S1794*H1794</f>
        <v>50.031000000000006</v>
      </c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R1794" s="226" t="s">
        <v>309</v>
      </c>
      <c r="AT1794" s="226" t="s">
        <v>215</v>
      </c>
      <c r="AU1794" s="226" t="s">
        <v>83</v>
      </c>
      <c r="AY1794" s="19" t="s">
        <v>213</v>
      </c>
      <c r="BE1794" s="227">
        <f>IF(N1794="základní",J1794,0)</f>
        <v>0</v>
      </c>
      <c r="BF1794" s="227">
        <f>IF(N1794="snížená",J1794,0)</f>
        <v>0</v>
      </c>
      <c r="BG1794" s="227">
        <f>IF(N1794="zákl. přenesená",J1794,0)</f>
        <v>0</v>
      </c>
      <c r="BH1794" s="227">
        <f>IF(N1794="sníž. přenesená",J1794,0)</f>
        <v>0</v>
      </c>
      <c r="BI1794" s="227">
        <f>IF(N1794="nulová",J1794,0)</f>
        <v>0</v>
      </c>
      <c r="BJ1794" s="19" t="s">
        <v>81</v>
      </c>
      <c r="BK1794" s="227">
        <f>ROUND(I1794*H1794,2)</f>
        <v>0</v>
      </c>
      <c r="BL1794" s="19" t="s">
        <v>309</v>
      </c>
      <c r="BM1794" s="226" t="s">
        <v>2355</v>
      </c>
    </row>
    <row r="1795" s="13" customFormat="1">
      <c r="A1795" s="13"/>
      <c r="B1795" s="228"/>
      <c r="C1795" s="229"/>
      <c r="D1795" s="230" t="s">
        <v>222</v>
      </c>
      <c r="E1795" s="231" t="s">
        <v>19</v>
      </c>
      <c r="F1795" s="232" t="s">
        <v>271</v>
      </c>
      <c r="G1795" s="229"/>
      <c r="H1795" s="231" t="s">
        <v>19</v>
      </c>
      <c r="I1795" s="233"/>
      <c r="J1795" s="229"/>
      <c r="K1795" s="229"/>
      <c r="L1795" s="234"/>
      <c r="M1795" s="235"/>
      <c r="N1795" s="236"/>
      <c r="O1795" s="236"/>
      <c r="P1795" s="236"/>
      <c r="Q1795" s="236"/>
      <c r="R1795" s="236"/>
      <c r="S1795" s="236"/>
      <c r="T1795" s="237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38" t="s">
        <v>222</v>
      </c>
      <c r="AU1795" s="238" t="s">
        <v>83</v>
      </c>
      <c r="AV1795" s="13" t="s">
        <v>81</v>
      </c>
      <c r="AW1795" s="13" t="s">
        <v>34</v>
      </c>
      <c r="AX1795" s="13" t="s">
        <v>74</v>
      </c>
      <c r="AY1795" s="238" t="s">
        <v>213</v>
      </c>
    </row>
    <row r="1796" s="14" customFormat="1">
      <c r="A1796" s="14"/>
      <c r="B1796" s="239"/>
      <c r="C1796" s="240"/>
      <c r="D1796" s="230" t="s">
        <v>222</v>
      </c>
      <c r="E1796" s="241" t="s">
        <v>19</v>
      </c>
      <c r="F1796" s="242" t="s">
        <v>2356</v>
      </c>
      <c r="G1796" s="240"/>
      <c r="H1796" s="243">
        <v>1354.8530000000001</v>
      </c>
      <c r="I1796" s="244"/>
      <c r="J1796" s="240"/>
      <c r="K1796" s="240"/>
      <c r="L1796" s="245"/>
      <c r="M1796" s="246"/>
      <c r="N1796" s="247"/>
      <c r="O1796" s="247"/>
      <c r="P1796" s="247"/>
      <c r="Q1796" s="247"/>
      <c r="R1796" s="247"/>
      <c r="S1796" s="247"/>
      <c r="T1796" s="248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49" t="s">
        <v>222</v>
      </c>
      <c r="AU1796" s="249" t="s">
        <v>83</v>
      </c>
      <c r="AV1796" s="14" t="s">
        <v>83</v>
      </c>
      <c r="AW1796" s="14" t="s">
        <v>34</v>
      </c>
      <c r="AX1796" s="14" t="s">
        <v>74</v>
      </c>
      <c r="AY1796" s="249" t="s">
        <v>213</v>
      </c>
    </row>
    <row r="1797" s="14" customFormat="1">
      <c r="A1797" s="14"/>
      <c r="B1797" s="239"/>
      <c r="C1797" s="240"/>
      <c r="D1797" s="230" t="s">
        <v>222</v>
      </c>
      <c r="E1797" s="241" t="s">
        <v>19</v>
      </c>
      <c r="F1797" s="242" t="s">
        <v>2357</v>
      </c>
      <c r="G1797" s="240"/>
      <c r="H1797" s="243">
        <v>17</v>
      </c>
      <c r="I1797" s="244"/>
      <c r="J1797" s="240"/>
      <c r="K1797" s="240"/>
      <c r="L1797" s="245"/>
      <c r="M1797" s="246"/>
      <c r="N1797" s="247"/>
      <c r="O1797" s="247"/>
      <c r="P1797" s="247"/>
      <c r="Q1797" s="247"/>
      <c r="R1797" s="247"/>
      <c r="S1797" s="247"/>
      <c r="T1797" s="248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49" t="s">
        <v>222</v>
      </c>
      <c r="AU1797" s="249" t="s">
        <v>83</v>
      </c>
      <c r="AV1797" s="14" t="s">
        <v>83</v>
      </c>
      <c r="AW1797" s="14" t="s">
        <v>34</v>
      </c>
      <c r="AX1797" s="14" t="s">
        <v>74</v>
      </c>
      <c r="AY1797" s="249" t="s">
        <v>213</v>
      </c>
    </row>
    <row r="1798" s="14" customFormat="1">
      <c r="A1798" s="14"/>
      <c r="B1798" s="239"/>
      <c r="C1798" s="240"/>
      <c r="D1798" s="230" t="s">
        <v>222</v>
      </c>
      <c r="E1798" s="241" t="s">
        <v>19</v>
      </c>
      <c r="F1798" s="242" t="s">
        <v>2358</v>
      </c>
      <c r="G1798" s="240"/>
      <c r="H1798" s="243">
        <v>1372.6469999999999</v>
      </c>
      <c r="I1798" s="244"/>
      <c r="J1798" s="240"/>
      <c r="K1798" s="240"/>
      <c r="L1798" s="245"/>
      <c r="M1798" s="246"/>
      <c r="N1798" s="247"/>
      <c r="O1798" s="247"/>
      <c r="P1798" s="247"/>
      <c r="Q1798" s="247"/>
      <c r="R1798" s="247"/>
      <c r="S1798" s="247"/>
      <c r="T1798" s="248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49" t="s">
        <v>222</v>
      </c>
      <c r="AU1798" s="249" t="s">
        <v>83</v>
      </c>
      <c r="AV1798" s="14" t="s">
        <v>83</v>
      </c>
      <c r="AW1798" s="14" t="s">
        <v>34</v>
      </c>
      <c r="AX1798" s="14" t="s">
        <v>74</v>
      </c>
      <c r="AY1798" s="249" t="s">
        <v>213</v>
      </c>
    </row>
    <row r="1799" s="14" customFormat="1">
      <c r="A1799" s="14"/>
      <c r="B1799" s="239"/>
      <c r="C1799" s="240"/>
      <c r="D1799" s="230" t="s">
        <v>222</v>
      </c>
      <c r="E1799" s="241" t="s">
        <v>19</v>
      </c>
      <c r="F1799" s="242" t="s">
        <v>2359</v>
      </c>
      <c r="G1799" s="240"/>
      <c r="H1799" s="243">
        <v>198.5</v>
      </c>
      <c r="I1799" s="244"/>
      <c r="J1799" s="240"/>
      <c r="K1799" s="240"/>
      <c r="L1799" s="245"/>
      <c r="M1799" s="246"/>
      <c r="N1799" s="247"/>
      <c r="O1799" s="247"/>
      <c r="P1799" s="247"/>
      <c r="Q1799" s="247"/>
      <c r="R1799" s="247"/>
      <c r="S1799" s="247"/>
      <c r="T1799" s="248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49" t="s">
        <v>222</v>
      </c>
      <c r="AU1799" s="249" t="s">
        <v>83</v>
      </c>
      <c r="AV1799" s="14" t="s">
        <v>83</v>
      </c>
      <c r="AW1799" s="14" t="s">
        <v>34</v>
      </c>
      <c r="AX1799" s="14" t="s">
        <v>74</v>
      </c>
      <c r="AY1799" s="249" t="s">
        <v>213</v>
      </c>
    </row>
    <row r="1800" s="15" customFormat="1">
      <c r="A1800" s="15"/>
      <c r="B1800" s="250"/>
      <c r="C1800" s="251"/>
      <c r="D1800" s="230" t="s">
        <v>222</v>
      </c>
      <c r="E1800" s="252" t="s">
        <v>19</v>
      </c>
      <c r="F1800" s="253" t="s">
        <v>228</v>
      </c>
      <c r="G1800" s="251"/>
      <c r="H1800" s="254">
        <v>2943</v>
      </c>
      <c r="I1800" s="255"/>
      <c r="J1800" s="251"/>
      <c r="K1800" s="251"/>
      <c r="L1800" s="256"/>
      <c r="M1800" s="257"/>
      <c r="N1800" s="258"/>
      <c r="O1800" s="258"/>
      <c r="P1800" s="258"/>
      <c r="Q1800" s="258"/>
      <c r="R1800" s="258"/>
      <c r="S1800" s="258"/>
      <c r="T1800" s="259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T1800" s="260" t="s">
        <v>222</v>
      </c>
      <c r="AU1800" s="260" t="s">
        <v>83</v>
      </c>
      <c r="AV1800" s="15" t="s">
        <v>220</v>
      </c>
      <c r="AW1800" s="15" t="s">
        <v>34</v>
      </c>
      <c r="AX1800" s="15" t="s">
        <v>81</v>
      </c>
      <c r="AY1800" s="260" t="s">
        <v>213</v>
      </c>
    </row>
    <row r="1801" s="2" customFormat="1" ht="16.5" customHeight="1">
      <c r="A1801" s="40"/>
      <c r="B1801" s="41"/>
      <c r="C1801" s="215" t="s">
        <v>2360</v>
      </c>
      <c r="D1801" s="215" t="s">
        <v>215</v>
      </c>
      <c r="E1801" s="216" t="s">
        <v>2361</v>
      </c>
      <c r="F1801" s="217" t="s">
        <v>2362</v>
      </c>
      <c r="G1801" s="218" t="s">
        <v>338</v>
      </c>
      <c r="H1801" s="219">
        <v>708.28999999999996</v>
      </c>
      <c r="I1801" s="220"/>
      <c r="J1801" s="221">
        <f>ROUND(I1801*H1801,2)</f>
        <v>0</v>
      </c>
      <c r="K1801" s="217" t="s">
        <v>219</v>
      </c>
      <c r="L1801" s="46"/>
      <c r="M1801" s="222" t="s">
        <v>19</v>
      </c>
      <c r="N1801" s="223" t="s">
        <v>45</v>
      </c>
      <c r="O1801" s="86"/>
      <c r="P1801" s="224">
        <f>O1801*H1801</f>
        <v>0</v>
      </c>
      <c r="Q1801" s="224">
        <v>0</v>
      </c>
      <c r="R1801" s="224">
        <f>Q1801*H1801</f>
        <v>0</v>
      </c>
      <c r="S1801" s="224">
        <v>0.025000000000000001</v>
      </c>
      <c r="T1801" s="225">
        <f>S1801*H1801</f>
        <v>17.707249999999998</v>
      </c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R1801" s="226" t="s">
        <v>309</v>
      </c>
      <c r="AT1801" s="226" t="s">
        <v>215</v>
      </c>
      <c r="AU1801" s="226" t="s">
        <v>83</v>
      </c>
      <c r="AY1801" s="19" t="s">
        <v>213</v>
      </c>
      <c r="BE1801" s="227">
        <f>IF(N1801="základní",J1801,0)</f>
        <v>0</v>
      </c>
      <c r="BF1801" s="227">
        <f>IF(N1801="snížená",J1801,0)</f>
        <v>0</v>
      </c>
      <c r="BG1801" s="227">
        <f>IF(N1801="zákl. přenesená",J1801,0)</f>
        <v>0</v>
      </c>
      <c r="BH1801" s="227">
        <f>IF(N1801="sníž. přenesená",J1801,0)</f>
        <v>0</v>
      </c>
      <c r="BI1801" s="227">
        <f>IF(N1801="nulová",J1801,0)</f>
        <v>0</v>
      </c>
      <c r="BJ1801" s="19" t="s">
        <v>81</v>
      </c>
      <c r="BK1801" s="227">
        <f>ROUND(I1801*H1801,2)</f>
        <v>0</v>
      </c>
      <c r="BL1801" s="19" t="s">
        <v>309</v>
      </c>
      <c r="BM1801" s="226" t="s">
        <v>2363</v>
      </c>
    </row>
    <row r="1802" s="13" customFormat="1">
      <c r="A1802" s="13"/>
      <c r="B1802" s="228"/>
      <c r="C1802" s="229"/>
      <c r="D1802" s="230" t="s">
        <v>222</v>
      </c>
      <c r="E1802" s="231" t="s">
        <v>19</v>
      </c>
      <c r="F1802" s="232" t="s">
        <v>271</v>
      </c>
      <c r="G1802" s="229"/>
      <c r="H1802" s="231" t="s">
        <v>19</v>
      </c>
      <c r="I1802" s="233"/>
      <c r="J1802" s="229"/>
      <c r="K1802" s="229"/>
      <c r="L1802" s="234"/>
      <c r="M1802" s="235"/>
      <c r="N1802" s="236"/>
      <c r="O1802" s="236"/>
      <c r="P1802" s="236"/>
      <c r="Q1802" s="236"/>
      <c r="R1802" s="236"/>
      <c r="S1802" s="236"/>
      <c r="T1802" s="237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38" t="s">
        <v>222</v>
      </c>
      <c r="AU1802" s="238" t="s">
        <v>83</v>
      </c>
      <c r="AV1802" s="13" t="s">
        <v>81</v>
      </c>
      <c r="AW1802" s="13" t="s">
        <v>34</v>
      </c>
      <c r="AX1802" s="13" t="s">
        <v>74</v>
      </c>
      <c r="AY1802" s="238" t="s">
        <v>213</v>
      </c>
    </row>
    <row r="1803" s="14" customFormat="1">
      <c r="A1803" s="14"/>
      <c r="B1803" s="239"/>
      <c r="C1803" s="240"/>
      <c r="D1803" s="230" t="s">
        <v>222</v>
      </c>
      <c r="E1803" s="241" t="s">
        <v>19</v>
      </c>
      <c r="F1803" s="242" t="s">
        <v>2364</v>
      </c>
      <c r="G1803" s="240"/>
      <c r="H1803" s="243">
        <v>17</v>
      </c>
      <c r="I1803" s="244"/>
      <c r="J1803" s="240"/>
      <c r="K1803" s="240"/>
      <c r="L1803" s="245"/>
      <c r="M1803" s="246"/>
      <c r="N1803" s="247"/>
      <c r="O1803" s="247"/>
      <c r="P1803" s="247"/>
      <c r="Q1803" s="247"/>
      <c r="R1803" s="247"/>
      <c r="S1803" s="247"/>
      <c r="T1803" s="248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49" t="s">
        <v>222</v>
      </c>
      <c r="AU1803" s="249" t="s">
        <v>83</v>
      </c>
      <c r="AV1803" s="14" t="s">
        <v>83</v>
      </c>
      <c r="AW1803" s="14" t="s">
        <v>34</v>
      </c>
      <c r="AX1803" s="14" t="s">
        <v>74</v>
      </c>
      <c r="AY1803" s="249" t="s">
        <v>213</v>
      </c>
    </row>
    <row r="1804" s="14" customFormat="1">
      <c r="A1804" s="14"/>
      <c r="B1804" s="239"/>
      <c r="C1804" s="240"/>
      <c r="D1804" s="230" t="s">
        <v>222</v>
      </c>
      <c r="E1804" s="241" t="s">
        <v>19</v>
      </c>
      <c r="F1804" s="242" t="s">
        <v>2365</v>
      </c>
      <c r="G1804" s="240"/>
      <c r="H1804" s="243">
        <v>527.74000000000001</v>
      </c>
      <c r="I1804" s="244"/>
      <c r="J1804" s="240"/>
      <c r="K1804" s="240"/>
      <c r="L1804" s="245"/>
      <c r="M1804" s="246"/>
      <c r="N1804" s="247"/>
      <c r="O1804" s="247"/>
      <c r="P1804" s="247"/>
      <c r="Q1804" s="247"/>
      <c r="R1804" s="247"/>
      <c r="S1804" s="247"/>
      <c r="T1804" s="248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49" t="s">
        <v>222</v>
      </c>
      <c r="AU1804" s="249" t="s">
        <v>83</v>
      </c>
      <c r="AV1804" s="14" t="s">
        <v>83</v>
      </c>
      <c r="AW1804" s="14" t="s">
        <v>34</v>
      </c>
      <c r="AX1804" s="14" t="s">
        <v>74</v>
      </c>
      <c r="AY1804" s="249" t="s">
        <v>213</v>
      </c>
    </row>
    <row r="1805" s="14" customFormat="1">
      <c r="A1805" s="14"/>
      <c r="B1805" s="239"/>
      <c r="C1805" s="240"/>
      <c r="D1805" s="230" t="s">
        <v>222</v>
      </c>
      <c r="E1805" s="241" t="s">
        <v>19</v>
      </c>
      <c r="F1805" s="242" t="s">
        <v>2366</v>
      </c>
      <c r="G1805" s="240"/>
      <c r="H1805" s="243">
        <v>163.55000000000001</v>
      </c>
      <c r="I1805" s="244"/>
      <c r="J1805" s="240"/>
      <c r="K1805" s="240"/>
      <c r="L1805" s="245"/>
      <c r="M1805" s="246"/>
      <c r="N1805" s="247"/>
      <c r="O1805" s="247"/>
      <c r="P1805" s="247"/>
      <c r="Q1805" s="247"/>
      <c r="R1805" s="247"/>
      <c r="S1805" s="247"/>
      <c r="T1805" s="248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49" t="s">
        <v>222</v>
      </c>
      <c r="AU1805" s="249" t="s">
        <v>83</v>
      </c>
      <c r="AV1805" s="14" t="s">
        <v>83</v>
      </c>
      <c r="AW1805" s="14" t="s">
        <v>34</v>
      </c>
      <c r="AX1805" s="14" t="s">
        <v>74</v>
      </c>
      <c r="AY1805" s="249" t="s">
        <v>213</v>
      </c>
    </row>
    <row r="1806" s="15" customFormat="1">
      <c r="A1806" s="15"/>
      <c r="B1806" s="250"/>
      <c r="C1806" s="251"/>
      <c r="D1806" s="230" t="s">
        <v>222</v>
      </c>
      <c r="E1806" s="252" t="s">
        <v>19</v>
      </c>
      <c r="F1806" s="253" t="s">
        <v>228</v>
      </c>
      <c r="G1806" s="251"/>
      <c r="H1806" s="254">
        <v>708.28999999999996</v>
      </c>
      <c r="I1806" s="255"/>
      <c r="J1806" s="251"/>
      <c r="K1806" s="251"/>
      <c r="L1806" s="256"/>
      <c r="M1806" s="257"/>
      <c r="N1806" s="258"/>
      <c r="O1806" s="258"/>
      <c r="P1806" s="258"/>
      <c r="Q1806" s="258"/>
      <c r="R1806" s="258"/>
      <c r="S1806" s="258"/>
      <c r="T1806" s="259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T1806" s="260" t="s">
        <v>222</v>
      </c>
      <c r="AU1806" s="260" t="s">
        <v>83</v>
      </c>
      <c r="AV1806" s="15" t="s">
        <v>220</v>
      </c>
      <c r="AW1806" s="15" t="s">
        <v>34</v>
      </c>
      <c r="AX1806" s="15" t="s">
        <v>81</v>
      </c>
      <c r="AY1806" s="260" t="s">
        <v>213</v>
      </c>
    </row>
    <row r="1807" s="2" customFormat="1" ht="16.5" customHeight="1">
      <c r="A1807" s="40"/>
      <c r="B1807" s="41"/>
      <c r="C1807" s="215" t="s">
        <v>2367</v>
      </c>
      <c r="D1807" s="215" t="s">
        <v>215</v>
      </c>
      <c r="E1807" s="216" t="s">
        <v>2368</v>
      </c>
      <c r="F1807" s="217" t="s">
        <v>2369</v>
      </c>
      <c r="G1807" s="218" t="s">
        <v>338</v>
      </c>
      <c r="H1807" s="219">
        <v>612.63999999999999</v>
      </c>
      <c r="I1807" s="220"/>
      <c r="J1807" s="221">
        <f>ROUND(I1807*H1807,2)</f>
        <v>0</v>
      </c>
      <c r="K1807" s="217" t="s">
        <v>219</v>
      </c>
      <c r="L1807" s="46"/>
      <c r="M1807" s="222" t="s">
        <v>19</v>
      </c>
      <c r="N1807" s="223" t="s">
        <v>45</v>
      </c>
      <c r="O1807" s="86"/>
      <c r="P1807" s="224">
        <f>O1807*H1807</f>
        <v>0</v>
      </c>
      <c r="Q1807" s="224">
        <v>0</v>
      </c>
      <c r="R1807" s="224">
        <f>Q1807*H1807</f>
        <v>0</v>
      </c>
      <c r="S1807" s="224">
        <v>0.044999999999999998</v>
      </c>
      <c r="T1807" s="225">
        <f>S1807*H1807</f>
        <v>27.5688</v>
      </c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R1807" s="226" t="s">
        <v>309</v>
      </c>
      <c r="AT1807" s="226" t="s">
        <v>215</v>
      </c>
      <c r="AU1807" s="226" t="s">
        <v>83</v>
      </c>
      <c r="AY1807" s="19" t="s">
        <v>213</v>
      </c>
      <c r="BE1807" s="227">
        <f>IF(N1807="základní",J1807,0)</f>
        <v>0</v>
      </c>
      <c r="BF1807" s="227">
        <f>IF(N1807="snížená",J1807,0)</f>
        <v>0</v>
      </c>
      <c r="BG1807" s="227">
        <f>IF(N1807="zákl. přenesená",J1807,0)</f>
        <v>0</v>
      </c>
      <c r="BH1807" s="227">
        <f>IF(N1807="sníž. přenesená",J1807,0)</f>
        <v>0</v>
      </c>
      <c r="BI1807" s="227">
        <f>IF(N1807="nulová",J1807,0)</f>
        <v>0</v>
      </c>
      <c r="BJ1807" s="19" t="s">
        <v>81</v>
      </c>
      <c r="BK1807" s="227">
        <f>ROUND(I1807*H1807,2)</f>
        <v>0</v>
      </c>
      <c r="BL1807" s="19" t="s">
        <v>309</v>
      </c>
      <c r="BM1807" s="226" t="s">
        <v>2370</v>
      </c>
    </row>
    <row r="1808" s="13" customFormat="1">
      <c r="A1808" s="13"/>
      <c r="B1808" s="228"/>
      <c r="C1808" s="229"/>
      <c r="D1808" s="230" t="s">
        <v>222</v>
      </c>
      <c r="E1808" s="231" t="s">
        <v>19</v>
      </c>
      <c r="F1808" s="232" t="s">
        <v>271</v>
      </c>
      <c r="G1808" s="229"/>
      <c r="H1808" s="231" t="s">
        <v>19</v>
      </c>
      <c r="I1808" s="233"/>
      <c r="J1808" s="229"/>
      <c r="K1808" s="229"/>
      <c r="L1808" s="234"/>
      <c r="M1808" s="235"/>
      <c r="N1808" s="236"/>
      <c r="O1808" s="236"/>
      <c r="P1808" s="236"/>
      <c r="Q1808" s="236"/>
      <c r="R1808" s="236"/>
      <c r="S1808" s="236"/>
      <c r="T1808" s="237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38" t="s">
        <v>222</v>
      </c>
      <c r="AU1808" s="238" t="s">
        <v>83</v>
      </c>
      <c r="AV1808" s="13" t="s">
        <v>81</v>
      </c>
      <c r="AW1808" s="13" t="s">
        <v>34</v>
      </c>
      <c r="AX1808" s="13" t="s">
        <v>74</v>
      </c>
      <c r="AY1808" s="238" t="s">
        <v>213</v>
      </c>
    </row>
    <row r="1809" s="14" customFormat="1">
      <c r="A1809" s="14"/>
      <c r="B1809" s="239"/>
      <c r="C1809" s="240"/>
      <c r="D1809" s="230" t="s">
        <v>222</v>
      </c>
      <c r="E1809" s="241" t="s">
        <v>19</v>
      </c>
      <c r="F1809" s="242" t="s">
        <v>2371</v>
      </c>
      <c r="G1809" s="240"/>
      <c r="H1809" s="243">
        <v>518.74000000000001</v>
      </c>
      <c r="I1809" s="244"/>
      <c r="J1809" s="240"/>
      <c r="K1809" s="240"/>
      <c r="L1809" s="245"/>
      <c r="M1809" s="246"/>
      <c r="N1809" s="247"/>
      <c r="O1809" s="247"/>
      <c r="P1809" s="247"/>
      <c r="Q1809" s="247"/>
      <c r="R1809" s="247"/>
      <c r="S1809" s="247"/>
      <c r="T1809" s="248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49" t="s">
        <v>222</v>
      </c>
      <c r="AU1809" s="249" t="s">
        <v>83</v>
      </c>
      <c r="AV1809" s="14" t="s">
        <v>83</v>
      </c>
      <c r="AW1809" s="14" t="s">
        <v>34</v>
      </c>
      <c r="AX1809" s="14" t="s">
        <v>74</v>
      </c>
      <c r="AY1809" s="249" t="s">
        <v>213</v>
      </c>
    </row>
    <row r="1810" s="14" customFormat="1">
      <c r="A1810" s="14"/>
      <c r="B1810" s="239"/>
      <c r="C1810" s="240"/>
      <c r="D1810" s="230" t="s">
        <v>222</v>
      </c>
      <c r="E1810" s="241" t="s">
        <v>19</v>
      </c>
      <c r="F1810" s="242" t="s">
        <v>2372</v>
      </c>
      <c r="G1810" s="240"/>
      <c r="H1810" s="243">
        <v>93.900000000000006</v>
      </c>
      <c r="I1810" s="244"/>
      <c r="J1810" s="240"/>
      <c r="K1810" s="240"/>
      <c r="L1810" s="245"/>
      <c r="M1810" s="246"/>
      <c r="N1810" s="247"/>
      <c r="O1810" s="247"/>
      <c r="P1810" s="247"/>
      <c r="Q1810" s="247"/>
      <c r="R1810" s="247"/>
      <c r="S1810" s="247"/>
      <c r="T1810" s="248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49" t="s">
        <v>222</v>
      </c>
      <c r="AU1810" s="249" t="s">
        <v>83</v>
      </c>
      <c r="AV1810" s="14" t="s">
        <v>83</v>
      </c>
      <c r="AW1810" s="14" t="s">
        <v>34</v>
      </c>
      <c r="AX1810" s="14" t="s">
        <v>74</v>
      </c>
      <c r="AY1810" s="249" t="s">
        <v>213</v>
      </c>
    </row>
    <row r="1811" s="15" customFormat="1">
      <c r="A1811" s="15"/>
      <c r="B1811" s="250"/>
      <c r="C1811" s="251"/>
      <c r="D1811" s="230" t="s">
        <v>222</v>
      </c>
      <c r="E1811" s="252" t="s">
        <v>19</v>
      </c>
      <c r="F1811" s="253" t="s">
        <v>228</v>
      </c>
      <c r="G1811" s="251"/>
      <c r="H1811" s="254">
        <v>612.63999999999999</v>
      </c>
      <c r="I1811" s="255"/>
      <c r="J1811" s="251"/>
      <c r="K1811" s="251"/>
      <c r="L1811" s="256"/>
      <c r="M1811" s="257"/>
      <c r="N1811" s="258"/>
      <c r="O1811" s="258"/>
      <c r="P1811" s="258"/>
      <c r="Q1811" s="258"/>
      <c r="R1811" s="258"/>
      <c r="S1811" s="258"/>
      <c r="T1811" s="259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T1811" s="260" t="s">
        <v>222</v>
      </c>
      <c r="AU1811" s="260" t="s">
        <v>83</v>
      </c>
      <c r="AV1811" s="15" t="s">
        <v>220</v>
      </c>
      <c r="AW1811" s="15" t="s">
        <v>34</v>
      </c>
      <c r="AX1811" s="15" t="s">
        <v>81</v>
      </c>
      <c r="AY1811" s="260" t="s">
        <v>213</v>
      </c>
    </row>
    <row r="1812" s="2" customFormat="1" ht="21.75" customHeight="1">
      <c r="A1812" s="40"/>
      <c r="B1812" s="41"/>
      <c r="C1812" s="215" t="s">
        <v>2373</v>
      </c>
      <c r="D1812" s="215" t="s">
        <v>215</v>
      </c>
      <c r="E1812" s="216" t="s">
        <v>2374</v>
      </c>
      <c r="F1812" s="217" t="s">
        <v>2375</v>
      </c>
      <c r="G1812" s="218" t="s">
        <v>236</v>
      </c>
      <c r="H1812" s="219">
        <v>781.81700000000001</v>
      </c>
      <c r="I1812" s="220"/>
      <c r="J1812" s="221">
        <f>ROUND(I1812*H1812,2)</f>
        <v>0</v>
      </c>
      <c r="K1812" s="217" t="s">
        <v>219</v>
      </c>
      <c r="L1812" s="46"/>
      <c r="M1812" s="222" t="s">
        <v>19</v>
      </c>
      <c r="N1812" s="223" t="s">
        <v>45</v>
      </c>
      <c r="O1812" s="86"/>
      <c r="P1812" s="224">
        <f>O1812*H1812</f>
        <v>0</v>
      </c>
      <c r="Q1812" s="224">
        <v>0</v>
      </c>
      <c r="R1812" s="224">
        <f>Q1812*H1812</f>
        <v>0</v>
      </c>
      <c r="S1812" s="224">
        <v>0.014</v>
      </c>
      <c r="T1812" s="225">
        <f>S1812*H1812</f>
        <v>10.945438000000001</v>
      </c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R1812" s="226" t="s">
        <v>309</v>
      </c>
      <c r="AT1812" s="226" t="s">
        <v>215</v>
      </c>
      <c r="AU1812" s="226" t="s">
        <v>83</v>
      </c>
      <c r="AY1812" s="19" t="s">
        <v>213</v>
      </c>
      <c r="BE1812" s="227">
        <f>IF(N1812="základní",J1812,0)</f>
        <v>0</v>
      </c>
      <c r="BF1812" s="227">
        <f>IF(N1812="snížená",J1812,0)</f>
        <v>0</v>
      </c>
      <c r="BG1812" s="227">
        <f>IF(N1812="zákl. přenesená",J1812,0)</f>
        <v>0</v>
      </c>
      <c r="BH1812" s="227">
        <f>IF(N1812="sníž. přenesená",J1812,0)</f>
        <v>0</v>
      </c>
      <c r="BI1812" s="227">
        <f>IF(N1812="nulová",J1812,0)</f>
        <v>0</v>
      </c>
      <c r="BJ1812" s="19" t="s">
        <v>81</v>
      </c>
      <c r="BK1812" s="227">
        <f>ROUND(I1812*H1812,2)</f>
        <v>0</v>
      </c>
      <c r="BL1812" s="19" t="s">
        <v>309</v>
      </c>
      <c r="BM1812" s="226" t="s">
        <v>2376</v>
      </c>
    </row>
    <row r="1813" s="13" customFormat="1">
      <c r="A1813" s="13"/>
      <c r="B1813" s="228"/>
      <c r="C1813" s="229"/>
      <c r="D1813" s="230" t="s">
        <v>222</v>
      </c>
      <c r="E1813" s="231" t="s">
        <v>19</v>
      </c>
      <c r="F1813" s="232" t="s">
        <v>271</v>
      </c>
      <c r="G1813" s="229"/>
      <c r="H1813" s="231" t="s">
        <v>19</v>
      </c>
      <c r="I1813" s="233"/>
      <c r="J1813" s="229"/>
      <c r="K1813" s="229"/>
      <c r="L1813" s="234"/>
      <c r="M1813" s="235"/>
      <c r="N1813" s="236"/>
      <c r="O1813" s="236"/>
      <c r="P1813" s="236"/>
      <c r="Q1813" s="236"/>
      <c r="R1813" s="236"/>
      <c r="S1813" s="236"/>
      <c r="T1813" s="237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38" t="s">
        <v>222</v>
      </c>
      <c r="AU1813" s="238" t="s">
        <v>83</v>
      </c>
      <c r="AV1813" s="13" t="s">
        <v>81</v>
      </c>
      <c r="AW1813" s="13" t="s">
        <v>34</v>
      </c>
      <c r="AX1813" s="13" t="s">
        <v>74</v>
      </c>
      <c r="AY1813" s="238" t="s">
        <v>213</v>
      </c>
    </row>
    <row r="1814" s="14" customFormat="1">
      <c r="A1814" s="14"/>
      <c r="B1814" s="239"/>
      <c r="C1814" s="240"/>
      <c r="D1814" s="230" t="s">
        <v>222</v>
      </c>
      <c r="E1814" s="241" t="s">
        <v>19</v>
      </c>
      <c r="F1814" s="242" t="s">
        <v>2377</v>
      </c>
      <c r="G1814" s="240"/>
      <c r="H1814" s="243">
        <v>495.37799999999999</v>
      </c>
      <c r="I1814" s="244"/>
      <c r="J1814" s="240"/>
      <c r="K1814" s="240"/>
      <c r="L1814" s="245"/>
      <c r="M1814" s="246"/>
      <c r="N1814" s="247"/>
      <c r="O1814" s="247"/>
      <c r="P1814" s="247"/>
      <c r="Q1814" s="247"/>
      <c r="R1814" s="247"/>
      <c r="S1814" s="247"/>
      <c r="T1814" s="248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49" t="s">
        <v>222</v>
      </c>
      <c r="AU1814" s="249" t="s">
        <v>83</v>
      </c>
      <c r="AV1814" s="14" t="s">
        <v>83</v>
      </c>
      <c r="AW1814" s="14" t="s">
        <v>34</v>
      </c>
      <c r="AX1814" s="14" t="s">
        <v>74</v>
      </c>
      <c r="AY1814" s="249" t="s">
        <v>213</v>
      </c>
    </row>
    <row r="1815" s="14" customFormat="1">
      <c r="A1815" s="14"/>
      <c r="B1815" s="239"/>
      <c r="C1815" s="240"/>
      <c r="D1815" s="230" t="s">
        <v>222</v>
      </c>
      <c r="E1815" s="241" t="s">
        <v>19</v>
      </c>
      <c r="F1815" s="242" t="s">
        <v>2378</v>
      </c>
      <c r="G1815" s="240"/>
      <c r="H1815" s="243">
        <v>286.43900000000002</v>
      </c>
      <c r="I1815" s="244"/>
      <c r="J1815" s="240"/>
      <c r="K1815" s="240"/>
      <c r="L1815" s="245"/>
      <c r="M1815" s="246"/>
      <c r="N1815" s="247"/>
      <c r="O1815" s="247"/>
      <c r="P1815" s="247"/>
      <c r="Q1815" s="247"/>
      <c r="R1815" s="247"/>
      <c r="S1815" s="247"/>
      <c r="T1815" s="248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49" t="s">
        <v>222</v>
      </c>
      <c r="AU1815" s="249" t="s">
        <v>83</v>
      </c>
      <c r="AV1815" s="14" t="s">
        <v>83</v>
      </c>
      <c r="AW1815" s="14" t="s">
        <v>34</v>
      </c>
      <c r="AX1815" s="14" t="s">
        <v>74</v>
      </c>
      <c r="AY1815" s="249" t="s">
        <v>213</v>
      </c>
    </row>
    <row r="1816" s="15" customFormat="1">
      <c r="A1816" s="15"/>
      <c r="B1816" s="250"/>
      <c r="C1816" s="251"/>
      <c r="D1816" s="230" t="s">
        <v>222</v>
      </c>
      <c r="E1816" s="252" t="s">
        <v>19</v>
      </c>
      <c r="F1816" s="253" t="s">
        <v>228</v>
      </c>
      <c r="G1816" s="251"/>
      <c r="H1816" s="254">
        <v>781.81700000000001</v>
      </c>
      <c r="I1816" s="255"/>
      <c r="J1816" s="251"/>
      <c r="K1816" s="251"/>
      <c r="L1816" s="256"/>
      <c r="M1816" s="257"/>
      <c r="N1816" s="258"/>
      <c r="O1816" s="258"/>
      <c r="P1816" s="258"/>
      <c r="Q1816" s="258"/>
      <c r="R1816" s="258"/>
      <c r="S1816" s="258"/>
      <c r="T1816" s="259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60" t="s">
        <v>222</v>
      </c>
      <c r="AU1816" s="260" t="s">
        <v>83</v>
      </c>
      <c r="AV1816" s="15" t="s">
        <v>220</v>
      </c>
      <c r="AW1816" s="15" t="s">
        <v>34</v>
      </c>
      <c r="AX1816" s="15" t="s">
        <v>81</v>
      </c>
      <c r="AY1816" s="260" t="s">
        <v>213</v>
      </c>
    </row>
    <row r="1817" s="2" customFormat="1">
      <c r="A1817" s="40"/>
      <c r="B1817" s="41"/>
      <c r="C1817" s="215" t="s">
        <v>2379</v>
      </c>
      <c r="D1817" s="215" t="s">
        <v>215</v>
      </c>
      <c r="E1817" s="216" t="s">
        <v>2380</v>
      </c>
      <c r="F1817" s="217" t="s">
        <v>2381</v>
      </c>
      <c r="G1817" s="218" t="s">
        <v>236</v>
      </c>
      <c r="H1817" s="219">
        <v>552.09199999999998</v>
      </c>
      <c r="I1817" s="220"/>
      <c r="J1817" s="221">
        <f>ROUND(I1817*H1817,2)</f>
        <v>0</v>
      </c>
      <c r="K1817" s="217" t="s">
        <v>219</v>
      </c>
      <c r="L1817" s="46"/>
      <c r="M1817" s="222" t="s">
        <v>19</v>
      </c>
      <c r="N1817" s="223" t="s">
        <v>45</v>
      </c>
      <c r="O1817" s="86"/>
      <c r="P1817" s="224">
        <f>O1817*H1817</f>
        <v>0</v>
      </c>
      <c r="Q1817" s="224">
        <v>0</v>
      </c>
      <c r="R1817" s="224">
        <f>Q1817*H1817</f>
        <v>0</v>
      </c>
      <c r="S1817" s="224">
        <v>0.014</v>
      </c>
      <c r="T1817" s="225">
        <f>S1817*H1817</f>
        <v>7.7292880000000004</v>
      </c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R1817" s="226" t="s">
        <v>309</v>
      </c>
      <c r="AT1817" s="226" t="s">
        <v>215</v>
      </c>
      <c r="AU1817" s="226" t="s">
        <v>83</v>
      </c>
      <c r="AY1817" s="19" t="s">
        <v>213</v>
      </c>
      <c r="BE1817" s="227">
        <f>IF(N1817="základní",J1817,0)</f>
        <v>0</v>
      </c>
      <c r="BF1817" s="227">
        <f>IF(N1817="snížená",J1817,0)</f>
        <v>0</v>
      </c>
      <c r="BG1817" s="227">
        <f>IF(N1817="zákl. přenesená",J1817,0)</f>
        <v>0</v>
      </c>
      <c r="BH1817" s="227">
        <f>IF(N1817="sníž. přenesená",J1817,0)</f>
        <v>0</v>
      </c>
      <c r="BI1817" s="227">
        <f>IF(N1817="nulová",J1817,0)</f>
        <v>0</v>
      </c>
      <c r="BJ1817" s="19" t="s">
        <v>81</v>
      </c>
      <c r="BK1817" s="227">
        <f>ROUND(I1817*H1817,2)</f>
        <v>0</v>
      </c>
      <c r="BL1817" s="19" t="s">
        <v>309</v>
      </c>
      <c r="BM1817" s="226" t="s">
        <v>2382</v>
      </c>
    </row>
    <row r="1818" s="13" customFormat="1">
      <c r="A1818" s="13"/>
      <c r="B1818" s="228"/>
      <c r="C1818" s="229"/>
      <c r="D1818" s="230" t="s">
        <v>222</v>
      </c>
      <c r="E1818" s="231" t="s">
        <v>19</v>
      </c>
      <c r="F1818" s="232" t="s">
        <v>271</v>
      </c>
      <c r="G1818" s="229"/>
      <c r="H1818" s="231" t="s">
        <v>19</v>
      </c>
      <c r="I1818" s="233"/>
      <c r="J1818" s="229"/>
      <c r="K1818" s="229"/>
      <c r="L1818" s="234"/>
      <c r="M1818" s="235"/>
      <c r="N1818" s="236"/>
      <c r="O1818" s="236"/>
      <c r="P1818" s="236"/>
      <c r="Q1818" s="236"/>
      <c r="R1818" s="236"/>
      <c r="S1818" s="236"/>
      <c r="T1818" s="237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38" t="s">
        <v>222</v>
      </c>
      <c r="AU1818" s="238" t="s">
        <v>83</v>
      </c>
      <c r="AV1818" s="13" t="s">
        <v>81</v>
      </c>
      <c r="AW1818" s="13" t="s">
        <v>34</v>
      </c>
      <c r="AX1818" s="13" t="s">
        <v>74</v>
      </c>
      <c r="AY1818" s="238" t="s">
        <v>213</v>
      </c>
    </row>
    <row r="1819" s="14" customFormat="1">
      <c r="A1819" s="14"/>
      <c r="B1819" s="239"/>
      <c r="C1819" s="240"/>
      <c r="D1819" s="230" t="s">
        <v>222</v>
      </c>
      <c r="E1819" s="241" t="s">
        <v>19</v>
      </c>
      <c r="F1819" s="242" t="s">
        <v>2383</v>
      </c>
      <c r="G1819" s="240"/>
      <c r="H1819" s="243">
        <v>477.65300000000002</v>
      </c>
      <c r="I1819" s="244"/>
      <c r="J1819" s="240"/>
      <c r="K1819" s="240"/>
      <c r="L1819" s="245"/>
      <c r="M1819" s="246"/>
      <c r="N1819" s="247"/>
      <c r="O1819" s="247"/>
      <c r="P1819" s="247"/>
      <c r="Q1819" s="247"/>
      <c r="R1819" s="247"/>
      <c r="S1819" s="247"/>
      <c r="T1819" s="248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49" t="s">
        <v>222</v>
      </c>
      <c r="AU1819" s="249" t="s">
        <v>83</v>
      </c>
      <c r="AV1819" s="14" t="s">
        <v>83</v>
      </c>
      <c r="AW1819" s="14" t="s">
        <v>34</v>
      </c>
      <c r="AX1819" s="14" t="s">
        <v>74</v>
      </c>
      <c r="AY1819" s="249" t="s">
        <v>213</v>
      </c>
    </row>
    <row r="1820" s="14" customFormat="1">
      <c r="A1820" s="14"/>
      <c r="B1820" s="239"/>
      <c r="C1820" s="240"/>
      <c r="D1820" s="230" t="s">
        <v>222</v>
      </c>
      <c r="E1820" s="241" t="s">
        <v>19</v>
      </c>
      <c r="F1820" s="242" t="s">
        <v>2384</v>
      </c>
      <c r="G1820" s="240"/>
      <c r="H1820" s="243">
        <v>74.438999999999993</v>
      </c>
      <c r="I1820" s="244"/>
      <c r="J1820" s="240"/>
      <c r="K1820" s="240"/>
      <c r="L1820" s="245"/>
      <c r="M1820" s="246"/>
      <c r="N1820" s="247"/>
      <c r="O1820" s="247"/>
      <c r="P1820" s="247"/>
      <c r="Q1820" s="247"/>
      <c r="R1820" s="247"/>
      <c r="S1820" s="247"/>
      <c r="T1820" s="248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49" t="s">
        <v>222</v>
      </c>
      <c r="AU1820" s="249" t="s">
        <v>83</v>
      </c>
      <c r="AV1820" s="14" t="s">
        <v>83</v>
      </c>
      <c r="AW1820" s="14" t="s">
        <v>34</v>
      </c>
      <c r="AX1820" s="14" t="s">
        <v>74</v>
      </c>
      <c r="AY1820" s="249" t="s">
        <v>213</v>
      </c>
    </row>
    <row r="1821" s="15" customFormat="1">
      <c r="A1821" s="15"/>
      <c r="B1821" s="250"/>
      <c r="C1821" s="251"/>
      <c r="D1821" s="230" t="s">
        <v>222</v>
      </c>
      <c r="E1821" s="252" t="s">
        <v>19</v>
      </c>
      <c r="F1821" s="253" t="s">
        <v>228</v>
      </c>
      <c r="G1821" s="251"/>
      <c r="H1821" s="254">
        <v>552.09199999999998</v>
      </c>
      <c r="I1821" s="255"/>
      <c r="J1821" s="251"/>
      <c r="K1821" s="251"/>
      <c r="L1821" s="256"/>
      <c r="M1821" s="257"/>
      <c r="N1821" s="258"/>
      <c r="O1821" s="258"/>
      <c r="P1821" s="258"/>
      <c r="Q1821" s="258"/>
      <c r="R1821" s="258"/>
      <c r="S1821" s="258"/>
      <c r="T1821" s="259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60" t="s">
        <v>222</v>
      </c>
      <c r="AU1821" s="260" t="s">
        <v>83</v>
      </c>
      <c r="AV1821" s="15" t="s">
        <v>220</v>
      </c>
      <c r="AW1821" s="15" t="s">
        <v>34</v>
      </c>
      <c r="AX1821" s="15" t="s">
        <v>81</v>
      </c>
      <c r="AY1821" s="260" t="s">
        <v>213</v>
      </c>
    </row>
    <row r="1822" s="2" customFormat="1">
      <c r="A1822" s="40"/>
      <c r="B1822" s="41"/>
      <c r="C1822" s="215" t="s">
        <v>2385</v>
      </c>
      <c r="D1822" s="215" t="s">
        <v>215</v>
      </c>
      <c r="E1822" s="216" t="s">
        <v>2386</v>
      </c>
      <c r="F1822" s="217" t="s">
        <v>2387</v>
      </c>
      <c r="G1822" s="218" t="s">
        <v>1808</v>
      </c>
      <c r="H1822" s="282"/>
      <c r="I1822" s="220"/>
      <c r="J1822" s="221">
        <f>ROUND(I1822*H1822,2)</f>
        <v>0</v>
      </c>
      <c r="K1822" s="217" t="s">
        <v>219</v>
      </c>
      <c r="L1822" s="46"/>
      <c r="M1822" s="222" t="s">
        <v>19</v>
      </c>
      <c r="N1822" s="223" t="s">
        <v>45</v>
      </c>
      <c r="O1822" s="86"/>
      <c r="P1822" s="224">
        <f>O1822*H1822</f>
        <v>0</v>
      </c>
      <c r="Q1822" s="224">
        <v>0</v>
      </c>
      <c r="R1822" s="224">
        <f>Q1822*H1822</f>
        <v>0</v>
      </c>
      <c r="S1822" s="224">
        <v>0</v>
      </c>
      <c r="T1822" s="225">
        <f>S1822*H1822</f>
        <v>0</v>
      </c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R1822" s="226" t="s">
        <v>309</v>
      </c>
      <c r="AT1822" s="226" t="s">
        <v>215</v>
      </c>
      <c r="AU1822" s="226" t="s">
        <v>83</v>
      </c>
      <c r="AY1822" s="19" t="s">
        <v>213</v>
      </c>
      <c r="BE1822" s="227">
        <f>IF(N1822="základní",J1822,0)</f>
        <v>0</v>
      </c>
      <c r="BF1822" s="227">
        <f>IF(N1822="snížená",J1822,0)</f>
        <v>0</v>
      </c>
      <c r="BG1822" s="227">
        <f>IF(N1822="zákl. přenesená",J1822,0)</f>
        <v>0</v>
      </c>
      <c r="BH1822" s="227">
        <f>IF(N1822="sníž. přenesená",J1822,0)</f>
        <v>0</v>
      </c>
      <c r="BI1822" s="227">
        <f>IF(N1822="nulová",J1822,0)</f>
        <v>0</v>
      </c>
      <c r="BJ1822" s="19" t="s">
        <v>81</v>
      </c>
      <c r="BK1822" s="227">
        <f>ROUND(I1822*H1822,2)</f>
        <v>0</v>
      </c>
      <c r="BL1822" s="19" t="s">
        <v>309</v>
      </c>
      <c r="BM1822" s="226" t="s">
        <v>2388</v>
      </c>
    </row>
    <row r="1823" s="12" customFormat="1" ht="22.8" customHeight="1">
      <c r="A1823" s="12"/>
      <c r="B1823" s="199"/>
      <c r="C1823" s="200"/>
      <c r="D1823" s="201" t="s">
        <v>73</v>
      </c>
      <c r="E1823" s="213" t="s">
        <v>2389</v>
      </c>
      <c r="F1823" s="213" t="s">
        <v>2390</v>
      </c>
      <c r="G1823" s="200"/>
      <c r="H1823" s="200"/>
      <c r="I1823" s="203"/>
      <c r="J1823" s="214">
        <f>BK1823</f>
        <v>0</v>
      </c>
      <c r="K1823" s="200"/>
      <c r="L1823" s="205"/>
      <c r="M1823" s="206"/>
      <c r="N1823" s="207"/>
      <c r="O1823" s="207"/>
      <c r="P1823" s="208">
        <f>SUM(P1824:P1944)</f>
        <v>0</v>
      </c>
      <c r="Q1823" s="207"/>
      <c r="R1823" s="208">
        <f>SUM(R1824:R1944)</f>
        <v>41.016388494517585</v>
      </c>
      <c r="S1823" s="207"/>
      <c r="T1823" s="209">
        <f>SUM(T1824:T1944)</f>
        <v>7.0169180799999999</v>
      </c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R1823" s="210" t="s">
        <v>83</v>
      </c>
      <c r="AT1823" s="211" t="s">
        <v>73</v>
      </c>
      <c r="AU1823" s="211" t="s">
        <v>81</v>
      </c>
      <c r="AY1823" s="210" t="s">
        <v>213</v>
      </c>
      <c r="BK1823" s="212">
        <f>SUM(BK1824:BK1944)</f>
        <v>0</v>
      </c>
    </row>
    <row r="1824" s="2" customFormat="1" ht="33" customHeight="1">
      <c r="A1824" s="40"/>
      <c r="B1824" s="41"/>
      <c r="C1824" s="215" t="s">
        <v>2391</v>
      </c>
      <c r="D1824" s="215" t="s">
        <v>215</v>
      </c>
      <c r="E1824" s="216" t="s">
        <v>2392</v>
      </c>
      <c r="F1824" s="217" t="s">
        <v>2393</v>
      </c>
      <c r="G1824" s="218" t="s">
        <v>236</v>
      </c>
      <c r="H1824" s="219">
        <v>80.399000000000001</v>
      </c>
      <c r="I1824" s="220"/>
      <c r="J1824" s="221">
        <f>ROUND(I1824*H1824,2)</f>
        <v>0</v>
      </c>
      <c r="K1824" s="217" t="s">
        <v>219</v>
      </c>
      <c r="L1824" s="46"/>
      <c r="M1824" s="222" t="s">
        <v>19</v>
      </c>
      <c r="N1824" s="223" t="s">
        <v>45</v>
      </c>
      <c r="O1824" s="86"/>
      <c r="P1824" s="224">
        <f>O1824*H1824</f>
        <v>0</v>
      </c>
      <c r="Q1824" s="224">
        <v>0.052760000000000001</v>
      </c>
      <c r="R1824" s="224">
        <f>Q1824*H1824</f>
        <v>4.2418512399999999</v>
      </c>
      <c r="S1824" s="224">
        <v>0</v>
      </c>
      <c r="T1824" s="225">
        <f>S1824*H1824</f>
        <v>0</v>
      </c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R1824" s="226" t="s">
        <v>309</v>
      </c>
      <c r="AT1824" s="226" t="s">
        <v>215</v>
      </c>
      <c r="AU1824" s="226" t="s">
        <v>83</v>
      </c>
      <c r="AY1824" s="19" t="s">
        <v>213</v>
      </c>
      <c r="BE1824" s="227">
        <f>IF(N1824="základní",J1824,0)</f>
        <v>0</v>
      </c>
      <c r="BF1824" s="227">
        <f>IF(N1824="snížená",J1824,0)</f>
        <v>0</v>
      </c>
      <c r="BG1824" s="227">
        <f>IF(N1824="zákl. přenesená",J1824,0)</f>
        <v>0</v>
      </c>
      <c r="BH1824" s="227">
        <f>IF(N1824="sníž. přenesená",J1824,0)</f>
        <v>0</v>
      </c>
      <c r="BI1824" s="227">
        <f>IF(N1824="nulová",J1824,0)</f>
        <v>0</v>
      </c>
      <c r="BJ1824" s="19" t="s">
        <v>81</v>
      </c>
      <c r="BK1824" s="227">
        <f>ROUND(I1824*H1824,2)</f>
        <v>0</v>
      </c>
      <c r="BL1824" s="19" t="s">
        <v>309</v>
      </c>
      <c r="BM1824" s="226" t="s">
        <v>2394</v>
      </c>
    </row>
    <row r="1825" s="13" customFormat="1">
      <c r="A1825" s="13"/>
      <c r="B1825" s="228"/>
      <c r="C1825" s="229"/>
      <c r="D1825" s="230" t="s">
        <v>222</v>
      </c>
      <c r="E1825" s="231" t="s">
        <v>19</v>
      </c>
      <c r="F1825" s="232" t="s">
        <v>271</v>
      </c>
      <c r="G1825" s="229"/>
      <c r="H1825" s="231" t="s">
        <v>19</v>
      </c>
      <c r="I1825" s="233"/>
      <c r="J1825" s="229"/>
      <c r="K1825" s="229"/>
      <c r="L1825" s="234"/>
      <c r="M1825" s="235"/>
      <c r="N1825" s="236"/>
      <c r="O1825" s="236"/>
      <c r="P1825" s="236"/>
      <c r="Q1825" s="236"/>
      <c r="R1825" s="236"/>
      <c r="S1825" s="236"/>
      <c r="T1825" s="237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38" t="s">
        <v>222</v>
      </c>
      <c r="AU1825" s="238" t="s">
        <v>83</v>
      </c>
      <c r="AV1825" s="13" t="s">
        <v>81</v>
      </c>
      <c r="AW1825" s="13" t="s">
        <v>34</v>
      </c>
      <c r="AX1825" s="13" t="s">
        <v>74</v>
      </c>
      <c r="AY1825" s="238" t="s">
        <v>213</v>
      </c>
    </row>
    <row r="1826" s="14" customFormat="1">
      <c r="A1826" s="14"/>
      <c r="B1826" s="239"/>
      <c r="C1826" s="240"/>
      <c r="D1826" s="230" t="s">
        <v>222</v>
      </c>
      <c r="E1826" s="241" t="s">
        <v>19</v>
      </c>
      <c r="F1826" s="242" t="s">
        <v>2395</v>
      </c>
      <c r="G1826" s="240"/>
      <c r="H1826" s="243">
        <v>80.399000000000001</v>
      </c>
      <c r="I1826" s="244"/>
      <c r="J1826" s="240"/>
      <c r="K1826" s="240"/>
      <c r="L1826" s="245"/>
      <c r="M1826" s="246"/>
      <c r="N1826" s="247"/>
      <c r="O1826" s="247"/>
      <c r="P1826" s="247"/>
      <c r="Q1826" s="247"/>
      <c r="R1826" s="247"/>
      <c r="S1826" s="247"/>
      <c r="T1826" s="248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49" t="s">
        <v>222</v>
      </c>
      <c r="AU1826" s="249" t="s">
        <v>83</v>
      </c>
      <c r="AV1826" s="14" t="s">
        <v>83</v>
      </c>
      <c r="AW1826" s="14" t="s">
        <v>34</v>
      </c>
      <c r="AX1826" s="14" t="s">
        <v>81</v>
      </c>
      <c r="AY1826" s="249" t="s">
        <v>213</v>
      </c>
    </row>
    <row r="1827" s="2" customFormat="1">
      <c r="A1827" s="40"/>
      <c r="B1827" s="41"/>
      <c r="C1827" s="215" t="s">
        <v>2396</v>
      </c>
      <c r="D1827" s="215" t="s">
        <v>215</v>
      </c>
      <c r="E1827" s="216" t="s">
        <v>2397</v>
      </c>
      <c r="F1827" s="217" t="s">
        <v>2398</v>
      </c>
      <c r="G1827" s="218" t="s">
        <v>236</v>
      </c>
      <c r="H1827" s="219">
        <v>63.966999999999999</v>
      </c>
      <c r="I1827" s="220"/>
      <c r="J1827" s="221">
        <f>ROUND(I1827*H1827,2)</f>
        <v>0</v>
      </c>
      <c r="K1827" s="217" t="s">
        <v>219</v>
      </c>
      <c r="L1827" s="46"/>
      <c r="M1827" s="222" t="s">
        <v>19</v>
      </c>
      <c r="N1827" s="223" t="s">
        <v>45</v>
      </c>
      <c r="O1827" s="86"/>
      <c r="P1827" s="224">
        <f>O1827*H1827</f>
        <v>0</v>
      </c>
      <c r="Q1827" s="224">
        <v>0.057619999999999998</v>
      </c>
      <c r="R1827" s="224">
        <f>Q1827*H1827</f>
        <v>3.6857785399999998</v>
      </c>
      <c r="S1827" s="224">
        <v>0</v>
      </c>
      <c r="T1827" s="225">
        <f>S1827*H1827</f>
        <v>0</v>
      </c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R1827" s="226" t="s">
        <v>309</v>
      </c>
      <c r="AT1827" s="226" t="s">
        <v>215</v>
      </c>
      <c r="AU1827" s="226" t="s">
        <v>83</v>
      </c>
      <c r="AY1827" s="19" t="s">
        <v>213</v>
      </c>
      <c r="BE1827" s="227">
        <f>IF(N1827="základní",J1827,0)</f>
        <v>0</v>
      </c>
      <c r="BF1827" s="227">
        <f>IF(N1827="snížená",J1827,0)</f>
        <v>0</v>
      </c>
      <c r="BG1827" s="227">
        <f>IF(N1827="zákl. přenesená",J1827,0)</f>
        <v>0</v>
      </c>
      <c r="BH1827" s="227">
        <f>IF(N1827="sníž. přenesená",J1827,0)</f>
        <v>0</v>
      </c>
      <c r="BI1827" s="227">
        <f>IF(N1827="nulová",J1827,0)</f>
        <v>0</v>
      </c>
      <c r="BJ1827" s="19" t="s">
        <v>81</v>
      </c>
      <c r="BK1827" s="227">
        <f>ROUND(I1827*H1827,2)</f>
        <v>0</v>
      </c>
      <c r="BL1827" s="19" t="s">
        <v>309</v>
      </c>
      <c r="BM1827" s="226" t="s">
        <v>2399</v>
      </c>
    </row>
    <row r="1828" s="13" customFormat="1">
      <c r="A1828" s="13"/>
      <c r="B1828" s="228"/>
      <c r="C1828" s="229"/>
      <c r="D1828" s="230" t="s">
        <v>222</v>
      </c>
      <c r="E1828" s="231" t="s">
        <v>19</v>
      </c>
      <c r="F1828" s="232" t="s">
        <v>271</v>
      </c>
      <c r="G1828" s="229"/>
      <c r="H1828" s="231" t="s">
        <v>19</v>
      </c>
      <c r="I1828" s="233"/>
      <c r="J1828" s="229"/>
      <c r="K1828" s="229"/>
      <c r="L1828" s="234"/>
      <c r="M1828" s="235"/>
      <c r="N1828" s="236"/>
      <c r="O1828" s="236"/>
      <c r="P1828" s="236"/>
      <c r="Q1828" s="236"/>
      <c r="R1828" s="236"/>
      <c r="S1828" s="236"/>
      <c r="T1828" s="237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38" t="s">
        <v>222</v>
      </c>
      <c r="AU1828" s="238" t="s">
        <v>83</v>
      </c>
      <c r="AV1828" s="13" t="s">
        <v>81</v>
      </c>
      <c r="AW1828" s="13" t="s">
        <v>34</v>
      </c>
      <c r="AX1828" s="13" t="s">
        <v>74</v>
      </c>
      <c r="AY1828" s="238" t="s">
        <v>213</v>
      </c>
    </row>
    <row r="1829" s="14" customFormat="1">
      <c r="A1829" s="14"/>
      <c r="B1829" s="239"/>
      <c r="C1829" s="240"/>
      <c r="D1829" s="230" t="s">
        <v>222</v>
      </c>
      <c r="E1829" s="241" t="s">
        <v>19</v>
      </c>
      <c r="F1829" s="242" t="s">
        <v>2400</v>
      </c>
      <c r="G1829" s="240"/>
      <c r="H1829" s="243">
        <v>63.966999999999999</v>
      </c>
      <c r="I1829" s="244"/>
      <c r="J1829" s="240"/>
      <c r="K1829" s="240"/>
      <c r="L1829" s="245"/>
      <c r="M1829" s="246"/>
      <c r="N1829" s="247"/>
      <c r="O1829" s="247"/>
      <c r="P1829" s="247"/>
      <c r="Q1829" s="247"/>
      <c r="R1829" s="247"/>
      <c r="S1829" s="247"/>
      <c r="T1829" s="248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49" t="s">
        <v>222</v>
      </c>
      <c r="AU1829" s="249" t="s">
        <v>83</v>
      </c>
      <c r="AV1829" s="14" t="s">
        <v>83</v>
      </c>
      <c r="AW1829" s="14" t="s">
        <v>34</v>
      </c>
      <c r="AX1829" s="14" t="s">
        <v>81</v>
      </c>
      <c r="AY1829" s="249" t="s">
        <v>213</v>
      </c>
    </row>
    <row r="1830" s="2" customFormat="1">
      <c r="A1830" s="40"/>
      <c r="B1830" s="41"/>
      <c r="C1830" s="215" t="s">
        <v>2401</v>
      </c>
      <c r="D1830" s="215" t="s">
        <v>215</v>
      </c>
      <c r="E1830" s="216" t="s">
        <v>2402</v>
      </c>
      <c r="F1830" s="217" t="s">
        <v>2403</v>
      </c>
      <c r="G1830" s="218" t="s">
        <v>236</v>
      </c>
      <c r="H1830" s="219">
        <v>88.331999999999994</v>
      </c>
      <c r="I1830" s="220"/>
      <c r="J1830" s="221">
        <f>ROUND(I1830*H1830,2)</f>
        <v>0</v>
      </c>
      <c r="K1830" s="217" t="s">
        <v>219</v>
      </c>
      <c r="L1830" s="46"/>
      <c r="M1830" s="222" t="s">
        <v>19</v>
      </c>
      <c r="N1830" s="223" t="s">
        <v>45</v>
      </c>
      <c r="O1830" s="86"/>
      <c r="P1830" s="224">
        <f>O1830*H1830</f>
        <v>0</v>
      </c>
      <c r="Q1830" s="224">
        <v>0</v>
      </c>
      <c r="R1830" s="224">
        <f>Q1830*H1830</f>
        <v>0</v>
      </c>
      <c r="S1830" s="224">
        <v>0.03175</v>
      </c>
      <c r="T1830" s="225">
        <f>S1830*H1830</f>
        <v>2.804541</v>
      </c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R1830" s="226" t="s">
        <v>309</v>
      </c>
      <c r="AT1830" s="226" t="s">
        <v>215</v>
      </c>
      <c r="AU1830" s="226" t="s">
        <v>83</v>
      </c>
      <c r="AY1830" s="19" t="s">
        <v>213</v>
      </c>
      <c r="BE1830" s="227">
        <f>IF(N1830="základní",J1830,0)</f>
        <v>0</v>
      </c>
      <c r="BF1830" s="227">
        <f>IF(N1830="snížená",J1830,0)</f>
        <v>0</v>
      </c>
      <c r="BG1830" s="227">
        <f>IF(N1830="zákl. přenesená",J1830,0)</f>
        <v>0</v>
      </c>
      <c r="BH1830" s="227">
        <f>IF(N1830="sníž. přenesená",J1830,0)</f>
        <v>0</v>
      </c>
      <c r="BI1830" s="227">
        <f>IF(N1830="nulová",J1830,0)</f>
        <v>0</v>
      </c>
      <c r="BJ1830" s="19" t="s">
        <v>81</v>
      </c>
      <c r="BK1830" s="227">
        <f>ROUND(I1830*H1830,2)</f>
        <v>0</v>
      </c>
      <c r="BL1830" s="19" t="s">
        <v>309</v>
      </c>
      <c r="BM1830" s="226" t="s">
        <v>2404</v>
      </c>
    </row>
    <row r="1831" s="13" customFormat="1">
      <c r="A1831" s="13"/>
      <c r="B1831" s="228"/>
      <c r="C1831" s="229"/>
      <c r="D1831" s="230" t="s">
        <v>222</v>
      </c>
      <c r="E1831" s="231" t="s">
        <v>19</v>
      </c>
      <c r="F1831" s="232" t="s">
        <v>271</v>
      </c>
      <c r="G1831" s="229"/>
      <c r="H1831" s="231" t="s">
        <v>19</v>
      </c>
      <c r="I1831" s="233"/>
      <c r="J1831" s="229"/>
      <c r="K1831" s="229"/>
      <c r="L1831" s="234"/>
      <c r="M1831" s="235"/>
      <c r="N1831" s="236"/>
      <c r="O1831" s="236"/>
      <c r="P1831" s="236"/>
      <c r="Q1831" s="236"/>
      <c r="R1831" s="236"/>
      <c r="S1831" s="236"/>
      <c r="T1831" s="237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38" t="s">
        <v>222</v>
      </c>
      <c r="AU1831" s="238" t="s">
        <v>83</v>
      </c>
      <c r="AV1831" s="13" t="s">
        <v>81</v>
      </c>
      <c r="AW1831" s="13" t="s">
        <v>34</v>
      </c>
      <c r="AX1831" s="13" t="s">
        <v>74</v>
      </c>
      <c r="AY1831" s="238" t="s">
        <v>213</v>
      </c>
    </row>
    <row r="1832" s="14" customFormat="1">
      <c r="A1832" s="14"/>
      <c r="B1832" s="239"/>
      <c r="C1832" s="240"/>
      <c r="D1832" s="230" t="s">
        <v>222</v>
      </c>
      <c r="E1832" s="241" t="s">
        <v>19</v>
      </c>
      <c r="F1832" s="242" t="s">
        <v>2405</v>
      </c>
      <c r="G1832" s="240"/>
      <c r="H1832" s="243">
        <v>11.52</v>
      </c>
      <c r="I1832" s="244"/>
      <c r="J1832" s="240"/>
      <c r="K1832" s="240"/>
      <c r="L1832" s="245"/>
      <c r="M1832" s="246"/>
      <c r="N1832" s="247"/>
      <c r="O1832" s="247"/>
      <c r="P1832" s="247"/>
      <c r="Q1832" s="247"/>
      <c r="R1832" s="247"/>
      <c r="S1832" s="247"/>
      <c r="T1832" s="248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49" t="s">
        <v>222</v>
      </c>
      <c r="AU1832" s="249" t="s">
        <v>83</v>
      </c>
      <c r="AV1832" s="14" t="s">
        <v>83</v>
      </c>
      <c r="AW1832" s="14" t="s">
        <v>34</v>
      </c>
      <c r="AX1832" s="14" t="s">
        <v>74</v>
      </c>
      <c r="AY1832" s="249" t="s">
        <v>213</v>
      </c>
    </row>
    <row r="1833" s="14" customFormat="1">
      <c r="A1833" s="14"/>
      <c r="B1833" s="239"/>
      <c r="C1833" s="240"/>
      <c r="D1833" s="230" t="s">
        <v>222</v>
      </c>
      <c r="E1833" s="241" t="s">
        <v>19</v>
      </c>
      <c r="F1833" s="242" t="s">
        <v>2406</v>
      </c>
      <c r="G1833" s="240"/>
      <c r="H1833" s="243">
        <v>76.811999999999998</v>
      </c>
      <c r="I1833" s="244"/>
      <c r="J1833" s="240"/>
      <c r="K1833" s="240"/>
      <c r="L1833" s="245"/>
      <c r="M1833" s="246"/>
      <c r="N1833" s="247"/>
      <c r="O1833" s="247"/>
      <c r="P1833" s="247"/>
      <c r="Q1833" s="247"/>
      <c r="R1833" s="247"/>
      <c r="S1833" s="247"/>
      <c r="T1833" s="248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49" t="s">
        <v>222</v>
      </c>
      <c r="AU1833" s="249" t="s">
        <v>83</v>
      </c>
      <c r="AV1833" s="14" t="s">
        <v>83</v>
      </c>
      <c r="AW1833" s="14" t="s">
        <v>34</v>
      </c>
      <c r="AX1833" s="14" t="s">
        <v>74</v>
      </c>
      <c r="AY1833" s="249" t="s">
        <v>213</v>
      </c>
    </row>
    <row r="1834" s="15" customFormat="1">
      <c r="A1834" s="15"/>
      <c r="B1834" s="250"/>
      <c r="C1834" s="251"/>
      <c r="D1834" s="230" t="s">
        <v>222</v>
      </c>
      <c r="E1834" s="252" t="s">
        <v>19</v>
      </c>
      <c r="F1834" s="253" t="s">
        <v>228</v>
      </c>
      <c r="G1834" s="251"/>
      <c r="H1834" s="254">
        <v>88.331999999999994</v>
      </c>
      <c r="I1834" s="255"/>
      <c r="J1834" s="251"/>
      <c r="K1834" s="251"/>
      <c r="L1834" s="256"/>
      <c r="M1834" s="257"/>
      <c r="N1834" s="258"/>
      <c r="O1834" s="258"/>
      <c r="P1834" s="258"/>
      <c r="Q1834" s="258"/>
      <c r="R1834" s="258"/>
      <c r="S1834" s="258"/>
      <c r="T1834" s="259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T1834" s="260" t="s">
        <v>222</v>
      </c>
      <c r="AU1834" s="260" t="s">
        <v>83</v>
      </c>
      <c r="AV1834" s="15" t="s">
        <v>220</v>
      </c>
      <c r="AW1834" s="15" t="s">
        <v>34</v>
      </c>
      <c r="AX1834" s="15" t="s">
        <v>81</v>
      </c>
      <c r="AY1834" s="260" t="s">
        <v>213</v>
      </c>
    </row>
    <row r="1835" s="2" customFormat="1" ht="33" customHeight="1">
      <c r="A1835" s="40"/>
      <c r="B1835" s="41"/>
      <c r="C1835" s="215" t="s">
        <v>2407</v>
      </c>
      <c r="D1835" s="215" t="s">
        <v>215</v>
      </c>
      <c r="E1835" s="216" t="s">
        <v>2408</v>
      </c>
      <c r="F1835" s="217" t="s">
        <v>2409</v>
      </c>
      <c r="G1835" s="218" t="s">
        <v>236</v>
      </c>
      <c r="H1835" s="219">
        <v>28.649000000000001</v>
      </c>
      <c r="I1835" s="220"/>
      <c r="J1835" s="221">
        <f>ROUND(I1835*H1835,2)</f>
        <v>0</v>
      </c>
      <c r="K1835" s="217" t="s">
        <v>219</v>
      </c>
      <c r="L1835" s="46"/>
      <c r="M1835" s="222" t="s">
        <v>19</v>
      </c>
      <c r="N1835" s="223" t="s">
        <v>45</v>
      </c>
      <c r="O1835" s="86"/>
      <c r="P1835" s="224">
        <f>O1835*H1835</f>
        <v>0</v>
      </c>
      <c r="Q1835" s="224">
        <v>0.024649999999999998</v>
      </c>
      <c r="R1835" s="224">
        <f>Q1835*H1835</f>
        <v>0.70619785000000002</v>
      </c>
      <c r="S1835" s="224">
        <v>0</v>
      </c>
      <c r="T1835" s="225">
        <f>S1835*H1835</f>
        <v>0</v>
      </c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R1835" s="226" t="s">
        <v>309</v>
      </c>
      <c r="AT1835" s="226" t="s">
        <v>215</v>
      </c>
      <c r="AU1835" s="226" t="s">
        <v>83</v>
      </c>
      <c r="AY1835" s="19" t="s">
        <v>213</v>
      </c>
      <c r="BE1835" s="227">
        <f>IF(N1835="základní",J1835,0)</f>
        <v>0</v>
      </c>
      <c r="BF1835" s="227">
        <f>IF(N1835="snížená",J1835,0)</f>
        <v>0</v>
      </c>
      <c r="BG1835" s="227">
        <f>IF(N1835="zákl. přenesená",J1835,0)</f>
        <v>0</v>
      </c>
      <c r="BH1835" s="227">
        <f>IF(N1835="sníž. přenesená",J1835,0)</f>
        <v>0</v>
      </c>
      <c r="BI1835" s="227">
        <f>IF(N1835="nulová",J1835,0)</f>
        <v>0</v>
      </c>
      <c r="BJ1835" s="19" t="s">
        <v>81</v>
      </c>
      <c r="BK1835" s="227">
        <f>ROUND(I1835*H1835,2)</f>
        <v>0</v>
      </c>
      <c r="BL1835" s="19" t="s">
        <v>309</v>
      </c>
      <c r="BM1835" s="226" t="s">
        <v>2410</v>
      </c>
    </row>
    <row r="1836" s="13" customFormat="1">
      <c r="A1836" s="13"/>
      <c r="B1836" s="228"/>
      <c r="C1836" s="229"/>
      <c r="D1836" s="230" t="s">
        <v>222</v>
      </c>
      <c r="E1836" s="231" t="s">
        <v>19</v>
      </c>
      <c r="F1836" s="232" t="s">
        <v>271</v>
      </c>
      <c r="G1836" s="229"/>
      <c r="H1836" s="231" t="s">
        <v>19</v>
      </c>
      <c r="I1836" s="233"/>
      <c r="J1836" s="229"/>
      <c r="K1836" s="229"/>
      <c r="L1836" s="234"/>
      <c r="M1836" s="235"/>
      <c r="N1836" s="236"/>
      <c r="O1836" s="236"/>
      <c r="P1836" s="236"/>
      <c r="Q1836" s="236"/>
      <c r="R1836" s="236"/>
      <c r="S1836" s="236"/>
      <c r="T1836" s="237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38" t="s">
        <v>222</v>
      </c>
      <c r="AU1836" s="238" t="s">
        <v>83</v>
      </c>
      <c r="AV1836" s="13" t="s">
        <v>81</v>
      </c>
      <c r="AW1836" s="13" t="s">
        <v>34</v>
      </c>
      <c r="AX1836" s="13" t="s">
        <v>74</v>
      </c>
      <c r="AY1836" s="238" t="s">
        <v>213</v>
      </c>
    </row>
    <row r="1837" s="14" customFormat="1">
      <c r="A1837" s="14"/>
      <c r="B1837" s="239"/>
      <c r="C1837" s="240"/>
      <c r="D1837" s="230" t="s">
        <v>222</v>
      </c>
      <c r="E1837" s="241" t="s">
        <v>19</v>
      </c>
      <c r="F1837" s="242" t="s">
        <v>2411</v>
      </c>
      <c r="G1837" s="240"/>
      <c r="H1837" s="243">
        <v>28.649000000000001</v>
      </c>
      <c r="I1837" s="244"/>
      <c r="J1837" s="240"/>
      <c r="K1837" s="240"/>
      <c r="L1837" s="245"/>
      <c r="M1837" s="246"/>
      <c r="N1837" s="247"/>
      <c r="O1837" s="247"/>
      <c r="P1837" s="247"/>
      <c r="Q1837" s="247"/>
      <c r="R1837" s="247"/>
      <c r="S1837" s="247"/>
      <c r="T1837" s="248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49" t="s">
        <v>222</v>
      </c>
      <c r="AU1837" s="249" t="s">
        <v>83</v>
      </c>
      <c r="AV1837" s="14" t="s">
        <v>83</v>
      </c>
      <c r="AW1837" s="14" t="s">
        <v>34</v>
      </c>
      <c r="AX1837" s="14" t="s">
        <v>81</v>
      </c>
      <c r="AY1837" s="249" t="s">
        <v>213</v>
      </c>
    </row>
    <row r="1838" s="2" customFormat="1" ht="33" customHeight="1">
      <c r="A1838" s="40"/>
      <c r="B1838" s="41"/>
      <c r="C1838" s="215" t="s">
        <v>2412</v>
      </c>
      <c r="D1838" s="215" t="s">
        <v>215</v>
      </c>
      <c r="E1838" s="216" t="s">
        <v>2413</v>
      </c>
      <c r="F1838" s="217" t="s">
        <v>2414</v>
      </c>
      <c r="G1838" s="218" t="s">
        <v>236</v>
      </c>
      <c r="H1838" s="219">
        <v>619.06399999999996</v>
      </c>
      <c r="I1838" s="220"/>
      <c r="J1838" s="221">
        <f>ROUND(I1838*H1838,2)</f>
        <v>0</v>
      </c>
      <c r="K1838" s="217" t="s">
        <v>19</v>
      </c>
      <c r="L1838" s="46"/>
      <c r="M1838" s="222" t="s">
        <v>19</v>
      </c>
      <c r="N1838" s="223" t="s">
        <v>45</v>
      </c>
      <c r="O1838" s="86"/>
      <c r="P1838" s="224">
        <f>O1838*H1838</f>
        <v>0</v>
      </c>
      <c r="Q1838" s="224">
        <v>0.021873490900000001</v>
      </c>
      <c r="R1838" s="224">
        <f>Q1838*H1838</f>
        <v>13.541090770517599</v>
      </c>
      <c r="S1838" s="224">
        <v>0</v>
      </c>
      <c r="T1838" s="225">
        <f>S1838*H1838</f>
        <v>0</v>
      </c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R1838" s="226" t="s">
        <v>309</v>
      </c>
      <c r="AT1838" s="226" t="s">
        <v>215</v>
      </c>
      <c r="AU1838" s="226" t="s">
        <v>83</v>
      </c>
      <c r="AY1838" s="19" t="s">
        <v>213</v>
      </c>
      <c r="BE1838" s="227">
        <f>IF(N1838="základní",J1838,0)</f>
        <v>0</v>
      </c>
      <c r="BF1838" s="227">
        <f>IF(N1838="snížená",J1838,0)</f>
        <v>0</v>
      </c>
      <c r="BG1838" s="227">
        <f>IF(N1838="zákl. přenesená",J1838,0)</f>
        <v>0</v>
      </c>
      <c r="BH1838" s="227">
        <f>IF(N1838="sníž. přenesená",J1838,0)</f>
        <v>0</v>
      </c>
      <c r="BI1838" s="227">
        <f>IF(N1838="nulová",J1838,0)</f>
        <v>0</v>
      </c>
      <c r="BJ1838" s="19" t="s">
        <v>81</v>
      </c>
      <c r="BK1838" s="227">
        <f>ROUND(I1838*H1838,2)</f>
        <v>0</v>
      </c>
      <c r="BL1838" s="19" t="s">
        <v>309</v>
      </c>
      <c r="BM1838" s="226" t="s">
        <v>2415</v>
      </c>
    </row>
    <row r="1839" s="13" customFormat="1">
      <c r="A1839" s="13"/>
      <c r="B1839" s="228"/>
      <c r="C1839" s="229"/>
      <c r="D1839" s="230" t="s">
        <v>222</v>
      </c>
      <c r="E1839" s="231" t="s">
        <v>19</v>
      </c>
      <c r="F1839" s="232" t="s">
        <v>271</v>
      </c>
      <c r="G1839" s="229"/>
      <c r="H1839" s="231" t="s">
        <v>19</v>
      </c>
      <c r="I1839" s="233"/>
      <c r="J1839" s="229"/>
      <c r="K1839" s="229"/>
      <c r="L1839" s="234"/>
      <c r="M1839" s="235"/>
      <c r="N1839" s="236"/>
      <c r="O1839" s="236"/>
      <c r="P1839" s="236"/>
      <c r="Q1839" s="236"/>
      <c r="R1839" s="236"/>
      <c r="S1839" s="236"/>
      <c r="T1839" s="237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38" t="s">
        <v>222</v>
      </c>
      <c r="AU1839" s="238" t="s">
        <v>83</v>
      </c>
      <c r="AV1839" s="13" t="s">
        <v>81</v>
      </c>
      <c r="AW1839" s="13" t="s">
        <v>34</v>
      </c>
      <c r="AX1839" s="13" t="s">
        <v>74</v>
      </c>
      <c r="AY1839" s="238" t="s">
        <v>213</v>
      </c>
    </row>
    <row r="1840" s="14" customFormat="1">
      <c r="A1840" s="14"/>
      <c r="B1840" s="239"/>
      <c r="C1840" s="240"/>
      <c r="D1840" s="230" t="s">
        <v>222</v>
      </c>
      <c r="E1840" s="241" t="s">
        <v>19</v>
      </c>
      <c r="F1840" s="242" t="s">
        <v>2416</v>
      </c>
      <c r="G1840" s="240"/>
      <c r="H1840" s="243">
        <v>277.67000000000002</v>
      </c>
      <c r="I1840" s="244"/>
      <c r="J1840" s="240"/>
      <c r="K1840" s="240"/>
      <c r="L1840" s="245"/>
      <c r="M1840" s="246"/>
      <c r="N1840" s="247"/>
      <c r="O1840" s="247"/>
      <c r="P1840" s="247"/>
      <c r="Q1840" s="247"/>
      <c r="R1840" s="247"/>
      <c r="S1840" s="247"/>
      <c r="T1840" s="248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49" t="s">
        <v>222</v>
      </c>
      <c r="AU1840" s="249" t="s">
        <v>83</v>
      </c>
      <c r="AV1840" s="14" t="s">
        <v>83</v>
      </c>
      <c r="AW1840" s="14" t="s">
        <v>34</v>
      </c>
      <c r="AX1840" s="14" t="s">
        <v>74</v>
      </c>
      <c r="AY1840" s="249" t="s">
        <v>213</v>
      </c>
    </row>
    <row r="1841" s="14" customFormat="1">
      <c r="A1841" s="14"/>
      <c r="B1841" s="239"/>
      <c r="C1841" s="240"/>
      <c r="D1841" s="230" t="s">
        <v>222</v>
      </c>
      <c r="E1841" s="241" t="s">
        <v>19</v>
      </c>
      <c r="F1841" s="242" t="s">
        <v>2417</v>
      </c>
      <c r="G1841" s="240"/>
      <c r="H1841" s="243">
        <v>341.39400000000001</v>
      </c>
      <c r="I1841" s="244"/>
      <c r="J1841" s="240"/>
      <c r="K1841" s="240"/>
      <c r="L1841" s="245"/>
      <c r="M1841" s="246"/>
      <c r="N1841" s="247"/>
      <c r="O1841" s="247"/>
      <c r="P1841" s="247"/>
      <c r="Q1841" s="247"/>
      <c r="R1841" s="247"/>
      <c r="S1841" s="247"/>
      <c r="T1841" s="248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49" t="s">
        <v>222</v>
      </c>
      <c r="AU1841" s="249" t="s">
        <v>83</v>
      </c>
      <c r="AV1841" s="14" t="s">
        <v>83</v>
      </c>
      <c r="AW1841" s="14" t="s">
        <v>34</v>
      </c>
      <c r="AX1841" s="14" t="s">
        <v>74</v>
      </c>
      <c r="AY1841" s="249" t="s">
        <v>213</v>
      </c>
    </row>
    <row r="1842" s="15" customFormat="1">
      <c r="A1842" s="15"/>
      <c r="B1842" s="250"/>
      <c r="C1842" s="251"/>
      <c r="D1842" s="230" t="s">
        <v>222</v>
      </c>
      <c r="E1842" s="252" t="s">
        <v>19</v>
      </c>
      <c r="F1842" s="253" t="s">
        <v>228</v>
      </c>
      <c r="G1842" s="251"/>
      <c r="H1842" s="254">
        <v>619.06399999999996</v>
      </c>
      <c r="I1842" s="255"/>
      <c r="J1842" s="251"/>
      <c r="K1842" s="251"/>
      <c r="L1842" s="256"/>
      <c r="M1842" s="257"/>
      <c r="N1842" s="258"/>
      <c r="O1842" s="258"/>
      <c r="P1842" s="258"/>
      <c r="Q1842" s="258"/>
      <c r="R1842" s="258"/>
      <c r="S1842" s="258"/>
      <c r="T1842" s="259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T1842" s="260" t="s">
        <v>222</v>
      </c>
      <c r="AU1842" s="260" t="s">
        <v>83</v>
      </c>
      <c r="AV1842" s="15" t="s">
        <v>220</v>
      </c>
      <c r="AW1842" s="15" t="s">
        <v>34</v>
      </c>
      <c r="AX1842" s="15" t="s">
        <v>81</v>
      </c>
      <c r="AY1842" s="260" t="s">
        <v>213</v>
      </c>
    </row>
    <row r="1843" s="2" customFormat="1">
      <c r="A1843" s="40"/>
      <c r="B1843" s="41"/>
      <c r="C1843" s="215" t="s">
        <v>2418</v>
      </c>
      <c r="D1843" s="215" t="s">
        <v>215</v>
      </c>
      <c r="E1843" s="216" t="s">
        <v>2419</v>
      </c>
      <c r="F1843" s="217" t="s">
        <v>2420</v>
      </c>
      <c r="G1843" s="218" t="s">
        <v>236</v>
      </c>
      <c r="H1843" s="219">
        <v>752.90800000000002</v>
      </c>
      <c r="I1843" s="220"/>
      <c r="J1843" s="221">
        <f>ROUND(I1843*H1843,2)</f>
        <v>0</v>
      </c>
      <c r="K1843" s="217" t="s">
        <v>219</v>
      </c>
      <c r="L1843" s="46"/>
      <c r="M1843" s="222" t="s">
        <v>19</v>
      </c>
      <c r="N1843" s="223" t="s">
        <v>45</v>
      </c>
      <c r="O1843" s="86"/>
      <c r="P1843" s="224">
        <f>O1843*H1843</f>
        <v>0</v>
      </c>
      <c r="Q1843" s="224">
        <v>0</v>
      </c>
      <c r="R1843" s="224">
        <f>Q1843*H1843</f>
        <v>0</v>
      </c>
      <c r="S1843" s="224">
        <v>0</v>
      </c>
      <c r="T1843" s="225">
        <f>S1843*H1843</f>
        <v>0</v>
      </c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R1843" s="226" t="s">
        <v>309</v>
      </c>
      <c r="AT1843" s="226" t="s">
        <v>215</v>
      </c>
      <c r="AU1843" s="226" t="s">
        <v>83</v>
      </c>
      <c r="AY1843" s="19" t="s">
        <v>213</v>
      </c>
      <c r="BE1843" s="227">
        <f>IF(N1843="základní",J1843,0)</f>
        <v>0</v>
      </c>
      <c r="BF1843" s="227">
        <f>IF(N1843="snížená",J1843,0)</f>
        <v>0</v>
      </c>
      <c r="BG1843" s="227">
        <f>IF(N1843="zákl. přenesená",J1843,0)</f>
        <v>0</v>
      </c>
      <c r="BH1843" s="227">
        <f>IF(N1843="sníž. přenesená",J1843,0)</f>
        <v>0</v>
      </c>
      <c r="BI1843" s="227">
        <f>IF(N1843="nulová",J1843,0)</f>
        <v>0</v>
      </c>
      <c r="BJ1843" s="19" t="s">
        <v>81</v>
      </c>
      <c r="BK1843" s="227">
        <f>ROUND(I1843*H1843,2)</f>
        <v>0</v>
      </c>
      <c r="BL1843" s="19" t="s">
        <v>309</v>
      </c>
      <c r="BM1843" s="226" t="s">
        <v>2421</v>
      </c>
    </row>
    <row r="1844" s="13" customFormat="1">
      <c r="A1844" s="13"/>
      <c r="B1844" s="228"/>
      <c r="C1844" s="229"/>
      <c r="D1844" s="230" t="s">
        <v>222</v>
      </c>
      <c r="E1844" s="231" t="s">
        <v>19</v>
      </c>
      <c r="F1844" s="232" t="s">
        <v>271</v>
      </c>
      <c r="G1844" s="229"/>
      <c r="H1844" s="231" t="s">
        <v>19</v>
      </c>
      <c r="I1844" s="233"/>
      <c r="J1844" s="229"/>
      <c r="K1844" s="229"/>
      <c r="L1844" s="234"/>
      <c r="M1844" s="235"/>
      <c r="N1844" s="236"/>
      <c r="O1844" s="236"/>
      <c r="P1844" s="236"/>
      <c r="Q1844" s="236"/>
      <c r="R1844" s="236"/>
      <c r="S1844" s="236"/>
      <c r="T1844" s="237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38" t="s">
        <v>222</v>
      </c>
      <c r="AU1844" s="238" t="s">
        <v>83</v>
      </c>
      <c r="AV1844" s="13" t="s">
        <v>81</v>
      </c>
      <c r="AW1844" s="13" t="s">
        <v>34</v>
      </c>
      <c r="AX1844" s="13" t="s">
        <v>74</v>
      </c>
      <c r="AY1844" s="238" t="s">
        <v>213</v>
      </c>
    </row>
    <row r="1845" s="13" customFormat="1">
      <c r="A1845" s="13"/>
      <c r="B1845" s="228"/>
      <c r="C1845" s="229"/>
      <c r="D1845" s="230" t="s">
        <v>222</v>
      </c>
      <c r="E1845" s="231" t="s">
        <v>19</v>
      </c>
      <c r="F1845" s="232" t="s">
        <v>2422</v>
      </c>
      <c r="G1845" s="229"/>
      <c r="H1845" s="231" t="s">
        <v>19</v>
      </c>
      <c r="I1845" s="233"/>
      <c r="J1845" s="229"/>
      <c r="K1845" s="229"/>
      <c r="L1845" s="234"/>
      <c r="M1845" s="235"/>
      <c r="N1845" s="236"/>
      <c r="O1845" s="236"/>
      <c r="P1845" s="236"/>
      <c r="Q1845" s="236"/>
      <c r="R1845" s="236"/>
      <c r="S1845" s="236"/>
      <c r="T1845" s="237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38" t="s">
        <v>222</v>
      </c>
      <c r="AU1845" s="238" t="s">
        <v>83</v>
      </c>
      <c r="AV1845" s="13" t="s">
        <v>81</v>
      </c>
      <c r="AW1845" s="13" t="s">
        <v>34</v>
      </c>
      <c r="AX1845" s="13" t="s">
        <v>74</v>
      </c>
      <c r="AY1845" s="238" t="s">
        <v>213</v>
      </c>
    </row>
    <row r="1846" s="14" customFormat="1">
      <c r="A1846" s="14"/>
      <c r="B1846" s="239"/>
      <c r="C1846" s="240"/>
      <c r="D1846" s="230" t="s">
        <v>222</v>
      </c>
      <c r="E1846" s="241" t="s">
        <v>19</v>
      </c>
      <c r="F1846" s="242" t="s">
        <v>2416</v>
      </c>
      <c r="G1846" s="240"/>
      <c r="H1846" s="243">
        <v>277.67000000000002</v>
      </c>
      <c r="I1846" s="244"/>
      <c r="J1846" s="240"/>
      <c r="K1846" s="240"/>
      <c r="L1846" s="245"/>
      <c r="M1846" s="246"/>
      <c r="N1846" s="247"/>
      <c r="O1846" s="247"/>
      <c r="P1846" s="247"/>
      <c r="Q1846" s="247"/>
      <c r="R1846" s="247"/>
      <c r="S1846" s="247"/>
      <c r="T1846" s="248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49" t="s">
        <v>222</v>
      </c>
      <c r="AU1846" s="249" t="s">
        <v>83</v>
      </c>
      <c r="AV1846" s="14" t="s">
        <v>83</v>
      </c>
      <c r="AW1846" s="14" t="s">
        <v>34</v>
      </c>
      <c r="AX1846" s="14" t="s">
        <v>74</v>
      </c>
      <c r="AY1846" s="249" t="s">
        <v>213</v>
      </c>
    </row>
    <row r="1847" s="14" customFormat="1">
      <c r="A1847" s="14"/>
      <c r="B1847" s="239"/>
      <c r="C1847" s="240"/>
      <c r="D1847" s="230" t="s">
        <v>222</v>
      </c>
      <c r="E1847" s="241" t="s">
        <v>19</v>
      </c>
      <c r="F1847" s="242" t="s">
        <v>2417</v>
      </c>
      <c r="G1847" s="240"/>
      <c r="H1847" s="243">
        <v>341.39400000000001</v>
      </c>
      <c r="I1847" s="244"/>
      <c r="J1847" s="240"/>
      <c r="K1847" s="240"/>
      <c r="L1847" s="245"/>
      <c r="M1847" s="246"/>
      <c r="N1847" s="247"/>
      <c r="O1847" s="247"/>
      <c r="P1847" s="247"/>
      <c r="Q1847" s="247"/>
      <c r="R1847" s="247"/>
      <c r="S1847" s="247"/>
      <c r="T1847" s="248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49" t="s">
        <v>222</v>
      </c>
      <c r="AU1847" s="249" t="s">
        <v>83</v>
      </c>
      <c r="AV1847" s="14" t="s">
        <v>83</v>
      </c>
      <c r="AW1847" s="14" t="s">
        <v>34</v>
      </c>
      <c r="AX1847" s="14" t="s">
        <v>74</v>
      </c>
      <c r="AY1847" s="249" t="s">
        <v>213</v>
      </c>
    </row>
    <row r="1848" s="14" customFormat="1">
      <c r="A1848" s="14"/>
      <c r="B1848" s="239"/>
      <c r="C1848" s="240"/>
      <c r="D1848" s="230" t="s">
        <v>222</v>
      </c>
      <c r="E1848" s="241" t="s">
        <v>19</v>
      </c>
      <c r="F1848" s="242" t="s">
        <v>1901</v>
      </c>
      <c r="G1848" s="240"/>
      <c r="H1848" s="243">
        <v>133.84399999999999</v>
      </c>
      <c r="I1848" s="244"/>
      <c r="J1848" s="240"/>
      <c r="K1848" s="240"/>
      <c r="L1848" s="245"/>
      <c r="M1848" s="246"/>
      <c r="N1848" s="247"/>
      <c r="O1848" s="247"/>
      <c r="P1848" s="247"/>
      <c r="Q1848" s="247"/>
      <c r="R1848" s="247"/>
      <c r="S1848" s="247"/>
      <c r="T1848" s="248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49" t="s">
        <v>222</v>
      </c>
      <c r="AU1848" s="249" t="s">
        <v>83</v>
      </c>
      <c r="AV1848" s="14" t="s">
        <v>83</v>
      </c>
      <c r="AW1848" s="14" t="s">
        <v>34</v>
      </c>
      <c r="AX1848" s="14" t="s">
        <v>74</v>
      </c>
      <c r="AY1848" s="249" t="s">
        <v>213</v>
      </c>
    </row>
    <row r="1849" s="15" customFormat="1">
      <c r="A1849" s="15"/>
      <c r="B1849" s="250"/>
      <c r="C1849" s="251"/>
      <c r="D1849" s="230" t="s">
        <v>222</v>
      </c>
      <c r="E1849" s="252" t="s">
        <v>19</v>
      </c>
      <c r="F1849" s="253" t="s">
        <v>228</v>
      </c>
      <c r="G1849" s="251"/>
      <c r="H1849" s="254">
        <v>752.90800000000002</v>
      </c>
      <c r="I1849" s="255"/>
      <c r="J1849" s="251"/>
      <c r="K1849" s="251"/>
      <c r="L1849" s="256"/>
      <c r="M1849" s="257"/>
      <c r="N1849" s="258"/>
      <c r="O1849" s="258"/>
      <c r="P1849" s="258"/>
      <c r="Q1849" s="258"/>
      <c r="R1849" s="258"/>
      <c r="S1849" s="258"/>
      <c r="T1849" s="259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T1849" s="260" t="s">
        <v>222</v>
      </c>
      <c r="AU1849" s="260" t="s">
        <v>83</v>
      </c>
      <c r="AV1849" s="15" t="s">
        <v>220</v>
      </c>
      <c r="AW1849" s="15" t="s">
        <v>34</v>
      </c>
      <c r="AX1849" s="15" t="s">
        <v>81</v>
      </c>
      <c r="AY1849" s="260" t="s">
        <v>213</v>
      </c>
    </row>
    <row r="1850" s="2" customFormat="1" ht="16.5" customHeight="1">
      <c r="A1850" s="40"/>
      <c r="B1850" s="41"/>
      <c r="C1850" s="272" t="s">
        <v>2423</v>
      </c>
      <c r="D1850" s="272" t="s">
        <v>310</v>
      </c>
      <c r="E1850" s="273" t="s">
        <v>1938</v>
      </c>
      <c r="F1850" s="274" t="s">
        <v>1939</v>
      </c>
      <c r="G1850" s="275" t="s">
        <v>236</v>
      </c>
      <c r="H1850" s="276">
        <v>828.19899999999996</v>
      </c>
      <c r="I1850" s="277"/>
      <c r="J1850" s="278">
        <f>ROUND(I1850*H1850,2)</f>
        <v>0</v>
      </c>
      <c r="K1850" s="274" t="s">
        <v>219</v>
      </c>
      <c r="L1850" s="279"/>
      <c r="M1850" s="280" t="s">
        <v>19</v>
      </c>
      <c r="N1850" s="281" t="s">
        <v>45</v>
      </c>
      <c r="O1850" s="86"/>
      <c r="P1850" s="224">
        <f>O1850*H1850</f>
        <v>0</v>
      </c>
      <c r="Q1850" s="224">
        <v>0.00010000000000000001</v>
      </c>
      <c r="R1850" s="224">
        <f>Q1850*H1850</f>
        <v>0.082819900000000002</v>
      </c>
      <c r="S1850" s="224">
        <v>0</v>
      </c>
      <c r="T1850" s="225">
        <f>S1850*H1850</f>
        <v>0</v>
      </c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R1850" s="226" t="s">
        <v>397</v>
      </c>
      <c r="AT1850" s="226" t="s">
        <v>310</v>
      </c>
      <c r="AU1850" s="226" t="s">
        <v>83</v>
      </c>
      <c r="AY1850" s="19" t="s">
        <v>213</v>
      </c>
      <c r="BE1850" s="227">
        <f>IF(N1850="základní",J1850,0)</f>
        <v>0</v>
      </c>
      <c r="BF1850" s="227">
        <f>IF(N1850="snížená",J1850,0)</f>
        <v>0</v>
      </c>
      <c r="BG1850" s="227">
        <f>IF(N1850="zákl. přenesená",J1850,0)</f>
        <v>0</v>
      </c>
      <c r="BH1850" s="227">
        <f>IF(N1850="sníž. přenesená",J1850,0)</f>
        <v>0</v>
      </c>
      <c r="BI1850" s="227">
        <f>IF(N1850="nulová",J1850,0)</f>
        <v>0</v>
      </c>
      <c r="BJ1850" s="19" t="s">
        <v>81</v>
      </c>
      <c r="BK1850" s="227">
        <f>ROUND(I1850*H1850,2)</f>
        <v>0</v>
      </c>
      <c r="BL1850" s="19" t="s">
        <v>309</v>
      </c>
      <c r="BM1850" s="226" t="s">
        <v>2424</v>
      </c>
    </row>
    <row r="1851" s="14" customFormat="1">
      <c r="A1851" s="14"/>
      <c r="B1851" s="239"/>
      <c r="C1851" s="240"/>
      <c r="D1851" s="230" t="s">
        <v>222</v>
      </c>
      <c r="E1851" s="241" t="s">
        <v>19</v>
      </c>
      <c r="F1851" s="242" t="s">
        <v>2425</v>
      </c>
      <c r="G1851" s="240"/>
      <c r="H1851" s="243">
        <v>828.19899999999996</v>
      </c>
      <c r="I1851" s="244"/>
      <c r="J1851" s="240"/>
      <c r="K1851" s="240"/>
      <c r="L1851" s="245"/>
      <c r="M1851" s="246"/>
      <c r="N1851" s="247"/>
      <c r="O1851" s="247"/>
      <c r="P1851" s="247"/>
      <c r="Q1851" s="247"/>
      <c r="R1851" s="247"/>
      <c r="S1851" s="247"/>
      <c r="T1851" s="248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49" t="s">
        <v>222</v>
      </c>
      <c r="AU1851" s="249" t="s">
        <v>83</v>
      </c>
      <c r="AV1851" s="14" t="s">
        <v>83</v>
      </c>
      <c r="AW1851" s="14" t="s">
        <v>34</v>
      </c>
      <c r="AX1851" s="14" t="s">
        <v>81</v>
      </c>
      <c r="AY1851" s="249" t="s">
        <v>213</v>
      </c>
    </row>
    <row r="1852" s="2" customFormat="1">
      <c r="A1852" s="40"/>
      <c r="B1852" s="41"/>
      <c r="C1852" s="215" t="s">
        <v>2426</v>
      </c>
      <c r="D1852" s="215" t="s">
        <v>215</v>
      </c>
      <c r="E1852" s="216" t="s">
        <v>2427</v>
      </c>
      <c r="F1852" s="217" t="s">
        <v>2428</v>
      </c>
      <c r="G1852" s="218" t="s">
        <v>236</v>
      </c>
      <c r="H1852" s="219">
        <v>619.06399999999996</v>
      </c>
      <c r="I1852" s="220"/>
      <c r="J1852" s="221">
        <f>ROUND(I1852*H1852,2)</f>
        <v>0</v>
      </c>
      <c r="K1852" s="217" t="s">
        <v>219</v>
      </c>
      <c r="L1852" s="46"/>
      <c r="M1852" s="222" t="s">
        <v>19</v>
      </c>
      <c r="N1852" s="223" t="s">
        <v>45</v>
      </c>
      <c r="O1852" s="86"/>
      <c r="P1852" s="224">
        <f>O1852*H1852</f>
        <v>0</v>
      </c>
      <c r="Q1852" s="224">
        <v>0</v>
      </c>
      <c r="R1852" s="224">
        <f>Q1852*H1852</f>
        <v>0</v>
      </c>
      <c r="S1852" s="224">
        <v>0</v>
      </c>
      <c r="T1852" s="225">
        <f>S1852*H1852</f>
        <v>0</v>
      </c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R1852" s="226" t="s">
        <v>309</v>
      </c>
      <c r="AT1852" s="226" t="s">
        <v>215</v>
      </c>
      <c r="AU1852" s="226" t="s">
        <v>83</v>
      </c>
      <c r="AY1852" s="19" t="s">
        <v>213</v>
      </c>
      <c r="BE1852" s="227">
        <f>IF(N1852="základní",J1852,0)</f>
        <v>0</v>
      </c>
      <c r="BF1852" s="227">
        <f>IF(N1852="snížená",J1852,0)</f>
        <v>0</v>
      </c>
      <c r="BG1852" s="227">
        <f>IF(N1852="zákl. přenesená",J1852,0)</f>
        <v>0</v>
      </c>
      <c r="BH1852" s="227">
        <f>IF(N1852="sníž. přenesená",J1852,0)</f>
        <v>0</v>
      </c>
      <c r="BI1852" s="227">
        <f>IF(N1852="nulová",J1852,0)</f>
        <v>0</v>
      </c>
      <c r="BJ1852" s="19" t="s">
        <v>81</v>
      </c>
      <c r="BK1852" s="227">
        <f>ROUND(I1852*H1852,2)</f>
        <v>0</v>
      </c>
      <c r="BL1852" s="19" t="s">
        <v>309</v>
      </c>
      <c r="BM1852" s="226" t="s">
        <v>2429</v>
      </c>
    </row>
    <row r="1853" s="13" customFormat="1">
      <c r="A1853" s="13"/>
      <c r="B1853" s="228"/>
      <c r="C1853" s="229"/>
      <c r="D1853" s="230" t="s">
        <v>222</v>
      </c>
      <c r="E1853" s="231" t="s">
        <v>19</v>
      </c>
      <c r="F1853" s="232" t="s">
        <v>271</v>
      </c>
      <c r="G1853" s="229"/>
      <c r="H1853" s="231" t="s">
        <v>19</v>
      </c>
      <c r="I1853" s="233"/>
      <c r="J1853" s="229"/>
      <c r="K1853" s="229"/>
      <c r="L1853" s="234"/>
      <c r="M1853" s="235"/>
      <c r="N1853" s="236"/>
      <c r="O1853" s="236"/>
      <c r="P1853" s="236"/>
      <c r="Q1853" s="236"/>
      <c r="R1853" s="236"/>
      <c r="S1853" s="236"/>
      <c r="T1853" s="237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38" t="s">
        <v>222</v>
      </c>
      <c r="AU1853" s="238" t="s">
        <v>83</v>
      </c>
      <c r="AV1853" s="13" t="s">
        <v>81</v>
      </c>
      <c r="AW1853" s="13" t="s">
        <v>34</v>
      </c>
      <c r="AX1853" s="13" t="s">
        <v>74</v>
      </c>
      <c r="AY1853" s="238" t="s">
        <v>213</v>
      </c>
    </row>
    <row r="1854" s="14" customFormat="1">
      <c r="A1854" s="14"/>
      <c r="B1854" s="239"/>
      <c r="C1854" s="240"/>
      <c r="D1854" s="230" t="s">
        <v>222</v>
      </c>
      <c r="E1854" s="241" t="s">
        <v>19</v>
      </c>
      <c r="F1854" s="242" t="s">
        <v>2416</v>
      </c>
      <c r="G1854" s="240"/>
      <c r="H1854" s="243">
        <v>277.67000000000002</v>
      </c>
      <c r="I1854" s="244"/>
      <c r="J1854" s="240"/>
      <c r="K1854" s="240"/>
      <c r="L1854" s="245"/>
      <c r="M1854" s="246"/>
      <c r="N1854" s="247"/>
      <c r="O1854" s="247"/>
      <c r="P1854" s="247"/>
      <c r="Q1854" s="247"/>
      <c r="R1854" s="247"/>
      <c r="S1854" s="247"/>
      <c r="T1854" s="248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49" t="s">
        <v>222</v>
      </c>
      <c r="AU1854" s="249" t="s">
        <v>83</v>
      </c>
      <c r="AV1854" s="14" t="s">
        <v>83</v>
      </c>
      <c r="AW1854" s="14" t="s">
        <v>34</v>
      </c>
      <c r="AX1854" s="14" t="s">
        <v>74</v>
      </c>
      <c r="AY1854" s="249" t="s">
        <v>213</v>
      </c>
    </row>
    <row r="1855" s="14" customFormat="1">
      <c r="A1855" s="14"/>
      <c r="B1855" s="239"/>
      <c r="C1855" s="240"/>
      <c r="D1855" s="230" t="s">
        <v>222</v>
      </c>
      <c r="E1855" s="241" t="s">
        <v>19</v>
      </c>
      <c r="F1855" s="242" t="s">
        <v>2417</v>
      </c>
      <c r="G1855" s="240"/>
      <c r="H1855" s="243">
        <v>341.39400000000001</v>
      </c>
      <c r="I1855" s="244"/>
      <c r="J1855" s="240"/>
      <c r="K1855" s="240"/>
      <c r="L1855" s="245"/>
      <c r="M1855" s="246"/>
      <c r="N1855" s="247"/>
      <c r="O1855" s="247"/>
      <c r="P1855" s="247"/>
      <c r="Q1855" s="247"/>
      <c r="R1855" s="247"/>
      <c r="S1855" s="247"/>
      <c r="T1855" s="248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49" t="s">
        <v>222</v>
      </c>
      <c r="AU1855" s="249" t="s">
        <v>83</v>
      </c>
      <c r="AV1855" s="14" t="s">
        <v>83</v>
      </c>
      <c r="AW1855" s="14" t="s">
        <v>34</v>
      </c>
      <c r="AX1855" s="14" t="s">
        <v>74</v>
      </c>
      <c r="AY1855" s="249" t="s">
        <v>213</v>
      </c>
    </row>
    <row r="1856" s="15" customFormat="1">
      <c r="A1856" s="15"/>
      <c r="B1856" s="250"/>
      <c r="C1856" s="251"/>
      <c r="D1856" s="230" t="s">
        <v>222</v>
      </c>
      <c r="E1856" s="252" t="s">
        <v>19</v>
      </c>
      <c r="F1856" s="253" t="s">
        <v>228</v>
      </c>
      <c r="G1856" s="251"/>
      <c r="H1856" s="254">
        <v>619.06399999999996</v>
      </c>
      <c r="I1856" s="255"/>
      <c r="J1856" s="251"/>
      <c r="K1856" s="251"/>
      <c r="L1856" s="256"/>
      <c r="M1856" s="257"/>
      <c r="N1856" s="258"/>
      <c r="O1856" s="258"/>
      <c r="P1856" s="258"/>
      <c r="Q1856" s="258"/>
      <c r="R1856" s="258"/>
      <c r="S1856" s="258"/>
      <c r="T1856" s="259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T1856" s="260" t="s">
        <v>222</v>
      </c>
      <c r="AU1856" s="260" t="s">
        <v>83</v>
      </c>
      <c r="AV1856" s="15" t="s">
        <v>220</v>
      </c>
      <c r="AW1856" s="15" t="s">
        <v>34</v>
      </c>
      <c r="AX1856" s="15" t="s">
        <v>81</v>
      </c>
      <c r="AY1856" s="260" t="s">
        <v>213</v>
      </c>
    </row>
    <row r="1857" s="2" customFormat="1" ht="16.5" customHeight="1">
      <c r="A1857" s="40"/>
      <c r="B1857" s="41"/>
      <c r="C1857" s="272" t="s">
        <v>2430</v>
      </c>
      <c r="D1857" s="272" t="s">
        <v>310</v>
      </c>
      <c r="E1857" s="273" t="s">
        <v>2431</v>
      </c>
      <c r="F1857" s="274" t="s">
        <v>2432</v>
      </c>
      <c r="G1857" s="275" t="s">
        <v>236</v>
      </c>
      <c r="H1857" s="276">
        <v>631.44500000000005</v>
      </c>
      <c r="I1857" s="277"/>
      <c r="J1857" s="278">
        <f>ROUND(I1857*H1857,2)</f>
        <v>0</v>
      </c>
      <c r="K1857" s="274" t="s">
        <v>219</v>
      </c>
      <c r="L1857" s="279"/>
      <c r="M1857" s="280" t="s">
        <v>19</v>
      </c>
      <c r="N1857" s="281" t="s">
        <v>45</v>
      </c>
      <c r="O1857" s="86"/>
      <c r="P1857" s="224">
        <f>O1857*H1857</f>
        <v>0</v>
      </c>
      <c r="Q1857" s="224">
        <v>0.021000000000000001</v>
      </c>
      <c r="R1857" s="224">
        <f>Q1857*H1857</f>
        <v>13.260345000000003</v>
      </c>
      <c r="S1857" s="224">
        <v>0</v>
      </c>
      <c r="T1857" s="225">
        <f>S1857*H1857</f>
        <v>0</v>
      </c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R1857" s="226" t="s">
        <v>397</v>
      </c>
      <c r="AT1857" s="226" t="s">
        <v>310</v>
      </c>
      <c r="AU1857" s="226" t="s">
        <v>83</v>
      </c>
      <c r="AY1857" s="19" t="s">
        <v>213</v>
      </c>
      <c r="BE1857" s="227">
        <f>IF(N1857="základní",J1857,0)</f>
        <v>0</v>
      </c>
      <c r="BF1857" s="227">
        <f>IF(N1857="snížená",J1857,0)</f>
        <v>0</v>
      </c>
      <c r="BG1857" s="227">
        <f>IF(N1857="zákl. přenesená",J1857,0)</f>
        <v>0</v>
      </c>
      <c r="BH1857" s="227">
        <f>IF(N1857="sníž. přenesená",J1857,0)</f>
        <v>0</v>
      </c>
      <c r="BI1857" s="227">
        <f>IF(N1857="nulová",J1857,0)</f>
        <v>0</v>
      </c>
      <c r="BJ1857" s="19" t="s">
        <v>81</v>
      </c>
      <c r="BK1857" s="227">
        <f>ROUND(I1857*H1857,2)</f>
        <v>0</v>
      </c>
      <c r="BL1857" s="19" t="s">
        <v>309</v>
      </c>
      <c r="BM1857" s="226" t="s">
        <v>2433</v>
      </c>
    </row>
    <row r="1858" s="14" customFormat="1">
      <c r="A1858" s="14"/>
      <c r="B1858" s="239"/>
      <c r="C1858" s="240"/>
      <c r="D1858" s="230" t="s">
        <v>222</v>
      </c>
      <c r="E1858" s="241" t="s">
        <v>19</v>
      </c>
      <c r="F1858" s="242" t="s">
        <v>2434</v>
      </c>
      <c r="G1858" s="240"/>
      <c r="H1858" s="243">
        <v>631.44500000000005</v>
      </c>
      <c r="I1858" s="244"/>
      <c r="J1858" s="240"/>
      <c r="K1858" s="240"/>
      <c r="L1858" s="245"/>
      <c r="M1858" s="246"/>
      <c r="N1858" s="247"/>
      <c r="O1858" s="247"/>
      <c r="P1858" s="247"/>
      <c r="Q1858" s="247"/>
      <c r="R1858" s="247"/>
      <c r="S1858" s="247"/>
      <c r="T1858" s="248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49" t="s">
        <v>222</v>
      </c>
      <c r="AU1858" s="249" t="s">
        <v>83</v>
      </c>
      <c r="AV1858" s="14" t="s">
        <v>83</v>
      </c>
      <c r="AW1858" s="14" t="s">
        <v>34</v>
      </c>
      <c r="AX1858" s="14" t="s">
        <v>81</v>
      </c>
      <c r="AY1858" s="249" t="s">
        <v>213</v>
      </c>
    </row>
    <row r="1859" s="2" customFormat="1">
      <c r="A1859" s="40"/>
      <c r="B1859" s="41"/>
      <c r="C1859" s="215" t="s">
        <v>2435</v>
      </c>
      <c r="D1859" s="215" t="s">
        <v>215</v>
      </c>
      <c r="E1859" s="216" t="s">
        <v>2436</v>
      </c>
      <c r="F1859" s="217" t="s">
        <v>2437</v>
      </c>
      <c r="G1859" s="218" t="s">
        <v>236</v>
      </c>
      <c r="H1859" s="219">
        <v>205.19</v>
      </c>
      <c r="I1859" s="220"/>
      <c r="J1859" s="221">
        <f>ROUND(I1859*H1859,2)</f>
        <v>0</v>
      </c>
      <c r="K1859" s="217" t="s">
        <v>219</v>
      </c>
      <c r="L1859" s="46"/>
      <c r="M1859" s="222" t="s">
        <v>19</v>
      </c>
      <c r="N1859" s="223" t="s">
        <v>45</v>
      </c>
      <c r="O1859" s="86"/>
      <c r="P1859" s="224">
        <f>O1859*H1859</f>
        <v>0</v>
      </c>
      <c r="Q1859" s="224">
        <v>0</v>
      </c>
      <c r="R1859" s="224">
        <f>Q1859*H1859</f>
        <v>0</v>
      </c>
      <c r="S1859" s="224">
        <v>0.017250000000000001</v>
      </c>
      <c r="T1859" s="225">
        <f>S1859*H1859</f>
        <v>3.5395275000000002</v>
      </c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R1859" s="226" t="s">
        <v>309</v>
      </c>
      <c r="AT1859" s="226" t="s">
        <v>215</v>
      </c>
      <c r="AU1859" s="226" t="s">
        <v>83</v>
      </c>
      <c r="AY1859" s="19" t="s">
        <v>213</v>
      </c>
      <c r="BE1859" s="227">
        <f>IF(N1859="základní",J1859,0)</f>
        <v>0</v>
      </c>
      <c r="BF1859" s="227">
        <f>IF(N1859="snížená",J1859,0)</f>
        <v>0</v>
      </c>
      <c r="BG1859" s="227">
        <f>IF(N1859="zákl. přenesená",J1859,0)</f>
        <v>0</v>
      </c>
      <c r="BH1859" s="227">
        <f>IF(N1859="sníž. přenesená",J1859,0)</f>
        <v>0</v>
      </c>
      <c r="BI1859" s="227">
        <f>IF(N1859="nulová",J1859,0)</f>
        <v>0</v>
      </c>
      <c r="BJ1859" s="19" t="s">
        <v>81</v>
      </c>
      <c r="BK1859" s="227">
        <f>ROUND(I1859*H1859,2)</f>
        <v>0</v>
      </c>
      <c r="BL1859" s="19" t="s">
        <v>309</v>
      </c>
      <c r="BM1859" s="226" t="s">
        <v>2438</v>
      </c>
    </row>
    <row r="1860" s="13" customFormat="1">
      <c r="A1860" s="13"/>
      <c r="B1860" s="228"/>
      <c r="C1860" s="229"/>
      <c r="D1860" s="230" t="s">
        <v>222</v>
      </c>
      <c r="E1860" s="231" t="s">
        <v>19</v>
      </c>
      <c r="F1860" s="232" t="s">
        <v>271</v>
      </c>
      <c r="G1860" s="229"/>
      <c r="H1860" s="231" t="s">
        <v>19</v>
      </c>
      <c r="I1860" s="233"/>
      <c r="J1860" s="229"/>
      <c r="K1860" s="229"/>
      <c r="L1860" s="234"/>
      <c r="M1860" s="235"/>
      <c r="N1860" s="236"/>
      <c r="O1860" s="236"/>
      <c r="P1860" s="236"/>
      <c r="Q1860" s="236"/>
      <c r="R1860" s="236"/>
      <c r="S1860" s="236"/>
      <c r="T1860" s="237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38" t="s">
        <v>222</v>
      </c>
      <c r="AU1860" s="238" t="s">
        <v>83</v>
      </c>
      <c r="AV1860" s="13" t="s">
        <v>81</v>
      </c>
      <c r="AW1860" s="13" t="s">
        <v>34</v>
      </c>
      <c r="AX1860" s="13" t="s">
        <v>74</v>
      </c>
      <c r="AY1860" s="238" t="s">
        <v>213</v>
      </c>
    </row>
    <row r="1861" s="14" customFormat="1">
      <c r="A1861" s="14"/>
      <c r="B1861" s="239"/>
      <c r="C1861" s="240"/>
      <c r="D1861" s="230" t="s">
        <v>222</v>
      </c>
      <c r="E1861" s="241" t="s">
        <v>19</v>
      </c>
      <c r="F1861" s="242" t="s">
        <v>2439</v>
      </c>
      <c r="G1861" s="240"/>
      <c r="H1861" s="243">
        <v>171.77099999999999</v>
      </c>
      <c r="I1861" s="244"/>
      <c r="J1861" s="240"/>
      <c r="K1861" s="240"/>
      <c r="L1861" s="245"/>
      <c r="M1861" s="246"/>
      <c r="N1861" s="247"/>
      <c r="O1861" s="247"/>
      <c r="P1861" s="247"/>
      <c r="Q1861" s="247"/>
      <c r="R1861" s="247"/>
      <c r="S1861" s="247"/>
      <c r="T1861" s="248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49" t="s">
        <v>222</v>
      </c>
      <c r="AU1861" s="249" t="s">
        <v>83</v>
      </c>
      <c r="AV1861" s="14" t="s">
        <v>83</v>
      </c>
      <c r="AW1861" s="14" t="s">
        <v>34</v>
      </c>
      <c r="AX1861" s="14" t="s">
        <v>74</v>
      </c>
      <c r="AY1861" s="249" t="s">
        <v>213</v>
      </c>
    </row>
    <row r="1862" s="14" customFormat="1">
      <c r="A1862" s="14"/>
      <c r="B1862" s="239"/>
      <c r="C1862" s="240"/>
      <c r="D1862" s="230" t="s">
        <v>222</v>
      </c>
      <c r="E1862" s="241" t="s">
        <v>19</v>
      </c>
      <c r="F1862" s="242" t="s">
        <v>2440</v>
      </c>
      <c r="G1862" s="240"/>
      <c r="H1862" s="243">
        <v>33.418999999999997</v>
      </c>
      <c r="I1862" s="244"/>
      <c r="J1862" s="240"/>
      <c r="K1862" s="240"/>
      <c r="L1862" s="245"/>
      <c r="M1862" s="246"/>
      <c r="N1862" s="247"/>
      <c r="O1862" s="247"/>
      <c r="P1862" s="247"/>
      <c r="Q1862" s="247"/>
      <c r="R1862" s="247"/>
      <c r="S1862" s="247"/>
      <c r="T1862" s="248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49" t="s">
        <v>222</v>
      </c>
      <c r="AU1862" s="249" t="s">
        <v>83</v>
      </c>
      <c r="AV1862" s="14" t="s">
        <v>83</v>
      </c>
      <c r="AW1862" s="14" t="s">
        <v>34</v>
      </c>
      <c r="AX1862" s="14" t="s">
        <v>74</v>
      </c>
      <c r="AY1862" s="249" t="s">
        <v>213</v>
      </c>
    </row>
    <row r="1863" s="15" customFormat="1">
      <c r="A1863" s="15"/>
      <c r="B1863" s="250"/>
      <c r="C1863" s="251"/>
      <c r="D1863" s="230" t="s">
        <v>222</v>
      </c>
      <c r="E1863" s="252" t="s">
        <v>19</v>
      </c>
      <c r="F1863" s="253" t="s">
        <v>228</v>
      </c>
      <c r="G1863" s="251"/>
      <c r="H1863" s="254">
        <v>205.19</v>
      </c>
      <c r="I1863" s="255"/>
      <c r="J1863" s="251"/>
      <c r="K1863" s="251"/>
      <c r="L1863" s="256"/>
      <c r="M1863" s="257"/>
      <c r="N1863" s="258"/>
      <c r="O1863" s="258"/>
      <c r="P1863" s="258"/>
      <c r="Q1863" s="258"/>
      <c r="R1863" s="258"/>
      <c r="S1863" s="258"/>
      <c r="T1863" s="259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T1863" s="260" t="s">
        <v>222</v>
      </c>
      <c r="AU1863" s="260" t="s">
        <v>83</v>
      </c>
      <c r="AV1863" s="15" t="s">
        <v>220</v>
      </c>
      <c r="AW1863" s="15" t="s">
        <v>34</v>
      </c>
      <c r="AX1863" s="15" t="s">
        <v>81</v>
      </c>
      <c r="AY1863" s="260" t="s">
        <v>213</v>
      </c>
    </row>
    <row r="1864" s="2" customFormat="1" ht="16.5" customHeight="1">
      <c r="A1864" s="40"/>
      <c r="B1864" s="41"/>
      <c r="C1864" s="215" t="s">
        <v>2441</v>
      </c>
      <c r="D1864" s="215" t="s">
        <v>215</v>
      </c>
      <c r="E1864" s="216" t="s">
        <v>2442</v>
      </c>
      <c r="F1864" s="217" t="s">
        <v>2443</v>
      </c>
      <c r="G1864" s="218" t="s">
        <v>236</v>
      </c>
      <c r="H1864" s="219">
        <v>64.141999999999996</v>
      </c>
      <c r="I1864" s="220"/>
      <c r="J1864" s="221">
        <f>ROUND(I1864*H1864,2)</f>
        <v>0</v>
      </c>
      <c r="K1864" s="217" t="s">
        <v>219</v>
      </c>
      <c r="L1864" s="46"/>
      <c r="M1864" s="222" t="s">
        <v>19</v>
      </c>
      <c r="N1864" s="223" t="s">
        <v>45</v>
      </c>
      <c r="O1864" s="86"/>
      <c r="P1864" s="224">
        <f>O1864*H1864</f>
        <v>0</v>
      </c>
      <c r="Q1864" s="224">
        <v>0</v>
      </c>
      <c r="R1864" s="224">
        <f>Q1864*H1864</f>
        <v>0</v>
      </c>
      <c r="S1864" s="224">
        <v>0.010489999999999999</v>
      </c>
      <c r="T1864" s="225">
        <f>S1864*H1864</f>
        <v>0.67284957999999995</v>
      </c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R1864" s="226" t="s">
        <v>309</v>
      </c>
      <c r="AT1864" s="226" t="s">
        <v>215</v>
      </c>
      <c r="AU1864" s="226" t="s">
        <v>83</v>
      </c>
      <c r="AY1864" s="19" t="s">
        <v>213</v>
      </c>
      <c r="BE1864" s="227">
        <f>IF(N1864="základní",J1864,0)</f>
        <v>0</v>
      </c>
      <c r="BF1864" s="227">
        <f>IF(N1864="snížená",J1864,0)</f>
        <v>0</v>
      </c>
      <c r="BG1864" s="227">
        <f>IF(N1864="zákl. přenesená",J1864,0)</f>
        <v>0</v>
      </c>
      <c r="BH1864" s="227">
        <f>IF(N1864="sníž. přenesená",J1864,0)</f>
        <v>0</v>
      </c>
      <c r="BI1864" s="227">
        <f>IF(N1864="nulová",J1864,0)</f>
        <v>0</v>
      </c>
      <c r="BJ1864" s="19" t="s">
        <v>81</v>
      </c>
      <c r="BK1864" s="227">
        <f>ROUND(I1864*H1864,2)</f>
        <v>0</v>
      </c>
      <c r="BL1864" s="19" t="s">
        <v>309</v>
      </c>
      <c r="BM1864" s="226" t="s">
        <v>2444</v>
      </c>
    </row>
    <row r="1865" s="13" customFormat="1">
      <c r="A1865" s="13"/>
      <c r="B1865" s="228"/>
      <c r="C1865" s="229"/>
      <c r="D1865" s="230" t="s">
        <v>222</v>
      </c>
      <c r="E1865" s="231" t="s">
        <v>19</v>
      </c>
      <c r="F1865" s="232" t="s">
        <v>271</v>
      </c>
      <c r="G1865" s="229"/>
      <c r="H1865" s="231" t="s">
        <v>19</v>
      </c>
      <c r="I1865" s="233"/>
      <c r="J1865" s="229"/>
      <c r="K1865" s="229"/>
      <c r="L1865" s="234"/>
      <c r="M1865" s="235"/>
      <c r="N1865" s="236"/>
      <c r="O1865" s="236"/>
      <c r="P1865" s="236"/>
      <c r="Q1865" s="236"/>
      <c r="R1865" s="236"/>
      <c r="S1865" s="236"/>
      <c r="T1865" s="237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38" t="s">
        <v>222</v>
      </c>
      <c r="AU1865" s="238" t="s">
        <v>83</v>
      </c>
      <c r="AV1865" s="13" t="s">
        <v>81</v>
      </c>
      <c r="AW1865" s="13" t="s">
        <v>34</v>
      </c>
      <c r="AX1865" s="13" t="s">
        <v>74</v>
      </c>
      <c r="AY1865" s="238" t="s">
        <v>213</v>
      </c>
    </row>
    <row r="1866" s="14" customFormat="1">
      <c r="A1866" s="14"/>
      <c r="B1866" s="239"/>
      <c r="C1866" s="240"/>
      <c r="D1866" s="230" t="s">
        <v>222</v>
      </c>
      <c r="E1866" s="241" t="s">
        <v>19</v>
      </c>
      <c r="F1866" s="242" t="s">
        <v>2445</v>
      </c>
      <c r="G1866" s="240"/>
      <c r="H1866" s="243">
        <v>64.141999999999996</v>
      </c>
      <c r="I1866" s="244"/>
      <c r="J1866" s="240"/>
      <c r="K1866" s="240"/>
      <c r="L1866" s="245"/>
      <c r="M1866" s="246"/>
      <c r="N1866" s="247"/>
      <c r="O1866" s="247"/>
      <c r="P1866" s="247"/>
      <c r="Q1866" s="247"/>
      <c r="R1866" s="247"/>
      <c r="S1866" s="247"/>
      <c r="T1866" s="248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49" t="s">
        <v>222</v>
      </c>
      <c r="AU1866" s="249" t="s">
        <v>83</v>
      </c>
      <c r="AV1866" s="14" t="s">
        <v>83</v>
      </c>
      <c r="AW1866" s="14" t="s">
        <v>34</v>
      </c>
      <c r="AX1866" s="14" t="s">
        <v>81</v>
      </c>
      <c r="AY1866" s="249" t="s">
        <v>213</v>
      </c>
    </row>
    <row r="1867" s="2" customFormat="1">
      <c r="A1867" s="40"/>
      <c r="B1867" s="41"/>
      <c r="C1867" s="215" t="s">
        <v>2446</v>
      </c>
      <c r="D1867" s="215" t="s">
        <v>215</v>
      </c>
      <c r="E1867" s="216" t="s">
        <v>2447</v>
      </c>
      <c r="F1867" s="217" t="s">
        <v>2448</v>
      </c>
      <c r="G1867" s="218" t="s">
        <v>236</v>
      </c>
      <c r="H1867" s="219">
        <v>133.84399999999999</v>
      </c>
      <c r="I1867" s="220"/>
      <c r="J1867" s="221">
        <f>ROUND(I1867*H1867,2)</f>
        <v>0</v>
      </c>
      <c r="K1867" s="217" t="s">
        <v>19</v>
      </c>
      <c r="L1867" s="46"/>
      <c r="M1867" s="222" t="s">
        <v>19</v>
      </c>
      <c r="N1867" s="223" t="s">
        <v>45</v>
      </c>
      <c r="O1867" s="86"/>
      <c r="P1867" s="224">
        <f>O1867*H1867</f>
        <v>0</v>
      </c>
      <c r="Q1867" s="224">
        <v>0.01315</v>
      </c>
      <c r="R1867" s="224">
        <f>Q1867*H1867</f>
        <v>1.7600486</v>
      </c>
      <c r="S1867" s="224">
        <v>0</v>
      </c>
      <c r="T1867" s="225">
        <f>S1867*H1867</f>
        <v>0</v>
      </c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R1867" s="226" t="s">
        <v>309</v>
      </c>
      <c r="AT1867" s="226" t="s">
        <v>215</v>
      </c>
      <c r="AU1867" s="226" t="s">
        <v>83</v>
      </c>
      <c r="AY1867" s="19" t="s">
        <v>213</v>
      </c>
      <c r="BE1867" s="227">
        <f>IF(N1867="základní",J1867,0)</f>
        <v>0</v>
      </c>
      <c r="BF1867" s="227">
        <f>IF(N1867="snížená",J1867,0)</f>
        <v>0</v>
      </c>
      <c r="BG1867" s="227">
        <f>IF(N1867="zákl. přenesená",J1867,0)</f>
        <v>0</v>
      </c>
      <c r="BH1867" s="227">
        <f>IF(N1867="sníž. přenesená",J1867,0)</f>
        <v>0</v>
      </c>
      <c r="BI1867" s="227">
        <f>IF(N1867="nulová",J1867,0)</f>
        <v>0</v>
      </c>
      <c r="BJ1867" s="19" t="s">
        <v>81</v>
      </c>
      <c r="BK1867" s="227">
        <f>ROUND(I1867*H1867,2)</f>
        <v>0</v>
      </c>
      <c r="BL1867" s="19" t="s">
        <v>309</v>
      </c>
      <c r="BM1867" s="226" t="s">
        <v>2449</v>
      </c>
    </row>
    <row r="1868" s="13" customFormat="1">
      <c r="A1868" s="13"/>
      <c r="B1868" s="228"/>
      <c r="C1868" s="229"/>
      <c r="D1868" s="230" t="s">
        <v>222</v>
      </c>
      <c r="E1868" s="231" t="s">
        <v>19</v>
      </c>
      <c r="F1868" s="232" t="s">
        <v>271</v>
      </c>
      <c r="G1868" s="229"/>
      <c r="H1868" s="231" t="s">
        <v>19</v>
      </c>
      <c r="I1868" s="233"/>
      <c r="J1868" s="229"/>
      <c r="K1868" s="229"/>
      <c r="L1868" s="234"/>
      <c r="M1868" s="235"/>
      <c r="N1868" s="236"/>
      <c r="O1868" s="236"/>
      <c r="P1868" s="236"/>
      <c r="Q1868" s="236"/>
      <c r="R1868" s="236"/>
      <c r="S1868" s="236"/>
      <c r="T1868" s="237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38" t="s">
        <v>222</v>
      </c>
      <c r="AU1868" s="238" t="s">
        <v>83</v>
      </c>
      <c r="AV1868" s="13" t="s">
        <v>81</v>
      </c>
      <c r="AW1868" s="13" t="s">
        <v>34</v>
      </c>
      <c r="AX1868" s="13" t="s">
        <v>74</v>
      </c>
      <c r="AY1868" s="238" t="s">
        <v>213</v>
      </c>
    </row>
    <row r="1869" s="14" customFormat="1">
      <c r="A1869" s="14"/>
      <c r="B1869" s="239"/>
      <c r="C1869" s="240"/>
      <c r="D1869" s="230" t="s">
        <v>222</v>
      </c>
      <c r="E1869" s="241" t="s">
        <v>19</v>
      </c>
      <c r="F1869" s="242" t="s">
        <v>1901</v>
      </c>
      <c r="G1869" s="240"/>
      <c r="H1869" s="243">
        <v>133.84399999999999</v>
      </c>
      <c r="I1869" s="244"/>
      <c r="J1869" s="240"/>
      <c r="K1869" s="240"/>
      <c r="L1869" s="245"/>
      <c r="M1869" s="246"/>
      <c r="N1869" s="247"/>
      <c r="O1869" s="247"/>
      <c r="P1869" s="247"/>
      <c r="Q1869" s="247"/>
      <c r="R1869" s="247"/>
      <c r="S1869" s="247"/>
      <c r="T1869" s="248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49" t="s">
        <v>222</v>
      </c>
      <c r="AU1869" s="249" t="s">
        <v>83</v>
      </c>
      <c r="AV1869" s="14" t="s">
        <v>83</v>
      </c>
      <c r="AW1869" s="14" t="s">
        <v>34</v>
      </c>
      <c r="AX1869" s="14" t="s">
        <v>81</v>
      </c>
      <c r="AY1869" s="249" t="s">
        <v>213</v>
      </c>
    </row>
    <row r="1870" s="2" customFormat="1">
      <c r="A1870" s="40"/>
      <c r="B1870" s="41"/>
      <c r="C1870" s="215" t="s">
        <v>2450</v>
      </c>
      <c r="D1870" s="215" t="s">
        <v>215</v>
      </c>
      <c r="E1870" s="216" t="s">
        <v>2451</v>
      </c>
      <c r="F1870" s="217" t="s">
        <v>2452</v>
      </c>
      <c r="G1870" s="218" t="s">
        <v>338</v>
      </c>
      <c r="H1870" s="219">
        <v>15.42</v>
      </c>
      <c r="I1870" s="220"/>
      <c r="J1870" s="221">
        <f>ROUND(I1870*H1870,2)</f>
        <v>0</v>
      </c>
      <c r="K1870" s="217" t="s">
        <v>19</v>
      </c>
      <c r="L1870" s="46"/>
      <c r="M1870" s="222" t="s">
        <v>19</v>
      </c>
      <c r="N1870" s="223" t="s">
        <v>45</v>
      </c>
      <c r="O1870" s="86"/>
      <c r="P1870" s="224">
        <f>O1870*H1870</f>
        <v>0</v>
      </c>
      <c r="Q1870" s="224">
        <v>0.024159199999999999</v>
      </c>
      <c r="R1870" s="224">
        <f>Q1870*H1870</f>
        <v>0.37253486399999997</v>
      </c>
      <c r="S1870" s="224">
        <v>0</v>
      </c>
      <c r="T1870" s="225">
        <f>S1870*H1870</f>
        <v>0</v>
      </c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R1870" s="226" t="s">
        <v>309</v>
      </c>
      <c r="AT1870" s="226" t="s">
        <v>215</v>
      </c>
      <c r="AU1870" s="226" t="s">
        <v>83</v>
      </c>
      <c r="AY1870" s="19" t="s">
        <v>213</v>
      </c>
      <c r="BE1870" s="227">
        <f>IF(N1870="základní",J1870,0)</f>
        <v>0</v>
      </c>
      <c r="BF1870" s="227">
        <f>IF(N1870="snížená",J1870,0)</f>
        <v>0</v>
      </c>
      <c r="BG1870" s="227">
        <f>IF(N1870="zákl. přenesená",J1870,0)</f>
        <v>0</v>
      </c>
      <c r="BH1870" s="227">
        <f>IF(N1870="sníž. přenesená",J1870,0)</f>
        <v>0</v>
      </c>
      <c r="BI1870" s="227">
        <f>IF(N1870="nulová",J1870,0)</f>
        <v>0</v>
      </c>
      <c r="BJ1870" s="19" t="s">
        <v>81</v>
      </c>
      <c r="BK1870" s="227">
        <f>ROUND(I1870*H1870,2)</f>
        <v>0</v>
      </c>
      <c r="BL1870" s="19" t="s">
        <v>309</v>
      </c>
      <c r="BM1870" s="226" t="s">
        <v>2453</v>
      </c>
    </row>
    <row r="1871" s="13" customFormat="1">
      <c r="A1871" s="13"/>
      <c r="B1871" s="228"/>
      <c r="C1871" s="229"/>
      <c r="D1871" s="230" t="s">
        <v>222</v>
      </c>
      <c r="E1871" s="231" t="s">
        <v>19</v>
      </c>
      <c r="F1871" s="232" t="s">
        <v>271</v>
      </c>
      <c r="G1871" s="229"/>
      <c r="H1871" s="231" t="s">
        <v>19</v>
      </c>
      <c r="I1871" s="233"/>
      <c r="J1871" s="229"/>
      <c r="K1871" s="229"/>
      <c r="L1871" s="234"/>
      <c r="M1871" s="235"/>
      <c r="N1871" s="236"/>
      <c r="O1871" s="236"/>
      <c r="P1871" s="236"/>
      <c r="Q1871" s="236"/>
      <c r="R1871" s="236"/>
      <c r="S1871" s="236"/>
      <c r="T1871" s="237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38" t="s">
        <v>222</v>
      </c>
      <c r="AU1871" s="238" t="s">
        <v>83</v>
      </c>
      <c r="AV1871" s="13" t="s">
        <v>81</v>
      </c>
      <c r="AW1871" s="13" t="s">
        <v>34</v>
      </c>
      <c r="AX1871" s="13" t="s">
        <v>74</v>
      </c>
      <c r="AY1871" s="238" t="s">
        <v>213</v>
      </c>
    </row>
    <row r="1872" s="13" customFormat="1">
      <c r="A1872" s="13"/>
      <c r="B1872" s="228"/>
      <c r="C1872" s="229"/>
      <c r="D1872" s="230" t="s">
        <v>222</v>
      </c>
      <c r="E1872" s="231" t="s">
        <v>19</v>
      </c>
      <c r="F1872" s="232" t="s">
        <v>2454</v>
      </c>
      <c r="G1872" s="229"/>
      <c r="H1872" s="231" t="s">
        <v>19</v>
      </c>
      <c r="I1872" s="233"/>
      <c r="J1872" s="229"/>
      <c r="K1872" s="229"/>
      <c r="L1872" s="234"/>
      <c r="M1872" s="235"/>
      <c r="N1872" s="236"/>
      <c r="O1872" s="236"/>
      <c r="P1872" s="236"/>
      <c r="Q1872" s="236"/>
      <c r="R1872" s="236"/>
      <c r="S1872" s="236"/>
      <c r="T1872" s="237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38" t="s">
        <v>222</v>
      </c>
      <c r="AU1872" s="238" t="s">
        <v>83</v>
      </c>
      <c r="AV1872" s="13" t="s">
        <v>81</v>
      </c>
      <c r="AW1872" s="13" t="s">
        <v>34</v>
      </c>
      <c r="AX1872" s="13" t="s">
        <v>74</v>
      </c>
      <c r="AY1872" s="238" t="s">
        <v>213</v>
      </c>
    </row>
    <row r="1873" s="14" customFormat="1">
      <c r="A1873" s="14"/>
      <c r="B1873" s="239"/>
      <c r="C1873" s="240"/>
      <c r="D1873" s="230" t="s">
        <v>222</v>
      </c>
      <c r="E1873" s="241" t="s">
        <v>19</v>
      </c>
      <c r="F1873" s="242" t="s">
        <v>2455</v>
      </c>
      <c r="G1873" s="240"/>
      <c r="H1873" s="243">
        <v>15.42</v>
      </c>
      <c r="I1873" s="244"/>
      <c r="J1873" s="240"/>
      <c r="K1873" s="240"/>
      <c r="L1873" s="245"/>
      <c r="M1873" s="246"/>
      <c r="N1873" s="247"/>
      <c r="O1873" s="247"/>
      <c r="P1873" s="247"/>
      <c r="Q1873" s="247"/>
      <c r="R1873" s="247"/>
      <c r="S1873" s="247"/>
      <c r="T1873" s="248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49" t="s">
        <v>222</v>
      </c>
      <c r="AU1873" s="249" t="s">
        <v>83</v>
      </c>
      <c r="AV1873" s="14" t="s">
        <v>83</v>
      </c>
      <c r="AW1873" s="14" t="s">
        <v>34</v>
      </c>
      <c r="AX1873" s="14" t="s">
        <v>81</v>
      </c>
      <c r="AY1873" s="249" t="s">
        <v>213</v>
      </c>
    </row>
    <row r="1874" s="2" customFormat="1" ht="21.75" customHeight="1">
      <c r="A1874" s="40"/>
      <c r="B1874" s="41"/>
      <c r="C1874" s="215" t="s">
        <v>2456</v>
      </c>
      <c r="D1874" s="215" t="s">
        <v>215</v>
      </c>
      <c r="E1874" s="216" t="s">
        <v>2457</v>
      </c>
      <c r="F1874" s="217" t="s">
        <v>2458</v>
      </c>
      <c r="G1874" s="218" t="s">
        <v>501</v>
      </c>
      <c r="H1874" s="219">
        <v>8</v>
      </c>
      <c r="I1874" s="220"/>
      <c r="J1874" s="221">
        <f>ROUND(I1874*H1874,2)</f>
        <v>0</v>
      </c>
      <c r="K1874" s="217" t="s">
        <v>219</v>
      </c>
      <c r="L1874" s="46"/>
      <c r="M1874" s="222" t="s">
        <v>19</v>
      </c>
      <c r="N1874" s="223" t="s">
        <v>45</v>
      </c>
      <c r="O1874" s="86"/>
      <c r="P1874" s="224">
        <f>O1874*H1874</f>
        <v>0</v>
      </c>
      <c r="Q1874" s="224">
        <v>0.00022000000000000001</v>
      </c>
      <c r="R1874" s="224">
        <f>Q1874*H1874</f>
        <v>0.0017600000000000001</v>
      </c>
      <c r="S1874" s="224">
        <v>0</v>
      </c>
      <c r="T1874" s="225">
        <f>S1874*H1874</f>
        <v>0</v>
      </c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R1874" s="226" t="s">
        <v>309</v>
      </c>
      <c r="AT1874" s="226" t="s">
        <v>215</v>
      </c>
      <c r="AU1874" s="226" t="s">
        <v>83</v>
      </c>
      <c r="AY1874" s="19" t="s">
        <v>213</v>
      </c>
      <c r="BE1874" s="227">
        <f>IF(N1874="základní",J1874,0)</f>
        <v>0</v>
      </c>
      <c r="BF1874" s="227">
        <f>IF(N1874="snížená",J1874,0)</f>
        <v>0</v>
      </c>
      <c r="BG1874" s="227">
        <f>IF(N1874="zákl. přenesená",J1874,0)</f>
        <v>0</v>
      </c>
      <c r="BH1874" s="227">
        <f>IF(N1874="sníž. přenesená",J1874,0)</f>
        <v>0</v>
      </c>
      <c r="BI1874" s="227">
        <f>IF(N1874="nulová",J1874,0)</f>
        <v>0</v>
      </c>
      <c r="BJ1874" s="19" t="s">
        <v>81</v>
      </c>
      <c r="BK1874" s="227">
        <f>ROUND(I1874*H1874,2)</f>
        <v>0</v>
      </c>
      <c r="BL1874" s="19" t="s">
        <v>309</v>
      </c>
      <c r="BM1874" s="226" t="s">
        <v>2459</v>
      </c>
    </row>
    <row r="1875" s="13" customFormat="1">
      <c r="A1875" s="13"/>
      <c r="B1875" s="228"/>
      <c r="C1875" s="229"/>
      <c r="D1875" s="230" t="s">
        <v>222</v>
      </c>
      <c r="E1875" s="231" t="s">
        <v>19</v>
      </c>
      <c r="F1875" s="232" t="s">
        <v>271</v>
      </c>
      <c r="G1875" s="229"/>
      <c r="H1875" s="231" t="s">
        <v>19</v>
      </c>
      <c r="I1875" s="233"/>
      <c r="J1875" s="229"/>
      <c r="K1875" s="229"/>
      <c r="L1875" s="234"/>
      <c r="M1875" s="235"/>
      <c r="N1875" s="236"/>
      <c r="O1875" s="236"/>
      <c r="P1875" s="236"/>
      <c r="Q1875" s="236"/>
      <c r="R1875" s="236"/>
      <c r="S1875" s="236"/>
      <c r="T1875" s="237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38" t="s">
        <v>222</v>
      </c>
      <c r="AU1875" s="238" t="s">
        <v>83</v>
      </c>
      <c r="AV1875" s="13" t="s">
        <v>81</v>
      </c>
      <c r="AW1875" s="13" t="s">
        <v>34</v>
      </c>
      <c r="AX1875" s="13" t="s">
        <v>74</v>
      </c>
      <c r="AY1875" s="238" t="s">
        <v>213</v>
      </c>
    </row>
    <row r="1876" s="14" customFormat="1">
      <c r="A1876" s="14"/>
      <c r="B1876" s="239"/>
      <c r="C1876" s="240"/>
      <c r="D1876" s="230" t="s">
        <v>222</v>
      </c>
      <c r="E1876" s="241" t="s">
        <v>19</v>
      </c>
      <c r="F1876" s="242" t="s">
        <v>2460</v>
      </c>
      <c r="G1876" s="240"/>
      <c r="H1876" s="243">
        <v>1</v>
      </c>
      <c r="I1876" s="244"/>
      <c r="J1876" s="240"/>
      <c r="K1876" s="240"/>
      <c r="L1876" s="245"/>
      <c r="M1876" s="246"/>
      <c r="N1876" s="247"/>
      <c r="O1876" s="247"/>
      <c r="P1876" s="247"/>
      <c r="Q1876" s="247"/>
      <c r="R1876" s="247"/>
      <c r="S1876" s="247"/>
      <c r="T1876" s="248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49" t="s">
        <v>222</v>
      </c>
      <c r="AU1876" s="249" t="s">
        <v>83</v>
      </c>
      <c r="AV1876" s="14" t="s">
        <v>83</v>
      </c>
      <c r="AW1876" s="14" t="s">
        <v>34</v>
      </c>
      <c r="AX1876" s="14" t="s">
        <v>74</v>
      </c>
      <c r="AY1876" s="249" t="s">
        <v>213</v>
      </c>
    </row>
    <row r="1877" s="14" customFormat="1">
      <c r="A1877" s="14"/>
      <c r="B1877" s="239"/>
      <c r="C1877" s="240"/>
      <c r="D1877" s="230" t="s">
        <v>222</v>
      </c>
      <c r="E1877" s="241" t="s">
        <v>19</v>
      </c>
      <c r="F1877" s="242" t="s">
        <v>2461</v>
      </c>
      <c r="G1877" s="240"/>
      <c r="H1877" s="243">
        <v>2</v>
      </c>
      <c r="I1877" s="244"/>
      <c r="J1877" s="240"/>
      <c r="K1877" s="240"/>
      <c r="L1877" s="245"/>
      <c r="M1877" s="246"/>
      <c r="N1877" s="247"/>
      <c r="O1877" s="247"/>
      <c r="P1877" s="247"/>
      <c r="Q1877" s="247"/>
      <c r="R1877" s="247"/>
      <c r="S1877" s="247"/>
      <c r="T1877" s="248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49" t="s">
        <v>222</v>
      </c>
      <c r="AU1877" s="249" t="s">
        <v>83</v>
      </c>
      <c r="AV1877" s="14" t="s">
        <v>83</v>
      </c>
      <c r="AW1877" s="14" t="s">
        <v>34</v>
      </c>
      <c r="AX1877" s="14" t="s">
        <v>74</v>
      </c>
      <c r="AY1877" s="249" t="s">
        <v>213</v>
      </c>
    </row>
    <row r="1878" s="14" customFormat="1">
      <c r="A1878" s="14"/>
      <c r="B1878" s="239"/>
      <c r="C1878" s="240"/>
      <c r="D1878" s="230" t="s">
        <v>222</v>
      </c>
      <c r="E1878" s="241" t="s">
        <v>19</v>
      </c>
      <c r="F1878" s="242" t="s">
        <v>2462</v>
      </c>
      <c r="G1878" s="240"/>
      <c r="H1878" s="243">
        <v>1</v>
      </c>
      <c r="I1878" s="244"/>
      <c r="J1878" s="240"/>
      <c r="K1878" s="240"/>
      <c r="L1878" s="245"/>
      <c r="M1878" s="246"/>
      <c r="N1878" s="247"/>
      <c r="O1878" s="247"/>
      <c r="P1878" s="247"/>
      <c r="Q1878" s="247"/>
      <c r="R1878" s="247"/>
      <c r="S1878" s="247"/>
      <c r="T1878" s="248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49" t="s">
        <v>222</v>
      </c>
      <c r="AU1878" s="249" t="s">
        <v>83</v>
      </c>
      <c r="AV1878" s="14" t="s">
        <v>83</v>
      </c>
      <c r="AW1878" s="14" t="s">
        <v>34</v>
      </c>
      <c r="AX1878" s="14" t="s">
        <v>74</v>
      </c>
      <c r="AY1878" s="249" t="s">
        <v>213</v>
      </c>
    </row>
    <row r="1879" s="14" customFormat="1">
      <c r="A1879" s="14"/>
      <c r="B1879" s="239"/>
      <c r="C1879" s="240"/>
      <c r="D1879" s="230" t="s">
        <v>222</v>
      </c>
      <c r="E1879" s="241" t="s">
        <v>19</v>
      </c>
      <c r="F1879" s="242" t="s">
        <v>2463</v>
      </c>
      <c r="G1879" s="240"/>
      <c r="H1879" s="243">
        <v>1</v>
      </c>
      <c r="I1879" s="244"/>
      <c r="J1879" s="240"/>
      <c r="K1879" s="240"/>
      <c r="L1879" s="245"/>
      <c r="M1879" s="246"/>
      <c r="N1879" s="247"/>
      <c r="O1879" s="247"/>
      <c r="P1879" s="247"/>
      <c r="Q1879" s="247"/>
      <c r="R1879" s="247"/>
      <c r="S1879" s="247"/>
      <c r="T1879" s="248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49" t="s">
        <v>222</v>
      </c>
      <c r="AU1879" s="249" t="s">
        <v>83</v>
      </c>
      <c r="AV1879" s="14" t="s">
        <v>83</v>
      </c>
      <c r="AW1879" s="14" t="s">
        <v>34</v>
      </c>
      <c r="AX1879" s="14" t="s">
        <v>74</v>
      </c>
      <c r="AY1879" s="249" t="s">
        <v>213</v>
      </c>
    </row>
    <row r="1880" s="16" customFormat="1">
      <c r="A1880" s="16"/>
      <c r="B1880" s="261"/>
      <c r="C1880" s="262"/>
      <c r="D1880" s="230" t="s">
        <v>222</v>
      </c>
      <c r="E1880" s="263" t="s">
        <v>19</v>
      </c>
      <c r="F1880" s="264" t="s">
        <v>299</v>
      </c>
      <c r="G1880" s="262"/>
      <c r="H1880" s="265">
        <v>5</v>
      </c>
      <c r="I1880" s="266"/>
      <c r="J1880" s="262"/>
      <c r="K1880" s="262"/>
      <c r="L1880" s="267"/>
      <c r="M1880" s="268"/>
      <c r="N1880" s="269"/>
      <c r="O1880" s="269"/>
      <c r="P1880" s="269"/>
      <c r="Q1880" s="269"/>
      <c r="R1880" s="269"/>
      <c r="S1880" s="269"/>
      <c r="T1880" s="270"/>
      <c r="U1880" s="16"/>
      <c r="V1880" s="16"/>
      <c r="W1880" s="16"/>
      <c r="X1880" s="16"/>
      <c r="Y1880" s="16"/>
      <c r="Z1880" s="16"/>
      <c r="AA1880" s="16"/>
      <c r="AB1880" s="16"/>
      <c r="AC1880" s="16"/>
      <c r="AD1880" s="16"/>
      <c r="AE1880" s="16"/>
      <c r="AT1880" s="271" t="s">
        <v>222</v>
      </c>
      <c r="AU1880" s="271" t="s">
        <v>83</v>
      </c>
      <c r="AV1880" s="16" t="s">
        <v>106</v>
      </c>
      <c r="AW1880" s="16" t="s">
        <v>34</v>
      </c>
      <c r="AX1880" s="16" t="s">
        <v>74</v>
      </c>
      <c r="AY1880" s="271" t="s">
        <v>213</v>
      </c>
    </row>
    <row r="1881" s="14" customFormat="1">
      <c r="A1881" s="14"/>
      <c r="B1881" s="239"/>
      <c r="C1881" s="240"/>
      <c r="D1881" s="230" t="s">
        <v>222</v>
      </c>
      <c r="E1881" s="241" t="s">
        <v>19</v>
      </c>
      <c r="F1881" s="242" t="s">
        <v>2464</v>
      </c>
      <c r="G1881" s="240"/>
      <c r="H1881" s="243">
        <v>3</v>
      </c>
      <c r="I1881" s="244"/>
      <c r="J1881" s="240"/>
      <c r="K1881" s="240"/>
      <c r="L1881" s="245"/>
      <c r="M1881" s="246"/>
      <c r="N1881" s="247"/>
      <c r="O1881" s="247"/>
      <c r="P1881" s="247"/>
      <c r="Q1881" s="247"/>
      <c r="R1881" s="247"/>
      <c r="S1881" s="247"/>
      <c r="T1881" s="248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49" t="s">
        <v>222</v>
      </c>
      <c r="AU1881" s="249" t="s">
        <v>83</v>
      </c>
      <c r="AV1881" s="14" t="s">
        <v>83</v>
      </c>
      <c r="AW1881" s="14" t="s">
        <v>34</v>
      </c>
      <c r="AX1881" s="14" t="s">
        <v>74</v>
      </c>
      <c r="AY1881" s="249" t="s">
        <v>213</v>
      </c>
    </row>
    <row r="1882" s="15" customFormat="1">
      <c r="A1882" s="15"/>
      <c r="B1882" s="250"/>
      <c r="C1882" s="251"/>
      <c r="D1882" s="230" t="s">
        <v>222</v>
      </c>
      <c r="E1882" s="252" t="s">
        <v>19</v>
      </c>
      <c r="F1882" s="253" t="s">
        <v>228</v>
      </c>
      <c r="G1882" s="251"/>
      <c r="H1882" s="254">
        <v>8</v>
      </c>
      <c r="I1882" s="255"/>
      <c r="J1882" s="251"/>
      <c r="K1882" s="251"/>
      <c r="L1882" s="256"/>
      <c r="M1882" s="257"/>
      <c r="N1882" s="258"/>
      <c r="O1882" s="258"/>
      <c r="P1882" s="258"/>
      <c r="Q1882" s="258"/>
      <c r="R1882" s="258"/>
      <c r="S1882" s="258"/>
      <c r="T1882" s="259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T1882" s="260" t="s">
        <v>222</v>
      </c>
      <c r="AU1882" s="260" t="s">
        <v>83</v>
      </c>
      <c r="AV1882" s="15" t="s">
        <v>220</v>
      </c>
      <c r="AW1882" s="15" t="s">
        <v>34</v>
      </c>
      <c r="AX1882" s="15" t="s">
        <v>81</v>
      </c>
      <c r="AY1882" s="260" t="s">
        <v>213</v>
      </c>
    </row>
    <row r="1883" s="2" customFormat="1" ht="21.75" customHeight="1">
      <c r="A1883" s="40"/>
      <c r="B1883" s="41"/>
      <c r="C1883" s="272" t="s">
        <v>2465</v>
      </c>
      <c r="D1883" s="272" t="s">
        <v>310</v>
      </c>
      <c r="E1883" s="273" t="s">
        <v>2466</v>
      </c>
      <c r="F1883" s="274" t="s">
        <v>2467</v>
      </c>
      <c r="G1883" s="275" t="s">
        <v>501</v>
      </c>
      <c r="H1883" s="276">
        <v>2</v>
      </c>
      <c r="I1883" s="277"/>
      <c r="J1883" s="278">
        <f>ROUND(I1883*H1883,2)</f>
        <v>0</v>
      </c>
      <c r="K1883" s="274" t="s">
        <v>219</v>
      </c>
      <c r="L1883" s="279"/>
      <c r="M1883" s="280" t="s">
        <v>19</v>
      </c>
      <c r="N1883" s="281" t="s">
        <v>45</v>
      </c>
      <c r="O1883" s="86"/>
      <c r="P1883" s="224">
        <f>O1883*H1883</f>
        <v>0</v>
      </c>
      <c r="Q1883" s="224">
        <v>0.014890000000000001</v>
      </c>
      <c r="R1883" s="224">
        <f>Q1883*H1883</f>
        <v>0.029780000000000001</v>
      </c>
      <c r="S1883" s="224">
        <v>0</v>
      </c>
      <c r="T1883" s="225">
        <f>S1883*H1883</f>
        <v>0</v>
      </c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R1883" s="226" t="s">
        <v>397</v>
      </c>
      <c r="AT1883" s="226" t="s">
        <v>310</v>
      </c>
      <c r="AU1883" s="226" t="s">
        <v>83</v>
      </c>
      <c r="AY1883" s="19" t="s">
        <v>213</v>
      </c>
      <c r="BE1883" s="227">
        <f>IF(N1883="základní",J1883,0)</f>
        <v>0</v>
      </c>
      <c r="BF1883" s="227">
        <f>IF(N1883="snížená",J1883,0)</f>
        <v>0</v>
      </c>
      <c r="BG1883" s="227">
        <f>IF(N1883="zákl. přenesená",J1883,0)</f>
        <v>0</v>
      </c>
      <c r="BH1883" s="227">
        <f>IF(N1883="sníž. přenesená",J1883,0)</f>
        <v>0</v>
      </c>
      <c r="BI1883" s="227">
        <f>IF(N1883="nulová",J1883,0)</f>
        <v>0</v>
      </c>
      <c r="BJ1883" s="19" t="s">
        <v>81</v>
      </c>
      <c r="BK1883" s="227">
        <f>ROUND(I1883*H1883,2)</f>
        <v>0</v>
      </c>
      <c r="BL1883" s="19" t="s">
        <v>309</v>
      </c>
      <c r="BM1883" s="226" t="s">
        <v>2468</v>
      </c>
    </row>
    <row r="1884" s="2" customFormat="1" ht="21.75" customHeight="1">
      <c r="A1884" s="40"/>
      <c r="B1884" s="41"/>
      <c r="C1884" s="272" t="s">
        <v>2469</v>
      </c>
      <c r="D1884" s="272" t="s">
        <v>310</v>
      </c>
      <c r="E1884" s="273" t="s">
        <v>2470</v>
      </c>
      <c r="F1884" s="274" t="s">
        <v>2471</v>
      </c>
      <c r="G1884" s="275" t="s">
        <v>501</v>
      </c>
      <c r="H1884" s="276">
        <v>2</v>
      </c>
      <c r="I1884" s="277"/>
      <c r="J1884" s="278">
        <f>ROUND(I1884*H1884,2)</f>
        <v>0</v>
      </c>
      <c r="K1884" s="274" t="s">
        <v>219</v>
      </c>
      <c r="L1884" s="279"/>
      <c r="M1884" s="280" t="s">
        <v>19</v>
      </c>
      <c r="N1884" s="281" t="s">
        <v>45</v>
      </c>
      <c r="O1884" s="86"/>
      <c r="P1884" s="224">
        <f>O1884*H1884</f>
        <v>0</v>
      </c>
      <c r="Q1884" s="224">
        <v>0.01521</v>
      </c>
      <c r="R1884" s="224">
        <f>Q1884*H1884</f>
        <v>0.030419999999999999</v>
      </c>
      <c r="S1884" s="224">
        <v>0</v>
      </c>
      <c r="T1884" s="225">
        <f>S1884*H1884</f>
        <v>0</v>
      </c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R1884" s="226" t="s">
        <v>397</v>
      </c>
      <c r="AT1884" s="226" t="s">
        <v>310</v>
      </c>
      <c r="AU1884" s="226" t="s">
        <v>83</v>
      </c>
      <c r="AY1884" s="19" t="s">
        <v>213</v>
      </c>
      <c r="BE1884" s="227">
        <f>IF(N1884="základní",J1884,0)</f>
        <v>0</v>
      </c>
      <c r="BF1884" s="227">
        <f>IF(N1884="snížená",J1884,0)</f>
        <v>0</v>
      </c>
      <c r="BG1884" s="227">
        <f>IF(N1884="zákl. přenesená",J1884,0)</f>
        <v>0</v>
      </c>
      <c r="BH1884" s="227">
        <f>IF(N1884="sníž. přenesená",J1884,0)</f>
        <v>0</v>
      </c>
      <c r="BI1884" s="227">
        <f>IF(N1884="nulová",J1884,0)</f>
        <v>0</v>
      </c>
      <c r="BJ1884" s="19" t="s">
        <v>81</v>
      </c>
      <c r="BK1884" s="227">
        <f>ROUND(I1884*H1884,2)</f>
        <v>0</v>
      </c>
      <c r="BL1884" s="19" t="s">
        <v>309</v>
      </c>
      <c r="BM1884" s="226" t="s">
        <v>2472</v>
      </c>
    </row>
    <row r="1885" s="2" customFormat="1" ht="21.75" customHeight="1">
      <c r="A1885" s="40"/>
      <c r="B1885" s="41"/>
      <c r="C1885" s="272" t="s">
        <v>2473</v>
      </c>
      <c r="D1885" s="272" t="s">
        <v>310</v>
      </c>
      <c r="E1885" s="273" t="s">
        <v>2474</v>
      </c>
      <c r="F1885" s="274" t="s">
        <v>2475</v>
      </c>
      <c r="G1885" s="275" t="s">
        <v>501</v>
      </c>
      <c r="H1885" s="276">
        <v>1</v>
      </c>
      <c r="I1885" s="277"/>
      <c r="J1885" s="278">
        <f>ROUND(I1885*H1885,2)</f>
        <v>0</v>
      </c>
      <c r="K1885" s="274" t="s">
        <v>219</v>
      </c>
      <c r="L1885" s="279"/>
      <c r="M1885" s="280" t="s">
        <v>19</v>
      </c>
      <c r="N1885" s="281" t="s">
        <v>45</v>
      </c>
      <c r="O1885" s="86"/>
      <c r="P1885" s="224">
        <f>O1885*H1885</f>
        <v>0</v>
      </c>
      <c r="Q1885" s="224">
        <v>0.01553</v>
      </c>
      <c r="R1885" s="224">
        <f>Q1885*H1885</f>
        <v>0.01553</v>
      </c>
      <c r="S1885" s="224">
        <v>0</v>
      </c>
      <c r="T1885" s="225">
        <f>S1885*H1885</f>
        <v>0</v>
      </c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R1885" s="226" t="s">
        <v>397</v>
      </c>
      <c r="AT1885" s="226" t="s">
        <v>310</v>
      </c>
      <c r="AU1885" s="226" t="s">
        <v>83</v>
      </c>
      <c r="AY1885" s="19" t="s">
        <v>213</v>
      </c>
      <c r="BE1885" s="227">
        <f>IF(N1885="základní",J1885,0)</f>
        <v>0</v>
      </c>
      <c r="BF1885" s="227">
        <f>IF(N1885="snížená",J1885,0)</f>
        <v>0</v>
      </c>
      <c r="BG1885" s="227">
        <f>IF(N1885="zákl. přenesená",J1885,0)</f>
        <v>0</v>
      </c>
      <c r="BH1885" s="227">
        <f>IF(N1885="sníž. přenesená",J1885,0)</f>
        <v>0</v>
      </c>
      <c r="BI1885" s="227">
        <f>IF(N1885="nulová",J1885,0)</f>
        <v>0</v>
      </c>
      <c r="BJ1885" s="19" t="s">
        <v>81</v>
      </c>
      <c r="BK1885" s="227">
        <f>ROUND(I1885*H1885,2)</f>
        <v>0</v>
      </c>
      <c r="BL1885" s="19" t="s">
        <v>309</v>
      </c>
      <c r="BM1885" s="226" t="s">
        <v>2476</v>
      </c>
    </row>
    <row r="1886" s="2" customFormat="1" ht="21.75" customHeight="1">
      <c r="A1886" s="40"/>
      <c r="B1886" s="41"/>
      <c r="C1886" s="272" t="s">
        <v>2477</v>
      </c>
      <c r="D1886" s="272" t="s">
        <v>310</v>
      </c>
      <c r="E1886" s="273" t="s">
        <v>2478</v>
      </c>
      <c r="F1886" s="274" t="s">
        <v>2479</v>
      </c>
      <c r="G1886" s="275" t="s">
        <v>501</v>
      </c>
      <c r="H1886" s="276">
        <v>3</v>
      </c>
      <c r="I1886" s="277"/>
      <c r="J1886" s="278">
        <f>ROUND(I1886*H1886,2)</f>
        <v>0</v>
      </c>
      <c r="K1886" s="274" t="s">
        <v>219</v>
      </c>
      <c r="L1886" s="279"/>
      <c r="M1886" s="280" t="s">
        <v>19</v>
      </c>
      <c r="N1886" s="281" t="s">
        <v>45</v>
      </c>
      <c r="O1886" s="86"/>
      <c r="P1886" s="224">
        <f>O1886*H1886</f>
        <v>0</v>
      </c>
      <c r="Q1886" s="224">
        <v>0.018339999999999999</v>
      </c>
      <c r="R1886" s="224">
        <f>Q1886*H1886</f>
        <v>0.055019999999999999</v>
      </c>
      <c r="S1886" s="224">
        <v>0</v>
      </c>
      <c r="T1886" s="225">
        <f>S1886*H1886</f>
        <v>0</v>
      </c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R1886" s="226" t="s">
        <v>397</v>
      </c>
      <c r="AT1886" s="226" t="s">
        <v>310</v>
      </c>
      <c r="AU1886" s="226" t="s">
        <v>83</v>
      </c>
      <c r="AY1886" s="19" t="s">
        <v>213</v>
      </c>
      <c r="BE1886" s="227">
        <f>IF(N1886="základní",J1886,0)</f>
        <v>0</v>
      </c>
      <c r="BF1886" s="227">
        <f>IF(N1886="snížená",J1886,0)</f>
        <v>0</v>
      </c>
      <c r="BG1886" s="227">
        <f>IF(N1886="zákl. přenesená",J1886,0)</f>
        <v>0</v>
      </c>
      <c r="BH1886" s="227">
        <f>IF(N1886="sníž. přenesená",J1886,0)</f>
        <v>0</v>
      </c>
      <c r="BI1886" s="227">
        <f>IF(N1886="nulová",J1886,0)</f>
        <v>0</v>
      </c>
      <c r="BJ1886" s="19" t="s">
        <v>81</v>
      </c>
      <c r="BK1886" s="227">
        <f>ROUND(I1886*H1886,2)</f>
        <v>0</v>
      </c>
      <c r="BL1886" s="19" t="s">
        <v>309</v>
      </c>
      <c r="BM1886" s="226" t="s">
        <v>2480</v>
      </c>
    </row>
    <row r="1887" s="14" customFormat="1">
      <c r="A1887" s="14"/>
      <c r="B1887" s="239"/>
      <c r="C1887" s="240"/>
      <c r="D1887" s="230" t="s">
        <v>222</v>
      </c>
      <c r="E1887" s="241" t="s">
        <v>19</v>
      </c>
      <c r="F1887" s="242" t="s">
        <v>2464</v>
      </c>
      <c r="G1887" s="240"/>
      <c r="H1887" s="243">
        <v>3</v>
      </c>
      <c r="I1887" s="244"/>
      <c r="J1887" s="240"/>
      <c r="K1887" s="240"/>
      <c r="L1887" s="245"/>
      <c r="M1887" s="246"/>
      <c r="N1887" s="247"/>
      <c r="O1887" s="247"/>
      <c r="P1887" s="247"/>
      <c r="Q1887" s="247"/>
      <c r="R1887" s="247"/>
      <c r="S1887" s="247"/>
      <c r="T1887" s="248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49" t="s">
        <v>222</v>
      </c>
      <c r="AU1887" s="249" t="s">
        <v>83</v>
      </c>
      <c r="AV1887" s="14" t="s">
        <v>83</v>
      </c>
      <c r="AW1887" s="14" t="s">
        <v>34</v>
      </c>
      <c r="AX1887" s="14" t="s">
        <v>81</v>
      </c>
      <c r="AY1887" s="249" t="s">
        <v>213</v>
      </c>
    </row>
    <row r="1888" s="2" customFormat="1">
      <c r="A1888" s="40"/>
      <c r="B1888" s="41"/>
      <c r="C1888" s="215" t="s">
        <v>2481</v>
      </c>
      <c r="D1888" s="215" t="s">
        <v>215</v>
      </c>
      <c r="E1888" s="216" t="s">
        <v>2482</v>
      </c>
      <c r="F1888" s="217" t="s">
        <v>2483</v>
      </c>
      <c r="G1888" s="218" t="s">
        <v>501</v>
      </c>
      <c r="H1888" s="219">
        <v>9</v>
      </c>
      <c r="I1888" s="220"/>
      <c r="J1888" s="221">
        <f>ROUND(I1888*H1888,2)</f>
        <v>0</v>
      </c>
      <c r="K1888" s="217" t="s">
        <v>219</v>
      </c>
      <c r="L1888" s="46"/>
      <c r="M1888" s="222" t="s">
        <v>19</v>
      </c>
      <c r="N1888" s="223" t="s">
        <v>45</v>
      </c>
      <c r="O1888" s="86"/>
      <c r="P1888" s="224">
        <f>O1888*H1888</f>
        <v>0</v>
      </c>
      <c r="Q1888" s="224">
        <v>0.00528</v>
      </c>
      <c r="R1888" s="224">
        <f>Q1888*H1888</f>
        <v>0.04752</v>
      </c>
      <c r="S1888" s="224">
        <v>0</v>
      </c>
      <c r="T1888" s="225">
        <f>S1888*H1888</f>
        <v>0</v>
      </c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R1888" s="226" t="s">
        <v>309</v>
      </c>
      <c r="AT1888" s="226" t="s">
        <v>215</v>
      </c>
      <c r="AU1888" s="226" t="s">
        <v>83</v>
      </c>
      <c r="AY1888" s="19" t="s">
        <v>213</v>
      </c>
      <c r="BE1888" s="227">
        <f>IF(N1888="základní",J1888,0)</f>
        <v>0</v>
      </c>
      <c r="BF1888" s="227">
        <f>IF(N1888="snížená",J1888,0)</f>
        <v>0</v>
      </c>
      <c r="BG1888" s="227">
        <f>IF(N1888="zákl. přenesená",J1888,0)</f>
        <v>0</v>
      </c>
      <c r="BH1888" s="227">
        <f>IF(N1888="sníž. přenesená",J1888,0)</f>
        <v>0</v>
      </c>
      <c r="BI1888" s="227">
        <f>IF(N1888="nulová",J1888,0)</f>
        <v>0</v>
      </c>
      <c r="BJ1888" s="19" t="s">
        <v>81</v>
      </c>
      <c r="BK1888" s="227">
        <f>ROUND(I1888*H1888,2)</f>
        <v>0</v>
      </c>
      <c r="BL1888" s="19" t="s">
        <v>309</v>
      </c>
      <c r="BM1888" s="226" t="s">
        <v>2484</v>
      </c>
    </row>
    <row r="1889" s="13" customFormat="1">
      <c r="A1889" s="13"/>
      <c r="B1889" s="228"/>
      <c r="C1889" s="229"/>
      <c r="D1889" s="230" t="s">
        <v>222</v>
      </c>
      <c r="E1889" s="231" t="s">
        <v>19</v>
      </c>
      <c r="F1889" s="232" t="s">
        <v>271</v>
      </c>
      <c r="G1889" s="229"/>
      <c r="H1889" s="231" t="s">
        <v>19</v>
      </c>
      <c r="I1889" s="233"/>
      <c r="J1889" s="229"/>
      <c r="K1889" s="229"/>
      <c r="L1889" s="234"/>
      <c r="M1889" s="235"/>
      <c r="N1889" s="236"/>
      <c r="O1889" s="236"/>
      <c r="P1889" s="236"/>
      <c r="Q1889" s="236"/>
      <c r="R1889" s="236"/>
      <c r="S1889" s="236"/>
      <c r="T1889" s="237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38" t="s">
        <v>222</v>
      </c>
      <c r="AU1889" s="238" t="s">
        <v>83</v>
      </c>
      <c r="AV1889" s="13" t="s">
        <v>81</v>
      </c>
      <c r="AW1889" s="13" t="s">
        <v>34</v>
      </c>
      <c r="AX1889" s="13" t="s">
        <v>74</v>
      </c>
      <c r="AY1889" s="238" t="s">
        <v>213</v>
      </c>
    </row>
    <row r="1890" s="13" customFormat="1">
      <c r="A1890" s="13"/>
      <c r="B1890" s="228"/>
      <c r="C1890" s="229"/>
      <c r="D1890" s="230" t="s">
        <v>222</v>
      </c>
      <c r="E1890" s="231" t="s">
        <v>19</v>
      </c>
      <c r="F1890" s="232" t="s">
        <v>650</v>
      </c>
      <c r="G1890" s="229"/>
      <c r="H1890" s="231" t="s">
        <v>19</v>
      </c>
      <c r="I1890" s="233"/>
      <c r="J1890" s="229"/>
      <c r="K1890" s="229"/>
      <c r="L1890" s="234"/>
      <c r="M1890" s="235"/>
      <c r="N1890" s="236"/>
      <c r="O1890" s="236"/>
      <c r="P1890" s="236"/>
      <c r="Q1890" s="236"/>
      <c r="R1890" s="236"/>
      <c r="S1890" s="236"/>
      <c r="T1890" s="237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38" t="s">
        <v>222</v>
      </c>
      <c r="AU1890" s="238" t="s">
        <v>83</v>
      </c>
      <c r="AV1890" s="13" t="s">
        <v>81</v>
      </c>
      <c r="AW1890" s="13" t="s">
        <v>34</v>
      </c>
      <c r="AX1890" s="13" t="s">
        <v>74</v>
      </c>
      <c r="AY1890" s="238" t="s">
        <v>213</v>
      </c>
    </row>
    <row r="1891" s="14" customFormat="1">
      <c r="A1891" s="14"/>
      <c r="B1891" s="239"/>
      <c r="C1891" s="240"/>
      <c r="D1891" s="230" t="s">
        <v>222</v>
      </c>
      <c r="E1891" s="241" t="s">
        <v>19</v>
      </c>
      <c r="F1891" s="242" t="s">
        <v>2485</v>
      </c>
      <c r="G1891" s="240"/>
      <c r="H1891" s="243">
        <v>5</v>
      </c>
      <c r="I1891" s="244"/>
      <c r="J1891" s="240"/>
      <c r="K1891" s="240"/>
      <c r="L1891" s="245"/>
      <c r="M1891" s="246"/>
      <c r="N1891" s="247"/>
      <c r="O1891" s="247"/>
      <c r="P1891" s="247"/>
      <c r="Q1891" s="247"/>
      <c r="R1891" s="247"/>
      <c r="S1891" s="247"/>
      <c r="T1891" s="248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49" t="s">
        <v>222</v>
      </c>
      <c r="AU1891" s="249" t="s">
        <v>83</v>
      </c>
      <c r="AV1891" s="14" t="s">
        <v>83</v>
      </c>
      <c r="AW1891" s="14" t="s">
        <v>34</v>
      </c>
      <c r="AX1891" s="14" t="s">
        <v>74</v>
      </c>
      <c r="AY1891" s="249" t="s">
        <v>213</v>
      </c>
    </row>
    <row r="1892" s="14" customFormat="1">
      <c r="A1892" s="14"/>
      <c r="B1892" s="239"/>
      <c r="C1892" s="240"/>
      <c r="D1892" s="230" t="s">
        <v>222</v>
      </c>
      <c r="E1892" s="241" t="s">
        <v>19</v>
      </c>
      <c r="F1892" s="242" t="s">
        <v>2486</v>
      </c>
      <c r="G1892" s="240"/>
      <c r="H1892" s="243">
        <v>1</v>
      </c>
      <c r="I1892" s="244"/>
      <c r="J1892" s="240"/>
      <c r="K1892" s="240"/>
      <c r="L1892" s="245"/>
      <c r="M1892" s="246"/>
      <c r="N1892" s="247"/>
      <c r="O1892" s="247"/>
      <c r="P1892" s="247"/>
      <c r="Q1892" s="247"/>
      <c r="R1892" s="247"/>
      <c r="S1892" s="247"/>
      <c r="T1892" s="248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49" t="s">
        <v>222</v>
      </c>
      <c r="AU1892" s="249" t="s">
        <v>83</v>
      </c>
      <c r="AV1892" s="14" t="s">
        <v>83</v>
      </c>
      <c r="AW1892" s="14" t="s">
        <v>34</v>
      </c>
      <c r="AX1892" s="14" t="s">
        <v>74</v>
      </c>
      <c r="AY1892" s="249" t="s">
        <v>213</v>
      </c>
    </row>
    <row r="1893" s="13" customFormat="1">
      <c r="A1893" s="13"/>
      <c r="B1893" s="228"/>
      <c r="C1893" s="229"/>
      <c r="D1893" s="230" t="s">
        <v>222</v>
      </c>
      <c r="E1893" s="231" t="s">
        <v>19</v>
      </c>
      <c r="F1893" s="232" t="s">
        <v>1660</v>
      </c>
      <c r="G1893" s="229"/>
      <c r="H1893" s="231" t="s">
        <v>19</v>
      </c>
      <c r="I1893" s="233"/>
      <c r="J1893" s="229"/>
      <c r="K1893" s="229"/>
      <c r="L1893" s="234"/>
      <c r="M1893" s="235"/>
      <c r="N1893" s="236"/>
      <c r="O1893" s="236"/>
      <c r="P1893" s="236"/>
      <c r="Q1893" s="236"/>
      <c r="R1893" s="236"/>
      <c r="S1893" s="236"/>
      <c r="T1893" s="237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38" t="s">
        <v>222</v>
      </c>
      <c r="AU1893" s="238" t="s">
        <v>83</v>
      </c>
      <c r="AV1893" s="13" t="s">
        <v>81</v>
      </c>
      <c r="AW1893" s="13" t="s">
        <v>34</v>
      </c>
      <c r="AX1893" s="13" t="s">
        <v>74</v>
      </c>
      <c r="AY1893" s="238" t="s">
        <v>213</v>
      </c>
    </row>
    <row r="1894" s="14" customFormat="1">
      <c r="A1894" s="14"/>
      <c r="B1894" s="239"/>
      <c r="C1894" s="240"/>
      <c r="D1894" s="230" t="s">
        <v>222</v>
      </c>
      <c r="E1894" s="241" t="s">
        <v>19</v>
      </c>
      <c r="F1894" s="242" t="s">
        <v>2487</v>
      </c>
      <c r="G1894" s="240"/>
      <c r="H1894" s="243">
        <v>3</v>
      </c>
      <c r="I1894" s="244"/>
      <c r="J1894" s="240"/>
      <c r="K1894" s="240"/>
      <c r="L1894" s="245"/>
      <c r="M1894" s="246"/>
      <c r="N1894" s="247"/>
      <c r="O1894" s="247"/>
      <c r="P1894" s="247"/>
      <c r="Q1894" s="247"/>
      <c r="R1894" s="247"/>
      <c r="S1894" s="247"/>
      <c r="T1894" s="248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49" t="s">
        <v>222</v>
      </c>
      <c r="AU1894" s="249" t="s">
        <v>83</v>
      </c>
      <c r="AV1894" s="14" t="s">
        <v>83</v>
      </c>
      <c r="AW1894" s="14" t="s">
        <v>34</v>
      </c>
      <c r="AX1894" s="14" t="s">
        <v>74</v>
      </c>
      <c r="AY1894" s="249" t="s">
        <v>213</v>
      </c>
    </row>
    <row r="1895" s="15" customFormat="1">
      <c r="A1895" s="15"/>
      <c r="B1895" s="250"/>
      <c r="C1895" s="251"/>
      <c r="D1895" s="230" t="s">
        <v>222</v>
      </c>
      <c r="E1895" s="252" t="s">
        <v>19</v>
      </c>
      <c r="F1895" s="253" t="s">
        <v>228</v>
      </c>
      <c r="G1895" s="251"/>
      <c r="H1895" s="254">
        <v>9</v>
      </c>
      <c r="I1895" s="255"/>
      <c r="J1895" s="251"/>
      <c r="K1895" s="251"/>
      <c r="L1895" s="256"/>
      <c r="M1895" s="257"/>
      <c r="N1895" s="258"/>
      <c r="O1895" s="258"/>
      <c r="P1895" s="258"/>
      <c r="Q1895" s="258"/>
      <c r="R1895" s="258"/>
      <c r="S1895" s="258"/>
      <c r="T1895" s="259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5"/>
      <c r="AE1895" s="15"/>
      <c r="AT1895" s="260" t="s">
        <v>222</v>
      </c>
      <c r="AU1895" s="260" t="s">
        <v>83</v>
      </c>
      <c r="AV1895" s="15" t="s">
        <v>220</v>
      </c>
      <c r="AW1895" s="15" t="s">
        <v>34</v>
      </c>
      <c r="AX1895" s="15" t="s">
        <v>81</v>
      </c>
      <c r="AY1895" s="260" t="s">
        <v>213</v>
      </c>
    </row>
    <row r="1896" s="2" customFormat="1">
      <c r="A1896" s="40"/>
      <c r="B1896" s="41"/>
      <c r="C1896" s="215" t="s">
        <v>2488</v>
      </c>
      <c r="D1896" s="215" t="s">
        <v>215</v>
      </c>
      <c r="E1896" s="216" t="s">
        <v>2489</v>
      </c>
      <c r="F1896" s="217" t="s">
        <v>2490</v>
      </c>
      <c r="G1896" s="218" t="s">
        <v>338</v>
      </c>
      <c r="H1896" s="219">
        <v>24</v>
      </c>
      <c r="I1896" s="220"/>
      <c r="J1896" s="221">
        <f>ROUND(I1896*H1896,2)</f>
        <v>0</v>
      </c>
      <c r="K1896" s="217" t="s">
        <v>219</v>
      </c>
      <c r="L1896" s="46"/>
      <c r="M1896" s="222" t="s">
        <v>19</v>
      </c>
      <c r="N1896" s="223" t="s">
        <v>45</v>
      </c>
      <c r="O1896" s="86"/>
      <c r="P1896" s="224">
        <f>O1896*H1896</f>
        <v>0</v>
      </c>
      <c r="Q1896" s="224">
        <v>0.0055399999999999998</v>
      </c>
      <c r="R1896" s="224">
        <f>Q1896*H1896</f>
        <v>0.13296</v>
      </c>
      <c r="S1896" s="224">
        <v>0</v>
      </c>
      <c r="T1896" s="225">
        <f>S1896*H1896</f>
        <v>0</v>
      </c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R1896" s="226" t="s">
        <v>309</v>
      </c>
      <c r="AT1896" s="226" t="s">
        <v>215</v>
      </c>
      <c r="AU1896" s="226" t="s">
        <v>83</v>
      </c>
      <c r="AY1896" s="19" t="s">
        <v>213</v>
      </c>
      <c r="BE1896" s="227">
        <f>IF(N1896="základní",J1896,0)</f>
        <v>0</v>
      </c>
      <c r="BF1896" s="227">
        <f>IF(N1896="snížená",J1896,0)</f>
        <v>0</v>
      </c>
      <c r="BG1896" s="227">
        <f>IF(N1896="zákl. přenesená",J1896,0)</f>
        <v>0</v>
      </c>
      <c r="BH1896" s="227">
        <f>IF(N1896="sníž. přenesená",J1896,0)</f>
        <v>0</v>
      </c>
      <c r="BI1896" s="227">
        <f>IF(N1896="nulová",J1896,0)</f>
        <v>0</v>
      </c>
      <c r="BJ1896" s="19" t="s">
        <v>81</v>
      </c>
      <c r="BK1896" s="227">
        <f>ROUND(I1896*H1896,2)</f>
        <v>0</v>
      </c>
      <c r="BL1896" s="19" t="s">
        <v>309</v>
      </c>
      <c r="BM1896" s="226" t="s">
        <v>2491</v>
      </c>
    </row>
    <row r="1897" s="13" customFormat="1">
      <c r="A1897" s="13"/>
      <c r="B1897" s="228"/>
      <c r="C1897" s="229"/>
      <c r="D1897" s="230" t="s">
        <v>222</v>
      </c>
      <c r="E1897" s="231" t="s">
        <v>19</v>
      </c>
      <c r="F1897" s="232" t="s">
        <v>271</v>
      </c>
      <c r="G1897" s="229"/>
      <c r="H1897" s="231" t="s">
        <v>19</v>
      </c>
      <c r="I1897" s="233"/>
      <c r="J1897" s="229"/>
      <c r="K1897" s="229"/>
      <c r="L1897" s="234"/>
      <c r="M1897" s="235"/>
      <c r="N1897" s="236"/>
      <c r="O1897" s="236"/>
      <c r="P1897" s="236"/>
      <c r="Q1897" s="236"/>
      <c r="R1897" s="236"/>
      <c r="S1897" s="236"/>
      <c r="T1897" s="237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38" t="s">
        <v>222</v>
      </c>
      <c r="AU1897" s="238" t="s">
        <v>83</v>
      </c>
      <c r="AV1897" s="13" t="s">
        <v>81</v>
      </c>
      <c r="AW1897" s="13" t="s">
        <v>34</v>
      </c>
      <c r="AX1897" s="13" t="s">
        <v>74</v>
      </c>
      <c r="AY1897" s="238" t="s">
        <v>213</v>
      </c>
    </row>
    <row r="1898" s="14" customFormat="1">
      <c r="A1898" s="14"/>
      <c r="B1898" s="239"/>
      <c r="C1898" s="240"/>
      <c r="D1898" s="230" t="s">
        <v>222</v>
      </c>
      <c r="E1898" s="241" t="s">
        <v>19</v>
      </c>
      <c r="F1898" s="242" t="s">
        <v>2492</v>
      </c>
      <c r="G1898" s="240"/>
      <c r="H1898" s="243">
        <v>24</v>
      </c>
      <c r="I1898" s="244"/>
      <c r="J1898" s="240"/>
      <c r="K1898" s="240"/>
      <c r="L1898" s="245"/>
      <c r="M1898" s="246"/>
      <c r="N1898" s="247"/>
      <c r="O1898" s="247"/>
      <c r="P1898" s="247"/>
      <c r="Q1898" s="247"/>
      <c r="R1898" s="247"/>
      <c r="S1898" s="247"/>
      <c r="T1898" s="248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49" t="s">
        <v>222</v>
      </c>
      <c r="AU1898" s="249" t="s">
        <v>83</v>
      </c>
      <c r="AV1898" s="14" t="s">
        <v>83</v>
      </c>
      <c r="AW1898" s="14" t="s">
        <v>34</v>
      </c>
      <c r="AX1898" s="14" t="s">
        <v>81</v>
      </c>
      <c r="AY1898" s="249" t="s">
        <v>213</v>
      </c>
    </row>
    <row r="1899" s="2" customFormat="1" ht="16.5" customHeight="1">
      <c r="A1899" s="40"/>
      <c r="B1899" s="41"/>
      <c r="C1899" s="215" t="s">
        <v>2493</v>
      </c>
      <c r="D1899" s="215" t="s">
        <v>215</v>
      </c>
      <c r="E1899" s="216" t="s">
        <v>2494</v>
      </c>
      <c r="F1899" s="217" t="s">
        <v>2495</v>
      </c>
      <c r="G1899" s="218" t="s">
        <v>236</v>
      </c>
      <c r="H1899" s="219">
        <v>30.460999999999999</v>
      </c>
      <c r="I1899" s="220"/>
      <c r="J1899" s="221">
        <f>ROUND(I1899*H1899,2)</f>
        <v>0</v>
      </c>
      <c r="K1899" s="217" t="s">
        <v>19</v>
      </c>
      <c r="L1899" s="46"/>
      <c r="M1899" s="222" t="s">
        <v>19</v>
      </c>
      <c r="N1899" s="223" t="s">
        <v>45</v>
      </c>
      <c r="O1899" s="86"/>
      <c r="P1899" s="224">
        <f>O1899*H1899</f>
        <v>0</v>
      </c>
      <c r="Q1899" s="224">
        <v>0</v>
      </c>
      <c r="R1899" s="224">
        <f>Q1899*H1899</f>
        <v>0</v>
      </c>
      <c r="S1899" s="224">
        <v>0</v>
      </c>
      <c r="T1899" s="225">
        <f>S1899*H1899</f>
        <v>0</v>
      </c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R1899" s="226" t="s">
        <v>309</v>
      </c>
      <c r="AT1899" s="226" t="s">
        <v>215</v>
      </c>
      <c r="AU1899" s="226" t="s">
        <v>83</v>
      </c>
      <c r="AY1899" s="19" t="s">
        <v>213</v>
      </c>
      <c r="BE1899" s="227">
        <f>IF(N1899="základní",J1899,0)</f>
        <v>0</v>
      </c>
      <c r="BF1899" s="227">
        <f>IF(N1899="snížená",J1899,0)</f>
        <v>0</v>
      </c>
      <c r="BG1899" s="227">
        <f>IF(N1899="zákl. přenesená",J1899,0)</f>
        <v>0</v>
      </c>
      <c r="BH1899" s="227">
        <f>IF(N1899="sníž. přenesená",J1899,0)</f>
        <v>0</v>
      </c>
      <c r="BI1899" s="227">
        <f>IF(N1899="nulová",J1899,0)</f>
        <v>0</v>
      </c>
      <c r="BJ1899" s="19" t="s">
        <v>81</v>
      </c>
      <c r="BK1899" s="227">
        <f>ROUND(I1899*H1899,2)</f>
        <v>0</v>
      </c>
      <c r="BL1899" s="19" t="s">
        <v>309</v>
      </c>
      <c r="BM1899" s="226" t="s">
        <v>2496</v>
      </c>
    </row>
    <row r="1900" s="13" customFormat="1">
      <c r="A1900" s="13"/>
      <c r="B1900" s="228"/>
      <c r="C1900" s="229"/>
      <c r="D1900" s="230" t="s">
        <v>222</v>
      </c>
      <c r="E1900" s="231" t="s">
        <v>19</v>
      </c>
      <c r="F1900" s="232" t="s">
        <v>271</v>
      </c>
      <c r="G1900" s="229"/>
      <c r="H1900" s="231" t="s">
        <v>19</v>
      </c>
      <c r="I1900" s="233"/>
      <c r="J1900" s="229"/>
      <c r="K1900" s="229"/>
      <c r="L1900" s="234"/>
      <c r="M1900" s="235"/>
      <c r="N1900" s="236"/>
      <c r="O1900" s="236"/>
      <c r="P1900" s="236"/>
      <c r="Q1900" s="236"/>
      <c r="R1900" s="236"/>
      <c r="S1900" s="236"/>
      <c r="T1900" s="237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38" t="s">
        <v>222</v>
      </c>
      <c r="AU1900" s="238" t="s">
        <v>83</v>
      </c>
      <c r="AV1900" s="13" t="s">
        <v>81</v>
      </c>
      <c r="AW1900" s="13" t="s">
        <v>34</v>
      </c>
      <c r="AX1900" s="13" t="s">
        <v>74</v>
      </c>
      <c r="AY1900" s="238" t="s">
        <v>213</v>
      </c>
    </row>
    <row r="1901" s="13" customFormat="1">
      <c r="A1901" s="13"/>
      <c r="B1901" s="228"/>
      <c r="C1901" s="229"/>
      <c r="D1901" s="230" t="s">
        <v>222</v>
      </c>
      <c r="E1901" s="231" t="s">
        <v>19</v>
      </c>
      <c r="F1901" s="232" t="s">
        <v>2497</v>
      </c>
      <c r="G1901" s="229"/>
      <c r="H1901" s="231" t="s">
        <v>19</v>
      </c>
      <c r="I1901" s="233"/>
      <c r="J1901" s="229"/>
      <c r="K1901" s="229"/>
      <c r="L1901" s="234"/>
      <c r="M1901" s="235"/>
      <c r="N1901" s="236"/>
      <c r="O1901" s="236"/>
      <c r="P1901" s="236"/>
      <c r="Q1901" s="236"/>
      <c r="R1901" s="236"/>
      <c r="S1901" s="236"/>
      <c r="T1901" s="237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38" t="s">
        <v>222</v>
      </c>
      <c r="AU1901" s="238" t="s">
        <v>83</v>
      </c>
      <c r="AV1901" s="13" t="s">
        <v>81</v>
      </c>
      <c r="AW1901" s="13" t="s">
        <v>34</v>
      </c>
      <c r="AX1901" s="13" t="s">
        <v>74</v>
      </c>
      <c r="AY1901" s="238" t="s">
        <v>213</v>
      </c>
    </row>
    <row r="1902" s="14" customFormat="1">
      <c r="A1902" s="14"/>
      <c r="B1902" s="239"/>
      <c r="C1902" s="240"/>
      <c r="D1902" s="230" t="s">
        <v>222</v>
      </c>
      <c r="E1902" s="241" t="s">
        <v>19</v>
      </c>
      <c r="F1902" s="242" t="s">
        <v>2498</v>
      </c>
      <c r="G1902" s="240"/>
      <c r="H1902" s="243">
        <v>15.435000000000001</v>
      </c>
      <c r="I1902" s="244"/>
      <c r="J1902" s="240"/>
      <c r="K1902" s="240"/>
      <c r="L1902" s="245"/>
      <c r="M1902" s="246"/>
      <c r="N1902" s="247"/>
      <c r="O1902" s="247"/>
      <c r="P1902" s="247"/>
      <c r="Q1902" s="247"/>
      <c r="R1902" s="247"/>
      <c r="S1902" s="247"/>
      <c r="T1902" s="248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49" t="s">
        <v>222</v>
      </c>
      <c r="AU1902" s="249" t="s">
        <v>83</v>
      </c>
      <c r="AV1902" s="14" t="s">
        <v>83</v>
      </c>
      <c r="AW1902" s="14" t="s">
        <v>34</v>
      </c>
      <c r="AX1902" s="14" t="s">
        <v>74</v>
      </c>
      <c r="AY1902" s="249" t="s">
        <v>213</v>
      </c>
    </row>
    <row r="1903" s="14" customFormat="1">
      <c r="A1903" s="14"/>
      <c r="B1903" s="239"/>
      <c r="C1903" s="240"/>
      <c r="D1903" s="230" t="s">
        <v>222</v>
      </c>
      <c r="E1903" s="241" t="s">
        <v>19</v>
      </c>
      <c r="F1903" s="242" t="s">
        <v>2499</v>
      </c>
      <c r="G1903" s="240"/>
      <c r="H1903" s="243">
        <v>15.026</v>
      </c>
      <c r="I1903" s="244"/>
      <c r="J1903" s="240"/>
      <c r="K1903" s="240"/>
      <c r="L1903" s="245"/>
      <c r="M1903" s="246"/>
      <c r="N1903" s="247"/>
      <c r="O1903" s="247"/>
      <c r="P1903" s="247"/>
      <c r="Q1903" s="247"/>
      <c r="R1903" s="247"/>
      <c r="S1903" s="247"/>
      <c r="T1903" s="248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49" t="s">
        <v>222</v>
      </c>
      <c r="AU1903" s="249" t="s">
        <v>83</v>
      </c>
      <c r="AV1903" s="14" t="s">
        <v>83</v>
      </c>
      <c r="AW1903" s="14" t="s">
        <v>34</v>
      </c>
      <c r="AX1903" s="14" t="s">
        <v>74</v>
      </c>
      <c r="AY1903" s="249" t="s">
        <v>213</v>
      </c>
    </row>
    <row r="1904" s="15" customFormat="1">
      <c r="A1904" s="15"/>
      <c r="B1904" s="250"/>
      <c r="C1904" s="251"/>
      <c r="D1904" s="230" t="s">
        <v>222</v>
      </c>
      <c r="E1904" s="252" t="s">
        <v>19</v>
      </c>
      <c r="F1904" s="253" t="s">
        <v>228</v>
      </c>
      <c r="G1904" s="251"/>
      <c r="H1904" s="254">
        <v>30.460999999999999</v>
      </c>
      <c r="I1904" s="255"/>
      <c r="J1904" s="251"/>
      <c r="K1904" s="251"/>
      <c r="L1904" s="256"/>
      <c r="M1904" s="257"/>
      <c r="N1904" s="258"/>
      <c r="O1904" s="258"/>
      <c r="P1904" s="258"/>
      <c r="Q1904" s="258"/>
      <c r="R1904" s="258"/>
      <c r="S1904" s="258"/>
      <c r="T1904" s="259"/>
      <c r="U1904" s="15"/>
      <c r="V1904" s="15"/>
      <c r="W1904" s="15"/>
      <c r="X1904" s="15"/>
      <c r="Y1904" s="15"/>
      <c r="Z1904" s="15"/>
      <c r="AA1904" s="15"/>
      <c r="AB1904" s="15"/>
      <c r="AC1904" s="15"/>
      <c r="AD1904" s="15"/>
      <c r="AE1904" s="15"/>
      <c r="AT1904" s="260" t="s">
        <v>222</v>
      </c>
      <c r="AU1904" s="260" t="s">
        <v>83</v>
      </c>
      <c r="AV1904" s="15" t="s">
        <v>220</v>
      </c>
      <c r="AW1904" s="15" t="s">
        <v>34</v>
      </c>
      <c r="AX1904" s="15" t="s">
        <v>81</v>
      </c>
      <c r="AY1904" s="260" t="s">
        <v>213</v>
      </c>
    </row>
    <row r="1905" s="2" customFormat="1" ht="16.5" customHeight="1">
      <c r="A1905" s="40"/>
      <c r="B1905" s="41"/>
      <c r="C1905" s="215" t="s">
        <v>2500</v>
      </c>
      <c r="D1905" s="215" t="s">
        <v>215</v>
      </c>
      <c r="E1905" s="216" t="s">
        <v>2501</v>
      </c>
      <c r="F1905" s="217" t="s">
        <v>2502</v>
      </c>
      <c r="G1905" s="218" t="s">
        <v>236</v>
      </c>
      <c r="H1905" s="219">
        <v>38.100000000000001</v>
      </c>
      <c r="I1905" s="220"/>
      <c r="J1905" s="221">
        <f>ROUND(I1905*H1905,2)</f>
        <v>0</v>
      </c>
      <c r="K1905" s="217" t="s">
        <v>219</v>
      </c>
      <c r="L1905" s="46"/>
      <c r="M1905" s="222" t="s">
        <v>19</v>
      </c>
      <c r="N1905" s="223" t="s">
        <v>45</v>
      </c>
      <c r="O1905" s="86"/>
      <c r="P1905" s="224">
        <f>O1905*H1905</f>
        <v>0</v>
      </c>
      <c r="Q1905" s="224">
        <v>0.020119999999999999</v>
      </c>
      <c r="R1905" s="224">
        <f>Q1905*H1905</f>
        <v>0.76657200000000003</v>
      </c>
      <c r="S1905" s="224">
        <v>0</v>
      </c>
      <c r="T1905" s="225">
        <f>S1905*H1905</f>
        <v>0</v>
      </c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R1905" s="226" t="s">
        <v>309</v>
      </c>
      <c r="AT1905" s="226" t="s">
        <v>215</v>
      </c>
      <c r="AU1905" s="226" t="s">
        <v>83</v>
      </c>
      <c r="AY1905" s="19" t="s">
        <v>213</v>
      </c>
      <c r="BE1905" s="227">
        <f>IF(N1905="základní",J1905,0)</f>
        <v>0</v>
      </c>
      <c r="BF1905" s="227">
        <f>IF(N1905="snížená",J1905,0)</f>
        <v>0</v>
      </c>
      <c r="BG1905" s="227">
        <f>IF(N1905="zákl. přenesená",J1905,0)</f>
        <v>0</v>
      </c>
      <c r="BH1905" s="227">
        <f>IF(N1905="sníž. přenesená",J1905,0)</f>
        <v>0</v>
      </c>
      <c r="BI1905" s="227">
        <f>IF(N1905="nulová",J1905,0)</f>
        <v>0</v>
      </c>
      <c r="BJ1905" s="19" t="s">
        <v>81</v>
      </c>
      <c r="BK1905" s="227">
        <f>ROUND(I1905*H1905,2)</f>
        <v>0</v>
      </c>
      <c r="BL1905" s="19" t="s">
        <v>309</v>
      </c>
      <c r="BM1905" s="226" t="s">
        <v>2503</v>
      </c>
    </row>
    <row r="1906" s="13" customFormat="1">
      <c r="A1906" s="13"/>
      <c r="B1906" s="228"/>
      <c r="C1906" s="229"/>
      <c r="D1906" s="230" t="s">
        <v>222</v>
      </c>
      <c r="E1906" s="231" t="s">
        <v>19</v>
      </c>
      <c r="F1906" s="232" t="s">
        <v>271</v>
      </c>
      <c r="G1906" s="229"/>
      <c r="H1906" s="231" t="s">
        <v>19</v>
      </c>
      <c r="I1906" s="233"/>
      <c r="J1906" s="229"/>
      <c r="K1906" s="229"/>
      <c r="L1906" s="234"/>
      <c r="M1906" s="235"/>
      <c r="N1906" s="236"/>
      <c r="O1906" s="236"/>
      <c r="P1906" s="236"/>
      <c r="Q1906" s="236"/>
      <c r="R1906" s="236"/>
      <c r="S1906" s="236"/>
      <c r="T1906" s="237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38" t="s">
        <v>222</v>
      </c>
      <c r="AU1906" s="238" t="s">
        <v>83</v>
      </c>
      <c r="AV1906" s="13" t="s">
        <v>81</v>
      </c>
      <c r="AW1906" s="13" t="s">
        <v>34</v>
      </c>
      <c r="AX1906" s="13" t="s">
        <v>74</v>
      </c>
      <c r="AY1906" s="238" t="s">
        <v>213</v>
      </c>
    </row>
    <row r="1907" s="14" customFormat="1">
      <c r="A1907" s="14"/>
      <c r="B1907" s="239"/>
      <c r="C1907" s="240"/>
      <c r="D1907" s="230" t="s">
        <v>222</v>
      </c>
      <c r="E1907" s="241" t="s">
        <v>19</v>
      </c>
      <c r="F1907" s="242" t="s">
        <v>2504</v>
      </c>
      <c r="G1907" s="240"/>
      <c r="H1907" s="243">
        <v>29.268000000000001</v>
      </c>
      <c r="I1907" s="244"/>
      <c r="J1907" s="240"/>
      <c r="K1907" s="240"/>
      <c r="L1907" s="245"/>
      <c r="M1907" s="246"/>
      <c r="N1907" s="247"/>
      <c r="O1907" s="247"/>
      <c r="P1907" s="247"/>
      <c r="Q1907" s="247"/>
      <c r="R1907" s="247"/>
      <c r="S1907" s="247"/>
      <c r="T1907" s="248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49" t="s">
        <v>222</v>
      </c>
      <c r="AU1907" s="249" t="s">
        <v>83</v>
      </c>
      <c r="AV1907" s="14" t="s">
        <v>83</v>
      </c>
      <c r="AW1907" s="14" t="s">
        <v>34</v>
      </c>
      <c r="AX1907" s="14" t="s">
        <v>74</v>
      </c>
      <c r="AY1907" s="249" t="s">
        <v>213</v>
      </c>
    </row>
    <row r="1908" s="14" customFormat="1">
      <c r="A1908" s="14"/>
      <c r="B1908" s="239"/>
      <c r="C1908" s="240"/>
      <c r="D1908" s="230" t="s">
        <v>222</v>
      </c>
      <c r="E1908" s="241" t="s">
        <v>19</v>
      </c>
      <c r="F1908" s="242" t="s">
        <v>2505</v>
      </c>
      <c r="G1908" s="240"/>
      <c r="H1908" s="243">
        <v>-5.516</v>
      </c>
      <c r="I1908" s="244"/>
      <c r="J1908" s="240"/>
      <c r="K1908" s="240"/>
      <c r="L1908" s="245"/>
      <c r="M1908" s="246"/>
      <c r="N1908" s="247"/>
      <c r="O1908" s="247"/>
      <c r="P1908" s="247"/>
      <c r="Q1908" s="247"/>
      <c r="R1908" s="247"/>
      <c r="S1908" s="247"/>
      <c r="T1908" s="248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49" t="s">
        <v>222</v>
      </c>
      <c r="AU1908" s="249" t="s">
        <v>83</v>
      </c>
      <c r="AV1908" s="14" t="s">
        <v>83</v>
      </c>
      <c r="AW1908" s="14" t="s">
        <v>34</v>
      </c>
      <c r="AX1908" s="14" t="s">
        <v>74</v>
      </c>
      <c r="AY1908" s="249" t="s">
        <v>213</v>
      </c>
    </row>
    <row r="1909" s="16" customFormat="1">
      <c r="A1909" s="16"/>
      <c r="B1909" s="261"/>
      <c r="C1909" s="262"/>
      <c r="D1909" s="230" t="s">
        <v>222</v>
      </c>
      <c r="E1909" s="263" t="s">
        <v>19</v>
      </c>
      <c r="F1909" s="264" t="s">
        <v>299</v>
      </c>
      <c r="G1909" s="262"/>
      <c r="H1909" s="265">
        <v>23.751999999999999</v>
      </c>
      <c r="I1909" s="266"/>
      <c r="J1909" s="262"/>
      <c r="K1909" s="262"/>
      <c r="L1909" s="267"/>
      <c r="M1909" s="268"/>
      <c r="N1909" s="269"/>
      <c r="O1909" s="269"/>
      <c r="P1909" s="269"/>
      <c r="Q1909" s="269"/>
      <c r="R1909" s="269"/>
      <c r="S1909" s="269"/>
      <c r="T1909" s="270"/>
      <c r="U1909" s="16"/>
      <c r="V1909" s="16"/>
      <c r="W1909" s="16"/>
      <c r="X1909" s="16"/>
      <c r="Y1909" s="16"/>
      <c r="Z1909" s="16"/>
      <c r="AA1909" s="16"/>
      <c r="AB1909" s="16"/>
      <c r="AC1909" s="16"/>
      <c r="AD1909" s="16"/>
      <c r="AE1909" s="16"/>
      <c r="AT1909" s="271" t="s">
        <v>222</v>
      </c>
      <c r="AU1909" s="271" t="s">
        <v>83</v>
      </c>
      <c r="AV1909" s="16" t="s">
        <v>106</v>
      </c>
      <c r="AW1909" s="16" t="s">
        <v>34</v>
      </c>
      <c r="AX1909" s="16" t="s">
        <v>74</v>
      </c>
      <c r="AY1909" s="271" t="s">
        <v>213</v>
      </c>
    </row>
    <row r="1910" s="14" customFormat="1">
      <c r="A1910" s="14"/>
      <c r="B1910" s="239"/>
      <c r="C1910" s="240"/>
      <c r="D1910" s="230" t="s">
        <v>222</v>
      </c>
      <c r="E1910" s="241" t="s">
        <v>19</v>
      </c>
      <c r="F1910" s="242" t="s">
        <v>2506</v>
      </c>
      <c r="G1910" s="240"/>
      <c r="H1910" s="243">
        <v>19.864000000000001</v>
      </c>
      <c r="I1910" s="244"/>
      <c r="J1910" s="240"/>
      <c r="K1910" s="240"/>
      <c r="L1910" s="245"/>
      <c r="M1910" s="246"/>
      <c r="N1910" s="247"/>
      <c r="O1910" s="247"/>
      <c r="P1910" s="247"/>
      <c r="Q1910" s="247"/>
      <c r="R1910" s="247"/>
      <c r="S1910" s="247"/>
      <c r="T1910" s="248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49" t="s">
        <v>222</v>
      </c>
      <c r="AU1910" s="249" t="s">
        <v>83</v>
      </c>
      <c r="AV1910" s="14" t="s">
        <v>83</v>
      </c>
      <c r="AW1910" s="14" t="s">
        <v>34</v>
      </c>
      <c r="AX1910" s="14" t="s">
        <v>74</v>
      </c>
      <c r="AY1910" s="249" t="s">
        <v>213</v>
      </c>
    </row>
    <row r="1911" s="14" customFormat="1">
      <c r="A1911" s="14"/>
      <c r="B1911" s="239"/>
      <c r="C1911" s="240"/>
      <c r="D1911" s="230" t="s">
        <v>222</v>
      </c>
      <c r="E1911" s="241" t="s">
        <v>19</v>
      </c>
      <c r="F1911" s="242" t="s">
        <v>2505</v>
      </c>
      <c r="G1911" s="240"/>
      <c r="H1911" s="243">
        <v>-5.516</v>
      </c>
      <c r="I1911" s="244"/>
      <c r="J1911" s="240"/>
      <c r="K1911" s="240"/>
      <c r="L1911" s="245"/>
      <c r="M1911" s="246"/>
      <c r="N1911" s="247"/>
      <c r="O1911" s="247"/>
      <c r="P1911" s="247"/>
      <c r="Q1911" s="247"/>
      <c r="R1911" s="247"/>
      <c r="S1911" s="247"/>
      <c r="T1911" s="248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49" t="s">
        <v>222</v>
      </c>
      <c r="AU1911" s="249" t="s">
        <v>83</v>
      </c>
      <c r="AV1911" s="14" t="s">
        <v>83</v>
      </c>
      <c r="AW1911" s="14" t="s">
        <v>34</v>
      </c>
      <c r="AX1911" s="14" t="s">
        <v>74</v>
      </c>
      <c r="AY1911" s="249" t="s">
        <v>213</v>
      </c>
    </row>
    <row r="1912" s="16" customFormat="1">
      <c r="A1912" s="16"/>
      <c r="B1912" s="261"/>
      <c r="C1912" s="262"/>
      <c r="D1912" s="230" t="s">
        <v>222</v>
      </c>
      <c r="E1912" s="263" t="s">
        <v>19</v>
      </c>
      <c r="F1912" s="264" t="s">
        <v>299</v>
      </c>
      <c r="G1912" s="262"/>
      <c r="H1912" s="265">
        <v>14.348000000000001</v>
      </c>
      <c r="I1912" s="266"/>
      <c r="J1912" s="262"/>
      <c r="K1912" s="262"/>
      <c r="L1912" s="267"/>
      <c r="M1912" s="268"/>
      <c r="N1912" s="269"/>
      <c r="O1912" s="269"/>
      <c r="P1912" s="269"/>
      <c r="Q1912" s="269"/>
      <c r="R1912" s="269"/>
      <c r="S1912" s="269"/>
      <c r="T1912" s="270"/>
      <c r="U1912" s="16"/>
      <c r="V1912" s="16"/>
      <c r="W1912" s="16"/>
      <c r="X1912" s="16"/>
      <c r="Y1912" s="16"/>
      <c r="Z1912" s="16"/>
      <c r="AA1912" s="16"/>
      <c r="AB1912" s="16"/>
      <c r="AC1912" s="16"/>
      <c r="AD1912" s="16"/>
      <c r="AE1912" s="16"/>
      <c r="AT1912" s="271" t="s">
        <v>222</v>
      </c>
      <c r="AU1912" s="271" t="s">
        <v>83</v>
      </c>
      <c r="AV1912" s="16" t="s">
        <v>106</v>
      </c>
      <c r="AW1912" s="16" t="s">
        <v>34</v>
      </c>
      <c r="AX1912" s="16" t="s">
        <v>74</v>
      </c>
      <c r="AY1912" s="271" t="s">
        <v>213</v>
      </c>
    </row>
    <row r="1913" s="15" customFormat="1">
      <c r="A1913" s="15"/>
      <c r="B1913" s="250"/>
      <c r="C1913" s="251"/>
      <c r="D1913" s="230" t="s">
        <v>222</v>
      </c>
      <c r="E1913" s="252" t="s">
        <v>19</v>
      </c>
      <c r="F1913" s="253" t="s">
        <v>228</v>
      </c>
      <c r="G1913" s="251"/>
      <c r="H1913" s="254">
        <v>38.100000000000001</v>
      </c>
      <c r="I1913" s="255"/>
      <c r="J1913" s="251"/>
      <c r="K1913" s="251"/>
      <c r="L1913" s="256"/>
      <c r="M1913" s="257"/>
      <c r="N1913" s="258"/>
      <c r="O1913" s="258"/>
      <c r="P1913" s="258"/>
      <c r="Q1913" s="258"/>
      <c r="R1913" s="258"/>
      <c r="S1913" s="258"/>
      <c r="T1913" s="259"/>
      <c r="U1913" s="15"/>
      <c r="V1913" s="15"/>
      <c r="W1913" s="15"/>
      <c r="X1913" s="15"/>
      <c r="Y1913" s="15"/>
      <c r="Z1913" s="15"/>
      <c r="AA1913" s="15"/>
      <c r="AB1913" s="15"/>
      <c r="AC1913" s="15"/>
      <c r="AD1913" s="15"/>
      <c r="AE1913" s="15"/>
      <c r="AT1913" s="260" t="s">
        <v>222</v>
      </c>
      <c r="AU1913" s="260" t="s">
        <v>83</v>
      </c>
      <c r="AV1913" s="15" t="s">
        <v>220</v>
      </c>
      <c r="AW1913" s="15" t="s">
        <v>34</v>
      </c>
      <c r="AX1913" s="15" t="s">
        <v>81</v>
      </c>
      <c r="AY1913" s="260" t="s">
        <v>213</v>
      </c>
    </row>
    <row r="1914" s="2" customFormat="1">
      <c r="A1914" s="40"/>
      <c r="B1914" s="41"/>
      <c r="C1914" s="215" t="s">
        <v>2507</v>
      </c>
      <c r="D1914" s="215" t="s">
        <v>215</v>
      </c>
      <c r="E1914" s="216" t="s">
        <v>2508</v>
      </c>
      <c r="F1914" s="217" t="s">
        <v>2509</v>
      </c>
      <c r="G1914" s="218" t="s">
        <v>501</v>
      </c>
      <c r="H1914" s="219">
        <v>8</v>
      </c>
      <c r="I1914" s="220"/>
      <c r="J1914" s="221">
        <f>ROUND(I1914*H1914,2)</f>
        <v>0</v>
      </c>
      <c r="K1914" s="217" t="s">
        <v>219</v>
      </c>
      <c r="L1914" s="46"/>
      <c r="M1914" s="222" t="s">
        <v>19</v>
      </c>
      <c r="N1914" s="223" t="s">
        <v>45</v>
      </c>
      <c r="O1914" s="86"/>
      <c r="P1914" s="224">
        <f>O1914*H1914</f>
        <v>0</v>
      </c>
      <c r="Q1914" s="224">
        <v>0.03058</v>
      </c>
      <c r="R1914" s="224">
        <f>Q1914*H1914</f>
        <v>0.24464</v>
      </c>
      <c r="S1914" s="224">
        <v>0</v>
      </c>
      <c r="T1914" s="225">
        <f>S1914*H1914</f>
        <v>0</v>
      </c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R1914" s="226" t="s">
        <v>309</v>
      </c>
      <c r="AT1914" s="226" t="s">
        <v>215</v>
      </c>
      <c r="AU1914" s="226" t="s">
        <v>83</v>
      </c>
      <c r="AY1914" s="19" t="s">
        <v>213</v>
      </c>
      <c r="BE1914" s="227">
        <f>IF(N1914="základní",J1914,0)</f>
        <v>0</v>
      </c>
      <c r="BF1914" s="227">
        <f>IF(N1914="snížená",J1914,0)</f>
        <v>0</v>
      </c>
      <c r="BG1914" s="227">
        <f>IF(N1914="zákl. přenesená",J1914,0)</f>
        <v>0</v>
      </c>
      <c r="BH1914" s="227">
        <f>IF(N1914="sníž. přenesená",J1914,0)</f>
        <v>0</v>
      </c>
      <c r="BI1914" s="227">
        <f>IF(N1914="nulová",J1914,0)</f>
        <v>0</v>
      </c>
      <c r="BJ1914" s="19" t="s">
        <v>81</v>
      </c>
      <c r="BK1914" s="227">
        <f>ROUND(I1914*H1914,2)</f>
        <v>0</v>
      </c>
      <c r="BL1914" s="19" t="s">
        <v>309</v>
      </c>
      <c r="BM1914" s="226" t="s">
        <v>2510</v>
      </c>
    </row>
    <row r="1915" s="13" customFormat="1">
      <c r="A1915" s="13"/>
      <c r="B1915" s="228"/>
      <c r="C1915" s="229"/>
      <c r="D1915" s="230" t="s">
        <v>222</v>
      </c>
      <c r="E1915" s="231" t="s">
        <v>19</v>
      </c>
      <c r="F1915" s="232" t="s">
        <v>271</v>
      </c>
      <c r="G1915" s="229"/>
      <c r="H1915" s="231" t="s">
        <v>19</v>
      </c>
      <c r="I1915" s="233"/>
      <c r="J1915" s="229"/>
      <c r="K1915" s="229"/>
      <c r="L1915" s="234"/>
      <c r="M1915" s="235"/>
      <c r="N1915" s="236"/>
      <c r="O1915" s="236"/>
      <c r="P1915" s="236"/>
      <c r="Q1915" s="236"/>
      <c r="R1915" s="236"/>
      <c r="S1915" s="236"/>
      <c r="T1915" s="237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38" t="s">
        <v>222</v>
      </c>
      <c r="AU1915" s="238" t="s">
        <v>83</v>
      </c>
      <c r="AV1915" s="13" t="s">
        <v>81</v>
      </c>
      <c r="AW1915" s="13" t="s">
        <v>34</v>
      </c>
      <c r="AX1915" s="13" t="s">
        <v>74</v>
      </c>
      <c r="AY1915" s="238" t="s">
        <v>213</v>
      </c>
    </row>
    <row r="1916" s="13" customFormat="1">
      <c r="A1916" s="13"/>
      <c r="B1916" s="228"/>
      <c r="C1916" s="229"/>
      <c r="D1916" s="230" t="s">
        <v>222</v>
      </c>
      <c r="E1916" s="231" t="s">
        <v>19</v>
      </c>
      <c r="F1916" s="232" t="s">
        <v>2511</v>
      </c>
      <c r="G1916" s="229"/>
      <c r="H1916" s="231" t="s">
        <v>19</v>
      </c>
      <c r="I1916" s="233"/>
      <c r="J1916" s="229"/>
      <c r="K1916" s="229"/>
      <c r="L1916" s="234"/>
      <c r="M1916" s="235"/>
      <c r="N1916" s="236"/>
      <c r="O1916" s="236"/>
      <c r="P1916" s="236"/>
      <c r="Q1916" s="236"/>
      <c r="R1916" s="236"/>
      <c r="S1916" s="236"/>
      <c r="T1916" s="237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38" t="s">
        <v>222</v>
      </c>
      <c r="AU1916" s="238" t="s">
        <v>83</v>
      </c>
      <c r="AV1916" s="13" t="s">
        <v>81</v>
      </c>
      <c r="AW1916" s="13" t="s">
        <v>34</v>
      </c>
      <c r="AX1916" s="13" t="s">
        <v>74</v>
      </c>
      <c r="AY1916" s="238" t="s">
        <v>213</v>
      </c>
    </row>
    <row r="1917" s="13" customFormat="1">
      <c r="A1917" s="13"/>
      <c r="B1917" s="228"/>
      <c r="C1917" s="229"/>
      <c r="D1917" s="230" t="s">
        <v>222</v>
      </c>
      <c r="E1917" s="231" t="s">
        <v>19</v>
      </c>
      <c r="F1917" s="232" t="s">
        <v>646</v>
      </c>
      <c r="G1917" s="229"/>
      <c r="H1917" s="231" t="s">
        <v>19</v>
      </c>
      <c r="I1917" s="233"/>
      <c r="J1917" s="229"/>
      <c r="K1917" s="229"/>
      <c r="L1917" s="234"/>
      <c r="M1917" s="235"/>
      <c r="N1917" s="236"/>
      <c r="O1917" s="236"/>
      <c r="P1917" s="236"/>
      <c r="Q1917" s="236"/>
      <c r="R1917" s="236"/>
      <c r="S1917" s="236"/>
      <c r="T1917" s="237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38" t="s">
        <v>222</v>
      </c>
      <c r="AU1917" s="238" t="s">
        <v>83</v>
      </c>
      <c r="AV1917" s="13" t="s">
        <v>81</v>
      </c>
      <c r="AW1917" s="13" t="s">
        <v>34</v>
      </c>
      <c r="AX1917" s="13" t="s">
        <v>74</v>
      </c>
      <c r="AY1917" s="238" t="s">
        <v>213</v>
      </c>
    </row>
    <row r="1918" s="14" customFormat="1">
      <c r="A1918" s="14"/>
      <c r="B1918" s="239"/>
      <c r="C1918" s="240"/>
      <c r="D1918" s="230" t="s">
        <v>222</v>
      </c>
      <c r="E1918" s="241" t="s">
        <v>19</v>
      </c>
      <c r="F1918" s="242" t="s">
        <v>2512</v>
      </c>
      <c r="G1918" s="240"/>
      <c r="H1918" s="243">
        <v>4</v>
      </c>
      <c r="I1918" s="244"/>
      <c r="J1918" s="240"/>
      <c r="K1918" s="240"/>
      <c r="L1918" s="245"/>
      <c r="M1918" s="246"/>
      <c r="N1918" s="247"/>
      <c r="O1918" s="247"/>
      <c r="P1918" s="247"/>
      <c r="Q1918" s="247"/>
      <c r="R1918" s="247"/>
      <c r="S1918" s="247"/>
      <c r="T1918" s="248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49" t="s">
        <v>222</v>
      </c>
      <c r="AU1918" s="249" t="s">
        <v>83</v>
      </c>
      <c r="AV1918" s="14" t="s">
        <v>83</v>
      </c>
      <c r="AW1918" s="14" t="s">
        <v>34</v>
      </c>
      <c r="AX1918" s="14" t="s">
        <v>74</v>
      </c>
      <c r="AY1918" s="249" t="s">
        <v>213</v>
      </c>
    </row>
    <row r="1919" s="13" customFormat="1">
      <c r="A1919" s="13"/>
      <c r="B1919" s="228"/>
      <c r="C1919" s="229"/>
      <c r="D1919" s="230" t="s">
        <v>222</v>
      </c>
      <c r="E1919" s="231" t="s">
        <v>19</v>
      </c>
      <c r="F1919" s="232" t="s">
        <v>648</v>
      </c>
      <c r="G1919" s="229"/>
      <c r="H1919" s="231" t="s">
        <v>19</v>
      </c>
      <c r="I1919" s="233"/>
      <c r="J1919" s="229"/>
      <c r="K1919" s="229"/>
      <c r="L1919" s="234"/>
      <c r="M1919" s="235"/>
      <c r="N1919" s="236"/>
      <c r="O1919" s="236"/>
      <c r="P1919" s="236"/>
      <c r="Q1919" s="236"/>
      <c r="R1919" s="236"/>
      <c r="S1919" s="236"/>
      <c r="T1919" s="237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38" t="s">
        <v>222</v>
      </c>
      <c r="AU1919" s="238" t="s">
        <v>83</v>
      </c>
      <c r="AV1919" s="13" t="s">
        <v>81</v>
      </c>
      <c r="AW1919" s="13" t="s">
        <v>34</v>
      </c>
      <c r="AX1919" s="13" t="s">
        <v>74</v>
      </c>
      <c r="AY1919" s="238" t="s">
        <v>213</v>
      </c>
    </row>
    <row r="1920" s="14" customFormat="1">
      <c r="A1920" s="14"/>
      <c r="B1920" s="239"/>
      <c r="C1920" s="240"/>
      <c r="D1920" s="230" t="s">
        <v>222</v>
      </c>
      <c r="E1920" s="241" t="s">
        <v>19</v>
      </c>
      <c r="F1920" s="242" t="s">
        <v>2512</v>
      </c>
      <c r="G1920" s="240"/>
      <c r="H1920" s="243">
        <v>4</v>
      </c>
      <c r="I1920" s="244"/>
      <c r="J1920" s="240"/>
      <c r="K1920" s="240"/>
      <c r="L1920" s="245"/>
      <c r="M1920" s="246"/>
      <c r="N1920" s="247"/>
      <c r="O1920" s="247"/>
      <c r="P1920" s="247"/>
      <c r="Q1920" s="247"/>
      <c r="R1920" s="247"/>
      <c r="S1920" s="247"/>
      <c r="T1920" s="248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49" t="s">
        <v>222</v>
      </c>
      <c r="AU1920" s="249" t="s">
        <v>83</v>
      </c>
      <c r="AV1920" s="14" t="s">
        <v>83</v>
      </c>
      <c r="AW1920" s="14" t="s">
        <v>34</v>
      </c>
      <c r="AX1920" s="14" t="s">
        <v>74</v>
      </c>
      <c r="AY1920" s="249" t="s">
        <v>213</v>
      </c>
    </row>
    <row r="1921" s="15" customFormat="1">
      <c r="A1921" s="15"/>
      <c r="B1921" s="250"/>
      <c r="C1921" s="251"/>
      <c r="D1921" s="230" t="s">
        <v>222</v>
      </c>
      <c r="E1921" s="252" t="s">
        <v>19</v>
      </c>
      <c r="F1921" s="253" t="s">
        <v>228</v>
      </c>
      <c r="G1921" s="251"/>
      <c r="H1921" s="254">
        <v>8</v>
      </c>
      <c r="I1921" s="255"/>
      <c r="J1921" s="251"/>
      <c r="K1921" s="251"/>
      <c r="L1921" s="256"/>
      <c r="M1921" s="257"/>
      <c r="N1921" s="258"/>
      <c r="O1921" s="258"/>
      <c r="P1921" s="258"/>
      <c r="Q1921" s="258"/>
      <c r="R1921" s="258"/>
      <c r="S1921" s="258"/>
      <c r="T1921" s="259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5"/>
      <c r="AE1921" s="15"/>
      <c r="AT1921" s="260" t="s">
        <v>222</v>
      </c>
      <c r="AU1921" s="260" t="s">
        <v>83</v>
      </c>
      <c r="AV1921" s="15" t="s">
        <v>220</v>
      </c>
      <c r="AW1921" s="15" t="s">
        <v>34</v>
      </c>
      <c r="AX1921" s="15" t="s">
        <v>81</v>
      </c>
      <c r="AY1921" s="260" t="s">
        <v>213</v>
      </c>
    </row>
    <row r="1922" s="2" customFormat="1" ht="16.5" customHeight="1">
      <c r="A1922" s="40"/>
      <c r="B1922" s="41"/>
      <c r="C1922" s="215" t="s">
        <v>2513</v>
      </c>
      <c r="D1922" s="215" t="s">
        <v>215</v>
      </c>
      <c r="E1922" s="216" t="s">
        <v>2514</v>
      </c>
      <c r="F1922" s="217" t="s">
        <v>2515</v>
      </c>
      <c r="G1922" s="218" t="s">
        <v>236</v>
      </c>
      <c r="H1922" s="219">
        <v>27.773</v>
      </c>
      <c r="I1922" s="220"/>
      <c r="J1922" s="221">
        <f>ROUND(I1922*H1922,2)</f>
        <v>0</v>
      </c>
      <c r="K1922" s="217" t="s">
        <v>19</v>
      </c>
      <c r="L1922" s="46"/>
      <c r="M1922" s="222" t="s">
        <v>19</v>
      </c>
      <c r="N1922" s="223" t="s">
        <v>45</v>
      </c>
      <c r="O1922" s="86"/>
      <c r="P1922" s="224">
        <f>O1922*H1922</f>
        <v>0</v>
      </c>
      <c r="Q1922" s="224">
        <v>0.054010000000000002</v>
      </c>
      <c r="R1922" s="224">
        <f>Q1922*H1922</f>
        <v>1.50001973</v>
      </c>
      <c r="S1922" s="224">
        <v>0</v>
      </c>
      <c r="T1922" s="225">
        <f>S1922*H1922</f>
        <v>0</v>
      </c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R1922" s="226" t="s">
        <v>309</v>
      </c>
      <c r="AT1922" s="226" t="s">
        <v>215</v>
      </c>
      <c r="AU1922" s="226" t="s">
        <v>83</v>
      </c>
      <c r="AY1922" s="19" t="s">
        <v>213</v>
      </c>
      <c r="BE1922" s="227">
        <f>IF(N1922="základní",J1922,0)</f>
        <v>0</v>
      </c>
      <c r="BF1922" s="227">
        <f>IF(N1922="snížená",J1922,0)</f>
        <v>0</v>
      </c>
      <c r="BG1922" s="227">
        <f>IF(N1922="zákl. přenesená",J1922,0)</f>
        <v>0</v>
      </c>
      <c r="BH1922" s="227">
        <f>IF(N1922="sníž. přenesená",J1922,0)</f>
        <v>0</v>
      </c>
      <c r="BI1922" s="227">
        <f>IF(N1922="nulová",J1922,0)</f>
        <v>0</v>
      </c>
      <c r="BJ1922" s="19" t="s">
        <v>81</v>
      </c>
      <c r="BK1922" s="227">
        <f>ROUND(I1922*H1922,2)</f>
        <v>0</v>
      </c>
      <c r="BL1922" s="19" t="s">
        <v>309</v>
      </c>
      <c r="BM1922" s="226" t="s">
        <v>2516</v>
      </c>
    </row>
    <row r="1923" s="13" customFormat="1">
      <c r="A1923" s="13"/>
      <c r="B1923" s="228"/>
      <c r="C1923" s="229"/>
      <c r="D1923" s="230" t="s">
        <v>222</v>
      </c>
      <c r="E1923" s="231" t="s">
        <v>19</v>
      </c>
      <c r="F1923" s="232" t="s">
        <v>271</v>
      </c>
      <c r="G1923" s="229"/>
      <c r="H1923" s="231" t="s">
        <v>19</v>
      </c>
      <c r="I1923" s="233"/>
      <c r="J1923" s="229"/>
      <c r="K1923" s="229"/>
      <c r="L1923" s="234"/>
      <c r="M1923" s="235"/>
      <c r="N1923" s="236"/>
      <c r="O1923" s="236"/>
      <c r="P1923" s="236"/>
      <c r="Q1923" s="236"/>
      <c r="R1923" s="236"/>
      <c r="S1923" s="236"/>
      <c r="T1923" s="237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38" t="s">
        <v>222</v>
      </c>
      <c r="AU1923" s="238" t="s">
        <v>83</v>
      </c>
      <c r="AV1923" s="13" t="s">
        <v>81</v>
      </c>
      <c r="AW1923" s="13" t="s">
        <v>34</v>
      </c>
      <c r="AX1923" s="13" t="s">
        <v>74</v>
      </c>
      <c r="AY1923" s="238" t="s">
        <v>213</v>
      </c>
    </row>
    <row r="1924" s="13" customFormat="1">
      <c r="A1924" s="13"/>
      <c r="B1924" s="228"/>
      <c r="C1924" s="229"/>
      <c r="D1924" s="230" t="s">
        <v>222</v>
      </c>
      <c r="E1924" s="231" t="s">
        <v>19</v>
      </c>
      <c r="F1924" s="232" t="s">
        <v>2517</v>
      </c>
      <c r="G1924" s="229"/>
      <c r="H1924" s="231" t="s">
        <v>19</v>
      </c>
      <c r="I1924" s="233"/>
      <c r="J1924" s="229"/>
      <c r="K1924" s="229"/>
      <c r="L1924" s="234"/>
      <c r="M1924" s="235"/>
      <c r="N1924" s="236"/>
      <c r="O1924" s="236"/>
      <c r="P1924" s="236"/>
      <c r="Q1924" s="236"/>
      <c r="R1924" s="236"/>
      <c r="S1924" s="236"/>
      <c r="T1924" s="237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38" t="s">
        <v>222</v>
      </c>
      <c r="AU1924" s="238" t="s">
        <v>83</v>
      </c>
      <c r="AV1924" s="13" t="s">
        <v>81</v>
      </c>
      <c r="AW1924" s="13" t="s">
        <v>34</v>
      </c>
      <c r="AX1924" s="13" t="s">
        <v>74</v>
      </c>
      <c r="AY1924" s="238" t="s">
        <v>213</v>
      </c>
    </row>
    <row r="1925" s="14" customFormat="1">
      <c r="A1925" s="14"/>
      <c r="B1925" s="239"/>
      <c r="C1925" s="240"/>
      <c r="D1925" s="230" t="s">
        <v>222</v>
      </c>
      <c r="E1925" s="241" t="s">
        <v>19</v>
      </c>
      <c r="F1925" s="242" t="s">
        <v>2518</v>
      </c>
      <c r="G1925" s="240"/>
      <c r="H1925" s="243">
        <v>5.9850000000000003</v>
      </c>
      <c r="I1925" s="244"/>
      <c r="J1925" s="240"/>
      <c r="K1925" s="240"/>
      <c r="L1925" s="245"/>
      <c r="M1925" s="246"/>
      <c r="N1925" s="247"/>
      <c r="O1925" s="247"/>
      <c r="P1925" s="247"/>
      <c r="Q1925" s="247"/>
      <c r="R1925" s="247"/>
      <c r="S1925" s="247"/>
      <c r="T1925" s="248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49" t="s">
        <v>222</v>
      </c>
      <c r="AU1925" s="249" t="s">
        <v>83</v>
      </c>
      <c r="AV1925" s="14" t="s">
        <v>83</v>
      </c>
      <c r="AW1925" s="14" t="s">
        <v>34</v>
      </c>
      <c r="AX1925" s="14" t="s">
        <v>74</v>
      </c>
      <c r="AY1925" s="249" t="s">
        <v>213</v>
      </c>
    </row>
    <row r="1926" s="14" customFormat="1">
      <c r="A1926" s="14"/>
      <c r="B1926" s="239"/>
      <c r="C1926" s="240"/>
      <c r="D1926" s="230" t="s">
        <v>222</v>
      </c>
      <c r="E1926" s="241" t="s">
        <v>19</v>
      </c>
      <c r="F1926" s="242" t="s">
        <v>2519</v>
      </c>
      <c r="G1926" s="240"/>
      <c r="H1926" s="243">
        <v>3.6749999999999998</v>
      </c>
      <c r="I1926" s="244"/>
      <c r="J1926" s="240"/>
      <c r="K1926" s="240"/>
      <c r="L1926" s="245"/>
      <c r="M1926" s="246"/>
      <c r="N1926" s="247"/>
      <c r="O1926" s="247"/>
      <c r="P1926" s="247"/>
      <c r="Q1926" s="247"/>
      <c r="R1926" s="247"/>
      <c r="S1926" s="247"/>
      <c r="T1926" s="248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49" t="s">
        <v>222</v>
      </c>
      <c r="AU1926" s="249" t="s">
        <v>83</v>
      </c>
      <c r="AV1926" s="14" t="s">
        <v>83</v>
      </c>
      <c r="AW1926" s="14" t="s">
        <v>34</v>
      </c>
      <c r="AX1926" s="14" t="s">
        <v>74</v>
      </c>
      <c r="AY1926" s="249" t="s">
        <v>213</v>
      </c>
    </row>
    <row r="1927" s="14" customFormat="1">
      <c r="A1927" s="14"/>
      <c r="B1927" s="239"/>
      <c r="C1927" s="240"/>
      <c r="D1927" s="230" t="s">
        <v>222</v>
      </c>
      <c r="E1927" s="241" t="s">
        <v>19</v>
      </c>
      <c r="F1927" s="242" t="s">
        <v>2520</v>
      </c>
      <c r="G1927" s="240"/>
      <c r="H1927" s="243">
        <v>-4.1369999999999996</v>
      </c>
      <c r="I1927" s="244"/>
      <c r="J1927" s="240"/>
      <c r="K1927" s="240"/>
      <c r="L1927" s="245"/>
      <c r="M1927" s="246"/>
      <c r="N1927" s="247"/>
      <c r="O1927" s="247"/>
      <c r="P1927" s="247"/>
      <c r="Q1927" s="247"/>
      <c r="R1927" s="247"/>
      <c r="S1927" s="247"/>
      <c r="T1927" s="248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49" t="s">
        <v>222</v>
      </c>
      <c r="AU1927" s="249" t="s">
        <v>83</v>
      </c>
      <c r="AV1927" s="14" t="s">
        <v>83</v>
      </c>
      <c r="AW1927" s="14" t="s">
        <v>34</v>
      </c>
      <c r="AX1927" s="14" t="s">
        <v>74</v>
      </c>
      <c r="AY1927" s="249" t="s">
        <v>213</v>
      </c>
    </row>
    <row r="1928" s="16" customFormat="1">
      <c r="A1928" s="16"/>
      <c r="B1928" s="261"/>
      <c r="C1928" s="262"/>
      <c r="D1928" s="230" t="s">
        <v>222</v>
      </c>
      <c r="E1928" s="263" t="s">
        <v>19</v>
      </c>
      <c r="F1928" s="264" t="s">
        <v>299</v>
      </c>
      <c r="G1928" s="262"/>
      <c r="H1928" s="265">
        <v>5.5229999999999997</v>
      </c>
      <c r="I1928" s="266"/>
      <c r="J1928" s="262"/>
      <c r="K1928" s="262"/>
      <c r="L1928" s="267"/>
      <c r="M1928" s="268"/>
      <c r="N1928" s="269"/>
      <c r="O1928" s="269"/>
      <c r="P1928" s="269"/>
      <c r="Q1928" s="269"/>
      <c r="R1928" s="269"/>
      <c r="S1928" s="269"/>
      <c r="T1928" s="270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T1928" s="271" t="s">
        <v>222</v>
      </c>
      <c r="AU1928" s="271" t="s">
        <v>83</v>
      </c>
      <c r="AV1928" s="16" t="s">
        <v>106</v>
      </c>
      <c r="AW1928" s="16" t="s">
        <v>34</v>
      </c>
      <c r="AX1928" s="16" t="s">
        <v>74</v>
      </c>
      <c r="AY1928" s="271" t="s">
        <v>213</v>
      </c>
    </row>
    <row r="1929" s="14" customFormat="1">
      <c r="A1929" s="14"/>
      <c r="B1929" s="239"/>
      <c r="C1929" s="240"/>
      <c r="D1929" s="230" t="s">
        <v>222</v>
      </c>
      <c r="E1929" s="241" t="s">
        <v>19</v>
      </c>
      <c r="F1929" s="242" t="s">
        <v>2521</v>
      </c>
      <c r="G1929" s="240"/>
      <c r="H1929" s="243">
        <v>31.902999999999999</v>
      </c>
      <c r="I1929" s="244"/>
      <c r="J1929" s="240"/>
      <c r="K1929" s="240"/>
      <c r="L1929" s="245"/>
      <c r="M1929" s="246"/>
      <c r="N1929" s="247"/>
      <c r="O1929" s="247"/>
      <c r="P1929" s="247"/>
      <c r="Q1929" s="247"/>
      <c r="R1929" s="247"/>
      <c r="S1929" s="247"/>
      <c r="T1929" s="248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49" t="s">
        <v>222</v>
      </c>
      <c r="AU1929" s="249" t="s">
        <v>83</v>
      </c>
      <c r="AV1929" s="14" t="s">
        <v>83</v>
      </c>
      <c r="AW1929" s="14" t="s">
        <v>34</v>
      </c>
      <c r="AX1929" s="14" t="s">
        <v>74</v>
      </c>
      <c r="AY1929" s="249" t="s">
        <v>213</v>
      </c>
    </row>
    <row r="1930" s="14" customFormat="1">
      <c r="A1930" s="14"/>
      <c r="B1930" s="239"/>
      <c r="C1930" s="240"/>
      <c r="D1930" s="230" t="s">
        <v>222</v>
      </c>
      <c r="E1930" s="241" t="s">
        <v>19</v>
      </c>
      <c r="F1930" s="242" t="s">
        <v>2522</v>
      </c>
      <c r="G1930" s="240"/>
      <c r="H1930" s="243">
        <v>-9.6530000000000005</v>
      </c>
      <c r="I1930" s="244"/>
      <c r="J1930" s="240"/>
      <c r="K1930" s="240"/>
      <c r="L1930" s="245"/>
      <c r="M1930" s="246"/>
      <c r="N1930" s="247"/>
      <c r="O1930" s="247"/>
      <c r="P1930" s="247"/>
      <c r="Q1930" s="247"/>
      <c r="R1930" s="247"/>
      <c r="S1930" s="247"/>
      <c r="T1930" s="248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49" t="s">
        <v>222</v>
      </c>
      <c r="AU1930" s="249" t="s">
        <v>83</v>
      </c>
      <c r="AV1930" s="14" t="s">
        <v>83</v>
      </c>
      <c r="AW1930" s="14" t="s">
        <v>34</v>
      </c>
      <c r="AX1930" s="14" t="s">
        <v>74</v>
      </c>
      <c r="AY1930" s="249" t="s">
        <v>213</v>
      </c>
    </row>
    <row r="1931" s="16" customFormat="1">
      <c r="A1931" s="16"/>
      <c r="B1931" s="261"/>
      <c r="C1931" s="262"/>
      <c r="D1931" s="230" t="s">
        <v>222</v>
      </c>
      <c r="E1931" s="263" t="s">
        <v>19</v>
      </c>
      <c r="F1931" s="264" t="s">
        <v>299</v>
      </c>
      <c r="G1931" s="262"/>
      <c r="H1931" s="265">
        <v>22.25</v>
      </c>
      <c r="I1931" s="266"/>
      <c r="J1931" s="262"/>
      <c r="K1931" s="262"/>
      <c r="L1931" s="267"/>
      <c r="M1931" s="268"/>
      <c r="N1931" s="269"/>
      <c r="O1931" s="269"/>
      <c r="P1931" s="269"/>
      <c r="Q1931" s="269"/>
      <c r="R1931" s="269"/>
      <c r="S1931" s="269"/>
      <c r="T1931" s="270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T1931" s="271" t="s">
        <v>222</v>
      </c>
      <c r="AU1931" s="271" t="s">
        <v>83</v>
      </c>
      <c r="AV1931" s="16" t="s">
        <v>106</v>
      </c>
      <c r="AW1931" s="16" t="s">
        <v>34</v>
      </c>
      <c r="AX1931" s="16" t="s">
        <v>74</v>
      </c>
      <c r="AY1931" s="271" t="s">
        <v>213</v>
      </c>
    </row>
    <row r="1932" s="15" customFormat="1">
      <c r="A1932" s="15"/>
      <c r="B1932" s="250"/>
      <c r="C1932" s="251"/>
      <c r="D1932" s="230" t="s">
        <v>222</v>
      </c>
      <c r="E1932" s="252" t="s">
        <v>19</v>
      </c>
      <c r="F1932" s="253" t="s">
        <v>228</v>
      </c>
      <c r="G1932" s="251"/>
      <c r="H1932" s="254">
        <v>27.773</v>
      </c>
      <c r="I1932" s="255"/>
      <c r="J1932" s="251"/>
      <c r="K1932" s="251"/>
      <c r="L1932" s="256"/>
      <c r="M1932" s="257"/>
      <c r="N1932" s="258"/>
      <c r="O1932" s="258"/>
      <c r="P1932" s="258"/>
      <c r="Q1932" s="258"/>
      <c r="R1932" s="258"/>
      <c r="S1932" s="258"/>
      <c r="T1932" s="259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5"/>
      <c r="AE1932" s="15"/>
      <c r="AT1932" s="260" t="s">
        <v>222</v>
      </c>
      <c r="AU1932" s="260" t="s">
        <v>83</v>
      </c>
      <c r="AV1932" s="15" t="s">
        <v>220</v>
      </c>
      <c r="AW1932" s="15" t="s">
        <v>34</v>
      </c>
      <c r="AX1932" s="15" t="s">
        <v>81</v>
      </c>
      <c r="AY1932" s="260" t="s">
        <v>213</v>
      </c>
    </row>
    <row r="1933" s="2" customFormat="1">
      <c r="A1933" s="40"/>
      <c r="B1933" s="41"/>
      <c r="C1933" s="215" t="s">
        <v>2523</v>
      </c>
      <c r="D1933" s="215" t="s">
        <v>215</v>
      </c>
      <c r="E1933" s="216" t="s">
        <v>2524</v>
      </c>
      <c r="F1933" s="217" t="s">
        <v>2525</v>
      </c>
      <c r="G1933" s="218" t="s">
        <v>501</v>
      </c>
      <c r="H1933" s="219">
        <v>10</v>
      </c>
      <c r="I1933" s="220"/>
      <c r="J1933" s="221">
        <f>ROUND(I1933*H1933,2)</f>
        <v>0</v>
      </c>
      <c r="K1933" s="217" t="s">
        <v>19</v>
      </c>
      <c r="L1933" s="46"/>
      <c r="M1933" s="222" t="s">
        <v>19</v>
      </c>
      <c r="N1933" s="223" t="s">
        <v>45</v>
      </c>
      <c r="O1933" s="86"/>
      <c r="P1933" s="224">
        <f>O1933*H1933</f>
        <v>0</v>
      </c>
      <c r="Q1933" s="224">
        <v>0.054149999999999997</v>
      </c>
      <c r="R1933" s="224">
        <f>Q1933*H1933</f>
        <v>0.54149999999999998</v>
      </c>
      <c r="S1933" s="224">
        <v>0</v>
      </c>
      <c r="T1933" s="225">
        <f>S1933*H1933</f>
        <v>0</v>
      </c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R1933" s="226" t="s">
        <v>309</v>
      </c>
      <c r="AT1933" s="226" t="s">
        <v>215</v>
      </c>
      <c r="AU1933" s="226" t="s">
        <v>83</v>
      </c>
      <c r="AY1933" s="19" t="s">
        <v>213</v>
      </c>
      <c r="BE1933" s="227">
        <f>IF(N1933="základní",J1933,0)</f>
        <v>0</v>
      </c>
      <c r="BF1933" s="227">
        <f>IF(N1933="snížená",J1933,0)</f>
        <v>0</v>
      </c>
      <c r="BG1933" s="227">
        <f>IF(N1933="zákl. přenesená",J1933,0)</f>
        <v>0</v>
      </c>
      <c r="BH1933" s="227">
        <f>IF(N1933="sníž. přenesená",J1933,0)</f>
        <v>0</v>
      </c>
      <c r="BI1933" s="227">
        <f>IF(N1933="nulová",J1933,0)</f>
        <v>0</v>
      </c>
      <c r="BJ1933" s="19" t="s">
        <v>81</v>
      </c>
      <c r="BK1933" s="227">
        <f>ROUND(I1933*H1933,2)</f>
        <v>0</v>
      </c>
      <c r="BL1933" s="19" t="s">
        <v>309</v>
      </c>
      <c r="BM1933" s="226" t="s">
        <v>2526</v>
      </c>
    </row>
    <row r="1934" s="13" customFormat="1">
      <c r="A1934" s="13"/>
      <c r="B1934" s="228"/>
      <c r="C1934" s="229"/>
      <c r="D1934" s="230" t="s">
        <v>222</v>
      </c>
      <c r="E1934" s="231" t="s">
        <v>19</v>
      </c>
      <c r="F1934" s="232" t="s">
        <v>271</v>
      </c>
      <c r="G1934" s="229"/>
      <c r="H1934" s="231" t="s">
        <v>19</v>
      </c>
      <c r="I1934" s="233"/>
      <c r="J1934" s="229"/>
      <c r="K1934" s="229"/>
      <c r="L1934" s="234"/>
      <c r="M1934" s="235"/>
      <c r="N1934" s="236"/>
      <c r="O1934" s="236"/>
      <c r="P1934" s="236"/>
      <c r="Q1934" s="236"/>
      <c r="R1934" s="236"/>
      <c r="S1934" s="236"/>
      <c r="T1934" s="237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38" t="s">
        <v>222</v>
      </c>
      <c r="AU1934" s="238" t="s">
        <v>83</v>
      </c>
      <c r="AV1934" s="13" t="s">
        <v>81</v>
      </c>
      <c r="AW1934" s="13" t="s">
        <v>34</v>
      </c>
      <c r="AX1934" s="13" t="s">
        <v>74</v>
      </c>
      <c r="AY1934" s="238" t="s">
        <v>213</v>
      </c>
    </row>
    <row r="1935" s="13" customFormat="1">
      <c r="A1935" s="13"/>
      <c r="B1935" s="228"/>
      <c r="C1935" s="229"/>
      <c r="D1935" s="230" t="s">
        <v>222</v>
      </c>
      <c r="E1935" s="231" t="s">
        <v>19</v>
      </c>
      <c r="F1935" s="232" t="s">
        <v>2511</v>
      </c>
      <c r="G1935" s="229"/>
      <c r="H1935" s="231" t="s">
        <v>19</v>
      </c>
      <c r="I1935" s="233"/>
      <c r="J1935" s="229"/>
      <c r="K1935" s="229"/>
      <c r="L1935" s="234"/>
      <c r="M1935" s="235"/>
      <c r="N1935" s="236"/>
      <c r="O1935" s="236"/>
      <c r="P1935" s="236"/>
      <c r="Q1935" s="236"/>
      <c r="R1935" s="236"/>
      <c r="S1935" s="236"/>
      <c r="T1935" s="237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38" t="s">
        <v>222</v>
      </c>
      <c r="AU1935" s="238" t="s">
        <v>83</v>
      </c>
      <c r="AV1935" s="13" t="s">
        <v>81</v>
      </c>
      <c r="AW1935" s="13" t="s">
        <v>34</v>
      </c>
      <c r="AX1935" s="13" t="s">
        <v>74</v>
      </c>
      <c r="AY1935" s="238" t="s">
        <v>213</v>
      </c>
    </row>
    <row r="1936" s="13" customFormat="1">
      <c r="A1936" s="13"/>
      <c r="B1936" s="228"/>
      <c r="C1936" s="229"/>
      <c r="D1936" s="230" t="s">
        <v>222</v>
      </c>
      <c r="E1936" s="231" t="s">
        <v>19</v>
      </c>
      <c r="F1936" s="232" t="s">
        <v>2517</v>
      </c>
      <c r="G1936" s="229"/>
      <c r="H1936" s="231" t="s">
        <v>19</v>
      </c>
      <c r="I1936" s="233"/>
      <c r="J1936" s="229"/>
      <c r="K1936" s="229"/>
      <c r="L1936" s="234"/>
      <c r="M1936" s="235"/>
      <c r="N1936" s="236"/>
      <c r="O1936" s="236"/>
      <c r="P1936" s="236"/>
      <c r="Q1936" s="236"/>
      <c r="R1936" s="236"/>
      <c r="S1936" s="236"/>
      <c r="T1936" s="237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38" t="s">
        <v>222</v>
      </c>
      <c r="AU1936" s="238" t="s">
        <v>83</v>
      </c>
      <c r="AV1936" s="13" t="s">
        <v>81</v>
      </c>
      <c r="AW1936" s="13" t="s">
        <v>34</v>
      </c>
      <c r="AX1936" s="13" t="s">
        <v>74</v>
      </c>
      <c r="AY1936" s="238" t="s">
        <v>213</v>
      </c>
    </row>
    <row r="1937" s="14" customFormat="1">
      <c r="A1937" s="14"/>
      <c r="B1937" s="239"/>
      <c r="C1937" s="240"/>
      <c r="D1937" s="230" t="s">
        <v>222</v>
      </c>
      <c r="E1937" s="241" t="s">
        <v>19</v>
      </c>
      <c r="F1937" s="242" t="s">
        <v>2527</v>
      </c>
      <c r="G1937" s="240"/>
      <c r="H1937" s="243">
        <v>2</v>
      </c>
      <c r="I1937" s="244"/>
      <c r="J1937" s="240"/>
      <c r="K1937" s="240"/>
      <c r="L1937" s="245"/>
      <c r="M1937" s="246"/>
      <c r="N1937" s="247"/>
      <c r="O1937" s="247"/>
      <c r="P1937" s="247"/>
      <c r="Q1937" s="247"/>
      <c r="R1937" s="247"/>
      <c r="S1937" s="247"/>
      <c r="T1937" s="248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49" t="s">
        <v>222</v>
      </c>
      <c r="AU1937" s="249" t="s">
        <v>83</v>
      </c>
      <c r="AV1937" s="14" t="s">
        <v>83</v>
      </c>
      <c r="AW1937" s="14" t="s">
        <v>34</v>
      </c>
      <c r="AX1937" s="14" t="s">
        <v>74</v>
      </c>
      <c r="AY1937" s="249" t="s">
        <v>213</v>
      </c>
    </row>
    <row r="1938" s="14" customFormat="1">
      <c r="A1938" s="14"/>
      <c r="B1938" s="239"/>
      <c r="C1938" s="240"/>
      <c r="D1938" s="230" t="s">
        <v>222</v>
      </c>
      <c r="E1938" s="241" t="s">
        <v>19</v>
      </c>
      <c r="F1938" s="242" t="s">
        <v>2528</v>
      </c>
      <c r="G1938" s="240"/>
      <c r="H1938" s="243">
        <v>1</v>
      </c>
      <c r="I1938" s="244"/>
      <c r="J1938" s="240"/>
      <c r="K1938" s="240"/>
      <c r="L1938" s="245"/>
      <c r="M1938" s="246"/>
      <c r="N1938" s="247"/>
      <c r="O1938" s="247"/>
      <c r="P1938" s="247"/>
      <c r="Q1938" s="247"/>
      <c r="R1938" s="247"/>
      <c r="S1938" s="247"/>
      <c r="T1938" s="248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49" t="s">
        <v>222</v>
      </c>
      <c r="AU1938" s="249" t="s">
        <v>83</v>
      </c>
      <c r="AV1938" s="14" t="s">
        <v>83</v>
      </c>
      <c r="AW1938" s="14" t="s">
        <v>34</v>
      </c>
      <c r="AX1938" s="14" t="s">
        <v>74</v>
      </c>
      <c r="AY1938" s="249" t="s">
        <v>213</v>
      </c>
    </row>
    <row r="1939" s="16" customFormat="1">
      <c r="A1939" s="16"/>
      <c r="B1939" s="261"/>
      <c r="C1939" s="262"/>
      <c r="D1939" s="230" t="s">
        <v>222</v>
      </c>
      <c r="E1939" s="263" t="s">
        <v>19</v>
      </c>
      <c r="F1939" s="264" t="s">
        <v>299</v>
      </c>
      <c r="G1939" s="262"/>
      <c r="H1939" s="265">
        <v>3</v>
      </c>
      <c r="I1939" s="266"/>
      <c r="J1939" s="262"/>
      <c r="K1939" s="262"/>
      <c r="L1939" s="267"/>
      <c r="M1939" s="268"/>
      <c r="N1939" s="269"/>
      <c r="O1939" s="269"/>
      <c r="P1939" s="269"/>
      <c r="Q1939" s="269"/>
      <c r="R1939" s="269"/>
      <c r="S1939" s="269"/>
      <c r="T1939" s="270"/>
      <c r="U1939" s="16"/>
      <c r="V1939" s="16"/>
      <c r="W1939" s="16"/>
      <c r="X1939" s="16"/>
      <c r="Y1939" s="16"/>
      <c r="Z1939" s="16"/>
      <c r="AA1939" s="16"/>
      <c r="AB1939" s="16"/>
      <c r="AC1939" s="16"/>
      <c r="AD1939" s="16"/>
      <c r="AE1939" s="16"/>
      <c r="AT1939" s="271" t="s">
        <v>222</v>
      </c>
      <c r="AU1939" s="271" t="s">
        <v>83</v>
      </c>
      <c r="AV1939" s="16" t="s">
        <v>106</v>
      </c>
      <c r="AW1939" s="16" t="s">
        <v>34</v>
      </c>
      <c r="AX1939" s="16" t="s">
        <v>74</v>
      </c>
      <c r="AY1939" s="271" t="s">
        <v>213</v>
      </c>
    </row>
    <row r="1940" s="13" customFormat="1">
      <c r="A1940" s="13"/>
      <c r="B1940" s="228"/>
      <c r="C1940" s="229"/>
      <c r="D1940" s="230" t="s">
        <v>222</v>
      </c>
      <c r="E1940" s="231" t="s">
        <v>19</v>
      </c>
      <c r="F1940" s="232" t="s">
        <v>2529</v>
      </c>
      <c r="G1940" s="229"/>
      <c r="H1940" s="231" t="s">
        <v>19</v>
      </c>
      <c r="I1940" s="233"/>
      <c r="J1940" s="229"/>
      <c r="K1940" s="229"/>
      <c r="L1940" s="234"/>
      <c r="M1940" s="235"/>
      <c r="N1940" s="236"/>
      <c r="O1940" s="236"/>
      <c r="P1940" s="236"/>
      <c r="Q1940" s="236"/>
      <c r="R1940" s="236"/>
      <c r="S1940" s="236"/>
      <c r="T1940" s="237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38" t="s">
        <v>222</v>
      </c>
      <c r="AU1940" s="238" t="s">
        <v>83</v>
      </c>
      <c r="AV1940" s="13" t="s">
        <v>81</v>
      </c>
      <c r="AW1940" s="13" t="s">
        <v>34</v>
      </c>
      <c r="AX1940" s="13" t="s">
        <v>74</v>
      </c>
      <c r="AY1940" s="238" t="s">
        <v>213</v>
      </c>
    </row>
    <row r="1941" s="14" customFormat="1">
      <c r="A1941" s="14"/>
      <c r="B1941" s="239"/>
      <c r="C1941" s="240"/>
      <c r="D1941" s="230" t="s">
        <v>222</v>
      </c>
      <c r="E1941" s="241" t="s">
        <v>19</v>
      </c>
      <c r="F1941" s="242" t="s">
        <v>2530</v>
      </c>
      <c r="G1941" s="240"/>
      <c r="H1941" s="243">
        <v>7</v>
      </c>
      <c r="I1941" s="244"/>
      <c r="J1941" s="240"/>
      <c r="K1941" s="240"/>
      <c r="L1941" s="245"/>
      <c r="M1941" s="246"/>
      <c r="N1941" s="247"/>
      <c r="O1941" s="247"/>
      <c r="P1941" s="247"/>
      <c r="Q1941" s="247"/>
      <c r="R1941" s="247"/>
      <c r="S1941" s="247"/>
      <c r="T1941" s="248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49" t="s">
        <v>222</v>
      </c>
      <c r="AU1941" s="249" t="s">
        <v>83</v>
      </c>
      <c r="AV1941" s="14" t="s">
        <v>83</v>
      </c>
      <c r="AW1941" s="14" t="s">
        <v>34</v>
      </c>
      <c r="AX1941" s="14" t="s">
        <v>74</v>
      </c>
      <c r="AY1941" s="249" t="s">
        <v>213</v>
      </c>
    </row>
    <row r="1942" s="16" customFormat="1">
      <c r="A1942" s="16"/>
      <c r="B1942" s="261"/>
      <c r="C1942" s="262"/>
      <c r="D1942" s="230" t="s">
        <v>222</v>
      </c>
      <c r="E1942" s="263" t="s">
        <v>19</v>
      </c>
      <c r="F1942" s="264" t="s">
        <v>299</v>
      </c>
      <c r="G1942" s="262"/>
      <c r="H1942" s="265">
        <v>7</v>
      </c>
      <c r="I1942" s="266"/>
      <c r="J1942" s="262"/>
      <c r="K1942" s="262"/>
      <c r="L1942" s="267"/>
      <c r="M1942" s="268"/>
      <c r="N1942" s="269"/>
      <c r="O1942" s="269"/>
      <c r="P1942" s="269"/>
      <c r="Q1942" s="269"/>
      <c r="R1942" s="269"/>
      <c r="S1942" s="269"/>
      <c r="T1942" s="270"/>
      <c r="U1942" s="16"/>
      <c r="V1942" s="16"/>
      <c r="W1942" s="16"/>
      <c r="X1942" s="16"/>
      <c r="Y1942" s="16"/>
      <c r="Z1942" s="16"/>
      <c r="AA1942" s="16"/>
      <c r="AB1942" s="16"/>
      <c r="AC1942" s="16"/>
      <c r="AD1942" s="16"/>
      <c r="AE1942" s="16"/>
      <c r="AT1942" s="271" t="s">
        <v>222</v>
      </c>
      <c r="AU1942" s="271" t="s">
        <v>83</v>
      </c>
      <c r="AV1942" s="16" t="s">
        <v>106</v>
      </c>
      <c r="AW1942" s="16" t="s">
        <v>34</v>
      </c>
      <c r="AX1942" s="16" t="s">
        <v>74</v>
      </c>
      <c r="AY1942" s="271" t="s">
        <v>213</v>
      </c>
    </row>
    <row r="1943" s="15" customFormat="1">
      <c r="A1943" s="15"/>
      <c r="B1943" s="250"/>
      <c r="C1943" s="251"/>
      <c r="D1943" s="230" t="s">
        <v>222</v>
      </c>
      <c r="E1943" s="252" t="s">
        <v>19</v>
      </c>
      <c r="F1943" s="253" t="s">
        <v>228</v>
      </c>
      <c r="G1943" s="251"/>
      <c r="H1943" s="254">
        <v>10</v>
      </c>
      <c r="I1943" s="255"/>
      <c r="J1943" s="251"/>
      <c r="K1943" s="251"/>
      <c r="L1943" s="256"/>
      <c r="M1943" s="257"/>
      <c r="N1943" s="258"/>
      <c r="O1943" s="258"/>
      <c r="P1943" s="258"/>
      <c r="Q1943" s="258"/>
      <c r="R1943" s="258"/>
      <c r="S1943" s="258"/>
      <c r="T1943" s="259"/>
      <c r="U1943" s="15"/>
      <c r="V1943" s="15"/>
      <c r="W1943" s="15"/>
      <c r="X1943" s="15"/>
      <c r="Y1943" s="15"/>
      <c r="Z1943" s="15"/>
      <c r="AA1943" s="15"/>
      <c r="AB1943" s="15"/>
      <c r="AC1943" s="15"/>
      <c r="AD1943" s="15"/>
      <c r="AE1943" s="15"/>
      <c r="AT1943" s="260" t="s">
        <v>222</v>
      </c>
      <c r="AU1943" s="260" t="s">
        <v>83</v>
      </c>
      <c r="AV1943" s="15" t="s">
        <v>220</v>
      </c>
      <c r="AW1943" s="15" t="s">
        <v>34</v>
      </c>
      <c r="AX1943" s="15" t="s">
        <v>81</v>
      </c>
      <c r="AY1943" s="260" t="s">
        <v>213</v>
      </c>
    </row>
    <row r="1944" s="2" customFormat="1">
      <c r="A1944" s="40"/>
      <c r="B1944" s="41"/>
      <c r="C1944" s="215" t="s">
        <v>2531</v>
      </c>
      <c r="D1944" s="215" t="s">
        <v>215</v>
      </c>
      <c r="E1944" s="216" t="s">
        <v>2532</v>
      </c>
      <c r="F1944" s="217" t="s">
        <v>2533</v>
      </c>
      <c r="G1944" s="218" t="s">
        <v>1808</v>
      </c>
      <c r="H1944" s="282"/>
      <c r="I1944" s="220"/>
      <c r="J1944" s="221">
        <f>ROUND(I1944*H1944,2)</f>
        <v>0</v>
      </c>
      <c r="K1944" s="217" t="s">
        <v>219</v>
      </c>
      <c r="L1944" s="46"/>
      <c r="M1944" s="222" t="s">
        <v>19</v>
      </c>
      <c r="N1944" s="223" t="s">
        <v>45</v>
      </c>
      <c r="O1944" s="86"/>
      <c r="P1944" s="224">
        <f>O1944*H1944</f>
        <v>0</v>
      </c>
      <c r="Q1944" s="224">
        <v>0</v>
      </c>
      <c r="R1944" s="224">
        <f>Q1944*H1944</f>
        <v>0</v>
      </c>
      <c r="S1944" s="224">
        <v>0</v>
      </c>
      <c r="T1944" s="225">
        <f>S1944*H1944</f>
        <v>0</v>
      </c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R1944" s="226" t="s">
        <v>309</v>
      </c>
      <c r="AT1944" s="226" t="s">
        <v>215</v>
      </c>
      <c r="AU1944" s="226" t="s">
        <v>83</v>
      </c>
      <c r="AY1944" s="19" t="s">
        <v>213</v>
      </c>
      <c r="BE1944" s="227">
        <f>IF(N1944="základní",J1944,0)</f>
        <v>0</v>
      </c>
      <c r="BF1944" s="227">
        <f>IF(N1944="snížená",J1944,0)</f>
        <v>0</v>
      </c>
      <c r="BG1944" s="227">
        <f>IF(N1944="zákl. přenesená",J1944,0)</f>
        <v>0</v>
      </c>
      <c r="BH1944" s="227">
        <f>IF(N1944="sníž. přenesená",J1944,0)</f>
        <v>0</v>
      </c>
      <c r="BI1944" s="227">
        <f>IF(N1944="nulová",J1944,0)</f>
        <v>0</v>
      </c>
      <c r="BJ1944" s="19" t="s">
        <v>81</v>
      </c>
      <c r="BK1944" s="227">
        <f>ROUND(I1944*H1944,2)</f>
        <v>0</v>
      </c>
      <c r="BL1944" s="19" t="s">
        <v>309</v>
      </c>
      <c r="BM1944" s="226" t="s">
        <v>2534</v>
      </c>
    </row>
    <row r="1945" s="12" customFormat="1" ht="22.8" customHeight="1">
      <c r="A1945" s="12"/>
      <c r="B1945" s="199"/>
      <c r="C1945" s="200"/>
      <c r="D1945" s="201" t="s">
        <v>73</v>
      </c>
      <c r="E1945" s="213" t="s">
        <v>2535</v>
      </c>
      <c r="F1945" s="213" t="s">
        <v>2536</v>
      </c>
      <c r="G1945" s="200"/>
      <c r="H1945" s="200"/>
      <c r="I1945" s="203"/>
      <c r="J1945" s="214">
        <f>BK1945</f>
        <v>0</v>
      </c>
      <c r="K1945" s="200"/>
      <c r="L1945" s="205"/>
      <c r="M1945" s="206"/>
      <c r="N1945" s="207"/>
      <c r="O1945" s="207"/>
      <c r="P1945" s="208">
        <f>SUM(P1946:P2120)</f>
        <v>0</v>
      </c>
      <c r="Q1945" s="207"/>
      <c r="R1945" s="208">
        <f>SUM(R1946:R2120)</f>
        <v>10.009416499999997</v>
      </c>
      <c r="S1945" s="207"/>
      <c r="T1945" s="209">
        <f>SUM(T1946:T2120)</f>
        <v>3.1433999699999999</v>
      </c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R1945" s="210" t="s">
        <v>83</v>
      </c>
      <c r="AT1945" s="211" t="s">
        <v>73</v>
      </c>
      <c r="AU1945" s="211" t="s">
        <v>81</v>
      </c>
      <c r="AY1945" s="210" t="s">
        <v>213</v>
      </c>
      <c r="BK1945" s="212">
        <f>SUM(BK1946:BK2120)</f>
        <v>0</v>
      </c>
    </row>
    <row r="1946" s="2" customFormat="1">
      <c r="A1946" s="40"/>
      <c r="B1946" s="41"/>
      <c r="C1946" s="215" t="s">
        <v>2537</v>
      </c>
      <c r="D1946" s="215" t="s">
        <v>215</v>
      </c>
      <c r="E1946" s="216" t="s">
        <v>2538</v>
      </c>
      <c r="F1946" s="217" t="s">
        <v>2539</v>
      </c>
      <c r="G1946" s="218" t="s">
        <v>338</v>
      </c>
      <c r="H1946" s="219">
        <v>3.4239999999999999</v>
      </c>
      <c r="I1946" s="220"/>
      <c r="J1946" s="221">
        <f>ROUND(I1946*H1946,2)</f>
        <v>0</v>
      </c>
      <c r="K1946" s="217" t="s">
        <v>219</v>
      </c>
      <c r="L1946" s="46"/>
      <c r="M1946" s="222" t="s">
        <v>19</v>
      </c>
      <c r="N1946" s="223" t="s">
        <v>45</v>
      </c>
      <c r="O1946" s="86"/>
      <c r="P1946" s="224">
        <f>O1946*H1946</f>
        <v>0</v>
      </c>
      <c r="Q1946" s="224">
        <v>0</v>
      </c>
      <c r="R1946" s="224">
        <f>Q1946*H1946</f>
        <v>0</v>
      </c>
      <c r="S1946" s="224">
        <v>0.0034199999999999999</v>
      </c>
      <c r="T1946" s="225">
        <f>S1946*H1946</f>
        <v>0.011710079999999999</v>
      </c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R1946" s="226" t="s">
        <v>309</v>
      </c>
      <c r="AT1946" s="226" t="s">
        <v>215</v>
      </c>
      <c r="AU1946" s="226" t="s">
        <v>83</v>
      </c>
      <c r="AY1946" s="19" t="s">
        <v>213</v>
      </c>
      <c r="BE1946" s="227">
        <f>IF(N1946="základní",J1946,0)</f>
        <v>0</v>
      </c>
      <c r="BF1946" s="227">
        <f>IF(N1946="snížená",J1946,0)</f>
        <v>0</v>
      </c>
      <c r="BG1946" s="227">
        <f>IF(N1946="zákl. přenesená",J1946,0)</f>
        <v>0</v>
      </c>
      <c r="BH1946" s="227">
        <f>IF(N1946="sníž. přenesená",J1946,0)</f>
        <v>0</v>
      </c>
      <c r="BI1946" s="227">
        <f>IF(N1946="nulová",J1946,0)</f>
        <v>0</v>
      </c>
      <c r="BJ1946" s="19" t="s">
        <v>81</v>
      </c>
      <c r="BK1946" s="227">
        <f>ROUND(I1946*H1946,2)</f>
        <v>0</v>
      </c>
      <c r="BL1946" s="19" t="s">
        <v>309</v>
      </c>
      <c r="BM1946" s="226" t="s">
        <v>2540</v>
      </c>
    </row>
    <row r="1947" s="13" customFormat="1">
      <c r="A1947" s="13"/>
      <c r="B1947" s="228"/>
      <c r="C1947" s="229"/>
      <c r="D1947" s="230" t="s">
        <v>222</v>
      </c>
      <c r="E1947" s="231" t="s">
        <v>19</v>
      </c>
      <c r="F1947" s="232" t="s">
        <v>271</v>
      </c>
      <c r="G1947" s="229"/>
      <c r="H1947" s="231" t="s">
        <v>19</v>
      </c>
      <c r="I1947" s="233"/>
      <c r="J1947" s="229"/>
      <c r="K1947" s="229"/>
      <c r="L1947" s="234"/>
      <c r="M1947" s="235"/>
      <c r="N1947" s="236"/>
      <c r="O1947" s="236"/>
      <c r="P1947" s="236"/>
      <c r="Q1947" s="236"/>
      <c r="R1947" s="236"/>
      <c r="S1947" s="236"/>
      <c r="T1947" s="237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38" t="s">
        <v>222</v>
      </c>
      <c r="AU1947" s="238" t="s">
        <v>83</v>
      </c>
      <c r="AV1947" s="13" t="s">
        <v>81</v>
      </c>
      <c r="AW1947" s="13" t="s">
        <v>34</v>
      </c>
      <c r="AX1947" s="13" t="s">
        <v>74</v>
      </c>
      <c r="AY1947" s="238" t="s">
        <v>213</v>
      </c>
    </row>
    <row r="1948" s="14" customFormat="1">
      <c r="A1948" s="14"/>
      <c r="B1948" s="239"/>
      <c r="C1948" s="240"/>
      <c r="D1948" s="230" t="s">
        <v>222</v>
      </c>
      <c r="E1948" s="241" t="s">
        <v>19</v>
      </c>
      <c r="F1948" s="242" t="s">
        <v>2541</v>
      </c>
      <c r="G1948" s="240"/>
      <c r="H1948" s="243">
        <v>3.4239999999999999</v>
      </c>
      <c r="I1948" s="244"/>
      <c r="J1948" s="240"/>
      <c r="K1948" s="240"/>
      <c r="L1948" s="245"/>
      <c r="M1948" s="246"/>
      <c r="N1948" s="247"/>
      <c r="O1948" s="247"/>
      <c r="P1948" s="247"/>
      <c r="Q1948" s="247"/>
      <c r="R1948" s="247"/>
      <c r="S1948" s="247"/>
      <c r="T1948" s="248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49" t="s">
        <v>222</v>
      </c>
      <c r="AU1948" s="249" t="s">
        <v>83</v>
      </c>
      <c r="AV1948" s="14" t="s">
        <v>83</v>
      </c>
      <c r="AW1948" s="14" t="s">
        <v>34</v>
      </c>
      <c r="AX1948" s="14" t="s">
        <v>81</v>
      </c>
      <c r="AY1948" s="249" t="s">
        <v>213</v>
      </c>
    </row>
    <row r="1949" s="2" customFormat="1" ht="16.5" customHeight="1">
      <c r="A1949" s="40"/>
      <c r="B1949" s="41"/>
      <c r="C1949" s="215" t="s">
        <v>2542</v>
      </c>
      <c r="D1949" s="215" t="s">
        <v>215</v>
      </c>
      <c r="E1949" s="216" t="s">
        <v>2543</v>
      </c>
      <c r="F1949" s="217" t="s">
        <v>2544</v>
      </c>
      <c r="G1949" s="218" t="s">
        <v>236</v>
      </c>
      <c r="H1949" s="219">
        <v>82.921000000000006</v>
      </c>
      <c r="I1949" s="220"/>
      <c r="J1949" s="221">
        <f>ROUND(I1949*H1949,2)</f>
        <v>0</v>
      </c>
      <c r="K1949" s="217" t="s">
        <v>219</v>
      </c>
      <c r="L1949" s="46"/>
      <c r="M1949" s="222" t="s">
        <v>19</v>
      </c>
      <c r="N1949" s="223" t="s">
        <v>45</v>
      </c>
      <c r="O1949" s="86"/>
      <c r="P1949" s="224">
        <f>O1949*H1949</f>
        <v>0</v>
      </c>
      <c r="Q1949" s="224">
        <v>0</v>
      </c>
      <c r="R1949" s="224">
        <f>Q1949*H1949</f>
        <v>0</v>
      </c>
      <c r="S1949" s="224">
        <v>0.00594</v>
      </c>
      <c r="T1949" s="225">
        <f>S1949*H1949</f>
        <v>0.49255074000000004</v>
      </c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R1949" s="226" t="s">
        <v>309</v>
      </c>
      <c r="AT1949" s="226" t="s">
        <v>215</v>
      </c>
      <c r="AU1949" s="226" t="s">
        <v>83</v>
      </c>
      <c r="AY1949" s="19" t="s">
        <v>213</v>
      </c>
      <c r="BE1949" s="227">
        <f>IF(N1949="základní",J1949,0)</f>
        <v>0</v>
      </c>
      <c r="BF1949" s="227">
        <f>IF(N1949="snížená",J1949,0)</f>
        <v>0</v>
      </c>
      <c r="BG1949" s="227">
        <f>IF(N1949="zákl. přenesená",J1949,0)</f>
        <v>0</v>
      </c>
      <c r="BH1949" s="227">
        <f>IF(N1949="sníž. přenesená",J1949,0)</f>
        <v>0</v>
      </c>
      <c r="BI1949" s="227">
        <f>IF(N1949="nulová",J1949,0)</f>
        <v>0</v>
      </c>
      <c r="BJ1949" s="19" t="s">
        <v>81</v>
      </c>
      <c r="BK1949" s="227">
        <f>ROUND(I1949*H1949,2)</f>
        <v>0</v>
      </c>
      <c r="BL1949" s="19" t="s">
        <v>309</v>
      </c>
      <c r="BM1949" s="226" t="s">
        <v>2545</v>
      </c>
    </row>
    <row r="1950" s="13" customFormat="1">
      <c r="A1950" s="13"/>
      <c r="B1950" s="228"/>
      <c r="C1950" s="229"/>
      <c r="D1950" s="230" t="s">
        <v>222</v>
      </c>
      <c r="E1950" s="231" t="s">
        <v>19</v>
      </c>
      <c r="F1950" s="232" t="s">
        <v>271</v>
      </c>
      <c r="G1950" s="229"/>
      <c r="H1950" s="231" t="s">
        <v>19</v>
      </c>
      <c r="I1950" s="233"/>
      <c r="J1950" s="229"/>
      <c r="K1950" s="229"/>
      <c r="L1950" s="234"/>
      <c r="M1950" s="235"/>
      <c r="N1950" s="236"/>
      <c r="O1950" s="236"/>
      <c r="P1950" s="236"/>
      <c r="Q1950" s="236"/>
      <c r="R1950" s="236"/>
      <c r="S1950" s="236"/>
      <c r="T1950" s="237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38" t="s">
        <v>222</v>
      </c>
      <c r="AU1950" s="238" t="s">
        <v>83</v>
      </c>
      <c r="AV1950" s="13" t="s">
        <v>81</v>
      </c>
      <c r="AW1950" s="13" t="s">
        <v>34</v>
      </c>
      <c r="AX1950" s="13" t="s">
        <v>74</v>
      </c>
      <c r="AY1950" s="238" t="s">
        <v>213</v>
      </c>
    </row>
    <row r="1951" s="14" customFormat="1">
      <c r="A1951" s="14"/>
      <c r="B1951" s="239"/>
      <c r="C1951" s="240"/>
      <c r="D1951" s="230" t="s">
        <v>222</v>
      </c>
      <c r="E1951" s="241" t="s">
        <v>19</v>
      </c>
      <c r="F1951" s="242" t="s">
        <v>2206</v>
      </c>
      <c r="G1951" s="240"/>
      <c r="H1951" s="243">
        <v>28.747</v>
      </c>
      <c r="I1951" s="244"/>
      <c r="J1951" s="240"/>
      <c r="K1951" s="240"/>
      <c r="L1951" s="245"/>
      <c r="M1951" s="246"/>
      <c r="N1951" s="247"/>
      <c r="O1951" s="247"/>
      <c r="P1951" s="247"/>
      <c r="Q1951" s="247"/>
      <c r="R1951" s="247"/>
      <c r="S1951" s="247"/>
      <c r="T1951" s="248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49" t="s">
        <v>222</v>
      </c>
      <c r="AU1951" s="249" t="s">
        <v>83</v>
      </c>
      <c r="AV1951" s="14" t="s">
        <v>83</v>
      </c>
      <c r="AW1951" s="14" t="s">
        <v>34</v>
      </c>
      <c r="AX1951" s="14" t="s">
        <v>74</v>
      </c>
      <c r="AY1951" s="249" t="s">
        <v>213</v>
      </c>
    </row>
    <row r="1952" s="14" customFormat="1">
      <c r="A1952" s="14"/>
      <c r="B1952" s="239"/>
      <c r="C1952" s="240"/>
      <c r="D1952" s="230" t="s">
        <v>222</v>
      </c>
      <c r="E1952" s="241" t="s">
        <v>19</v>
      </c>
      <c r="F1952" s="242" t="s">
        <v>2207</v>
      </c>
      <c r="G1952" s="240"/>
      <c r="H1952" s="243">
        <v>54.173999999999999</v>
      </c>
      <c r="I1952" s="244"/>
      <c r="J1952" s="240"/>
      <c r="K1952" s="240"/>
      <c r="L1952" s="245"/>
      <c r="M1952" s="246"/>
      <c r="N1952" s="247"/>
      <c r="O1952" s="247"/>
      <c r="P1952" s="247"/>
      <c r="Q1952" s="247"/>
      <c r="R1952" s="247"/>
      <c r="S1952" s="247"/>
      <c r="T1952" s="248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49" t="s">
        <v>222</v>
      </c>
      <c r="AU1952" s="249" t="s">
        <v>83</v>
      </c>
      <c r="AV1952" s="14" t="s">
        <v>83</v>
      </c>
      <c r="AW1952" s="14" t="s">
        <v>34</v>
      </c>
      <c r="AX1952" s="14" t="s">
        <v>74</v>
      </c>
      <c r="AY1952" s="249" t="s">
        <v>213</v>
      </c>
    </row>
    <row r="1953" s="15" customFormat="1">
      <c r="A1953" s="15"/>
      <c r="B1953" s="250"/>
      <c r="C1953" s="251"/>
      <c r="D1953" s="230" t="s">
        <v>222</v>
      </c>
      <c r="E1953" s="252" t="s">
        <v>19</v>
      </c>
      <c r="F1953" s="253" t="s">
        <v>228</v>
      </c>
      <c r="G1953" s="251"/>
      <c r="H1953" s="254">
        <v>82.921000000000006</v>
      </c>
      <c r="I1953" s="255"/>
      <c r="J1953" s="251"/>
      <c r="K1953" s="251"/>
      <c r="L1953" s="256"/>
      <c r="M1953" s="257"/>
      <c r="N1953" s="258"/>
      <c r="O1953" s="258"/>
      <c r="P1953" s="258"/>
      <c r="Q1953" s="258"/>
      <c r="R1953" s="258"/>
      <c r="S1953" s="258"/>
      <c r="T1953" s="259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T1953" s="260" t="s">
        <v>222</v>
      </c>
      <c r="AU1953" s="260" t="s">
        <v>83</v>
      </c>
      <c r="AV1953" s="15" t="s">
        <v>220</v>
      </c>
      <c r="AW1953" s="15" t="s">
        <v>34</v>
      </c>
      <c r="AX1953" s="15" t="s">
        <v>81</v>
      </c>
      <c r="AY1953" s="260" t="s">
        <v>213</v>
      </c>
    </row>
    <row r="1954" s="2" customFormat="1" ht="16.5" customHeight="1">
      <c r="A1954" s="40"/>
      <c r="B1954" s="41"/>
      <c r="C1954" s="215" t="s">
        <v>2546</v>
      </c>
      <c r="D1954" s="215" t="s">
        <v>215</v>
      </c>
      <c r="E1954" s="216" t="s">
        <v>2547</v>
      </c>
      <c r="F1954" s="217" t="s">
        <v>2548</v>
      </c>
      <c r="G1954" s="218" t="s">
        <v>236</v>
      </c>
      <c r="H1954" s="219">
        <v>943.95100000000002</v>
      </c>
      <c r="I1954" s="220"/>
      <c r="J1954" s="221">
        <f>ROUND(I1954*H1954,2)</f>
        <v>0</v>
      </c>
      <c r="K1954" s="217" t="s">
        <v>219</v>
      </c>
      <c r="L1954" s="46"/>
      <c r="M1954" s="222" t="s">
        <v>19</v>
      </c>
      <c r="N1954" s="223" t="s">
        <v>45</v>
      </c>
      <c r="O1954" s="86"/>
      <c r="P1954" s="224">
        <f>O1954*H1954</f>
        <v>0</v>
      </c>
      <c r="Q1954" s="224">
        <v>0</v>
      </c>
      <c r="R1954" s="224">
        <f>Q1954*H1954</f>
        <v>0</v>
      </c>
      <c r="S1954" s="224">
        <v>0</v>
      </c>
      <c r="T1954" s="225">
        <f>S1954*H1954</f>
        <v>0</v>
      </c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R1954" s="226" t="s">
        <v>309</v>
      </c>
      <c r="AT1954" s="226" t="s">
        <v>215</v>
      </c>
      <c r="AU1954" s="226" t="s">
        <v>83</v>
      </c>
      <c r="AY1954" s="19" t="s">
        <v>213</v>
      </c>
      <c r="BE1954" s="227">
        <f>IF(N1954="základní",J1954,0)</f>
        <v>0</v>
      </c>
      <c r="BF1954" s="227">
        <f>IF(N1954="snížená",J1954,0)</f>
        <v>0</v>
      </c>
      <c r="BG1954" s="227">
        <f>IF(N1954="zákl. přenesená",J1954,0)</f>
        <v>0</v>
      </c>
      <c r="BH1954" s="227">
        <f>IF(N1954="sníž. přenesená",J1954,0)</f>
        <v>0</v>
      </c>
      <c r="BI1954" s="227">
        <f>IF(N1954="nulová",J1954,0)</f>
        <v>0</v>
      </c>
      <c r="BJ1954" s="19" t="s">
        <v>81</v>
      </c>
      <c r="BK1954" s="227">
        <f>ROUND(I1954*H1954,2)</f>
        <v>0</v>
      </c>
      <c r="BL1954" s="19" t="s">
        <v>309</v>
      </c>
      <c r="BM1954" s="226" t="s">
        <v>2549</v>
      </c>
    </row>
    <row r="1955" s="13" customFormat="1">
      <c r="A1955" s="13"/>
      <c r="B1955" s="228"/>
      <c r="C1955" s="229"/>
      <c r="D1955" s="230" t="s">
        <v>222</v>
      </c>
      <c r="E1955" s="231" t="s">
        <v>19</v>
      </c>
      <c r="F1955" s="232" t="s">
        <v>271</v>
      </c>
      <c r="G1955" s="229"/>
      <c r="H1955" s="231" t="s">
        <v>19</v>
      </c>
      <c r="I1955" s="233"/>
      <c r="J1955" s="229"/>
      <c r="K1955" s="229"/>
      <c r="L1955" s="234"/>
      <c r="M1955" s="235"/>
      <c r="N1955" s="236"/>
      <c r="O1955" s="236"/>
      <c r="P1955" s="236"/>
      <c r="Q1955" s="236"/>
      <c r="R1955" s="236"/>
      <c r="S1955" s="236"/>
      <c r="T1955" s="237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38" t="s">
        <v>222</v>
      </c>
      <c r="AU1955" s="238" t="s">
        <v>83</v>
      </c>
      <c r="AV1955" s="13" t="s">
        <v>81</v>
      </c>
      <c r="AW1955" s="13" t="s">
        <v>34</v>
      </c>
      <c r="AX1955" s="13" t="s">
        <v>74</v>
      </c>
      <c r="AY1955" s="238" t="s">
        <v>213</v>
      </c>
    </row>
    <row r="1956" s="14" customFormat="1">
      <c r="A1956" s="14"/>
      <c r="B1956" s="239"/>
      <c r="C1956" s="240"/>
      <c r="D1956" s="230" t="s">
        <v>222</v>
      </c>
      <c r="E1956" s="241" t="s">
        <v>19</v>
      </c>
      <c r="F1956" s="242" t="s">
        <v>1816</v>
      </c>
      <c r="G1956" s="240"/>
      <c r="H1956" s="243">
        <v>847.37300000000005</v>
      </c>
      <c r="I1956" s="244"/>
      <c r="J1956" s="240"/>
      <c r="K1956" s="240"/>
      <c r="L1956" s="245"/>
      <c r="M1956" s="246"/>
      <c r="N1956" s="247"/>
      <c r="O1956" s="247"/>
      <c r="P1956" s="247"/>
      <c r="Q1956" s="247"/>
      <c r="R1956" s="247"/>
      <c r="S1956" s="247"/>
      <c r="T1956" s="248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49" t="s">
        <v>222</v>
      </c>
      <c r="AU1956" s="249" t="s">
        <v>83</v>
      </c>
      <c r="AV1956" s="14" t="s">
        <v>83</v>
      </c>
      <c r="AW1956" s="14" t="s">
        <v>34</v>
      </c>
      <c r="AX1956" s="14" t="s">
        <v>74</v>
      </c>
      <c r="AY1956" s="249" t="s">
        <v>213</v>
      </c>
    </row>
    <row r="1957" s="13" customFormat="1">
      <c r="A1957" s="13"/>
      <c r="B1957" s="228"/>
      <c r="C1957" s="229"/>
      <c r="D1957" s="230" t="s">
        <v>222</v>
      </c>
      <c r="E1957" s="231" t="s">
        <v>19</v>
      </c>
      <c r="F1957" s="232" t="s">
        <v>1211</v>
      </c>
      <c r="G1957" s="229"/>
      <c r="H1957" s="231" t="s">
        <v>19</v>
      </c>
      <c r="I1957" s="233"/>
      <c r="J1957" s="229"/>
      <c r="K1957" s="229"/>
      <c r="L1957" s="234"/>
      <c r="M1957" s="235"/>
      <c r="N1957" s="236"/>
      <c r="O1957" s="236"/>
      <c r="P1957" s="236"/>
      <c r="Q1957" s="236"/>
      <c r="R1957" s="236"/>
      <c r="S1957" s="236"/>
      <c r="T1957" s="237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38" t="s">
        <v>222</v>
      </c>
      <c r="AU1957" s="238" t="s">
        <v>83</v>
      </c>
      <c r="AV1957" s="13" t="s">
        <v>81</v>
      </c>
      <c r="AW1957" s="13" t="s">
        <v>34</v>
      </c>
      <c r="AX1957" s="13" t="s">
        <v>74</v>
      </c>
      <c r="AY1957" s="238" t="s">
        <v>213</v>
      </c>
    </row>
    <row r="1958" s="14" customFormat="1">
      <c r="A1958" s="14"/>
      <c r="B1958" s="239"/>
      <c r="C1958" s="240"/>
      <c r="D1958" s="230" t="s">
        <v>222</v>
      </c>
      <c r="E1958" s="241" t="s">
        <v>19</v>
      </c>
      <c r="F1958" s="242" t="s">
        <v>1212</v>
      </c>
      <c r="G1958" s="240"/>
      <c r="H1958" s="243">
        <v>93.037999999999997</v>
      </c>
      <c r="I1958" s="244"/>
      <c r="J1958" s="240"/>
      <c r="K1958" s="240"/>
      <c r="L1958" s="245"/>
      <c r="M1958" s="246"/>
      <c r="N1958" s="247"/>
      <c r="O1958" s="247"/>
      <c r="P1958" s="247"/>
      <c r="Q1958" s="247"/>
      <c r="R1958" s="247"/>
      <c r="S1958" s="247"/>
      <c r="T1958" s="248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49" t="s">
        <v>222</v>
      </c>
      <c r="AU1958" s="249" t="s">
        <v>83</v>
      </c>
      <c r="AV1958" s="14" t="s">
        <v>83</v>
      </c>
      <c r="AW1958" s="14" t="s">
        <v>34</v>
      </c>
      <c r="AX1958" s="14" t="s">
        <v>74</v>
      </c>
      <c r="AY1958" s="249" t="s">
        <v>213</v>
      </c>
    </row>
    <row r="1959" s="14" customFormat="1">
      <c r="A1959" s="14"/>
      <c r="B1959" s="239"/>
      <c r="C1959" s="240"/>
      <c r="D1959" s="230" t="s">
        <v>222</v>
      </c>
      <c r="E1959" s="241" t="s">
        <v>19</v>
      </c>
      <c r="F1959" s="242" t="s">
        <v>2550</v>
      </c>
      <c r="G1959" s="240"/>
      <c r="H1959" s="243">
        <v>3.54</v>
      </c>
      <c r="I1959" s="244"/>
      <c r="J1959" s="240"/>
      <c r="K1959" s="240"/>
      <c r="L1959" s="245"/>
      <c r="M1959" s="246"/>
      <c r="N1959" s="247"/>
      <c r="O1959" s="247"/>
      <c r="P1959" s="247"/>
      <c r="Q1959" s="247"/>
      <c r="R1959" s="247"/>
      <c r="S1959" s="247"/>
      <c r="T1959" s="248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49" t="s">
        <v>222</v>
      </c>
      <c r="AU1959" s="249" t="s">
        <v>83</v>
      </c>
      <c r="AV1959" s="14" t="s">
        <v>83</v>
      </c>
      <c r="AW1959" s="14" t="s">
        <v>34</v>
      </c>
      <c r="AX1959" s="14" t="s">
        <v>74</v>
      </c>
      <c r="AY1959" s="249" t="s">
        <v>213</v>
      </c>
    </row>
    <row r="1960" s="15" customFormat="1">
      <c r="A1960" s="15"/>
      <c r="B1960" s="250"/>
      <c r="C1960" s="251"/>
      <c r="D1960" s="230" t="s">
        <v>222</v>
      </c>
      <c r="E1960" s="252" t="s">
        <v>19</v>
      </c>
      <c r="F1960" s="253" t="s">
        <v>228</v>
      </c>
      <c r="G1960" s="251"/>
      <c r="H1960" s="254">
        <v>943.95100000000002</v>
      </c>
      <c r="I1960" s="255"/>
      <c r="J1960" s="251"/>
      <c r="K1960" s="251"/>
      <c r="L1960" s="256"/>
      <c r="M1960" s="257"/>
      <c r="N1960" s="258"/>
      <c r="O1960" s="258"/>
      <c r="P1960" s="258"/>
      <c r="Q1960" s="258"/>
      <c r="R1960" s="258"/>
      <c r="S1960" s="258"/>
      <c r="T1960" s="259"/>
      <c r="U1960" s="15"/>
      <c r="V1960" s="15"/>
      <c r="W1960" s="15"/>
      <c r="X1960" s="15"/>
      <c r="Y1960" s="15"/>
      <c r="Z1960" s="15"/>
      <c r="AA1960" s="15"/>
      <c r="AB1960" s="15"/>
      <c r="AC1960" s="15"/>
      <c r="AD1960" s="15"/>
      <c r="AE1960" s="15"/>
      <c r="AT1960" s="260" t="s">
        <v>222</v>
      </c>
      <c r="AU1960" s="260" t="s">
        <v>83</v>
      </c>
      <c r="AV1960" s="15" t="s">
        <v>220</v>
      </c>
      <c r="AW1960" s="15" t="s">
        <v>34</v>
      </c>
      <c r="AX1960" s="15" t="s">
        <v>81</v>
      </c>
      <c r="AY1960" s="260" t="s">
        <v>213</v>
      </c>
    </row>
    <row r="1961" s="2" customFormat="1">
      <c r="A1961" s="40"/>
      <c r="B1961" s="41"/>
      <c r="C1961" s="272" t="s">
        <v>2551</v>
      </c>
      <c r="D1961" s="272" t="s">
        <v>310</v>
      </c>
      <c r="E1961" s="273" t="s">
        <v>2552</v>
      </c>
      <c r="F1961" s="274" t="s">
        <v>2553</v>
      </c>
      <c r="G1961" s="275" t="s">
        <v>236</v>
      </c>
      <c r="H1961" s="276">
        <v>1085.5440000000001</v>
      </c>
      <c r="I1961" s="277"/>
      <c r="J1961" s="278">
        <f>ROUND(I1961*H1961,2)</f>
        <v>0</v>
      </c>
      <c r="K1961" s="274" t="s">
        <v>219</v>
      </c>
      <c r="L1961" s="279"/>
      <c r="M1961" s="280" t="s">
        <v>19</v>
      </c>
      <c r="N1961" s="281" t="s">
        <v>45</v>
      </c>
      <c r="O1961" s="86"/>
      <c r="P1961" s="224">
        <f>O1961*H1961</f>
        <v>0</v>
      </c>
      <c r="Q1961" s="224">
        <v>0.00040000000000000002</v>
      </c>
      <c r="R1961" s="224">
        <f>Q1961*H1961</f>
        <v>0.43421760000000004</v>
      </c>
      <c r="S1961" s="224">
        <v>0</v>
      </c>
      <c r="T1961" s="225">
        <f>S1961*H1961</f>
        <v>0</v>
      </c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R1961" s="226" t="s">
        <v>397</v>
      </c>
      <c r="AT1961" s="226" t="s">
        <v>310</v>
      </c>
      <c r="AU1961" s="226" t="s">
        <v>83</v>
      </c>
      <c r="AY1961" s="19" t="s">
        <v>213</v>
      </c>
      <c r="BE1961" s="227">
        <f>IF(N1961="základní",J1961,0)</f>
        <v>0</v>
      </c>
      <c r="BF1961" s="227">
        <f>IF(N1961="snížená",J1961,0)</f>
        <v>0</v>
      </c>
      <c r="BG1961" s="227">
        <f>IF(N1961="zákl. přenesená",J1961,0)</f>
        <v>0</v>
      </c>
      <c r="BH1961" s="227">
        <f>IF(N1961="sníž. přenesená",J1961,0)</f>
        <v>0</v>
      </c>
      <c r="BI1961" s="227">
        <f>IF(N1961="nulová",J1961,0)</f>
        <v>0</v>
      </c>
      <c r="BJ1961" s="19" t="s">
        <v>81</v>
      </c>
      <c r="BK1961" s="227">
        <f>ROUND(I1961*H1961,2)</f>
        <v>0</v>
      </c>
      <c r="BL1961" s="19" t="s">
        <v>309</v>
      </c>
      <c r="BM1961" s="226" t="s">
        <v>2554</v>
      </c>
    </row>
    <row r="1962" s="14" customFormat="1">
      <c r="A1962" s="14"/>
      <c r="B1962" s="239"/>
      <c r="C1962" s="240"/>
      <c r="D1962" s="230" t="s">
        <v>222</v>
      </c>
      <c r="E1962" s="241" t="s">
        <v>19</v>
      </c>
      <c r="F1962" s="242" t="s">
        <v>2555</v>
      </c>
      <c r="G1962" s="240"/>
      <c r="H1962" s="243">
        <v>1085.5440000000001</v>
      </c>
      <c r="I1962" s="244"/>
      <c r="J1962" s="240"/>
      <c r="K1962" s="240"/>
      <c r="L1962" s="245"/>
      <c r="M1962" s="246"/>
      <c r="N1962" s="247"/>
      <c r="O1962" s="247"/>
      <c r="P1962" s="247"/>
      <c r="Q1962" s="247"/>
      <c r="R1962" s="247"/>
      <c r="S1962" s="247"/>
      <c r="T1962" s="248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49" t="s">
        <v>222</v>
      </c>
      <c r="AU1962" s="249" t="s">
        <v>83</v>
      </c>
      <c r="AV1962" s="14" t="s">
        <v>83</v>
      </c>
      <c r="AW1962" s="14" t="s">
        <v>34</v>
      </c>
      <c r="AX1962" s="14" t="s">
        <v>81</v>
      </c>
      <c r="AY1962" s="249" t="s">
        <v>213</v>
      </c>
    </row>
    <row r="1963" s="2" customFormat="1" ht="16.5" customHeight="1">
      <c r="A1963" s="40"/>
      <c r="B1963" s="41"/>
      <c r="C1963" s="215" t="s">
        <v>2556</v>
      </c>
      <c r="D1963" s="215" t="s">
        <v>215</v>
      </c>
      <c r="E1963" s="216" t="s">
        <v>2557</v>
      </c>
      <c r="F1963" s="217" t="s">
        <v>2558</v>
      </c>
      <c r="G1963" s="218" t="s">
        <v>338</v>
      </c>
      <c r="H1963" s="219">
        <v>170</v>
      </c>
      <c r="I1963" s="220"/>
      <c r="J1963" s="221">
        <f>ROUND(I1963*H1963,2)</f>
        <v>0</v>
      </c>
      <c r="K1963" s="217" t="s">
        <v>219</v>
      </c>
      <c r="L1963" s="46"/>
      <c r="M1963" s="222" t="s">
        <v>19</v>
      </c>
      <c r="N1963" s="223" t="s">
        <v>45</v>
      </c>
      <c r="O1963" s="86"/>
      <c r="P1963" s="224">
        <f>O1963*H1963</f>
        <v>0</v>
      </c>
      <c r="Q1963" s="224">
        <v>0</v>
      </c>
      <c r="R1963" s="224">
        <f>Q1963*H1963</f>
        <v>0</v>
      </c>
      <c r="S1963" s="224">
        <v>0.002</v>
      </c>
      <c r="T1963" s="225">
        <f>S1963*H1963</f>
        <v>0.34000000000000002</v>
      </c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R1963" s="226" t="s">
        <v>309</v>
      </c>
      <c r="AT1963" s="226" t="s">
        <v>215</v>
      </c>
      <c r="AU1963" s="226" t="s">
        <v>83</v>
      </c>
      <c r="AY1963" s="19" t="s">
        <v>213</v>
      </c>
      <c r="BE1963" s="227">
        <f>IF(N1963="základní",J1963,0)</f>
        <v>0</v>
      </c>
      <c r="BF1963" s="227">
        <f>IF(N1963="snížená",J1963,0)</f>
        <v>0</v>
      </c>
      <c r="BG1963" s="227">
        <f>IF(N1963="zákl. přenesená",J1963,0)</f>
        <v>0</v>
      </c>
      <c r="BH1963" s="227">
        <f>IF(N1963="sníž. přenesená",J1963,0)</f>
        <v>0</v>
      </c>
      <c r="BI1963" s="227">
        <f>IF(N1963="nulová",J1963,0)</f>
        <v>0</v>
      </c>
      <c r="BJ1963" s="19" t="s">
        <v>81</v>
      </c>
      <c r="BK1963" s="227">
        <f>ROUND(I1963*H1963,2)</f>
        <v>0</v>
      </c>
      <c r="BL1963" s="19" t="s">
        <v>309</v>
      </c>
      <c r="BM1963" s="226" t="s">
        <v>2559</v>
      </c>
    </row>
    <row r="1964" s="13" customFormat="1">
      <c r="A1964" s="13"/>
      <c r="B1964" s="228"/>
      <c r="C1964" s="229"/>
      <c r="D1964" s="230" t="s">
        <v>222</v>
      </c>
      <c r="E1964" s="231" t="s">
        <v>19</v>
      </c>
      <c r="F1964" s="232" t="s">
        <v>271</v>
      </c>
      <c r="G1964" s="229"/>
      <c r="H1964" s="231" t="s">
        <v>19</v>
      </c>
      <c r="I1964" s="233"/>
      <c r="J1964" s="229"/>
      <c r="K1964" s="229"/>
      <c r="L1964" s="234"/>
      <c r="M1964" s="235"/>
      <c r="N1964" s="236"/>
      <c r="O1964" s="236"/>
      <c r="P1964" s="236"/>
      <c r="Q1964" s="236"/>
      <c r="R1964" s="236"/>
      <c r="S1964" s="236"/>
      <c r="T1964" s="237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38" t="s">
        <v>222</v>
      </c>
      <c r="AU1964" s="238" t="s">
        <v>83</v>
      </c>
      <c r="AV1964" s="13" t="s">
        <v>81</v>
      </c>
      <c r="AW1964" s="13" t="s">
        <v>34</v>
      </c>
      <c r="AX1964" s="13" t="s">
        <v>74</v>
      </c>
      <c r="AY1964" s="238" t="s">
        <v>213</v>
      </c>
    </row>
    <row r="1965" s="14" customFormat="1">
      <c r="A1965" s="14"/>
      <c r="B1965" s="239"/>
      <c r="C1965" s="240"/>
      <c r="D1965" s="230" t="s">
        <v>222</v>
      </c>
      <c r="E1965" s="241" t="s">
        <v>19</v>
      </c>
      <c r="F1965" s="242" t="s">
        <v>2560</v>
      </c>
      <c r="G1965" s="240"/>
      <c r="H1965" s="243">
        <v>84</v>
      </c>
      <c r="I1965" s="244"/>
      <c r="J1965" s="240"/>
      <c r="K1965" s="240"/>
      <c r="L1965" s="245"/>
      <c r="M1965" s="246"/>
      <c r="N1965" s="247"/>
      <c r="O1965" s="247"/>
      <c r="P1965" s="247"/>
      <c r="Q1965" s="247"/>
      <c r="R1965" s="247"/>
      <c r="S1965" s="247"/>
      <c r="T1965" s="248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49" t="s">
        <v>222</v>
      </c>
      <c r="AU1965" s="249" t="s">
        <v>83</v>
      </c>
      <c r="AV1965" s="14" t="s">
        <v>83</v>
      </c>
      <c r="AW1965" s="14" t="s">
        <v>34</v>
      </c>
      <c r="AX1965" s="14" t="s">
        <v>74</v>
      </c>
      <c r="AY1965" s="249" t="s">
        <v>213</v>
      </c>
    </row>
    <row r="1966" s="14" customFormat="1">
      <c r="A1966" s="14"/>
      <c r="B1966" s="239"/>
      <c r="C1966" s="240"/>
      <c r="D1966" s="230" t="s">
        <v>222</v>
      </c>
      <c r="E1966" s="241" t="s">
        <v>19</v>
      </c>
      <c r="F1966" s="242" t="s">
        <v>2561</v>
      </c>
      <c r="G1966" s="240"/>
      <c r="H1966" s="243">
        <v>86</v>
      </c>
      <c r="I1966" s="244"/>
      <c r="J1966" s="240"/>
      <c r="K1966" s="240"/>
      <c r="L1966" s="245"/>
      <c r="M1966" s="246"/>
      <c r="N1966" s="247"/>
      <c r="O1966" s="247"/>
      <c r="P1966" s="247"/>
      <c r="Q1966" s="247"/>
      <c r="R1966" s="247"/>
      <c r="S1966" s="247"/>
      <c r="T1966" s="248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49" t="s">
        <v>222</v>
      </c>
      <c r="AU1966" s="249" t="s">
        <v>83</v>
      </c>
      <c r="AV1966" s="14" t="s">
        <v>83</v>
      </c>
      <c r="AW1966" s="14" t="s">
        <v>34</v>
      </c>
      <c r="AX1966" s="14" t="s">
        <v>74</v>
      </c>
      <c r="AY1966" s="249" t="s">
        <v>213</v>
      </c>
    </row>
    <row r="1967" s="15" customFormat="1">
      <c r="A1967" s="15"/>
      <c r="B1967" s="250"/>
      <c r="C1967" s="251"/>
      <c r="D1967" s="230" t="s">
        <v>222</v>
      </c>
      <c r="E1967" s="252" t="s">
        <v>19</v>
      </c>
      <c r="F1967" s="253" t="s">
        <v>228</v>
      </c>
      <c r="G1967" s="251"/>
      <c r="H1967" s="254">
        <v>170</v>
      </c>
      <c r="I1967" s="255"/>
      <c r="J1967" s="251"/>
      <c r="K1967" s="251"/>
      <c r="L1967" s="256"/>
      <c r="M1967" s="257"/>
      <c r="N1967" s="258"/>
      <c r="O1967" s="258"/>
      <c r="P1967" s="258"/>
      <c r="Q1967" s="258"/>
      <c r="R1967" s="258"/>
      <c r="S1967" s="258"/>
      <c r="T1967" s="259"/>
      <c r="U1967" s="15"/>
      <c r="V1967" s="15"/>
      <c r="W1967" s="15"/>
      <c r="X1967" s="15"/>
      <c r="Y1967" s="15"/>
      <c r="Z1967" s="15"/>
      <c r="AA1967" s="15"/>
      <c r="AB1967" s="15"/>
      <c r="AC1967" s="15"/>
      <c r="AD1967" s="15"/>
      <c r="AE1967" s="15"/>
      <c r="AT1967" s="260" t="s">
        <v>222</v>
      </c>
      <c r="AU1967" s="260" t="s">
        <v>83</v>
      </c>
      <c r="AV1967" s="15" t="s">
        <v>220</v>
      </c>
      <c r="AW1967" s="15" t="s">
        <v>34</v>
      </c>
      <c r="AX1967" s="15" t="s">
        <v>81</v>
      </c>
      <c r="AY1967" s="260" t="s">
        <v>213</v>
      </c>
    </row>
    <row r="1968" s="2" customFormat="1" ht="16.5" customHeight="1">
      <c r="A1968" s="40"/>
      <c r="B1968" s="41"/>
      <c r="C1968" s="215" t="s">
        <v>2562</v>
      </c>
      <c r="D1968" s="215" t="s">
        <v>215</v>
      </c>
      <c r="E1968" s="216" t="s">
        <v>2563</v>
      </c>
      <c r="F1968" s="217" t="s">
        <v>2564</v>
      </c>
      <c r="G1968" s="218" t="s">
        <v>338</v>
      </c>
      <c r="H1968" s="219">
        <v>130.24000000000001</v>
      </c>
      <c r="I1968" s="220"/>
      <c r="J1968" s="221">
        <f>ROUND(I1968*H1968,2)</f>
        <v>0</v>
      </c>
      <c r="K1968" s="217" t="s">
        <v>219</v>
      </c>
      <c r="L1968" s="46"/>
      <c r="M1968" s="222" t="s">
        <v>19</v>
      </c>
      <c r="N1968" s="223" t="s">
        <v>45</v>
      </c>
      <c r="O1968" s="86"/>
      <c r="P1968" s="224">
        <f>O1968*H1968</f>
        <v>0</v>
      </c>
      <c r="Q1968" s="224">
        <v>0</v>
      </c>
      <c r="R1968" s="224">
        <f>Q1968*H1968</f>
        <v>0</v>
      </c>
      <c r="S1968" s="224">
        <v>0.00167</v>
      </c>
      <c r="T1968" s="225">
        <f>S1968*H1968</f>
        <v>0.21750080000000002</v>
      </c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R1968" s="226" t="s">
        <v>309</v>
      </c>
      <c r="AT1968" s="226" t="s">
        <v>215</v>
      </c>
      <c r="AU1968" s="226" t="s">
        <v>83</v>
      </c>
      <c r="AY1968" s="19" t="s">
        <v>213</v>
      </c>
      <c r="BE1968" s="227">
        <f>IF(N1968="základní",J1968,0)</f>
        <v>0</v>
      </c>
      <c r="BF1968" s="227">
        <f>IF(N1968="snížená",J1968,0)</f>
        <v>0</v>
      </c>
      <c r="BG1968" s="227">
        <f>IF(N1968="zákl. přenesená",J1968,0)</f>
        <v>0</v>
      </c>
      <c r="BH1968" s="227">
        <f>IF(N1968="sníž. přenesená",J1968,0)</f>
        <v>0</v>
      </c>
      <c r="BI1968" s="227">
        <f>IF(N1968="nulová",J1968,0)</f>
        <v>0</v>
      </c>
      <c r="BJ1968" s="19" t="s">
        <v>81</v>
      </c>
      <c r="BK1968" s="227">
        <f>ROUND(I1968*H1968,2)</f>
        <v>0</v>
      </c>
      <c r="BL1968" s="19" t="s">
        <v>309</v>
      </c>
      <c r="BM1968" s="226" t="s">
        <v>2565</v>
      </c>
    </row>
    <row r="1969" s="13" customFormat="1">
      <c r="A1969" s="13"/>
      <c r="B1969" s="228"/>
      <c r="C1969" s="229"/>
      <c r="D1969" s="230" t="s">
        <v>222</v>
      </c>
      <c r="E1969" s="231" t="s">
        <v>19</v>
      </c>
      <c r="F1969" s="232" t="s">
        <v>271</v>
      </c>
      <c r="G1969" s="229"/>
      <c r="H1969" s="231" t="s">
        <v>19</v>
      </c>
      <c r="I1969" s="233"/>
      <c r="J1969" s="229"/>
      <c r="K1969" s="229"/>
      <c r="L1969" s="234"/>
      <c r="M1969" s="235"/>
      <c r="N1969" s="236"/>
      <c r="O1969" s="236"/>
      <c r="P1969" s="236"/>
      <c r="Q1969" s="236"/>
      <c r="R1969" s="236"/>
      <c r="S1969" s="236"/>
      <c r="T1969" s="237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38" t="s">
        <v>222</v>
      </c>
      <c r="AU1969" s="238" t="s">
        <v>83</v>
      </c>
      <c r="AV1969" s="13" t="s">
        <v>81</v>
      </c>
      <c r="AW1969" s="13" t="s">
        <v>34</v>
      </c>
      <c r="AX1969" s="13" t="s">
        <v>74</v>
      </c>
      <c r="AY1969" s="238" t="s">
        <v>213</v>
      </c>
    </row>
    <row r="1970" s="14" customFormat="1">
      <c r="A1970" s="14"/>
      <c r="B1970" s="239"/>
      <c r="C1970" s="240"/>
      <c r="D1970" s="230" t="s">
        <v>222</v>
      </c>
      <c r="E1970" s="241" t="s">
        <v>19</v>
      </c>
      <c r="F1970" s="242" t="s">
        <v>2566</v>
      </c>
      <c r="G1970" s="240"/>
      <c r="H1970" s="243">
        <v>60.240000000000002</v>
      </c>
      <c r="I1970" s="244"/>
      <c r="J1970" s="240"/>
      <c r="K1970" s="240"/>
      <c r="L1970" s="245"/>
      <c r="M1970" s="246"/>
      <c r="N1970" s="247"/>
      <c r="O1970" s="247"/>
      <c r="P1970" s="247"/>
      <c r="Q1970" s="247"/>
      <c r="R1970" s="247"/>
      <c r="S1970" s="247"/>
      <c r="T1970" s="248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49" t="s">
        <v>222</v>
      </c>
      <c r="AU1970" s="249" t="s">
        <v>83</v>
      </c>
      <c r="AV1970" s="14" t="s">
        <v>83</v>
      </c>
      <c r="AW1970" s="14" t="s">
        <v>34</v>
      </c>
      <c r="AX1970" s="14" t="s">
        <v>74</v>
      </c>
      <c r="AY1970" s="249" t="s">
        <v>213</v>
      </c>
    </row>
    <row r="1971" s="14" customFormat="1">
      <c r="A1971" s="14"/>
      <c r="B1971" s="239"/>
      <c r="C1971" s="240"/>
      <c r="D1971" s="230" t="s">
        <v>222</v>
      </c>
      <c r="E1971" s="241" t="s">
        <v>19</v>
      </c>
      <c r="F1971" s="242" t="s">
        <v>2567</v>
      </c>
      <c r="G1971" s="240"/>
      <c r="H1971" s="243">
        <v>50.799999999999997</v>
      </c>
      <c r="I1971" s="244"/>
      <c r="J1971" s="240"/>
      <c r="K1971" s="240"/>
      <c r="L1971" s="245"/>
      <c r="M1971" s="246"/>
      <c r="N1971" s="247"/>
      <c r="O1971" s="247"/>
      <c r="P1971" s="247"/>
      <c r="Q1971" s="247"/>
      <c r="R1971" s="247"/>
      <c r="S1971" s="247"/>
      <c r="T1971" s="248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49" t="s">
        <v>222</v>
      </c>
      <c r="AU1971" s="249" t="s">
        <v>83</v>
      </c>
      <c r="AV1971" s="14" t="s">
        <v>83</v>
      </c>
      <c r="AW1971" s="14" t="s">
        <v>34</v>
      </c>
      <c r="AX1971" s="14" t="s">
        <v>74</v>
      </c>
      <c r="AY1971" s="249" t="s">
        <v>213</v>
      </c>
    </row>
    <row r="1972" s="14" customFormat="1">
      <c r="A1972" s="14"/>
      <c r="B1972" s="239"/>
      <c r="C1972" s="240"/>
      <c r="D1972" s="230" t="s">
        <v>222</v>
      </c>
      <c r="E1972" s="241" t="s">
        <v>19</v>
      </c>
      <c r="F1972" s="242" t="s">
        <v>2568</v>
      </c>
      <c r="G1972" s="240"/>
      <c r="H1972" s="243">
        <v>19.199999999999999</v>
      </c>
      <c r="I1972" s="244"/>
      <c r="J1972" s="240"/>
      <c r="K1972" s="240"/>
      <c r="L1972" s="245"/>
      <c r="M1972" s="246"/>
      <c r="N1972" s="247"/>
      <c r="O1972" s="247"/>
      <c r="P1972" s="247"/>
      <c r="Q1972" s="247"/>
      <c r="R1972" s="247"/>
      <c r="S1972" s="247"/>
      <c r="T1972" s="248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49" t="s">
        <v>222</v>
      </c>
      <c r="AU1972" s="249" t="s">
        <v>83</v>
      </c>
      <c r="AV1972" s="14" t="s">
        <v>83</v>
      </c>
      <c r="AW1972" s="14" t="s">
        <v>34</v>
      </c>
      <c r="AX1972" s="14" t="s">
        <v>74</v>
      </c>
      <c r="AY1972" s="249" t="s">
        <v>213</v>
      </c>
    </row>
    <row r="1973" s="15" customFormat="1">
      <c r="A1973" s="15"/>
      <c r="B1973" s="250"/>
      <c r="C1973" s="251"/>
      <c r="D1973" s="230" t="s">
        <v>222</v>
      </c>
      <c r="E1973" s="252" t="s">
        <v>19</v>
      </c>
      <c r="F1973" s="253" t="s">
        <v>228</v>
      </c>
      <c r="G1973" s="251"/>
      <c r="H1973" s="254">
        <v>130.24000000000001</v>
      </c>
      <c r="I1973" s="255"/>
      <c r="J1973" s="251"/>
      <c r="K1973" s="251"/>
      <c r="L1973" s="256"/>
      <c r="M1973" s="257"/>
      <c r="N1973" s="258"/>
      <c r="O1973" s="258"/>
      <c r="P1973" s="258"/>
      <c r="Q1973" s="258"/>
      <c r="R1973" s="258"/>
      <c r="S1973" s="258"/>
      <c r="T1973" s="259"/>
      <c r="U1973" s="15"/>
      <c r="V1973" s="15"/>
      <c r="W1973" s="15"/>
      <c r="X1973" s="15"/>
      <c r="Y1973" s="15"/>
      <c r="Z1973" s="15"/>
      <c r="AA1973" s="15"/>
      <c r="AB1973" s="15"/>
      <c r="AC1973" s="15"/>
      <c r="AD1973" s="15"/>
      <c r="AE1973" s="15"/>
      <c r="AT1973" s="260" t="s">
        <v>222</v>
      </c>
      <c r="AU1973" s="260" t="s">
        <v>83</v>
      </c>
      <c r="AV1973" s="15" t="s">
        <v>220</v>
      </c>
      <c r="AW1973" s="15" t="s">
        <v>34</v>
      </c>
      <c r="AX1973" s="15" t="s">
        <v>81</v>
      </c>
      <c r="AY1973" s="260" t="s">
        <v>213</v>
      </c>
    </row>
    <row r="1974" s="2" customFormat="1" ht="16.5" customHeight="1">
      <c r="A1974" s="40"/>
      <c r="B1974" s="41"/>
      <c r="C1974" s="215" t="s">
        <v>2569</v>
      </c>
      <c r="D1974" s="215" t="s">
        <v>215</v>
      </c>
      <c r="E1974" s="216" t="s">
        <v>2570</v>
      </c>
      <c r="F1974" s="217" t="s">
        <v>2571</v>
      </c>
      <c r="G1974" s="218" t="s">
        <v>338</v>
      </c>
      <c r="H1974" s="219">
        <v>390.73500000000001</v>
      </c>
      <c r="I1974" s="220"/>
      <c r="J1974" s="221">
        <f>ROUND(I1974*H1974,2)</f>
        <v>0</v>
      </c>
      <c r="K1974" s="217" t="s">
        <v>219</v>
      </c>
      <c r="L1974" s="46"/>
      <c r="M1974" s="222" t="s">
        <v>19</v>
      </c>
      <c r="N1974" s="223" t="s">
        <v>45</v>
      </c>
      <c r="O1974" s="86"/>
      <c r="P1974" s="224">
        <f>O1974*H1974</f>
        <v>0</v>
      </c>
      <c r="Q1974" s="224">
        <v>0</v>
      </c>
      <c r="R1974" s="224">
        <f>Q1974*H1974</f>
        <v>0</v>
      </c>
      <c r="S1974" s="224">
        <v>0.0022300000000000002</v>
      </c>
      <c r="T1974" s="225">
        <f>S1974*H1974</f>
        <v>0.87133905000000011</v>
      </c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R1974" s="226" t="s">
        <v>309</v>
      </c>
      <c r="AT1974" s="226" t="s">
        <v>215</v>
      </c>
      <c r="AU1974" s="226" t="s">
        <v>83</v>
      </c>
      <c r="AY1974" s="19" t="s">
        <v>213</v>
      </c>
      <c r="BE1974" s="227">
        <f>IF(N1974="základní",J1974,0)</f>
        <v>0</v>
      </c>
      <c r="BF1974" s="227">
        <f>IF(N1974="snížená",J1974,0)</f>
        <v>0</v>
      </c>
      <c r="BG1974" s="227">
        <f>IF(N1974="zákl. přenesená",J1974,0)</f>
        <v>0</v>
      </c>
      <c r="BH1974" s="227">
        <f>IF(N1974="sníž. přenesená",J1974,0)</f>
        <v>0</v>
      </c>
      <c r="BI1974" s="227">
        <f>IF(N1974="nulová",J1974,0)</f>
        <v>0</v>
      </c>
      <c r="BJ1974" s="19" t="s">
        <v>81</v>
      </c>
      <c r="BK1974" s="227">
        <f>ROUND(I1974*H1974,2)</f>
        <v>0</v>
      </c>
      <c r="BL1974" s="19" t="s">
        <v>309</v>
      </c>
      <c r="BM1974" s="226" t="s">
        <v>2572</v>
      </c>
    </row>
    <row r="1975" s="13" customFormat="1">
      <c r="A1975" s="13"/>
      <c r="B1975" s="228"/>
      <c r="C1975" s="229"/>
      <c r="D1975" s="230" t="s">
        <v>222</v>
      </c>
      <c r="E1975" s="231" t="s">
        <v>19</v>
      </c>
      <c r="F1975" s="232" t="s">
        <v>271</v>
      </c>
      <c r="G1975" s="229"/>
      <c r="H1975" s="231" t="s">
        <v>19</v>
      </c>
      <c r="I1975" s="233"/>
      <c r="J1975" s="229"/>
      <c r="K1975" s="229"/>
      <c r="L1975" s="234"/>
      <c r="M1975" s="235"/>
      <c r="N1975" s="236"/>
      <c r="O1975" s="236"/>
      <c r="P1975" s="236"/>
      <c r="Q1975" s="236"/>
      <c r="R1975" s="236"/>
      <c r="S1975" s="236"/>
      <c r="T1975" s="237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38" t="s">
        <v>222</v>
      </c>
      <c r="AU1975" s="238" t="s">
        <v>83</v>
      </c>
      <c r="AV1975" s="13" t="s">
        <v>81</v>
      </c>
      <c r="AW1975" s="13" t="s">
        <v>34</v>
      </c>
      <c r="AX1975" s="13" t="s">
        <v>74</v>
      </c>
      <c r="AY1975" s="238" t="s">
        <v>213</v>
      </c>
    </row>
    <row r="1976" s="14" customFormat="1">
      <c r="A1976" s="14"/>
      <c r="B1976" s="239"/>
      <c r="C1976" s="240"/>
      <c r="D1976" s="230" t="s">
        <v>222</v>
      </c>
      <c r="E1976" s="241" t="s">
        <v>19</v>
      </c>
      <c r="F1976" s="242" t="s">
        <v>2573</v>
      </c>
      <c r="G1976" s="240"/>
      <c r="H1976" s="243">
        <v>109.444</v>
      </c>
      <c r="I1976" s="244"/>
      <c r="J1976" s="240"/>
      <c r="K1976" s="240"/>
      <c r="L1976" s="245"/>
      <c r="M1976" s="246"/>
      <c r="N1976" s="247"/>
      <c r="O1976" s="247"/>
      <c r="P1976" s="247"/>
      <c r="Q1976" s="247"/>
      <c r="R1976" s="247"/>
      <c r="S1976" s="247"/>
      <c r="T1976" s="248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49" t="s">
        <v>222</v>
      </c>
      <c r="AU1976" s="249" t="s">
        <v>83</v>
      </c>
      <c r="AV1976" s="14" t="s">
        <v>83</v>
      </c>
      <c r="AW1976" s="14" t="s">
        <v>34</v>
      </c>
      <c r="AX1976" s="14" t="s">
        <v>74</v>
      </c>
      <c r="AY1976" s="249" t="s">
        <v>213</v>
      </c>
    </row>
    <row r="1977" s="14" customFormat="1">
      <c r="A1977" s="14"/>
      <c r="B1977" s="239"/>
      <c r="C1977" s="240"/>
      <c r="D1977" s="230" t="s">
        <v>222</v>
      </c>
      <c r="E1977" s="241" t="s">
        <v>19</v>
      </c>
      <c r="F1977" s="242" t="s">
        <v>2574</v>
      </c>
      <c r="G1977" s="240"/>
      <c r="H1977" s="243">
        <v>161.88999999999999</v>
      </c>
      <c r="I1977" s="244"/>
      <c r="J1977" s="240"/>
      <c r="K1977" s="240"/>
      <c r="L1977" s="245"/>
      <c r="M1977" s="246"/>
      <c r="N1977" s="247"/>
      <c r="O1977" s="247"/>
      <c r="P1977" s="247"/>
      <c r="Q1977" s="247"/>
      <c r="R1977" s="247"/>
      <c r="S1977" s="247"/>
      <c r="T1977" s="248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49" t="s">
        <v>222</v>
      </c>
      <c r="AU1977" s="249" t="s">
        <v>83</v>
      </c>
      <c r="AV1977" s="14" t="s">
        <v>83</v>
      </c>
      <c r="AW1977" s="14" t="s">
        <v>34</v>
      </c>
      <c r="AX1977" s="14" t="s">
        <v>74</v>
      </c>
      <c r="AY1977" s="249" t="s">
        <v>213</v>
      </c>
    </row>
    <row r="1978" s="14" customFormat="1">
      <c r="A1978" s="14"/>
      <c r="B1978" s="239"/>
      <c r="C1978" s="240"/>
      <c r="D1978" s="230" t="s">
        <v>222</v>
      </c>
      <c r="E1978" s="241" t="s">
        <v>19</v>
      </c>
      <c r="F1978" s="242" t="s">
        <v>2575</v>
      </c>
      <c r="G1978" s="240"/>
      <c r="H1978" s="243">
        <v>51.18</v>
      </c>
      <c r="I1978" s="244"/>
      <c r="J1978" s="240"/>
      <c r="K1978" s="240"/>
      <c r="L1978" s="245"/>
      <c r="M1978" s="246"/>
      <c r="N1978" s="247"/>
      <c r="O1978" s="247"/>
      <c r="P1978" s="247"/>
      <c r="Q1978" s="247"/>
      <c r="R1978" s="247"/>
      <c r="S1978" s="247"/>
      <c r="T1978" s="248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49" t="s">
        <v>222</v>
      </c>
      <c r="AU1978" s="249" t="s">
        <v>83</v>
      </c>
      <c r="AV1978" s="14" t="s">
        <v>83</v>
      </c>
      <c r="AW1978" s="14" t="s">
        <v>34</v>
      </c>
      <c r="AX1978" s="14" t="s">
        <v>74</v>
      </c>
      <c r="AY1978" s="249" t="s">
        <v>213</v>
      </c>
    </row>
    <row r="1979" s="14" customFormat="1">
      <c r="A1979" s="14"/>
      <c r="B1979" s="239"/>
      <c r="C1979" s="240"/>
      <c r="D1979" s="230" t="s">
        <v>222</v>
      </c>
      <c r="E1979" s="241" t="s">
        <v>19</v>
      </c>
      <c r="F1979" s="242" t="s">
        <v>2576</v>
      </c>
      <c r="G1979" s="240"/>
      <c r="H1979" s="243">
        <v>68.221000000000004</v>
      </c>
      <c r="I1979" s="244"/>
      <c r="J1979" s="240"/>
      <c r="K1979" s="240"/>
      <c r="L1979" s="245"/>
      <c r="M1979" s="246"/>
      <c r="N1979" s="247"/>
      <c r="O1979" s="247"/>
      <c r="P1979" s="247"/>
      <c r="Q1979" s="247"/>
      <c r="R1979" s="247"/>
      <c r="S1979" s="247"/>
      <c r="T1979" s="248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49" t="s">
        <v>222</v>
      </c>
      <c r="AU1979" s="249" t="s">
        <v>83</v>
      </c>
      <c r="AV1979" s="14" t="s">
        <v>83</v>
      </c>
      <c r="AW1979" s="14" t="s">
        <v>34</v>
      </c>
      <c r="AX1979" s="14" t="s">
        <v>74</v>
      </c>
      <c r="AY1979" s="249" t="s">
        <v>213</v>
      </c>
    </row>
    <row r="1980" s="15" customFormat="1">
      <c r="A1980" s="15"/>
      <c r="B1980" s="250"/>
      <c r="C1980" s="251"/>
      <c r="D1980" s="230" t="s">
        <v>222</v>
      </c>
      <c r="E1980" s="252" t="s">
        <v>19</v>
      </c>
      <c r="F1980" s="253" t="s">
        <v>228</v>
      </c>
      <c r="G1980" s="251"/>
      <c r="H1980" s="254">
        <v>390.73500000000001</v>
      </c>
      <c r="I1980" s="255"/>
      <c r="J1980" s="251"/>
      <c r="K1980" s="251"/>
      <c r="L1980" s="256"/>
      <c r="M1980" s="257"/>
      <c r="N1980" s="258"/>
      <c r="O1980" s="258"/>
      <c r="P1980" s="258"/>
      <c r="Q1980" s="258"/>
      <c r="R1980" s="258"/>
      <c r="S1980" s="258"/>
      <c r="T1980" s="259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60" t="s">
        <v>222</v>
      </c>
      <c r="AU1980" s="260" t="s">
        <v>83</v>
      </c>
      <c r="AV1980" s="15" t="s">
        <v>220</v>
      </c>
      <c r="AW1980" s="15" t="s">
        <v>34</v>
      </c>
      <c r="AX1980" s="15" t="s">
        <v>81</v>
      </c>
      <c r="AY1980" s="260" t="s">
        <v>213</v>
      </c>
    </row>
    <row r="1981" s="2" customFormat="1" ht="16.5" customHeight="1">
      <c r="A1981" s="40"/>
      <c r="B1981" s="41"/>
      <c r="C1981" s="215" t="s">
        <v>2577</v>
      </c>
      <c r="D1981" s="215" t="s">
        <v>215</v>
      </c>
      <c r="E1981" s="216" t="s">
        <v>2578</v>
      </c>
      <c r="F1981" s="217" t="s">
        <v>2579</v>
      </c>
      <c r="G1981" s="218" t="s">
        <v>338</v>
      </c>
      <c r="H1981" s="219">
        <v>168.28200000000001</v>
      </c>
      <c r="I1981" s="220"/>
      <c r="J1981" s="221">
        <f>ROUND(I1981*H1981,2)</f>
        <v>0</v>
      </c>
      <c r="K1981" s="217" t="s">
        <v>219</v>
      </c>
      <c r="L1981" s="46"/>
      <c r="M1981" s="222" t="s">
        <v>19</v>
      </c>
      <c r="N1981" s="223" t="s">
        <v>45</v>
      </c>
      <c r="O1981" s="86"/>
      <c r="P1981" s="224">
        <f>O1981*H1981</f>
        <v>0</v>
      </c>
      <c r="Q1981" s="224">
        <v>0</v>
      </c>
      <c r="R1981" s="224">
        <f>Q1981*H1981</f>
        <v>0</v>
      </c>
      <c r="S1981" s="224">
        <v>0.0060499999999999998</v>
      </c>
      <c r="T1981" s="225">
        <f>S1981*H1981</f>
        <v>1.0181061</v>
      </c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R1981" s="226" t="s">
        <v>309</v>
      </c>
      <c r="AT1981" s="226" t="s">
        <v>215</v>
      </c>
      <c r="AU1981" s="226" t="s">
        <v>83</v>
      </c>
      <c r="AY1981" s="19" t="s">
        <v>213</v>
      </c>
      <c r="BE1981" s="227">
        <f>IF(N1981="základní",J1981,0)</f>
        <v>0</v>
      </c>
      <c r="BF1981" s="227">
        <f>IF(N1981="snížená",J1981,0)</f>
        <v>0</v>
      </c>
      <c r="BG1981" s="227">
        <f>IF(N1981="zákl. přenesená",J1981,0)</f>
        <v>0</v>
      </c>
      <c r="BH1981" s="227">
        <f>IF(N1981="sníž. přenesená",J1981,0)</f>
        <v>0</v>
      </c>
      <c r="BI1981" s="227">
        <f>IF(N1981="nulová",J1981,0)</f>
        <v>0</v>
      </c>
      <c r="BJ1981" s="19" t="s">
        <v>81</v>
      </c>
      <c r="BK1981" s="227">
        <f>ROUND(I1981*H1981,2)</f>
        <v>0</v>
      </c>
      <c r="BL1981" s="19" t="s">
        <v>309</v>
      </c>
      <c r="BM1981" s="226" t="s">
        <v>2580</v>
      </c>
    </row>
    <row r="1982" s="13" customFormat="1">
      <c r="A1982" s="13"/>
      <c r="B1982" s="228"/>
      <c r="C1982" s="229"/>
      <c r="D1982" s="230" t="s">
        <v>222</v>
      </c>
      <c r="E1982" s="231" t="s">
        <v>19</v>
      </c>
      <c r="F1982" s="232" t="s">
        <v>271</v>
      </c>
      <c r="G1982" s="229"/>
      <c r="H1982" s="231" t="s">
        <v>19</v>
      </c>
      <c r="I1982" s="233"/>
      <c r="J1982" s="229"/>
      <c r="K1982" s="229"/>
      <c r="L1982" s="234"/>
      <c r="M1982" s="235"/>
      <c r="N1982" s="236"/>
      <c r="O1982" s="236"/>
      <c r="P1982" s="236"/>
      <c r="Q1982" s="236"/>
      <c r="R1982" s="236"/>
      <c r="S1982" s="236"/>
      <c r="T1982" s="237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38" t="s">
        <v>222</v>
      </c>
      <c r="AU1982" s="238" t="s">
        <v>83</v>
      </c>
      <c r="AV1982" s="13" t="s">
        <v>81</v>
      </c>
      <c r="AW1982" s="13" t="s">
        <v>34</v>
      </c>
      <c r="AX1982" s="13" t="s">
        <v>74</v>
      </c>
      <c r="AY1982" s="238" t="s">
        <v>213</v>
      </c>
    </row>
    <row r="1983" s="14" customFormat="1">
      <c r="A1983" s="14"/>
      <c r="B1983" s="239"/>
      <c r="C1983" s="240"/>
      <c r="D1983" s="230" t="s">
        <v>222</v>
      </c>
      <c r="E1983" s="241" t="s">
        <v>19</v>
      </c>
      <c r="F1983" s="242" t="s">
        <v>2581</v>
      </c>
      <c r="G1983" s="240"/>
      <c r="H1983" s="243">
        <v>83.159999999999997</v>
      </c>
      <c r="I1983" s="244"/>
      <c r="J1983" s="240"/>
      <c r="K1983" s="240"/>
      <c r="L1983" s="245"/>
      <c r="M1983" s="246"/>
      <c r="N1983" s="247"/>
      <c r="O1983" s="247"/>
      <c r="P1983" s="247"/>
      <c r="Q1983" s="247"/>
      <c r="R1983" s="247"/>
      <c r="S1983" s="247"/>
      <c r="T1983" s="248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49" t="s">
        <v>222</v>
      </c>
      <c r="AU1983" s="249" t="s">
        <v>83</v>
      </c>
      <c r="AV1983" s="14" t="s">
        <v>83</v>
      </c>
      <c r="AW1983" s="14" t="s">
        <v>34</v>
      </c>
      <c r="AX1983" s="14" t="s">
        <v>74</v>
      </c>
      <c r="AY1983" s="249" t="s">
        <v>213</v>
      </c>
    </row>
    <row r="1984" s="14" customFormat="1">
      <c r="A1984" s="14"/>
      <c r="B1984" s="239"/>
      <c r="C1984" s="240"/>
      <c r="D1984" s="230" t="s">
        <v>222</v>
      </c>
      <c r="E1984" s="241" t="s">
        <v>19</v>
      </c>
      <c r="F1984" s="242" t="s">
        <v>2582</v>
      </c>
      <c r="G1984" s="240"/>
      <c r="H1984" s="243">
        <v>85.122</v>
      </c>
      <c r="I1984" s="244"/>
      <c r="J1984" s="240"/>
      <c r="K1984" s="240"/>
      <c r="L1984" s="245"/>
      <c r="M1984" s="246"/>
      <c r="N1984" s="247"/>
      <c r="O1984" s="247"/>
      <c r="P1984" s="247"/>
      <c r="Q1984" s="247"/>
      <c r="R1984" s="247"/>
      <c r="S1984" s="247"/>
      <c r="T1984" s="248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49" t="s">
        <v>222</v>
      </c>
      <c r="AU1984" s="249" t="s">
        <v>83</v>
      </c>
      <c r="AV1984" s="14" t="s">
        <v>83</v>
      </c>
      <c r="AW1984" s="14" t="s">
        <v>34</v>
      </c>
      <c r="AX1984" s="14" t="s">
        <v>74</v>
      </c>
      <c r="AY1984" s="249" t="s">
        <v>213</v>
      </c>
    </row>
    <row r="1985" s="15" customFormat="1">
      <c r="A1985" s="15"/>
      <c r="B1985" s="250"/>
      <c r="C1985" s="251"/>
      <c r="D1985" s="230" t="s">
        <v>222</v>
      </c>
      <c r="E1985" s="252" t="s">
        <v>19</v>
      </c>
      <c r="F1985" s="253" t="s">
        <v>228</v>
      </c>
      <c r="G1985" s="251"/>
      <c r="H1985" s="254">
        <v>168.28200000000001</v>
      </c>
      <c r="I1985" s="255"/>
      <c r="J1985" s="251"/>
      <c r="K1985" s="251"/>
      <c r="L1985" s="256"/>
      <c r="M1985" s="257"/>
      <c r="N1985" s="258"/>
      <c r="O1985" s="258"/>
      <c r="P1985" s="258"/>
      <c r="Q1985" s="258"/>
      <c r="R1985" s="258"/>
      <c r="S1985" s="258"/>
      <c r="T1985" s="259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60" t="s">
        <v>222</v>
      </c>
      <c r="AU1985" s="260" t="s">
        <v>83</v>
      </c>
      <c r="AV1985" s="15" t="s">
        <v>220</v>
      </c>
      <c r="AW1985" s="15" t="s">
        <v>34</v>
      </c>
      <c r="AX1985" s="15" t="s">
        <v>81</v>
      </c>
      <c r="AY1985" s="260" t="s">
        <v>213</v>
      </c>
    </row>
    <row r="1986" s="2" customFormat="1" ht="16.5" customHeight="1">
      <c r="A1986" s="40"/>
      <c r="B1986" s="41"/>
      <c r="C1986" s="215" t="s">
        <v>2583</v>
      </c>
      <c r="D1986" s="215" t="s">
        <v>215</v>
      </c>
      <c r="E1986" s="216" t="s">
        <v>2584</v>
      </c>
      <c r="F1986" s="217" t="s">
        <v>2585</v>
      </c>
      <c r="G1986" s="218" t="s">
        <v>338</v>
      </c>
      <c r="H1986" s="219">
        <v>48.780000000000001</v>
      </c>
      <c r="I1986" s="220"/>
      <c r="J1986" s="221">
        <f>ROUND(I1986*H1986,2)</f>
        <v>0</v>
      </c>
      <c r="K1986" s="217" t="s">
        <v>219</v>
      </c>
      <c r="L1986" s="46"/>
      <c r="M1986" s="222" t="s">
        <v>19</v>
      </c>
      <c r="N1986" s="223" t="s">
        <v>45</v>
      </c>
      <c r="O1986" s="86"/>
      <c r="P1986" s="224">
        <f>O1986*H1986</f>
        <v>0</v>
      </c>
      <c r="Q1986" s="224">
        <v>0</v>
      </c>
      <c r="R1986" s="224">
        <f>Q1986*H1986</f>
        <v>0</v>
      </c>
      <c r="S1986" s="224">
        <v>0.0039399999999999999</v>
      </c>
      <c r="T1986" s="225">
        <f>S1986*H1986</f>
        <v>0.19219320000000001</v>
      </c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R1986" s="226" t="s">
        <v>309</v>
      </c>
      <c r="AT1986" s="226" t="s">
        <v>215</v>
      </c>
      <c r="AU1986" s="226" t="s">
        <v>83</v>
      </c>
      <c r="AY1986" s="19" t="s">
        <v>213</v>
      </c>
      <c r="BE1986" s="227">
        <f>IF(N1986="základní",J1986,0)</f>
        <v>0</v>
      </c>
      <c r="BF1986" s="227">
        <f>IF(N1986="snížená",J1986,0)</f>
        <v>0</v>
      </c>
      <c r="BG1986" s="227">
        <f>IF(N1986="zákl. přenesená",J1986,0)</f>
        <v>0</v>
      </c>
      <c r="BH1986" s="227">
        <f>IF(N1986="sníž. přenesená",J1986,0)</f>
        <v>0</v>
      </c>
      <c r="BI1986" s="227">
        <f>IF(N1986="nulová",J1986,0)</f>
        <v>0</v>
      </c>
      <c r="BJ1986" s="19" t="s">
        <v>81</v>
      </c>
      <c r="BK1986" s="227">
        <f>ROUND(I1986*H1986,2)</f>
        <v>0</v>
      </c>
      <c r="BL1986" s="19" t="s">
        <v>309</v>
      </c>
      <c r="BM1986" s="226" t="s">
        <v>2586</v>
      </c>
    </row>
    <row r="1987" s="13" customFormat="1">
      <c r="A1987" s="13"/>
      <c r="B1987" s="228"/>
      <c r="C1987" s="229"/>
      <c r="D1987" s="230" t="s">
        <v>222</v>
      </c>
      <c r="E1987" s="231" t="s">
        <v>19</v>
      </c>
      <c r="F1987" s="232" t="s">
        <v>271</v>
      </c>
      <c r="G1987" s="229"/>
      <c r="H1987" s="231" t="s">
        <v>19</v>
      </c>
      <c r="I1987" s="233"/>
      <c r="J1987" s="229"/>
      <c r="K1987" s="229"/>
      <c r="L1987" s="234"/>
      <c r="M1987" s="235"/>
      <c r="N1987" s="236"/>
      <c r="O1987" s="236"/>
      <c r="P1987" s="236"/>
      <c r="Q1987" s="236"/>
      <c r="R1987" s="236"/>
      <c r="S1987" s="236"/>
      <c r="T1987" s="237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38" t="s">
        <v>222</v>
      </c>
      <c r="AU1987" s="238" t="s">
        <v>83</v>
      </c>
      <c r="AV1987" s="13" t="s">
        <v>81</v>
      </c>
      <c r="AW1987" s="13" t="s">
        <v>34</v>
      </c>
      <c r="AX1987" s="13" t="s">
        <v>74</v>
      </c>
      <c r="AY1987" s="238" t="s">
        <v>213</v>
      </c>
    </row>
    <row r="1988" s="14" customFormat="1">
      <c r="A1988" s="14"/>
      <c r="B1988" s="239"/>
      <c r="C1988" s="240"/>
      <c r="D1988" s="230" t="s">
        <v>222</v>
      </c>
      <c r="E1988" s="241" t="s">
        <v>19</v>
      </c>
      <c r="F1988" s="242" t="s">
        <v>2587</v>
      </c>
      <c r="G1988" s="240"/>
      <c r="H1988" s="243">
        <v>22.25</v>
      </c>
      <c r="I1988" s="244"/>
      <c r="J1988" s="240"/>
      <c r="K1988" s="240"/>
      <c r="L1988" s="245"/>
      <c r="M1988" s="246"/>
      <c r="N1988" s="247"/>
      <c r="O1988" s="247"/>
      <c r="P1988" s="247"/>
      <c r="Q1988" s="247"/>
      <c r="R1988" s="247"/>
      <c r="S1988" s="247"/>
      <c r="T1988" s="248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49" t="s">
        <v>222</v>
      </c>
      <c r="AU1988" s="249" t="s">
        <v>83</v>
      </c>
      <c r="AV1988" s="14" t="s">
        <v>83</v>
      </c>
      <c r="AW1988" s="14" t="s">
        <v>34</v>
      </c>
      <c r="AX1988" s="14" t="s">
        <v>74</v>
      </c>
      <c r="AY1988" s="249" t="s">
        <v>213</v>
      </c>
    </row>
    <row r="1989" s="14" customFormat="1">
      <c r="A1989" s="14"/>
      <c r="B1989" s="239"/>
      <c r="C1989" s="240"/>
      <c r="D1989" s="230" t="s">
        <v>222</v>
      </c>
      <c r="E1989" s="241" t="s">
        <v>19</v>
      </c>
      <c r="F1989" s="242" t="s">
        <v>2588</v>
      </c>
      <c r="G1989" s="240"/>
      <c r="H1989" s="243">
        <v>26.530000000000001</v>
      </c>
      <c r="I1989" s="244"/>
      <c r="J1989" s="240"/>
      <c r="K1989" s="240"/>
      <c r="L1989" s="245"/>
      <c r="M1989" s="246"/>
      <c r="N1989" s="247"/>
      <c r="O1989" s="247"/>
      <c r="P1989" s="247"/>
      <c r="Q1989" s="247"/>
      <c r="R1989" s="247"/>
      <c r="S1989" s="247"/>
      <c r="T1989" s="248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49" t="s">
        <v>222</v>
      </c>
      <c r="AU1989" s="249" t="s">
        <v>83</v>
      </c>
      <c r="AV1989" s="14" t="s">
        <v>83</v>
      </c>
      <c r="AW1989" s="14" t="s">
        <v>34</v>
      </c>
      <c r="AX1989" s="14" t="s">
        <v>74</v>
      </c>
      <c r="AY1989" s="249" t="s">
        <v>213</v>
      </c>
    </row>
    <row r="1990" s="15" customFormat="1">
      <c r="A1990" s="15"/>
      <c r="B1990" s="250"/>
      <c r="C1990" s="251"/>
      <c r="D1990" s="230" t="s">
        <v>222</v>
      </c>
      <c r="E1990" s="252" t="s">
        <v>19</v>
      </c>
      <c r="F1990" s="253" t="s">
        <v>228</v>
      </c>
      <c r="G1990" s="251"/>
      <c r="H1990" s="254">
        <v>48.780000000000001</v>
      </c>
      <c r="I1990" s="255"/>
      <c r="J1990" s="251"/>
      <c r="K1990" s="251"/>
      <c r="L1990" s="256"/>
      <c r="M1990" s="257"/>
      <c r="N1990" s="258"/>
      <c r="O1990" s="258"/>
      <c r="P1990" s="258"/>
      <c r="Q1990" s="258"/>
      <c r="R1990" s="258"/>
      <c r="S1990" s="258"/>
      <c r="T1990" s="259"/>
      <c r="U1990" s="15"/>
      <c r="V1990" s="15"/>
      <c r="W1990" s="15"/>
      <c r="X1990" s="15"/>
      <c r="Y1990" s="15"/>
      <c r="Z1990" s="15"/>
      <c r="AA1990" s="15"/>
      <c r="AB1990" s="15"/>
      <c r="AC1990" s="15"/>
      <c r="AD1990" s="15"/>
      <c r="AE1990" s="15"/>
      <c r="AT1990" s="260" t="s">
        <v>222</v>
      </c>
      <c r="AU1990" s="260" t="s">
        <v>83</v>
      </c>
      <c r="AV1990" s="15" t="s">
        <v>220</v>
      </c>
      <c r="AW1990" s="15" t="s">
        <v>34</v>
      </c>
      <c r="AX1990" s="15" t="s">
        <v>81</v>
      </c>
      <c r="AY1990" s="260" t="s">
        <v>213</v>
      </c>
    </row>
    <row r="1991" s="2" customFormat="1" ht="16.5" customHeight="1">
      <c r="A1991" s="40"/>
      <c r="B1991" s="41"/>
      <c r="C1991" s="215" t="s">
        <v>2589</v>
      </c>
      <c r="D1991" s="215" t="s">
        <v>215</v>
      </c>
      <c r="E1991" s="216" t="s">
        <v>2590</v>
      </c>
      <c r="F1991" s="217" t="s">
        <v>2591</v>
      </c>
      <c r="G1991" s="218" t="s">
        <v>338</v>
      </c>
      <c r="H1991" s="219">
        <v>22.675000000000001</v>
      </c>
      <c r="I1991" s="220"/>
      <c r="J1991" s="221">
        <f>ROUND(I1991*H1991,2)</f>
        <v>0</v>
      </c>
      <c r="K1991" s="217" t="s">
        <v>219</v>
      </c>
      <c r="L1991" s="46"/>
      <c r="M1991" s="222" t="s">
        <v>19</v>
      </c>
      <c r="N1991" s="223" t="s">
        <v>45</v>
      </c>
      <c r="O1991" s="86"/>
      <c r="P1991" s="224">
        <f>O1991*H1991</f>
        <v>0</v>
      </c>
      <c r="Q1991" s="224">
        <v>0.0018600000000000001</v>
      </c>
      <c r="R1991" s="224">
        <f>Q1991*H1991</f>
        <v>0.042175500000000005</v>
      </c>
      <c r="S1991" s="224">
        <v>0</v>
      </c>
      <c r="T1991" s="225">
        <f>S1991*H1991</f>
        <v>0</v>
      </c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R1991" s="226" t="s">
        <v>309</v>
      </c>
      <c r="AT1991" s="226" t="s">
        <v>215</v>
      </c>
      <c r="AU1991" s="226" t="s">
        <v>83</v>
      </c>
      <c r="AY1991" s="19" t="s">
        <v>213</v>
      </c>
      <c r="BE1991" s="227">
        <f>IF(N1991="základní",J1991,0)</f>
        <v>0</v>
      </c>
      <c r="BF1991" s="227">
        <f>IF(N1991="snížená",J1991,0)</f>
        <v>0</v>
      </c>
      <c r="BG1991" s="227">
        <f>IF(N1991="zákl. přenesená",J1991,0)</f>
        <v>0</v>
      </c>
      <c r="BH1991" s="227">
        <f>IF(N1991="sníž. přenesená",J1991,0)</f>
        <v>0</v>
      </c>
      <c r="BI1991" s="227">
        <f>IF(N1991="nulová",J1991,0)</f>
        <v>0</v>
      </c>
      <c r="BJ1991" s="19" t="s">
        <v>81</v>
      </c>
      <c r="BK1991" s="227">
        <f>ROUND(I1991*H1991,2)</f>
        <v>0</v>
      </c>
      <c r="BL1991" s="19" t="s">
        <v>309</v>
      </c>
      <c r="BM1991" s="226" t="s">
        <v>2592</v>
      </c>
    </row>
    <row r="1992" s="13" customFormat="1">
      <c r="A1992" s="13"/>
      <c r="B1992" s="228"/>
      <c r="C1992" s="229"/>
      <c r="D1992" s="230" t="s">
        <v>222</v>
      </c>
      <c r="E1992" s="231" t="s">
        <v>19</v>
      </c>
      <c r="F1992" s="232" t="s">
        <v>271</v>
      </c>
      <c r="G1992" s="229"/>
      <c r="H1992" s="231" t="s">
        <v>19</v>
      </c>
      <c r="I1992" s="233"/>
      <c r="J1992" s="229"/>
      <c r="K1992" s="229"/>
      <c r="L1992" s="234"/>
      <c r="M1992" s="235"/>
      <c r="N1992" s="236"/>
      <c r="O1992" s="236"/>
      <c r="P1992" s="236"/>
      <c r="Q1992" s="236"/>
      <c r="R1992" s="236"/>
      <c r="S1992" s="236"/>
      <c r="T1992" s="237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38" t="s">
        <v>222</v>
      </c>
      <c r="AU1992" s="238" t="s">
        <v>83</v>
      </c>
      <c r="AV1992" s="13" t="s">
        <v>81</v>
      </c>
      <c r="AW1992" s="13" t="s">
        <v>34</v>
      </c>
      <c r="AX1992" s="13" t="s">
        <v>74</v>
      </c>
      <c r="AY1992" s="238" t="s">
        <v>213</v>
      </c>
    </row>
    <row r="1993" s="14" customFormat="1">
      <c r="A1993" s="14"/>
      <c r="B1993" s="239"/>
      <c r="C1993" s="240"/>
      <c r="D1993" s="230" t="s">
        <v>222</v>
      </c>
      <c r="E1993" s="241" t="s">
        <v>19</v>
      </c>
      <c r="F1993" s="242" t="s">
        <v>2593</v>
      </c>
      <c r="G1993" s="240"/>
      <c r="H1993" s="243">
        <v>7.5999999999999996</v>
      </c>
      <c r="I1993" s="244"/>
      <c r="J1993" s="240"/>
      <c r="K1993" s="240"/>
      <c r="L1993" s="245"/>
      <c r="M1993" s="246"/>
      <c r="N1993" s="247"/>
      <c r="O1993" s="247"/>
      <c r="P1993" s="247"/>
      <c r="Q1993" s="247"/>
      <c r="R1993" s="247"/>
      <c r="S1993" s="247"/>
      <c r="T1993" s="248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49" t="s">
        <v>222</v>
      </c>
      <c r="AU1993" s="249" t="s">
        <v>83</v>
      </c>
      <c r="AV1993" s="14" t="s">
        <v>83</v>
      </c>
      <c r="AW1993" s="14" t="s">
        <v>34</v>
      </c>
      <c r="AX1993" s="14" t="s">
        <v>74</v>
      </c>
      <c r="AY1993" s="249" t="s">
        <v>213</v>
      </c>
    </row>
    <row r="1994" s="14" customFormat="1">
      <c r="A1994" s="14"/>
      <c r="B1994" s="239"/>
      <c r="C1994" s="240"/>
      <c r="D1994" s="230" t="s">
        <v>222</v>
      </c>
      <c r="E1994" s="241" t="s">
        <v>19</v>
      </c>
      <c r="F1994" s="242" t="s">
        <v>2594</v>
      </c>
      <c r="G1994" s="240"/>
      <c r="H1994" s="243">
        <v>2.3999999999999999</v>
      </c>
      <c r="I1994" s="244"/>
      <c r="J1994" s="240"/>
      <c r="K1994" s="240"/>
      <c r="L1994" s="245"/>
      <c r="M1994" s="246"/>
      <c r="N1994" s="247"/>
      <c r="O1994" s="247"/>
      <c r="P1994" s="247"/>
      <c r="Q1994" s="247"/>
      <c r="R1994" s="247"/>
      <c r="S1994" s="247"/>
      <c r="T1994" s="248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49" t="s">
        <v>222</v>
      </c>
      <c r="AU1994" s="249" t="s">
        <v>83</v>
      </c>
      <c r="AV1994" s="14" t="s">
        <v>83</v>
      </c>
      <c r="AW1994" s="14" t="s">
        <v>34</v>
      </c>
      <c r="AX1994" s="14" t="s">
        <v>74</v>
      </c>
      <c r="AY1994" s="249" t="s">
        <v>213</v>
      </c>
    </row>
    <row r="1995" s="14" customFormat="1">
      <c r="A1995" s="14"/>
      <c r="B1995" s="239"/>
      <c r="C1995" s="240"/>
      <c r="D1995" s="230" t="s">
        <v>222</v>
      </c>
      <c r="E1995" s="241" t="s">
        <v>19</v>
      </c>
      <c r="F1995" s="242" t="s">
        <v>2595</v>
      </c>
      <c r="G1995" s="240"/>
      <c r="H1995" s="243">
        <v>12.675000000000001</v>
      </c>
      <c r="I1995" s="244"/>
      <c r="J1995" s="240"/>
      <c r="K1995" s="240"/>
      <c r="L1995" s="245"/>
      <c r="M1995" s="246"/>
      <c r="N1995" s="247"/>
      <c r="O1995" s="247"/>
      <c r="P1995" s="247"/>
      <c r="Q1995" s="247"/>
      <c r="R1995" s="247"/>
      <c r="S1995" s="247"/>
      <c r="T1995" s="248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49" t="s">
        <v>222</v>
      </c>
      <c r="AU1995" s="249" t="s">
        <v>83</v>
      </c>
      <c r="AV1995" s="14" t="s">
        <v>83</v>
      </c>
      <c r="AW1995" s="14" t="s">
        <v>34</v>
      </c>
      <c r="AX1995" s="14" t="s">
        <v>74</v>
      </c>
      <c r="AY1995" s="249" t="s">
        <v>213</v>
      </c>
    </row>
    <row r="1996" s="15" customFormat="1">
      <c r="A1996" s="15"/>
      <c r="B1996" s="250"/>
      <c r="C1996" s="251"/>
      <c r="D1996" s="230" t="s">
        <v>222</v>
      </c>
      <c r="E1996" s="252" t="s">
        <v>19</v>
      </c>
      <c r="F1996" s="253" t="s">
        <v>228</v>
      </c>
      <c r="G1996" s="251"/>
      <c r="H1996" s="254">
        <v>22.675000000000001</v>
      </c>
      <c r="I1996" s="255"/>
      <c r="J1996" s="251"/>
      <c r="K1996" s="251"/>
      <c r="L1996" s="256"/>
      <c r="M1996" s="257"/>
      <c r="N1996" s="258"/>
      <c r="O1996" s="258"/>
      <c r="P1996" s="258"/>
      <c r="Q1996" s="258"/>
      <c r="R1996" s="258"/>
      <c r="S1996" s="258"/>
      <c r="T1996" s="259"/>
      <c r="U1996" s="15"/>
      <c r="V1996" s="15"/>
      <c r="W1996" s="15"/>
      <c r="X1996" s="15"/>
      <c r="Y1996" s="15"/>
      <c r="Z1996" s="15"/>
      <c r="AA1996" s="15"/>
      <c r="AB1996" s="15"/>
      <c r="AC1996" s="15"/>
      <c r="AD1996" s="15"/>
      <c r="AE1996" s="15"/>
      <c r="AT1996" s="260" t="s">
        <v>222</v>
      </c>
      <c r="AU1996" s="260" t="s">
        <v>83</v>
      </c>
      <c r="AV1996" s="15" t="s">
        <v>220</v>
      </c>
      <c r="AW1996" s="15" t="s">
        <v>34</v>
      </c>
      <c r="AX1996" s="15" t="s">
        <v>81</v>
      </c>
      <c r="AY1996" s="260" t="s">
        <v>213</v>
      </c>
    </row>
    <row r="1997" s="2" customFormat="1" ht="16.5" customHeight="1">
      <c r="A1997" s="40"/>
      <c r="B1997" s="41"/>
      <c r="C1997" s="215" t="s">
        <v>2596</v>
      </c>
      <c r="D1997" s="215" t="s">
        <v>215</v>
      </c>
      <c r="E1997" s="216" t="s">
        <v>2597</v>
      </c>
      <c r="F1997" s="217" t="s">
        <v>2598</v>
      </c>
      <c r="G1997" s="218" t="s">
        <v>338</v>
      </c>
      <c r="H1997" s="219">
        <v>210.80000000000001</v>
      </c>
      <c r="I1997" s="220"/>
      <c r="J1997" s="221">
        <f>ROUND(I1997*H1997,2)</f>
        <v>0</v>
      </c>
      <c r="K1997" s="217" t="s">
        <v>219</v>
      </c>
      <c r="L1997" s="46"/>
      <c r="M1997" s="222" t="s">
        <v>19</v>
      </c>
      <c r="N1997" s="223" t="s">
        <v>45</v>
      </c>
      <c r="O1997" s="86"/>
      <c r="P1997" s="224">
        <f>O1997*H1997</f>
        <v>0</v>
      </c>
      <c r="Q1997" s="224">
        <v>0.00231</v>
      </c>
      <c r="R1997" s="224">
        <f>Q1997*H1997</f>
        <v>0.48694800000000005</v>
      </c>
      <c r="S1997" s="224">
        <v>0</v>
      </c>
      <c r="T1997" s="225">
        <f>S1997*H1997</f>
        <v>0</v>
      </c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R1997" s="226" t="s">
        <v>309</v>
      </c>
      <c r="AT1997" s="226" t="s">
        <v>215</v>
      </c>
      <c r="AU1997" s="226" t="s">
        <v>83</v>
      </c>
      <c r="AY1997" s="19" t="s">
        <v>213</v>
      </c>
      <c r="BE1997" s="227">
        <f>IF(N1997="základní",J1997,0)</f>
        <v>0</v>
      </c>
      <c r="BF1997" s="227">
        <f>IF(N1997="snížená",J1997,0)</f>
        <v>0</v>
      </c>
      <c r="BG1997" s="227">
        <f>IF(N1997="zákl. přenesená",J1997,0)</f>
        <v>0</v>
      </c>
      <c r="BH1997" s="227">
        <f>IF(N1997="sníž. přenesená",J1997,0)</f>
        <v>0</v>
      </c>
      <c r="BI1997" s="227">
        <f>IF(N1997="nulová",J1997,0)</f>
        <v>0</v>
      </c>
      <c r="BJ1997" s="19" t="s">
        <v>81</v>
      </c>
      <c r="BK1997" s="227">
        <f>ROUND(I1997*H1997,2)</f>
        <v>0</v>
      </c>
      <c r="BL1997" s="19" t="s">
        <v>309</v>
      </c>
      <c r="BM1997" s="226" t="s">
        <v>2599</v>
      </c>
    </row>
    <row r="1998" s="13" customFormat="1">
      <c r="A1998" s="13"/>
      <c r="B1998" s="228"/>
      <c r="C1998" s="229"/>
      <c r="D1998" s="230" t="s">
        <v>222</v>
      </c>
      <c r="E1998" s="231" t="s">
        <v>19</v>
      </c>
      <c r="F1998" s="232" t="s">
        <v>271</v>
      </c>
      <c r="G1998" s="229"/>
      <c r="H1998" s="231" t="s">
        <v>19</v>
      </c>
      <c r="I1998" s="233"/>
      <c r="J1998" s="229"/>
      <c r="K1998" s="229"/>
      <c r="L1998" s="234"/>
      <c r="M1998" s="235"/>
      <c r="N1998" s="236"/>
      <c r="O1998" s="236"/>
      <c r="P1998" s="236"/>
      <c r="Q1998" s="236"/>
      <c r="R1998" s="236"/>
      <c r="S1998" s="236"/>
      <c r="T1998" s="237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38" t="s">
        <v>222</v>
      </c>
      <c r="AU1998" s="238" t="s">
        <v>83</v>
      </c>
      <c r="AV1998" s="13" t="s">
        <v>81</v>
      </c>
      <c r="AW1998" s="13" t="s">
        <v>34</v>
      </c>
      <c r="AX1998" s="13" t="s">
        <v>74</v>
      </c>
      <c r="AY1998" s="238" t="s">
        <v>213</v>
      </c>
    </row>
    <row r="1999" s="14" customFormat="1">
      <c r="A1999" s="14"/>
      <c r="B1999" s="239"/>
      <c r="C1999" s="240"/>
      <c r="D1999" s="230" t="s">
        <v>222</v>
      </c>
      <c r="E1999" s="241" t="s">
        <v>19</v>
      </c>
      <c r="F1999" s="242" t="s">
        <v>2600</v>
      </c>
      <c r="G1999" s="240"/>
      <c r="H1999" s="243">
        <v>62.799999999999997</v>
      </c>
      <c r="I1999" s="244"/>
      <c r="J1999" s="240"/>
      <c r="K1999" s="240"/>
      <c r="L1999" s="245"/>
      <c r="M1999" s="246"/>
      <c r="N1999" s="247"/>
      <c r="O1999" s="247"/>
      <c r="P1999" s="247"/>
      <c r="Q1999" s="247"/>
      <c r="R1999" s="247"/>
      <c r="S1999" s="247"/>
      <c r="T1999" s="248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49" t="s">
        <v>222</v>
      </c>
      <c r="AU1999" s="249" t="s">
        <v>83</v>
      </c>
      <c r="AV1999" s="14" t="s">
        <v>83</v>
      </c>
      <c r="AW1999" s="14" t="s">
        <v>34</v>
      </c>
      <c r="AX1999" s="14" t="s">
        <v>74</v>
      </c>
      <c r="AY1999" s="249" t="s">
        <v>213</v>
      </c>
    </row>
    <row r="2000" s="14" customFormat="1">
      <c r="A2000" s="14"/>
      <c r="B2000" s="239"/>
      <c r="C2000" s="240"/>
      <c r="D2000" s="230" t="s">
        <v>222</v>
      </c>
      <c r="E2000" s="241" t="s">
        <v>19</v>
      </c>
      <c r="F2000" s="242" t="s">
        <v>2601</v>
      </c>
      <c r="G2000" s="240"/>
      <c r="H2000" s="243">
        <v>148</v>
      </c>
      <c r="I2000" s="244"/>
      <c r="J2000" s="240"/>
      <c r="K2000" s="240"/>
      <c r="L2000" s="245"/>
      <c r="M2000" s="246"/>
      <c r="N2000" s="247"/>
      <c r="O2000" s="247"/>
      <c r="P2000" s="247"/>
      <c r="Q2000" s="247"/>
      <c r="R2000" s="247"/>
      <c r="S2000" s="247"/>
      <c r="T2000" s="248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49" t="s">
        <v>222</v>
      </c>
      <c r="AU2000" s="249" t="s">
        <v>83</v>
      </c>
      <c r="AV2000" s="14" t="s">
        <v>83</v>
      </c>
      <c r="AW2000" s="14" t="s">
        <v>34</v>
      </c>
      <c r="AX2000" s="14" t="s">
        <v>74</v>
      </c>
      <c r="AY2000" s="249" t="s">
        <v>213</v>
      </c>
    </row>
    <row r="2001" s="15" customFormat="1">
      <c r="A2001" s="15"/>
      <c r="B2001" s="250"/>
      <c r="C2001" s="251"/>
      <c r="D2001" s="230" t="s">
        <v>222</v>
      </c>
      <c r="E2001" s="252" t="s">
        <v>19</v>
      </c>
      <c r="F2001" s="253" t="s">
        <v>228</v>
      </c>
      <c r="G2001" s="251"/>
      <c r="H2001" s="254">
        <v>210.80000000000001</v>
      </c>
      <c r="I2001" s="255"/>
      <c r="J2001" s="251"/>
      <c r="K2001" s="251"/>
      <c r="L2001" s="256"/>
      <c r="M2001" s="257"/>
      <c r="N2001" s="258"/>
      <c r="O2001" s="258"/>
      <c r="P2001" s="258"/>
      <c r="Q2001" s="258"/>
      <c r="R2001" s="258"/>
      <c r="S2001" s="258"/>
      <c r="T2001" s="259"/>
      <c r="U2001" s="15"/>
      <c r="V2001" s="15"/>
      <c r="W2001" s="15"/>
      <c r="X2001" s="15"/>
      <c r="Y2001" s="15"/>
      <c r="Z2001" s="15"/>
      <c r="AA2001" s="15"/>
      <c r="AB2001" s="15"/>
      <c r="AC2001" s="15"/>
      <c r="AD2001" s="15"/>
      <c r="AE2001" s="15"/>
      <c r="AT2001" s="260" t="s">
        <v>222</v>
      </c>
      <c r="AU2001" s="260" t="s">
        <v>83</v>
      </c>
      <c r="AV2001" s="15" t="s">
        <v>220</v>
      </c>
      <c r="AW2001" s="15" t="s">
        <v>34</v>
      </c>
      <c r="AX2001" s="15" t="s">
        <v>81</v>
      </c>
      <c r="AY2001" s="260" t="s">
        <v>213</v>
      </c>
    </row>
    <row r="2002" s="2" customFormat="1" ht="16.5" customHeight="1">
      <c r="A2002" s="40"/>
      <c r="B2002" s="41"/>
      <c r="C2002" s="215" t="s">
        <v>2602</v>
      </c>
      <c r="D2002" s="215" t="s">
        <v>215</v>
      </c>
      <c r="E2002" s="216" t="s">
        <v>2603</v>
      </c>
      <c r="F2002" s="217" t="s">
        <v>2604</v>
      </c>
      <c r="G2002" s="218" t="s">
        <v>338</v>
      </c>
      <c r="H2002" s="219">
        <v>21.600000000000001</v>
      </c>
      <c r="I2002" s="220"/>
      <c r="J2002" s="221">
        <f>ROUND(I2002*H2002,2)</f>
        <v>0</v>
      </c>
      <c r="K2002" s="217" t="s">
        <v>219</v>
      </c>
      <c r="L2002" s="46"/>
      <c r="M2002" s="222" t="s">
        <v>19</v>
      </c>
      <c r="N2002" s="223" t="s">
        <v>45</v>
      </c>
      <c r="O2002" s="86"/>
      <c r="P2002" s="224">
        <f>O2002*H2002</f>
        <v>0</v>
      </c>
      <c r="Q2002" s="224">
        <v>0.0045900000000000003</v>
      </c>
      <c r="R2002" s="224">
        <f>Q2002*H2002</f>
        <v>0.09914400000000001</v>
      </c>
      <c r="S2002" s="224">
        <v>0</v>
      </c>
      <c r="T2002" s="225">
        <f>S2002*H2002</f>
        <v>0</v>
      </c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R2002" s="226" t="s">
        <v>309</v>
      </c>
      <c r="AT2002" s="226" t="s">
        <v>215</v>
      </c>
      <c r="AU2002" s="226" t="s">
        <v>83</v>
      </c>
      <c r="AY2002" s="19" t="s">
        <v>213</v>
      </c>
      <c r="BE2002" s="227">
        <f>IF(N2002="základní",J2002,0)</f>
        <v>0</v>
      </c>
      <c r="BF2002" s="227">
        <f>IF(N2002="snížená",J2002,0)</f>
        <v>0</v>
      </c>
      <c r="BG2002" s="227">
        <f>IF(N2002="zákl. přenesená",J2002,0)</f>
        <v>0</v>
      </c>
      <c r="BH2002" s="227">
        <f>IF(N2002="sníž. přenesená",J2002,0)</f>
        <v>0</v>
      </c>
      <c r="BI2002" s="227">
        <f>IF(N2002="nulová",J2002,0)</f>
        <v>0</v>
      </c>
      <c r="BJ2002" s="19" t="s">
        <v>81</v>
      </c>
      <c r="BK2002" s="227">
        <f>ROUND(I2002*H2002,2)</f>
        <v>0</v>
      </c>
      <c r="BL2002" s="19" t="s">
        <v>309</v>
      </c>
      <c r="BM2002" s="226" t="s">
        <v>2605</v>
      </c>
    </row>
    <row r="2003" s="13" customFormat="1">
      <c r="A2003" s="13"/>
      <c r="B2003" s="228"/>
      <c r="C2003" s="229"/>
      <c r="D2003" s="230" t="s">
        <v>222</v>
      </c>
      <c r="E2003" s="231" t="s">
        <v>19</v>
      </c>
      <c r="F2003" s="232" t="s">
        <v>271</v>
      </c>
      <c r="G2003" s="229"/>
      <c r="H2003" s="231" t="s">
        <v>19</v>
      </c>
      <c r="I2003" s="233"/>
      <c r="J2003" s="229"/>
      <c r="K2003" s="229"/>
      <c r="L2003" s="234"/>
      <c r="M2003" s="235"/>
      <c r="N2003" s="236"/>
      <c r="O2003" s="236"/>
      <c r="P2003" s="236"/>
      <c r="Q2003" s="236"/>
      <c r="R2003" s="236"/>
      <c r="S2003" s="236"/>
      <c r="T2003" s="237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38" t="s">
        <v>222</v>
      </c>
      <c r="AU2003" s="238" t="s">
        <v>83</v>
      </c>
      <c r="AV2003" s="13" t="s">
        <v>81</v>
      </c>
      <c r="AW2003" s="13" t="s">
        <v>34</v>
      </c>
      <c r="AX2003" s="13" t="s">
        <v>74</v>
      </c>
      <c r="AY2003" s="238" t="s">
        <v>213</v>
      </c>
    </row>
    <row r="2004" s="14" customFormat="1">
      <c r="A2004" s="14"/>
      <c r="B2004" s="239"/>
      <c r="C2004" s="240"/>
      <c r="D2004" s="230" t="s">
        <v>222</v>
      </c>
      <c r="E2004" s="241" t="s">
        <v>19</v>
      </c>
      <c r="F2004" s="242" t="s">
        <v>2606</v>
      </c>
      <c r="G2004" s="240"/>
      <c r="H2004" s="243">
        <v>21.600000000000001</v>
      </c>
      <c r="I2004" s="244"/>
      <c r="J2004" s="240"/>
      <c r="K2004" s="240"/>
      <c r="L2004" s="245"/>
      <c r="M2004" s="246"/>
      <c r="N2004" s="247"/>
      <c r="O2004" s="247"/>
      <c r="P2004" s="247"/>
      <c r="Q2004" s="247"/>
      <c r="R2004" s="247"/>
      <c r="S2004" s="247"/>
      <c r="T2004" s="248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49" t="s">
        <v>222</v>
      </c>
      <c r="AU2004" s="249" t="s">
        <v>83</v>
      </c>
      <c r="AV2004" s="14" t="s">
        <v>83</v>
      </c>
      <c r="AW2004" s="14" t="s">
        <v>34</v>
      </c>
      <c r="AX2004" s="14" t="s">
        <v>81</v>
      </c>
      <c r="AY2004" s="249" t="s">
        <v>213</v>
      </c>
    </row>
    <row r="2005" s="2" customFormat="1" ht="33" customHeight="1">
      <c r="A2005" s="40"/>
      <c r="B2005" s="41"/>
      <c r="C2005" s="215" t="s">
        <v>2607</v>
      </c>
      <c r="D2005" s="215" t="s">
        <v>215</v>
      </c>
      <c r="E2005" s="216" t="s">
        <v>2608</v>
      </c>
      <c r="F2005" s="217" t="s">
        <v>2609</v>
      </c>
      <c r="G2005" s="218" t="s">
        <v>236</v>
      </c>
      <c r="H2005" s="219">
        <v>847.37300000000005</v>
      </c>
      <c r="I2005" s="220"/>
      <c r="J2005" s="221">
        <f>ROUND(I2005*H2005,2)</f>
        <v>0</v>
      </c>
      <c r="K2005" s="217" t="s">
        <v>219</v>
      </c>
      <c r="L2005" s="46"/>
      <c r="M2005" s="222" t="s">
        <v>19</v>
      </c>
      <c r="N2005" s="223" t="s">
        <v>45</v>
      </c>
      <c r="O2005" s="86"/>
      <c r="P2005" s="224">
        <f>O2005*H2005</f>
        <v>0</v>
      </c>
      <c r="Q2005" s="224">
        <v>0.0064000000000000003</v>
      </c>
      <c r="R2005" s="224">
        <f>Q2005*H2005</f>
        <v>5.423187200000001</v>
      </c>
      <c r="S2005" s="224">
        <v>0</v>
      </c>
      <c r="T2005" s="225">
        <f>S2005*H2005</f>
        <v>0</v>
      </c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R2005" s="226" t="s">
        <v>220</v>
      </c>
      <c r="AT2005" s="226" t="s">
        <v>215</v>
      </c>
      <c r="AU2005" s="226" t="s">
        <v>83</v>
      </c>
      <c r="AY2005" s="19" t="s">
        <v>213</v>
      </c>
      <c r="BE2005" s="227">
        <f>IF(N2005="základní",J2005,0)</f>
        <v>0</v>
      </c>
      <c r="BF2005" s="227">
        <f>IF(N2005="snížená",J2005,0)</f>
        <v>0</v>
      </c>
      <c r="BG2005" s="227">
        <f>IF(N2005="zákl. přenesená",J2005,0)</f>
        <v>0</v>
      </c>
      <c r="BH2005" s="227">
        <f>IF(N2005="sníž. přenesená",J2005,0)</f>
        <v>0</v>
      </c>
      <c r="BI2005" s="227">
        <f>IF(N2005="nulová",J2005,0)</f>
        <v>0</v>
      </c>
      <c r="BJ2005" s="19" t="s">
        <v>81</v>
      </c>
      <c r="BK2005" s="227">
        <f>ROUND(I2005*H2005,2)</f>
        <v>0</v>
      </c>
      <c r="BL2005" s="19" t="s">
        <v>220</v>
      </c>
      <c r="BM2005" s="226" t="s">
        <v>2610</v>
      </c>
    </row>
    <row r="2006" s="13" customFormat="1">
      <c r="A2006" s="13"/>
      <c r="B2006" s="228"/>
      <c r="C2006" s="229"/>
      <c r="D2006" s="230" t="s">
        <v>222</v>
      </c>
      <c r="E2006" s="231" t="s">
        <v>19</v>
      </c>
      <c r="F2006" s="232" t="s">
        <v>271</v>
      </c>
      <c r="G2006" s="229"/>
      <c r="H2006" s="231" t="s">
        <v>19</v>
      </c>
      <c r="I2006" s="233"/>
      <c r="J2006" s="229"/>
      <c r="K2006" s="229"/>
      <c r="L2006" s="234"/>
      <c r="M2006" s="235"/>
      <c r="N2006" s="236"/>
      <c r="O2006" s="236"/>
      <c r="P2006" s="236"/>
      <c r="Q2006" s="236"/>
      <c r="R2006" s="236"/>
      <c r="S2006" s="236"/>
      <c r="T2006" s="237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38" t="s">
        <v>222</v>
      </c>
      <c r="AU2006" s="238" t="s">
        <v>83</v>
      </c>
      <c r="AV2006" s="13" t="s">
        <v>81</v>
      </c>
      <c r="AW2006" s="13" t="s">
        <v>34</v>
      </c>
      <c r="AX2006" s="13" t="s">
        <v>74</v>
      </c>
      <c r="AY2006" s="238" t="s">
        <v>213</v>
      </c>
    </row>
    <row r="2007" s="14" customFormat="1">
      <c r="A2007" s="14"/>
      <c r="B2007" s="239"/>
      <c r="C2007" s="240"/>
      <c r="D2007" s="230" t="s">
        <v>222</v>
      </c>
      <c r="E2007" s="241" t="s">
        <v>19</v>
      </c>
      <c r="F2007" s="242" t="s">
        <v>1816</v>
      </c>
      <c r="G2007" s="240"/>
      <c r="H2007" s="243">
        <v>847.37300000000005</v>
      </c>
      <c r="I2007" s="244"/>
      <c r="J2007" s="240"/>
      <c r="K2007" s="240"/>
      <c r="L2007" s="245"/>
      <c r="M2007" s="246"/>
      <c r="N2007" s="247"/>
      <c r="O2007" s="247"/>
      <c r="P2007" s="247"/>
      <c r="Q2007" s="247"/>
      <c r="R2007" s="247"/>
      <c r="S2007" s="247"/>
      <c r="T2007" s="248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49" t="s">
        <v>222</v>
      </c>
      <c r="AU2007" s="249" t="s">
        <v>83</v>
      </c>
      <c r="AV2007" s="14" t="s">
        <v>83</v>
      </c>
      <c r="AW2007" s="14" t="s">
        <v>34</v>
      </c>
      <c r="AX2007" s="14" t="s">
        <v>81</v>
      </c>
      <c r="AY2007" s="249" t="s">
        <v>213</v>
      </c>
    </row>
    <row r="2008" s="2" customFormat="1">
      <c r="A2008" s="40"/>
      <c r="B2008" s="41"/>
      <c r="C2008" s="215" t="s">
        <v>2611</v>
      </c>
      <c r="D2008" s="215" t="s">
        <v>215</v>
      </c>
      <c r="E2008" s="216" t="s">
        <v>2612</v>
      </c>
      <c r="F2008" s="217" t="s">
        <v>2613</v>
      </c>
      <c r="G2008" s="218" t="s">
        <v>501</v>
      </c>
      <c r="H2008" s="219">
        <v>10</v>
      </c>
      <c r="I2008" s="220"/>
      <c r="J2008" s="221">
        <f>ROUND(I2008*H2008,2)</f>
        <v>0</v>
      </c>
      <c r="K2008" s="217" t="s">
        <v>219</v>
      </c>
      <c r="L2008" s="46"/>
      <c r="M2008" s="222" t="s">
        <v>19</v>
      </c>
      <c r="N2008" s="223" t="s">
        <v>45</v>
      </c>
      <c r="O2008" s="86"/>
      <c r="P2008" s="224">
        <f>O2008*H2008</f>
        <v>0</v>
      </c>
      <c r="Q2008" s="224">
        <v>0</v>
      </c>
      <c r="R2008" s="224">
        <f>Q2008*H2008</f>
        <v>0</v>
      </c>
      <c r="S2008" s="224">
        <v>0</v>
      </c>
      <c r="T2008" s="225">
        <f>S2008*H2008</f>
        <v>0</v>
      </c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R2008" s="226" t="s">
        <v>309</v>
      </c>
      <c r="AT2008" s="226" t="s">
        <v>215</v>
      </c>
      <c r="AU2008" s="226" t="s">
        <v>83</v>
      </c>
      <c r="AY2008" s="19" t="s">
        <v>213</v>
      </c>
      <c r="BE2008" s="227">
        <f>IF(N2008="základní",J2008,0)</f>
        <v>0</v>
      </c>
      <c r="BF2008" s="227">
        <f>IF(N2008="snížená",J2008,0)</f>
        <v>0</v>
      </c>
      <c r="BG2008" s="227">
        <f>IF(N2008="zákl. přenesená",J2008,0)</f>
        <v>0</v>
      </c>
      <c r="BH2008" s="227">
        <f>IF(N2008="sníž. přenesená",J2008,0)</f>
        <v>0</v>
      </c>
      <c r="BI2008" s="227">
        <f>IF(N2008="nulová",J2008,0)</f>
        <v>0</v>
      </c>
      <c r="BJ2008" s="19" t="s">
        <v>81</v>
      </c>
      <c r="BK2008" s="227">
        <f>ROUND(I2008*H2008,2)</f>
        <v>0</v>
      </c>
      <c r="BL2008" s="19" t="s">
        <v>309</v>
      </c>
      <c r="BM2008" s="226" t="s">
        <v>2614</v>
      </c>
    </row>
    <row r="2009" s="2" customFormat="1" ht="16.5" customHeight="1">
      <c r="A2009" s="40"/>
      <c r="B2009" s="41"/>
      <c r="C2009" s="215" t="s">
        <v>2615</v>
      </c>
      <c r="D2009" s="215" t="s">
        <v>215</v>
      </c>
      <c r="E2009" s="216" t="s">
        <v>2616</v>
      </c>
      <c r="F2009" s="217" t="s">
        <v>2617</v>
      </c>
      <c r="G2009" s="218" t="s">
        <v>338</v>
      </c>
      <c r="H2009" s="219">
        <v>232.40000000000001</v>
      </c>
      <c r="I2009" s="220"/>
      <c r="J2009" s="221">
        <f>ROUND(I2009*H2009,2)</f>
        <v>0</v>
      </c>
      <c r="K2009" s="217" t="s">
        <v>19</v>
      </c>
      <c r="L2009" s="46"/>
      <c r="M2009" s="222" t="s">
        <v>19</v>
      </c>
      <c r="N2009" s="223" t="s">
        <v>45</v>
      </c>
      <c r="O2009" s="86"/>
      <c r="P2009" s="224">
        <f>O2009*H2009</f>
        <v>0</v>
      </c>
      <c r="Q2009" s="224">
        <v>0.0040600000000000002</v>
      </c>
      <c r="R2009" s="224">
        <f>Q2009*H2009</f>
        <v>0.94354400000000005</v>
      </c>
      <c r="S2009" s="224">
        <v>0</v>
      </c>
      <c r="T2009" s="225">
        <f>S2009*H2009</f>
        <v>0</v>
      </c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R2009" s="226" t="s">
        <v>309</v>
      </c>
      <c r="AT2009" s="226" t="s">
        <v>215</v>
      </c>
      <c r="AU2009" s="226" t="s">
        <v>83</v>
      </c>
      <c r="AY2009" s="19" t="s">
        <v>213</v>
      </c>
      <c r="BE2009" s="227">
        <f>IF(N2009="základní",J2009,0)</f>
        <v>0</v>
      </c>
      <c r="BF2009" s="227">
        <f>IF(N2009="snížená",J2009,0)</f>
        <v>0</v>
      </c>
      <c r="BG2009" s="227">
        <f>IF(N2009="zákl. přenesená",J2009,0)</f>
        <v>0</v>
      </c>
      <c r="BH2009" s="227">
        <f>IF(N2009="sníž. přenesená",J2009,0)</f>
        <v>0</v>
      </c>
      <c r="BI2009" s="227">
        <f>IF(N2009="nulová",J2009,0)</f>
        <v>0</v>
      </c>
      <c r="BJ2009" s="19" t="s">
        <v>81</v>
      </c>
      <c r="BK2009" s="227">
        <f>ROUND(I2009*H2009,2)</f>
        <v>0</v>
      </c>
      <c r="BL2009" s="19" t="s">
        <v>309</v>
      </c>
      <c r="BM2009" s="226" t="s">
        <v>2618</v>
      </c>
    </row>
    <row r="2010" s="13" customFormat="1">
      <c r="A2010" s="13"/>
      <c r="B2010" s="228"/>
      <c r="C2010" s="229"/>
      <c r="D2010" s="230" t="s">
        <v>222</v>
      </c>
      <c r="E2010" s="231" t="s">
        <v>19</v>
      </c>
      <c r="F2010" s="232" t="s">
        <v>2619</v>
      </c>
      <c r="G2010" s="229"/>
      <c r="H2010" s="231" t="s">
        <v>19</v>
      </c>
      <c r="I2010" s="233"/>
      <c r="J2010" s="229"/>
      <c r="K2010" s="229"/>
      <c r="L2010" s="234"/>
      <c r="M2010" s="235"/>
      <c r="N2010" s="236"/>
      <c r="O2010" s="236"/>
      <c r="P2010" s="236"/>
      <c r="Q2010" s="236"/>
      <c r="R2010" s="236"/>
      <c r="S2010" s="236"/>
      <c r="T2010" s="237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38" t="s">
        <v>222</v>
      </c>
      <c r="AU2010" s="238" t="s">
        <v>83</v>
      </c>
      <c r="AV2010" s="13" t="s">
        <v>81</v>
      </c>
      <c r="AW2010" s="13" t="s">
        <v>34</v>
      </c>
      <c r="AX2010" s="13" t="s">
        <v>74</v>
      </c>
      <c r="AY2010" s="238" t="s">
        <v>213</v>
      </c>
    </row>
    <row r="2011" s="14" customFormat="1">
      <c r="A2011" s="14"/>
      <c r="B2011" s="239"/>
      <c r="C2011" s="240"/>
      <c r="D2011" s="230" t="s">
        <v>222</v>
      </c>
      <c r="E2011" s="241" t="s">
        <v>19</v>
      </c>
      <c r="F2011" s="242" t="s">
        <v>2620</v>
      </c>
      <c r="G2011" s="240"/>
      <c r="H2011" s="243">
        <v>62.799999999999997</v>
      </c>
      <c r="I2011" s="244"/>
      <c r="J2011" s="240"/>
      <c r="K2011" s="240"/>
      <c r="L2011" s="245"/>
      <c r="M2011" s="246"/>
      <c r="N2011" s="247"/>
      <c r="O2011" s="247"/>
      <c r="P2011" s="247"/>
      <c r="Q2011" s="247"/>
      <c r="R2011" s="247"/>
      <c r="S2011" s="247"/>
      <c r="T2011" s="248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49" t="s">
        <v>222</v>
      </c>
      <c r="AU2011" s="249" t="s">
        <v>83</v>
      </c>
      <c r="AV2011" s="14" t="s">
        <v>83</v>
      </c>
      <c r="AW2011" s="14" t="s">
        <v>34</v>
      </c>
      <c r="AX2011" s="14" t="s">
        <v>74</v>
      </c>
      <c r="AY2011" s="249" t="s">
        <v>213</v>
      </c>
    </row>
    <row r="2012" s="14" customFormat="1">
      <c r="A2012" s="14"/>
      <c r="B2012" s="239"/>
      <c r="C2012" s="240"/>
      <c r="D2012" s="230" t="s">
        <v>222</v>
      </c>
      <c r="E2012" s="241" t="s">
        <v>19</v>
      </c>
      <c r="F2012" s="242" t="s">
        <v>2601</v>
      </c>
      <c r="G2012" s="240"/>
      <c r="H2012" s="243">
        <v>148</v>
      </c>
      <c r="I2012" s="244"/>
      <c r="J2012" s="240"/>
      <c r="K2012" s="240"/>
      <c r="L2012" s="245"/>
      <c r="M2012" s="246"/>
      <c r="N2012" s="247"/>
      <c r="O2012" s="247"/>
      <c r="P2012" s="247"/>
      <c r="Q2012" s="247"/>
      <c r="R2012" s="247"/>
      <c r="S2012" s="247"/>
      <c r="T2012" s="248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49" t="s">
        <v>222</v>
      </c>
      <c r="AU2012" s="249" t="s">
        <v>83</v>
      </c>
      <c r="AV2012" s="14" t="s">
        <v>83</v>
      </c>
      <c r="AW2012" s="14" t="s">
        <v>34</v>
      </c>
      <c r="AX2012" s="14" t="s">
        <v>74</v>
      </c>
      <c r="AY2012" s="249" t="s">
        <v>213</v>
      </c>
    </row>
    <row r="2013" s="14" customFormat="1">
      <c r="A2013" s="14"/>
      <c r="B2013" s="239"/>
      <c r="C2013" s="240"/>
      <c r="D2013" s="230" t="s">
        <v>222</v>
      </c>
      <c r="E2013" s="241" t="s">
        <v>19</v>
      </c>
      <c r="F2013" s="242" t="s">
        <v>2621</v>
      </c>
      <c r="G2013" s="240"/>
      <c r="H2013" s="243">
        <v>21.600000000000001</v>
      </c>
      <c r="I2013" s="244"/>
      <c r="J2013" s="240"/>
      <c r="K2013" s="240"/>
      <c r="L2013" s="245"/>
      <c r="M2013" s="246"/>
      <c r="N2013" s="247"/>
      <c r="O2013" s="247"/>
      <c r="P2013" s="247"/>
      <c r="Q2013" s="247"/>
      <c r="R2013" s="247"/>
      <c r="S2013" s="247"/>
      <c r="T2013" s="248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49" t="s">
        <v>222</v>
      </c>
      <c r="AU2013" s="249" t="s">
        <v>83</v>
      </c>
      <c r="AV2013" s="14" t="s">
        <v>83</v>
      </c>
      <c r="AW2013" s="14" t="s">
        <v>34</v>
      </c>
      <c r="AX2013" s="14" t="s">
        <v>74</v>
      </c>
      <c r="AY2013" s="249" t="s">
        <v>213</v>
      </c>
    </row>
    <row r="2014" s="15" customFormat="1">
      <c r="A2014" s="15"/>
      <c r="B2014" s="250"/>
      <c r="C2014" s="251"/>
      <c r="D2014" s="230" t="s">
        <v>222</v>
      </c>
      <c r="E2014" s="252" t="s">
        <v>19</v>
      </c>
      <c r="F2014" s="253" t="s">
        <v>228</v>
      </c>
      <c r="G2014" s="251"/>
      <c r="H2014" s="254">
        <v>232.40000000000001</v>
      </c>
      <c r="I2014" s="255"/>
      <c r="J2014" s="251"/>
      <c r="K2014" s="251"/>
      <c r="L2014" s="256"/>
      <c r="M2014" s="257"/>
      <c r="N2014" s="258"/>
      <c r="O2014" s="258"/>
      <c r="P2014" s="258"/>
      <c r="Q2014" s="258"/>
      <c r="R2014" s="258"/>
      <c r="S2014" s="258"/>
      <c r="T2014" s="259"/>
      <c r="U2014" s="15"/>
      <c r="V2014" s="15"/>
      <c r="W2014" s="15"/>
      <c r="X2014" s="15"/>
      <c r="Y2014" s="15"/>
      <c r="Z2014" s="15"/>
      <c r="AA2014" s="15"/>
      <c r="AB2014" s="15"/>
      <c r="AC2014" s="15"/>
      <c r="AD2014" s="15"/>
      <c r="AE2014" s="15"/>
      <c r="AT2014" s="260" t="s">
        <v>222</v>
      </c>
      <c r="AU2014" s="260" t="s">
        <v>83</v>
      </c>
      <c r="AV2014" s="15" t="s">
        <v>220</v>
      </c>
      <c r="AW2014" s="15" t="s">
        <v>34</v>
      </c>
      <c r="AX2014" s="15" t="s">
        <v>81</v>
      </c>
      <c r="AY2014" s="260" t="s">
        <v>213</v>
      </c>
    </row>
    <row r="2015" s="2" customFormat="1" ht="16.5" customHeight="1">
      <c r="A2015" s="40"/>
      <c r="B2015" s="41"/>
      <c r="C2015" s="215" t="s">
        <v>2622</v>
      </c>
      <c r="D2015" s="215" t="s">
        <v>215</v>
      </c>
      <c r="E2015" s="216" t="s">
        <v>2623</v>
      </c>
      <c r="F2015" s="217" t="s">
        <v>2624</v>
      </c>
      <c r="G2015" s="218" t="s">
        <v>501</v>
      </c>
      <c r="H2015" s="219">
        <v>1</v>
      </c>
      <c r="I2015" s="220"/>
      <c r="J2015" s="221">
        <f>ROUND(I2015*H2015,2)</f>
        <v>0</v>
      </c>
      <c r="K2015" s="217" t="s">
        <v>19</v>
      </c>
      <c r="L2015" s="46"/>
      <c r="M2015" s="222" t="s">
        <v>19</v>
      </c>
      <c r="N2015" s="223" t="s">
        <v>45</v>
      </c>
      <c r="O2015" s="86"/>
      <c r="P2015" s="224">
        <f>O2015*H2015</f>
        <v>0</v>
      </c>
      <c r="Q2015" s="224">
        <v>0.0036600000000000001</v>
      </c>
      <c r="R2015" s="224">
        <f>Q2015*H2015</f>
        <v>0.0036600000000000001</v>
      </c>
      <c r="S2015" s="224">
        <v>0</v>
      </c>
      <c r="T2015" s="225">
        <f>S2015*H2015</f>
        <v>0</v>
      </c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R2015" s="226" t="s">
        <v>309</v>
      </c>
      <c r="AT2015" s="226" t="s">
        <v>215</v>
      </c>
      <c r="AU2015" s="226" t="s">
        <v>83</v>
      </c>
      <c r="AY2015" s="19" t="s">
        <v>213</v>
      </c>
      <c r="BE2015" s="227">
        <f>IF(N2015="základní",J2015,0)</f>
        <v>0</v>
      </c>
      <c r="BF2015" s="227">
        <f>IF(N2015="snížená",J2015,0)</f>
        <v>0</v>
      </c>
      <c r="BG2015" s="227">
        <f>IF(N2015="zákl. přenesená",J2015,0)</f>
        <v>0</v>
      </c>
      <c r="BH2015" s="227">
        <f>IF(N2015="sníž. přenesená",J2015,0)</f>
        <v>0</v>
      </c>
      <c r="BI2015" s="227">
        <f>IF(N2015="nulová",J2015,0)</f>
        <v>0</v>
      </c>
      <c r="BJ2015" s="19" t="s">
        <v>81</v>
      </c>
      <c r="BK2015" s="227">
        <f>ROUND(I2015*H2015,2)</f>
        <v>0</v>
      </c>
      <c r="BL2015" s="19" t="s">
        <v>309</v>
      </c>
      <c r="BM2015" s="226" t="s">
        <v>2625</v>
      </c>
    </row>
    <row r="2016" s="13" customFormat="1">
      <c r="A2016" s="13"/>
      <c r="B2016" s="228"/>
      <c r="C2016" s="229"/>
      <c r="D2016" s="230" t="s">
        <v>222</v>
      </c>
      <c r="E2016" s="231" t="s">
        <v>19</v>
      </c>
      <c r="F2016" s="232" t="s">
        <v>2626</v>
      </c>
      <c r="G2016" s="229"/>
      <c r="H2016" s="231" t="s">
        <v>19</v>
      </c>
      <c r="I2016" s="233"/>
      <c r="J2016" s="229"/>
      <c r="K2016" s="229"/>
      <c r="L2016" s="234"/>
      <c r="M2016" s="235"/>
      <c r="N2016" s="236"/>
      <c r="O2016" s="236"/>
      <c r="P2016" s="236"/>
      <c r="Q2016" s="236"/>
      <c r="R2016" s="236"/>
      <c r="S2016" s="236"/>
      <c r="T2016" s="237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38" t="s">
        <v>222</v>
      </c>
      <c r="AU2016" s="238" t="s">
        <v>83</v>
      </c>
      <c r="AV2016" s="13" t="s">
        <v>81</v>
      </c>
      <c r="AW2016" s="13" t="s">
        <v>34</v>
      </c>
      <c r="AX2016" s="13" t="s">
        <v>74</v>
      </c>
      <c r="AY2016" s="238" t="s">
        <v>213</v>
      </c>
    </row>
    <row r="2017" s="14" customFormat="1">
      <c r="A2017" s="14"/>
      <c r="B2017" s="239"/>
      <c r="C2017" s="240"/>
      <c r="D2017" s="230" t="s">
        <v>222</v>
      </c>
      <c r="E2017" s="241" t="s">
        <v>19</v>
      </c>
      <c r="F2017" s="242" t="s">
        <v>2627</v>
      </c>
      <c r="G2017" s="240"/>
      <c r="H2017" s="243">
        <v>1</v>
      </c>
      <c r="I2017" s="244"/>
      <c r="J2017" s="240"/>
      <c r="K2017" s="240"/>
      <c r="L2017" s="245"/>
      <c r="M2017" s="246"/>
      <c r="N2017" s="247"/>
      <c r="O2017" s="247"/>
      <c r="P2017" s="247"/>
      <c r="Q2017" s="247"/>
      <c r="R2017" s="247"/>
      <c r="S2017" s="247"/>
      <c r="T2017" s="248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49" t="s">
        <v>222</v>
      </c>
      <c r="AU2017" s="249" t="s">
        <v>83</v>
      </c>
      <c r="AV2017" s="14" t="s">
        <v>83</v>
      </c>
      <c r="AW2017" s="14" t="s">
        <v>34</v>
      </c>
      <c r="AX2017" s="14" t="s">
        <v>81</v>
      </c>
      <c r="AY2017" s="249" t="s">
        <v>213</v>
      </c>
    </row>
    <row r="2018" s="2" customFormat="1">
      <c r="A2018" s="40"/>
      <c r="B2018" s="41"/>
      <c r="C2018" s="215" t="s">
        <v>2628</v>
      </c>
      <c r="D2018" s="215" t="s">
        <v>215</v>
      </c>
      <c r="E2018" s="216" t="s">
        <v>2629</v>
      </c>
      <c r="F2018" s="217" t="s">
        <v>2630</v>
      </c>
      <c r="G2018" s="218" t="s">
        <v>338</v>
      </c>
      <c r="H2018" s="219">
        <v>15.19</v>
      </c>
      <c r="I2018" s="220"/>
      <c r="J2018" s="221">
        <f>ROUND(I2018*H2018,2)</f>
        <v>0</v>
      </c>
      <c r="K2018" s="217" t="s">
        <v>219</v>
      </c>
      <c r="L2018" s="46"/>
      <c r="M2018" s="222" t="s">
        <v>19</v>
      </c>
      <c r="N2018" s="223" t="s">
        <v>45</v>
      </c>
      <c r="O2018" s="86"/>
      <c r="P2018" s="224">
        <f>O2018*H2018</f>
        <v>0</v>
      </c>
      <c r="Q2018" s="224">
        <v>0.0047600000000000003</v>
      </c>
      <c r="R2018" s="224">
        <f>Q2018*H2018</f>
        <v>0.072304400000000005</v>
      </c>
      <c r="S2018" s="224">
        <v>0</v>
      </c>
      <c r="T2018" s="225">
        <f>S2018*H2018</f>
        <v>0</v>
      </c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R2018" s="226" t="s">
        <v>309</v>
      </c>
      <c r="AT2018" s="226" t="s">
        <v>215</v>
      </c>
      <c r="AU2018" s="226" t="s">
        <v>83</v>
      </c>
      <c r="AY2018" s="19" t="s">
        <v>213</v>
      </c>
      <c r="BE2018" s="227">
        <f>IF(N2018="základní",J2018,0)</f>
        <v>0</v>
      </c>
      <c r="BF2018" s="227">
        <f>IF(N2018="snížená",J2018,0)</f>
        <v>0</v>
      </c>
      <c r="BG2018" s="227">
        <f>IF(N2018="zákl. přenesená",J2018,0)</f>
        <v>0</v>
      </c>
      <c r="BH2018" s="227">
        <f>IF(N2018="sníž. přenesená",J2018,0)</f>
        <v>0</v>
      </c>
      <c r="BI2018" s="227">
        <f>IF(N2018="nulová",J2018,0)</f>
        <v>0</v>
      </c>
      <c r="BJ2018" s="19" t="s">
        <v>81</v>
      </c>
      <c r="BK2018" s="227">
        <f>ROUND(I2018*H2018,2)</f>
        <v>0</v>
      </c>
      <c r="BL2018" s="19" t="s">
        <v>309</v>
      </c>
      <c r="BM2018" s="226" t="s">
        <v>2631</v>
      </c>
    </row>
    <row r="2019" s="13" customFormat="1">
      <c r="A2019" s="13"/>
      <c r="B2019" s="228"/>
      <c r="C2019" s="229"/>
      <c r="D2019" s="230" t="s">
        <v>222</v>
      </c>
      <c r="E2019" s="231" t="s">
        <v>19</v>
      </c>
      <c r="F2019" s="232" t="s">
        <v>271</v>
      </c>
      <c r="G2019" s="229"/>
      <c r="H2019" s="231" t="s">
        <v>19</v>
      </c>
      <c r="I2019" s="233"/>
      <c r="J2019" s="229"/>
      <c r="K2019" s="229"/>
      <c r="L2019" s="234"/>
      <c r="M2019" s="235"/>
      <c r="N2019" s="236"/>
      <c r="O2019" s="236"/>
      <c r="P2019" s="236"/>
      <c r="Q2019" s="236"/>
      <c r="R2019" s="236"/>
      <c r="S2019" s="236"/>
      <c r="T2019" s="237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38" t="s">
        <v>222</v>
      </c>
      <c r="AU2019" s="238" t="s">
        <v>83</v>
      </c>
      <c r="AV2019" s="13" t="s">
        <v>81</v>
      </c>
      <c r="AW2019" s="13" t="s">
        <v>34</v>
      </c>
      <c r="AX2019" s="13" t="s">
        <v>74</v>
      </c>
      <c r="AY2019" s="238" t="s">
        <v>213</v>
      </c>
    </row>
    <row r="2020" s="14" customFormat="1">
      <c r="A2020" s="14"/>
      <c r="B2020" s="239"/>
      <c r="C2020" s="240"/>
      <c r="D2020" s="230" t="s">
        <v>222</v>
      </c>
      <c r="E2020" s="241" t="s">
        <v>19</v>
      </c>
      <c r="F2020" s="242" t="s">
        <v>2632</v>
      </c>
      <c r="G2020" s="240"/>
      <c r="H2020" s="243">
        <v>15.19</v>
      </c>
      <c r="I2020" s="244"/>
      <c r="J2020" s="240"/>
      <c r="K2020" s="240"/>
      <c r="L2020" s="245"/>
      <c r="M2020" s="246"/>
      <c r="N2020" s="247"/>
      <c r="O2020" s="247"/>
      <c r="P2020" s="247"/>
      <c r="Q2020" s="247"/>
      <c r="R2020" s="247"/>
      <c r="S2020" s="247"/>
      <c r="T2020" s="248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49" t="s">
        <v>222</v>
      </c>
      <c r="AU2020" s="249" t="s">
        <v>83</v>
      </c>
      <c r="AV2020" s="14" t="s">
        <v>83</v>
      </c>
      <c r="AW2020" s="14" t="s">
        <v>34</v>
      </c>
      <c r="AX2020" s="14" t="s">
        <v>81</v>
      </c>
      <c r="AY2020" s="249" t="s">
        <v>213</v>
      </c>
    </row>
    <row r="2021" s="2" customFormat="1">
      <c r="A2021" s="40"/>
      <c r="B2021" s="41"/>
      <c r="C2021" s="215" t="s">
        <v>2633</v>
      </c>
      <c r="D2021" s="215" t="s">
        <v>215</v>
      </c>
      <c r="E2021" s="216" t="s">
        <v>2634</v>
      </c>
      <c r="F2021" s="217" t="s">
        <v>2635</v>
      </c>
      <c r="G2021" s="218" t="s">
        <v>338</v>
      </c>
      <c r="H2021" s="219">
        <v>76.400000000000006</v>
      </c>
      <c r="I2021" s="220"/>
      <c r="J2021" s="221">
        <f>ROUND(I2021*H2021,2)</f>
        <v>0</v>
      </c>
      <c r="K2021" s="217" t="s">
        <v>219</v>
      </c>
      <c r="L2021" s="46"/>
      <c r="M2021" s="222" t="s">
        <v>19</v>
      </c>
      <c r="N2021" s="223" t="s">
        <v>45</v>
      </c>
      <c r="O2021" s="86"/>
      <c r="P2021" s="224">
        <f>O2021*H2021</f>
        <v>0</v>
      </c>
      <c r="Q2021" s="224">
        <v>0</v>
      </c>
      <c r="R2021" s="224">
        <f>Q2021*H2021</f>
        <v>0</v>
      </c>
      <c r="S2021" s="224">
        <v>0</v>
      </c>
      <c r="T2021" s="225">
        <f>S2021*H2021</f>
        <v>0</v>
      </c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R2021" s="226" t="s">
        <v>309</v>
      </c>
      <c r="AT2021" s="226" t="s">
        <v>215</v>
      </c>
      <c r="AU2021" s="226" t="s">
        <v>83</v>
      </c>
      <c r="AY2021" s="19" t="s">
        <v>213</v>
      </c>
      <c r="BE2021" s="227">
        <f>IF(N2021="základní",J2021,0)</f>
        <v>0</v>
      </c>
      <c r="BF2021" s="227">
        <f>IF(N2021="snížená",J2021,0)</f>
        <v>0</v>
      </c>
      <c r="BG2021" s="227">
        <f>IF(N2021="zákl. přenesená",J2021,0)</f>
        <v>0</v>
      </c>
      <c r="BH2021" s="227">
        <f>IF(N2021="sníž. přenesená",J2021,0)</f>
        <v>0</v>
      </c>
      <c r="BI2021" s="227">
        <f>IF(N2021="nulová",J2021,0)</f>
        <v>0</v>
      </c>
      <c r="BJ2021" s="19" t="s">
        <v>81</v>
      </c>
      <c r="BK2021" s="227">
        <f>ROUND(I2021*H2021,2)</f>
        <v>0</v>
      </c>
      <c r="BL2021" s="19" t="s">
        <v>309</v>
      </c>
      <c r="BM2021" s="226" t="s">
        <v>2636</v>
      </c>
    </row>
    <row r="2022" s="13" customFormat="1">
      <c r="A2022" s="13"/>
      <c r="B2022" s="228"/>
      <c r="C2022" s="229"/>
      <c r="D2022" s="230" t="s">
        <v>222</v>
      </c>
      <c r="E2022" s="231" t="s">
        <v>19</v>
      </c>
      <c r="F2022" s="232" t="s">
        <v>271</v>
      </c>
      <c r="G2022" s="229"/>
      <c r="H2022" s="231" t="s">
        <v>19</v>
      </c>
      <c r="I2022" s="233"/>
      <c r="J2022" s="229"/>
      <c r="K2022" s="229"/>
      <c r="L2022" s="234"/>
      <c r="M2022" s="235"/>
      <c r="N2022" s="236"/>
      <c r="O2022" s="236"/>
      <c r="P2022" s="236"/>
      <c r="Q2022" s="236"/>
      <c r="R2022" s="236"/>
      <c r="S2022" s="236"/>
      <c r="T2022" s="237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38" t="s">
        <v>222</v>
      </c>
      <c r="AU2022" s="238" t="s">
        <v>83</v>
      </c>
      <c r="AV2022" s="13" t="s">
        <v>81</v>
      </c>
      <c r="AW2022" s="13" t="s">
        <v>34</v>
      </c>
      <c r="AX2022" s="13" t="s">
        <v>74</v>
      </c>
      <c r="AY2022" s="238" t="s">
        <v>213</v>
      </c>
    </row>
    <row r="2023" s="14" customFormat="1">
      <c r="A2023" s="14"/>
      <c r="B2023" s="239"/>
      <c r="C2023" s="240"/>
      <c r="D2023" s="230" t="s">
        <v>222</v>
      </c>
      <c r="E2023" s="241" t="s">
        <v>19</v>
      </c>
      <c r="F2023" s="242" t="s">
        <v>2637</v>
      </c>
      <c r="G2023" s="240"/>
      <c r="H2023" s="243">
        <v>45</v>
      </c>
      <c r="I2023" s="244"/>
      <c r="J2023" s="240"/>
      <c r="K2023" s="240"/>
      <c r="L2023" s="245"/>
      <c r="M2023" s="246"/>
      <c r="N2023" s="247"/>
      <c r="O2023" s="247"/>
      <c r="P2023" s="247"/>
      <c r="Q2023" s="247"/>
      <c r="R2023" s="247"/>
      <c r="S2023" s="247"/>
      <c r="T2023" s="248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49" t="s">
        <v>222</v>
      </c>
      <c r="AU2023" s="249" t="s">
        <v>83</v>
      </c>
      <c r="AV2023" s="14" t="s">
        <v>83</v>
      </c>
      <c r="AW2023" s="14" t="s">
        <v>34</v>
      </c>
      <c r="AX2023" s="14" t="s">
        <v>74</v>
      </c>
      <c r="AY2023" s="249" t="s">
        <v>213</v>
      </c>
    </row>
    <row r="2024" s="14" customFormat="1">
      <c r="A2024" s="14"/>
      <c r="B2024" s="239"/>
      <c r="C2024" s="240"/>
      <c r="D2024" s="230" t="s">
        <v>222</v>
      </c>
      <c r="E2024" s="241" t="s">
        <v>19</v>
      </c>
      <c r="F2024" s="242" t="s">
        <v>2638</v>
      </c>
      <c r="G2024" s="240"/>
      <c r="H2024" s="243">
        <v>31.399999999999999</v>
      </c>
      <c r="I2024" s="244"/>
      <c r="J2024" s="240"/>
      <c r="K2024" s="240"/>
      <c r="L2024" s="245"/>
      <c r="M2024" s="246"/>
      <c r="N2024" s="247"/>
      <c r="O2024" s="247"/>
      <c r="P2024" s="247"/>
      <c r="Q2024" s="247"/>
      <c r="R2024" s="247"/>
      <c r="S2024" s="247"/>
      <c r="T2024" s="248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49" t="s">
        <v>222</v>
      </c>
      <c r="AU2024" s="249" t="s">
        <v>83</v>
      </c>
      <c r="AV2024" s="14" t="s">
        <v>83</v>
      </c>
      <c r="AW2024" s="14" t="s">
        <v>34</v>
      </c>
      <c r="AX2024" s="14" t="s">
        <v>74</v>
      </c>
      <c r="AY2024" s="249" t="s">
        <v>213</v>
      </c>
    </row>
    <row r="2025" s="15" customFormat="1">
      <c r="A2025" s="15"/>
      <c r="B2025" s="250"/>
      <c r="C2025" s="251"/>
      <c r="D2025" s="230" t="s">
        <v>222</v>
      </c>
      <c r="E2025" s="252" t="s">
        <v>19</v>
      </c>
      <c r="F2025" s="253" t="s">
        <v>228</v>
      </c>
      <c r="G2025" s="251"/>
      <c r="H2025" s="254">
        <v>76.400000000000006</v>
      </c>
      <c r="I2025" s="255"/>
      <c r="J2025" s="251"/>
      <c r="K2025" s="251"/>
      <c r="L2025" s="256"/>
      <c r="M2025" s="257"/>
      <c r="N2025" s="258"/>
      <c r="O2025" s="258"/>
      <c r="P2025" s="258"/>
      <c r="Q2025" s="258"/>
      <c r="R2025" s="258"/>
      <c r="S2025" s="258"/>
      <c r="T2025" s="259"/>
      <c r="U2025" s="15"/>
      <c r="V2025" s="15"/>
      <c r="W2025" s="15"/>
      <c r="X2025" s="15"/>
      <c r="Y2025" s="15"/>
      <c r="Z2025" s="15"/>
      <c r="AA2025" s="15"/>
      <c r="AB2025" s="15"/>
      <c r="AC2025" s="15"/>
      <c r="AD2025" s="15"/>
      <c r="AE2025" s="15"/>
      <c r="AT2025" s="260" t="s">
        <v>222</v>
      </c>
      <c r="AU2025" s="260" t="s">
        <v>83</v>
      </c>
      <c r="AV2025" s="15" t="s">
        <v>220</v>
      </c>
      <c r="AW2025" s="15" t="s">
        <v>34</v>
      </c>
      <c r="AX2025" s="15" t="s">
        <v>81</v>
      </c>
      <c r="AY2025" s="260" t="s">
        <v>213</v>
      </c>
    </row>
    <row r="2026" s="2" customFormat="1" ht="16.5" customHeight="1">
      <c r="A2026" s="40"/>
      <c r="B2026" s="41"/>
      <c r="C2026" s="215" t="s">
        <v>2639</v>
      </c>
      <c r="D2026" s="215" t="s">
        <v>215</v>
      </c>
      <c r="E2026" s="216" t="s">
        <v>2640</v>
      </c>
      <c r="F2026" s="217" t="s">
        <v>2641</v>
      </c>
      <c r="G2026" s="218" t="s">
        <v>338</v>
      </c>
      <c r="H2026" s="219">
        <v>18.5</v>
      </c>
      <c r="I2026" s="220"/>
      <c r="J2026" s="221">
        <f>ROUND(I2026*H2026,2)</f>
        <v>0</v>
      </c>
      <c r="K2026" s="217" t="s">
        <v>219</v>
      </c>
      <c r="L2026" s="46"/>
      <c r="M2026" s="222" t="s">
        <v>19</v>
      </c>
      <c r="N2026" s="223" t="s">
        <v>45</v>
      </c>
      <c r="O2026" s="86"/>
      <c r="P2026" s="224">
        <f>O2026*H2026</f>
        <v>0</v>
      </c>
      <c r="Q2026" s="224">
        <v>0.0058799999999999998</v>
      </c>
      <c r="R2026" s="224">
        <f>Q2026*H2026</f>
        <v>0.10878</v>
      </c>
      <c r="S2026" s="224">
        <v>0</v>
      </c>
      <c r="T2026" s="225">
        <f>S2026*H2026</f>
        <v>0</v>
      </c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R2026" s="226" t="s">
        <v>309</v>
      </c>
      <c r="AT2026" s="226" t="s">
        <v>215</v>
      </c>
      <c r="AU2026" s="226" t="s">
        <v>83</v>
      </c>
      <c r="AY2026" s="19" t="s">
        <v>213</v>
      </c>
      <c r="BE2026" s="227">
        <f>IF(N2026="základní",J2026,0)</f>
        <v>0</v>
      </c>
      <c r="BF2026" s="227">
        <f>IF(N2026="snížená",J2026,0)</f>
        <v>0</v>
      </c>
      <c r="BG2026" s="227">
        <f>IF(N2026="zákl. přenesená",J2026,0)</f>
        <v>0</v>
      </c>
      <c r="BH2026" s="227">
        <f>IF(N2026="sníž. přenesená",J2026,0)</f>
        <v>0</v>
      </c>
      <c r="BI2026" s="227">
        <f>IF(N2026="nulová",J2026,0)</f>
        <v>0</v>
      </c>
      <c r="BJ2026" s="19" t="s">
        <v>81</v>
      </c>
      <c r="BK2026" s="227">
        <f>ROUND(I2026*H2026,2)</f>
        <v>0</v>
      </c>
      <c r="BL2026" s="19" t="s">
        <v>309</v>
      </c>
      <c r="BM2026" s="226" t="s">
        <v>2642</v>
      </c>
    </row>
    <row r="2027" s="13" customFormat="1">
      <c r="A2027" s="13"/>
      <c r="B2027" s="228"/>
      <c r="C2027" s="229"/>
      <c r="D2027" s="230" t="s">
        <v>222</v>
      </c>
      <c r="E2027" s="231" t="s">
        <v>19</v>
      </c>
      <c r="F2027" s="232" t="s">
        <v>271</v>
      </c>
      <c r="G2027" s="229"/>
      <c r="H2027" s="231" t="s">
        <v>19</v>
      </c>
      <c r="I2027" s="233"/>
      <c r="J2027" s="229"/>
      <c r="K2027" s="229"/>
      <c r="L2027" s="234"/>
      <c r="M2027" s="235"/>
      <c r="N2027" s="236"/>
      <c r="O2027" s="236"/>
      <c r="P2027" s="236"/>
      <c r="Q2027" s="236"/>
      <c r="R2027" s="236"/>
      <c r="S2027" s="236"/>
      <c r="T2027" s="237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38" t="s">
        <v>222</v>
      </c>
      <c r="AU2027" s="238" t="s">
        <v>83</v>
      </c>
      <c r="AV2027" s="13" t="s">
        <v>81</v>
      </c>
      <c r="AW2027" s="13" t="s">
        <v>34</v>
      </c>
      <c r="AX2027" s="13" t="s">
        <v>74</v>
      </c>
      <c r="AY2027" s="238" t="s">
        <v>213</v>
      </c>
    </row>
    <row r="2028" s="14" customFormat="1">
      <c r="A2028" s="14"/>
      <c r="B2028" s="239"/>
      <c r="C2028" s="240"/>
      <c r="D2028" s="230" t="s">
        <v>222</v>
      </c>
      <c r="E2028" s="241" t="s">
        <v>19</v>
      </c>
      <c r="F2028" s="242" t="s">
        <v>2643</v>
      </c>
      <c r="G2028" s="240"/>
      <c r="H2028" s="243">
        <v>18.5</v>
      </c>
      <c r="I2028" s="244"/>
      <c r="J2028" s="240"/>
      <c r="K2028" s="240"/>
      <c r="L2028" s="245"/>
      <c r="M2028" s="246"/>
      <c r="N2028" s="247"/>
      <c r="O2028" s="247"/>
      <c r="P2028" s="247"/>
      <c r="Q2028" s="247"/>
      <c r="R2028" s="247"/>
      <c r="S2028" s="247"/>
      <c r="T2028" s="248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49" t="s">
        <v>222</v>
      </c>
      <c r="AU2028" s="249" t="s">
        <v>83</v>
      </c>
      <c r="AV2028" s="14" t="s">
        <v>83</v>
      </c>
      <c r="AW2028" s="14" t="s">
        <v>34</v>
      </c>
      <c r="AX2028" s="14" t="s">
        <v>81</v>
      </c>
      <c r="AY2028" s="249" t="s">
        <v>213</v>
      </c>
    </row>
    <row r="2029" s="2" customFormat="1">
      <c r="A2029" s="40"/>
      <c r="B2029" s="41"/>
      <c r="C2029" s="215" t="s">
        <v>2644</v>
      </c>
      <c r="D2029" s="215" t="s">
        <v>215</v>
      </c>
      <c r="E2029" s="216" t="s">
        <v>2645</v>
      </c>
      <c r="F2029" s="217" t="s">
        <v>2646</v>
      </c>
      <c r="G2029" s="218" t="s">
        <v>338</v>
      </c>
      <c r="H2029" s="219">
        <v>18.5</v>
      </c>
      <c r="I2029" s="220"/>
      <c r="J2029" s="221">
        <f>ROUND(I2029*H2029,2)</f>
        <v>0</v>
      </c>
      <c r="K2029" s="217" t="s">
        <v>219</v>
      </c>
      <c r="L2029" s="46"/>
      <c r="M2029" s="222" t="s">
        <v>19</v>
      </c>
      <c r="N2029" s="223" t="s">
        <v>45</v>
      </c>
      <c r="O2029" s="86"/>
      <c r="P2029" s="224">
        <f>O2029*H2029</f>
        <v>0</v>
      </c>
      <c r="Q2029" s="224">
        <v>0.00116</v>
      </c>
      <c r="R2029" s="224">
        <f>Q2029*H2029</f>
        <v>0.02146</v>
      </c>
      <c r="S2029" s="224">
        <v>0</v>
      </c>
      <c r="T2029" s="225">
        <f>S2029*H2029</f>
        <v>0</v>
      </c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R2029" s="226" t="s">
        <v>309</v>
      </c>
      <c r="AT2029" s="226" t="s">
        <v>215</v>
      </c>
      <c r="AU2029" s="226" t="s">
        <v>83</v>
      </c>
      <c r="AY2029" s="19" t="s">
        <v>213</v>
      </c>
      <c r="BE2029" s="227">
        <f>IF(N2029="základní",J2029,0)</f>
        <v>0</v>
      </c>
      <c r="BF2029" s="227">
        <f>IF(N2029="snížená",J2029,0)</f>
        <v>0</v>
      </c>
      <c r="BG2029" s="227">
        <f>IF(N2029="zákl. přenesená",J2029,0)</f>
        <v>0</v>
      </c>
      <c r="BH2029" s="227">
        <f>IF(N2029="sníž. přenesená",J2029,0)</f>
        <v>0</v>
      </c>
      <c r="BI2029" s="227">
        <f>IF(N2029="nulová",J2029,0)</f>
        <v>0</v>
      </c>
      <c r="BJ2029" s="19" t="s">
        <v>81</v>
      </c>
      <c r="BK2029" s="227">
        <f>ROUND(I2029*H2029,2)</f>
        <v>0</v>
      </c>
      <c r="BL2029" s="19" t="s">
        <v>309</v>
      </c>
      <c r="BM2029" s="226" t="s">
        <v>2647</v>
      </c>
    </row>
    <row r="2030" s="2" customFormat="1" ht="16.5" customHeight="1">
      <c r="A2030" s="40"/>
      <c r="B2030" s="41"/>
      <c r="C2030" s="215" t="s">
        <v>2648</v>
      </c>
      <c r="D2030" s="215" t="s">
        <v>215</v>
      </c>
      <c r="E2030" s="216" t="s">
        <v>2649</v>
      </c>
      <c r="F2030" s="217" t="s">
        <v>2650</v>
      </c>
      <c r="G2030" s="218" t="s">
        <v>338</v>
      </c>
      <c r="H2030" s="219">
        <v>94.200000000000003</v>
      </c>
      <c r="I2030" s="220"/>
      <c r="J2030" s="221">
        <f>ROUND(I2030*H2030,2)</f>
        <v>0</v>
      </c>
      <c r="K2030" s="217" t="s">
        <v>219</v>
      </c>
      <c r="L2030" s="46"/>
      <c r="M2030" s="222" t="s">
        <v>19</v>
      </c>
      <c r="N2030" s="223" t="s">
        <v>45</v>
      </c>
      <c r="O2030" s="86"/>
      <c r="P2030" s="224">
        <f>O2030*H2030</f>
        <v>0</v>
      </c>
      <c r="Q2030" s="224">
        <v>0.00108</v>
      </c>
      <c r="R2030" s="224">
        <f>Q2030*H2030</f>
        <v>0.10173600000000001</v>
      </c>
      <c r="S2030" s="224">
        <v>0</v>
      </c>
      <c r="T2030" s="225">
        <f>S2030*H2030</f>
        <v>0</v>
      </c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R2030" s="226" t="s">
        <v>309</v>
      </c>
      <c r="AT2030" s="226" t="s">
        <v>215</v>
      </c>
      <c r="AU2030" s="226" t="s">
        <v>83</v>
      </c>
      <c r="AY2030" s="19" t="s">
        <v>213</v>
      </c>
      <c r="BE2030" s="227">
        <f>IF(N2030="základní",J2030,0)</f>
        <v>0</v>
      </c>
      <c r="BF2030" s="227">
        <f>IF(N2030="snížená",J2030,0)</f>
        <v>0</v>
      </c>
      <c r="BG2030" s="227">
        <f>IF(N2030="zákl. přenesená",J2030,0)</f>
        <v>0</v>
      </c>
      <c r="BH2030" s="227">
        <f>IF(N2030="sníž. přenesená",J2030,0)</f>
        <v>0</v>
      </c>
      <c r="BI2030" s="227">
        <f>IF(N2030="nulová",J2030,0)</f>
        <v>0</v>
      </c>
      <c r="BJ2030" s="19" t="s">
        <v>81</v>
      </c>
      <c r="BK2030" s="227">
        <f>ROUND(I2030*H2030,2)</f>
        <v>0</v>
      </c>
      <c r="BL2030" s="19" t="s">
        <v>309</v>
      </c>
      <c r="BM2030" s="226" t="s">
        <v>2651</v>
      </c>
    </row>
    <row r="2031" s="13" customFormat="1">
      <c r="A2031" s="13"/>
      <c r="B2031" s="228"/>
      <c r="C2031" s="229"/>
      <c r="D2031" s="230" t="s">
        <v>222</v>
      </c>
      <c r="E2031" s="231" t="s">
        <v>19</v>
      </c>
      <c r="F2031" s="232" t="s">
        <v>271</v>
      </c>
      <c r="G2031" s="229"/>
      <c r="H2031" s="231" t="s">
        <v>19</v>
      </c>
      <c r="I2031" s="233"/>
      <c r="J2031" s="229"/>
      <c r="K2031" s="229"/>
      <c r="L2031" s="234"/>
      <c r="M2031" s="235"/>
      <c r="N2031" s="236"/>
      <c r="O2031" s="236"/>
      <c r="P2031" s="236"/>
      <c r="Q2031" s="236"/>
      <c r="R2031" s="236"/>
      <c r="S2031" s="236"/>
      <c r="T2031" s="237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38" t="s">
        <v>222</v>
      </c>
      <c r="AU2031" s="238" t="s">
        <v>83</v>
      </c>
      <c r="AV2031" s="13" t="s">
        <v>81</v>
      </c>
      <c r="AW2031" s="13" t="s">
        <v>34</v>
      </c>
      <c r="AX2031" s="13" t="s">
        <v>74</v>
      </c>
      <c r="AY2031" s="238" t="s">
        <v>213</v>
      </c>
    </row>
    <row r="2032" s="14" customFormat="1">
      <c r="A2032" s="14"/>
      <c r="B2032" s="239"/>
      <c r="C2032" s="240"/>
      <c r="D2032" s="230" t="s">
        <v>222</v>
      </c>
      <c r="E2032" s="241" t="s">
        <v>19</v>
      </c>
      <c r="F2032" s="242" t="s">
        <v>2652</v>
      </c>
      <c r="G2032" s="240"/>
      <c r="H2032" s="243">
        <v>94.200000000000003</v>
      </c>
      <c r="I2032" s="244"/>
      <c r="J2032" s="240"/>
      <c r="K2032" s="240"/>
      <c r="L2032" s="245"/>
      <c r="M2032" s="246"/>
      <c r="N2032" s="247"/>
      <c r="O2032" s="247"/>
      <c r="P2032" s="247"/>
      <c r="Q2032" s="247"/>
      <c r="R2032" s="247"/>
      <c r="S2032" s="247"/>
      <c r="T2032" s="248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49" t="s">
        <v>222</v>
      </c>
      <c r="AU2032" s="249" t="s">
        <v>83</v>
      </c>
      <c r="AV2032" s="14" t="s">
        <v>83</v>
      </c>
      <c r="AW2032" s="14" t="s">
        <v>34</v>
      </c>
      <c r="AX2032" s="14" t="s">
        <v>81</v>
      </c>
      <c r="AY2032" s="249" t="s">
        <v>213</v>
      </c>
    </row>
    <row r="2033" s="2" customFormat="1">
      <c r="A2033" s="40"/>
      <c r="B2033" s="41"/>
      <c r="C2033" s="215" t="s">
        <v>2653</v>
      </c>
      <c r="D2033" s="215" t="s">
        <v>215</v>
      </c>
      <c r="E2033" s="216" t="s">
        <v>2654</v>
      </c>
      <c r="F2033" s="217" t="s">
        <v>2655</v>
      </c>
      <c r="G2033" s="218" t="s">
        <v>338</v>
      </c>
      <c r="H2033" s="219">
        <v>20.719999999999999</v>
      </c>
      <c r="I2033" s="220"/>
      <c r="J2033" s="221">
        <f>ROUND(I2033*H2033,2)</f>
        <v>0</v>
      </c>
      <c r="K2033" s="217" t="s">
        <v>219</v>
      </c>
      <c r="L2033" s="46"/>
      <c r="M2033" s="222" t="s">
        <v>19</v>
      </c>
      <c r="N2033" s="223" t="s">
        <v>45</v>
      </c>
      <c r="O2033" s="86"/>
      <c r="P2033" s="224">
        <f>O2033*H2033</f>
        <v>0</v>
      </c>
      <c r="Q2033" s="224">
        <v>0.0015100000000000001</v>
      </c>
      <c r="R2033" s="224">
        <f>Q2033*H2033</f>
        <v>0.031287200000000001</v>
      </c>
      <c r="S2033" s="224">
        <v>0</v>
      </c>
      <c r="T2033" s="225">
        <f>S2033*H2033</f>
        <v>0</v>
      </c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R2033" s="226" t="s">
        <v>309</v>
      </c>
      <c r="AT2033" s="226" t="s">
        <v>215</v>
      </c>
      <c r="AU2033" s="226" t="s">
        <v>83</v>
      </c>
      <c r="AY2033" s="19" t="s">
        <v>213</v>
      </c>
      <c r="BE2033" s="227">
        <f>IF(N2033="základní",J2033,0)</f>
        <v>0</v>
      </c>
      <c r="BF2033" s="227">
        <f>IF(N2033="snížená",J2033,0)</f>
        <v>0</v>
      </c>
      <c r="BG2033" s="227">
        <f>IF(N2033="zákl. přenesená",J2033,0)</f>
        <v>0</v>
      </c>
      <c r="BH2033" s="227">
        <f>IF(N2033="sníž. přenesená",J2033,0)</f>
        <v>0</v>
      </c>
      <c r="BI2033" s="227">
        <f>IF(N2033="nulová",J2033,0)</f>
        <v>0</v>
      </c>
      <c r="BJ2033" s="19" t="s">
        <v>81</v>
      </c>
      <c r="BK2033" s="227">
        <f>ROUND(I2033*H2033,2)</f>
        <v>0</v>
      </c>
      <c r="BL2033" s="19" t="s">
        <v>309</v>
      </c>
      <c r="BM2033" s="226" t="s">
        <v>2656</v>
      </c>
    </row>
    <row r="2034" s="13" customFormat="1">
      <c r="A2034" s="13"/>
      <c r="B2034" s="228"/>
      <c r="C2034" s="229"/>
      <c r="D2034" s="230" t="s">
        <v>222</v>
      </c>
      <c r="E2034" s="231" t="s">
        <v>19</v>
      </c>
      <c r="F2034" s="232" t="s">
        <v>271</v>
      </c>
      <c r="G2034" s="229"/>
      <c r="H2034" s="231" t="s">
        <v>19</v>
      </c>
      <c r="I2034" s="233"/>
      <c r="J2034" s="229"/>
      <c r="K2034" s="229"/>
      <c r="L2034" s="234"/>
      <c r="M2034" s="235"/>
      <c r="N2034" s="236"/>
      <c r="O2034" s="236"/>
      <c r="P2034" s="236"/>
      <c r="Q2034" s="236"/>
      <c r="R2034" s="236"/>
      <c r="S2034" s="236"/>
      <c r="T2034" s="237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38" t="s">
        <v>222</v>
      </c>
      <c r="AU2034" s="238" t="s">
        <v>83</v>
      </c>
      <c r="AV2034" s="13" t="s">
        <v>81</v>
      </c>
      <c r="AW2034" s="13" t="s">
        <v>34</v>
      </c>
      <c r="AX2034" s="13" t="s">
        <v>74</v>
      </c>
      <c r="AY2034" s="238" t="s">
        <v>213</v>
      </c>
    </row>
    <row r="2035" s="14" customFormat="1">
      <c r="A2035" s="14"/>
      <c r="B2035" s="239"/>
      <c r="C2035" s="240"/>
      <c r="D2035" s="230" t="s">
        <v>222</v>
      </c>
      <c r="E2035" s="241" t="s">
        <v>19</v>
      </c>
      <c r="F2035" s="242" t="s">
        <v>2657</v>
      </c>
      <c r="G2035" s="240"/>
      <c r="H2035" s="243">
        <v>20.719999999999999</v>
      </c>
      <c r="I2035" s="244"/>
      <c r="J2035" s="240"/>
      <c r="K2035" s="240"/>
      <c r="L2035" s="245"/>
      <c r="M2035" s="246"/>
      <c r="N2035" s="247"/>
      <c r="O2035" s="247"/>
      <c r="P2035" s="247"/>
      <c r="Q2035" s="247"/>
      <c r="R2035" s="247"/>
      <c r="S2035" s="247"/>
      <c r="T2035" s="248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49" t="s">
        <v>222</v>
      </c>
      <c r="AU2035" s="249" t="s">
        <v>83</v>
      </c>
      <c r="AV2035" s="14" t="s">
        <v>83</v>
      </c>
      <c r="AW2035" s="14" t="s">
        <v>34</v>
      </c>
      <c r="AX2035" s="14" t="s">
        <v>81</v>
      </c>
      <c r="AY2035" s="249" t="s">
        <v>213</v>
      </c>
    </row>
    <row r="2036" s="2" customFormat="1">
      <c r="A2036" s="40"/>
      <c r="B2036" s="41"/>
      <c r="C2036" s="215" t="s">
        <v>2658</v>
      </c>
      <c r="D2036" s="215" t="s">
        <v>215</v>
      </c>
      <c r="E2036" s="216" t="s">
        <v>2659</v>
      </c>
      <c r="F2036" s="217" t="s">
        <v>2660</v>
      </c>
      <c r="G2036" s="218" t="s">
        <v>338</v>
      </c>
      <c r="H2036" s="219">
        <v>148</v>
      </c>
      <c r="I2036" s="220"/>
      <c r="J2036" s="221">
        <f>ROUND(I2036*H2036,2)</f>
        <v>0</v>
      </c>
      <c r="K2036" s="217" t="s">
        <v>219</v>
      </c>
      <c r="L2036" s="46"/>
      <c r="M2036" s="222" t="s">
        <v>19</v>
      </c>
      <c r="N2036" s="223" t="s">
        <v>45</v>
      </c>
      <c r="O2036" s="86"/>
      <c r="P2036" s="224">
        <f>O2036*H2036</f>
        <v>0</v>
      </c>
      <c r="Q2036" s="224">
        <v>0.00198</v>
      </c>
      <c r="R2036" s="224">
        <f>Q2036*H2036</f>
        <v>0.29304000000000002</v>
      </c>
      <c r="S2036" s="224">
        <v>0</v>
      </c>
      <c r="T2036" s="225">
        <f>S2036*H2036</f>
        <v>0</v>
      </c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R2036" s="226" t="s">
        <v>309</v>
      </c>
      <c r="AT2036" s="226" t="s">
        <v>215</v>
      </c>
      <c r="AU2036" s="226" t="s">
        <v>83</v>
      </c>
      <c r="AY2036" s="19" t="s">
        <v>213</v>
      </c>
      <c r="BE2036" s="227">
        <f>IF(N2036="základní",J2036,0)</f>
        <v>0</v>
      </c>
      <c r="BF2036" s="227">
        <f>IF(N2036="snížená",J2036,0)</f>
        <v>0</v>
      </c>
      <c r="BG2036" s="227">
        <f>IF(N2036="zákl. přenesená",J2036,0)</f>
        <v>0</v>
      </c>
      <c r="BH2036" s="227">
        <f>IF(N2036="sníž. přenesená",J2036,0)</f>
        <v>0</v>
      </c>
      <c r="BI2036" s="227">
        <f>IF(N2036="nulová",J2036,0)</f>
        <v>0</v>
      </c>
      <c r="BJ2036" s="19" t="s">
        <v>81</v>
      </c>
      <c r="BK2036" s="227">
        <f>ROUND(I2036*H2036,2)</f>
        <v>0</v>
      </c>
      <c r="BL2036" s="19" t="s">
        <v>309</v>
      </c>
      <c r="BM2036" s="226" t="s">
        <v>2661</v>
      </c>
    </row>
    <row r="2037" s="13" customFormat="1">
      <c r="A2037" s="13"/>
      <c r="B2037" s="228"/>
      <c r="C2037" s="229"/>
      <c r="D2037" s="230" t="s">
        <v>222</v>
      </c>
      <c r="E2037" s="231" t="s">
        <v>19</v>
      </c>
      <c r="F2037" s="232" t="s">
        <v>271</v>
      </c>
      <c r="G2037" s="229"/>
      <c r="H2037" s="231" t="s">
        <v>19</v>
      </c>
      <c r="I2037" s="233"/>
      <c r="J2037" s="229"/>
      <c r="K2037" s="229"/>
      <c r="L2037" s="234"/>
      <c r="M2037" s="235"/>
      <c r="N2037" s="236"/>
      <c r="O2037" s="236"/>
      <c r="P2037" s="236"/>
      <c r="Q2037" s="236"/>
      <c r="R2037" s="236"/>
      <c r="S2037" s="236"/>
      <c r="T2037" s="237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38" t="s">
        <v>222</v>
      </c>
      <c r="AU2037" s="238" t="s">
        <v>83</v>
      </c>
      <c r="AV2037" s="13" t="s">
        <v>81</v>
      </c>
      <c r="AW2037" s="13" t="s">
        <v>34</v>
      </c>
      <c r="AX2037" s="13" t="s">
        <v>74</v>
      </c>
      <c r="AY2037" s="238" t="s">
        <v>213</v>
      </c>
    </row>
    <row r="2038" s="14" customFormat="1">
      <c r="A2038" s="14"/>
      <c r="B2038" s="239"/>
      <c r="C2038" s="240"/>
      <c r="D2038" s="230" t="s">
        <v>222</v>
      </c>
      <c r="E2038" s="241" t="s">
        <v>19</v>
      </c>
      <c r="F2038" s="242" t="s">
        <v>2601</v>
      </c>
      <c r="G2038" s="240"/>
      <c r="H2038" s="243">
        <v>148</v>
      </c>
      <c r="I2038" s="244"/>
      <c r="J2038" s="240"/>
      <c r="K2038" s="240"/>
      <c r="L2038" s="245"/>
      <c r="M2038" s="246"/>
      <c r="N2038" s="247"/>
      <c r="O2038" s="247"/>
      <c r="P2038" s="247"/>
      <c r="Q2038" s="247"/>
      <c r="R2038" s="247"/>
      <c r="S2038" s="247"/>
      <c r="T2038" s="248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49" t="s">
        <v>222</v>
      </c>
      <c r="AU2038" s="249" t="s">
        <v>83</v>
      </c>
      <c r="AV2038" s="14" t="s">
        <v>83</v>
      </c>
      <c r="AW2038" s="14" t="s">
        <v>34</v>
      </c>
      <c r="AX2038" s="14" t="s">
        <v>81</v>
      </c>
      <c r="AY2038" s="249" t="s">
        <v>213</v>
      </c>
    </row>
    <row r="2039" s="2" customFormat="1">
      <c r="A2039" s="40"/>
      <c r="B2039" s="41"/>
      <c r="C2039" s="215" t="s">
        <v>2662</v>
      </c>
      <c r="D2039" s="215" t="s">
        <v>215</v>
      </c>
      <c r="E2039" s="216" t="s">
        <v>2663</v>
      </c>
      <c r="F2039" s="217" t="s">
        <v>2664</v>
      </c>
      <c r="G2039" s="218" t="s">
        <v>338</v>
      </c>
      <c r="H2039" s="219">
        <v>148</v>
      </c>
      <c r="I2039" s="220"/>
      <c r="J2039" s="221">
        <f>ROUND(I2039*H2039,2)</f>
        <v>0</v>
      </c>
      <c r="K2039" s="217" t="s">
        <v>219</v>
      </c>
      <c r="L2039" s="46"/>
      <c r="M2039" s="222" t="s">
        <v>19</v>
      </c>
      <c r="N2039" s="223" t="s">
        <v>45</v>
      </c>
      <c r="O2039" s="86"/>
      <c r="P2039" s="224">
        <f>O2039*H2039</f>
        <v>0</v>
      </c>
      <c r="Q2039" s="224">
        <v>0.00298</v>
      </c>
      <c r="R2039" s="224">
        <f>Q2039*H2039</f>
        <v>0.44103999999999999</v>
      </c>
      <c r="S2039" s="224">
        <v>0</v>
      </c>
      <c r="T2039" s="225">
        <f>S2039*H2039</f>
        <v>0</v>
      </c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R2039" s="226" t="s">
        <v>309</v>
      </c>
      <c r="AT2039" s="226" t="s">
        <v>215</v>
      </c>
      <c r="AU2039" s="226" t="s">
        <v>83</v>
      </c>
      <c r="AY2039" s="19" t="s">
        <v>213</v>
      </c>
      <c r="BE2039" s="227">
        <f>IF(N2039="základní",J2039,0)</f>
        <v>0</v>
      </c>
      <c r="BF2039" s="227">
        <f>IF(N2039="snížená",J2039,0)</f>
        <v>0</v>
      </c>
      <c r="BG2039" s="227">
        <f>IF(N2039="zákl. přenesená",J2039,0)</f>
        <v>0</v>
      </c>
      <c r="BH2039" s="227">
        <f>IF(N2039="sníž. přenesená",J2039,0)</f>
        <v>0</v>
      </c>
      <c r="BI2039" s="227">
        <f>IF(N2039="nulová",J2039,0)</f>
        <v>0</v>
      </c>
      <c r="BJ2039" s="19" t="s">
        <v>81</v>
      </c>
      <c r="BK2039" s="227">
        <f>ROUND(I2039*H2039,2)</f>
        <v>0</v>
      </c>
      <c r="BL2039" s="19" t="s">
        <v>309</v>
      </c>
      <c r="BM2039" s="226" t="s">
        <v>2665</v>
      </c>
    </row>
    <row r="2040" s="13" customFormat="1">
      <c r="A2040" s="13"/>
      <c r="B2040" s="228"/>
      <c r="C2040" s="229"/>
      <c r="D2040" s="230" t="s">
        <v>222</v>
      </c>
      <c r="E2040" s="231" t="s">
        <v>19</v>
      </c>
      <c r="F2040" s="232" t="s">
        <v>271</v>
      </c>
      <c r="G2040" s="229"/>
      <c r="H2040" s="231" t="s">
        <v>19</v>
      </c>
      <c r="I2040" s="233"/>
      <c r="J2040" s="229"/>
      <c r="K2040" s="229"/>
      <c r="L2040" s="234"/>
      <c r="M2040" s="235"/>
      <c r="N2040" s="236"/>
      <c r="O2040" s="236"/>
      <c r="P2040" s="236"/>
      <c r="Q2040" s="236"/>
      <c r="R2040" s="236"/>
      <c r="S2040" s="236"/>
      <c r="T2040" s="237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38" t="s">
        <v>222</v>
      </c>
      <c r="AU2040" s="238" t="s">
        <v>83</v>
      </c>
      <c r="AV2040" s="13" t="s">
        <v>81</v>
      </c>
      <c r="AW2040" s="13" t="s">
        <v>34</v>
      </c>
      <c r="AX2040" s="13" t="s">
        <v>74</v>
      </c>
      <c r="AY2040" s="238" t="s">
        <v>213</v>
      </c>
    </row>
    <row r="2041" s="14" customFormat="1">
      <c r="A2041" s="14"/>
      <c r="B2041" s="239"/>
      <c r="C2041" s="240"/>
      <c r="D2041" s="230" t="s">
        <v>222</v>
      </c>
      <c r="E2041" s="241" t="s">
        <v>19</v>
      </c>
      <c r="F2041" s="242" t="s">
        <v>2601</v>
      </c>
      <c r="G2041" s="240"/>
      <c r="H2041" s="243">
        <v>148</v>
      </c>
      <c r="I2041" s="244"/>
      <c r="J2041" s="240"/>
      <c r="K2041" s="240"/>
      <c r="L2041" s="245"/>
      <c r="M2041" s="246"/>
      <c r="N2041" s="247"/>
      <c r="O2041" s="247"/>
      <c r="P2041" s="247"/>
      <c r="Q2041" s="247"/>
      <c r="R2041" s="247"/>
      <c r="S2041" s="247"/>
      <c r="T2041" s="248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49" t="s">
        <v>222</v>
      </c>
      <c r="AU2041" s="249" t="s">
        <v>83</v>
      </c>
      <c r="AV2041" s="14" t="s">
        <v>83</v>
      </c>
      <c r="AW2041" s="14" t="s">
        <v>34</v>
      </c>
      <c r="AX2041" s="14" t="s">
        <v>81</v>
      </c>
      <c r="AY2041" s="249" t="s">
        <v>213</v>
      </c>
    </row>
    <row r="2042" s="2" customFormat="1">
      <c r="A2042" s="40"/>
      <c r="B2042" s="41"/>
      <c r="C2042" s="215" t="s">
        <v>2666</v>
      </c>
      <c r="D2042" s="215" t="s">
        <v>215</v>
      </c>
      <c r="E2042" s="216" t="s">
        <v>2667</v>
      </c>
      <c r="F2042" s="217" t="s">
        <v>2668</v>
      </c>
      <c r="G2042" s="218" t="s">
        <v>338</v>
      </c>
      <c r="H2042" s="219">
        <v>24.178999999999998</v>
      </c>
      <c r="I2042" s="220"/>
      <c r="J2042" s="221">
        <f>ROUND(I2042*H2042,2)</f>
        <v>0</v>
      </c>
      <c r="K2042" s="217" t="s">
        <v>219</v>
      </c>
      <c r="L2042" s="46"/>
      <c r="M2042" s="222" t="s">
        <v>19</v>
      </c>
      <c r="N2042" s="223" t="s">
        <v>45</v>
      </c>
      <c r="O2042" s="86"/>
      <c r="P2042" s="224">
        <f>O2042*H2042</f>
        <v>0</v>
      </c>
      <c r="Q2042" s="224">
        <v>0.0039699999999999996</v>
      </c>
      <c r="R2042" s="224">
        <f>Q2042*H2042</f>
        <v>0.09599062999999998</v>
      </c>
      <c r="S2042" s="224">
        <v>0</v>
      </c>
      <c r="T2042" s="225">
        <f>S2042*H2042</f>
        <v>0</v>
      </c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R2042" s="226" t="s">
        <v>309</v>
      </c>
      <c r="AT2042" s="226" t="s">
        <v>215</v>
      </c>
      <c r="AU2042" s="226" t="s">
        <v>83</v>
      </c>
      <c r="AY2042" s="19" t="s">
        <v>213</v>
      </c>
      <c r="BE2042" s="227">
        <f>IF(N2042="základní",J2042,0)</f>
        <v>0</v>
      </c>
      <c r="BF2042" s="227">
        <f>IF(N2042="snížená",J2042,0)</f>
        <v>0</v>
      </c>
      <c r="BG2042" s="227">
        <f>IF(N2042="zákl. přenesená",J2042,0)</f>
        <v>0</v>
      </c>
      <c r="BH2042" s="227">
        <f>IF(N2042="sníž. přenesená",J2042,0)</f>
        <v>0</v>
      </c>
      <c r="BI2042" s="227">
        <f>IF(N2042="nulová",J2042,0)</f>
        <v>0</v>
      </c>
      <c r="BJ2042" s="19" t="s">
        <v>81</v>
      </c>
      <c r="BK2042" s="227">
        <f>ROUND(I2042*H2042,2)</f>
        <v>0</v>
      </c>
      <c r="BL2042" s="19" t="s">
        <v>309</v>
      </c>
      <c r="BM2042" s="226" t="s">
        <v>2669</v>
      </c>
    </row>
    <row r="2043" s="13" customFormat="1">
      <c r="A2043" s="13"/>
      <c r="B2043" s="228"/>
      <c r="C2043" s="229"/>
      <c r="D2043" s="230" t="s">
        <v>222</v>
      </c>
      <c r="E2043" s="231" t="s">
        <v>19</v>
      </c>
      <c r="F2043" s="232" t="s">
        <v>271</v>
      </c>
      <c r="G2043" s="229"/>
      <c r="H2043" s="231" t="s">
        <v>19</v>
      </c>
      <c r="I2043" s="233"/>
      <c r="J2043" s="229"/>
      <c r="K2043" s="229"/>
      <c r="L2043" s="234"/>
      <c r="M2043" s="235"/>
      <c r="N2043" s="236"/>
      <c r="O2043" s="236"/>
      <c r="P2043" s="236"/>
      <c r="Q2043" s="236"/>
      <c r="R2043" s="236"/>
      <c r="S2043" s="236"/>
      <c r="T2043" s="237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38" t="s">
        <v>222</v>
      </c>
      <c r="AU2043" s="238" t="s">
        <v>83</v>
      </c>
      <c r="AV2043" s="13" t="s">
        <v>81</v>
      </c>
      <c r="AW2043" s="13" t="s">
        <v>34</v>
      </c>
      <c r="AX2043" s="13" t="s">
        <v>74</v>
      </c>
      <c r="AY2043" s="238" t="s">
        <v>213</v>
      </c>
    </row>
    <row r="2044" s="14" customFormat="1">
      <c r="A2044" s="14"/>
      <c r="B2044" s="239"/>
      <c r="C2044" s="240"/>
      <c r="D2044" s="230" t="s">
        <v>222</v>
      </c>
      <c r="E2044" s="241" t="s">
        <v>19</v>
      </c>
      <c r="F2044" s="242" t="s">
        <v>2670</v>
      </c>
      <c r="G2044" s="240"/>
      <c r="H2044" s="243">
        <v>24.178999999999998</v>
      </c>
      <c r="I2044" s="244"/>
      <c r="J2044" s="240"/>
      <c r="K2044" s="240"/>
      <c r="L2044" s="245"/>
      <c r="M2044" s="246"/>
      <c r="N2044" s="247"/>
      <c r="O2044" s="247"/>
      <c r="P2044" s="247"/>
      <c r="Q2044" s="247"/>
      <c r="R2044" s="247"/>
      <c r="S2044" s="247"/>
      <c r="T2044" s="248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49" t="s">
        <v>222</v>
      </c>
      <c r="AU2044" s="249" t="s">
        <v>83</v>
      </c>
      <c r="AV2044" s="14" t="s">
        <v>83</v>
      </c>
      <c r="AW2044" s="14" t="s">
        <v>34</v>
      </c>
      <c r="AX2044" s="14" t="s">
        <v>81</v>
      </c>
      <c r="AY2044" s="249" t="s">
        <v>213</v>
      </c>
    </row>
    <row r="2045" s="2" customFormat="1">
      <c r="A2045" s="40"/>
      <c r="B2045" s="41"/>
      <c r="C2045" s="215" t="s">
        <v>2671</v>
      </c>
      <c r="D2045" s="215" t="s">
        <v>215</v>
      </c>
      <c r="E2045" s="216" t="s">
        <v>2672</v>
      </c>
      <c r="F2045" s="217" t="s">
        <v>2673</v>
      </c>
      <c r="G2045" s="218" t="s">
        <v>338</v>
      </c>
      <c r="H2045" s="219">
        <v>5.5720000000000001</v>
      </c>
      <c r="I2045" s="220"/>
      <c r="J2045" s="221">
        <f>ROUND(I2045*H2045,2)</f>
        <v>0</v>
      </c>
      <c r="K2045" s="217" t="s">
        <v>219</v>
      </c>
      <c r="L2045" s="46"/>
      <c r="M2045" s="222" t="s">
        <v>19</v>
      </c>
      <c r="N2045" s="223" t="s">
        <v>45</v>
      </c>
      <c r="O2045" s="86"/>
      <c r="P2045" s="224">
        <f>O2045*H2045</f>
        <v>0</v>
      </c>
      <c r="Q2045" s="224">
        <v>0.002</v>
      </c>
      <c r="R2045" s="224">
        <f>Q2045*H2045</f>
        <v>0.011144000000000001</v>
      </c>
      <c r="S2045" s="224">
        <v>0</v>
      </c>
      <c r="T2045" s="225">
        <f>S2045*H2045</f>
        <v>0</v>
      </c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R2045" s="226" t="s">
        <v>309</v>
      </c>
      <c r="AT2045" s="226" t="s">
        <v>215</v>
      </c>
      <c r="AU2045" s="226" t="s">
        <v>83</v>
      </c>
      <c r="AY2045" s="19" t="s">
        <v>213</v>
      </c>
      <c r="BE2045" s="227">
        <f>IF(N2045="základní",J2045,0)</f>
        <v>0</v>
      </c>
      <c r="BF2045" s="227">
        <f>IF(N2045="snížená",J2045,0)</f>
        <v>0</v>
      </c>
      <c r="BG2045" s="227">
        <f>IF(N2045="zákl. přenesená",J2045,0)</f>
        <v>0</v>
      </c>
      <c r="BH2045" s="227">
        <f>IF(N2045="sníž. přenesená",J2045,0)</f>
        <v>0</v>
      </c>
      <c r="BI2045" s="227">
        <f>IF(N2045="nulová",J2045,0)</f>
        <v>0</v>
      </c>
      <c r="BJ2045" s="19" t="s">
        <v>81</v>
      </c>
      <c r="BK2045" s="227">
        <f>ROUND(I2045*H2045,2)</f>
        <v>0</v>
      </c>
      <c r="BL2045" s="19" t="s">
        <v>309</v>
      </c>
      <c r="BM2045" s="226" t="s">
        <v>2674</v>
      </c>
    </row>
    <row r="2046" s="13" customFormat="1">
      <c r="A2046" s="13"/>
      <c r="B2046" s="228"/>
      <c r="C2046" s="229"/>
      <c r="D2046" s="230" t="s">
        <v>222</v>
      </c>
      <c r="E2046" s="231" t="s">
        <v>19</v>
      </c>
      <c r="F2046" s="232" t="s">
        <v>271</v>
      </c>
      <c r="G2046" s="229"/>
      <c r="H2046" s="231" t="s">
        <v>19</v>
      </c>
      <c r="I2046" s="233"/>
      <c r="J2046" s="229"/>
      <c r="K2046" s="229"/>
      <c r="L2046" s="234"/>
      <c r="M2046" s="235"/>
      <c r="N2046" s="236"/>
      <c r="O2046" s="236"/>
      <c r="P2046" s="236"/>
      <c r="Q2046" s="236"/>
      <c r="R2046" s="236"/>
      <c r="S2046" s="236"/>
      <c r="T2046" s="237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38" t="s">
        <v>222</v>
      </c>
      <c r="AU2046" s="238" t="s">
        <v>83</v>
      </c>
      <c r="AV2046" s="13" t="s">
        <v>81</v>
      </c>
      <c r="AW2046" s="13" t="s">
        <v>34</v>
      </c>
      <c r="AX2046" s="13" t="s">
        <v>74</v>
      </c>
      <c r="AY2046" s="238" t="s">
        <v>213</v>
      </c>
    </row>
    <row r="2047" s="14" customFormat="1">
      <c r="A2047" s="14"/>
      <c r="B2047" s="239"/>
      <c r="C2047" s="240"/>
      <c r="D2047" s="230" t="s">
        <v>222</v>
      </c>
      <c r="E2047" s="241" t="s">
        <v>19</v>
      </c>
      <c r="F2047" s="242" t="s">
        <v>2675</v>
      </c>
      <c r="G2047" s="240"/>
      <c r="H2047" s="243">
        <v>5.5720000000000001</v>
      </c>
      <c r="I2047" s="244"/>
      <c r="J2047" s="240"/>
      <c r="K2047" s="240"/>
      <c r="L2047" s="245"/>
      <c r="M2047" s="246"/>
      <c r="N2047" s="247"/>
      <c r="O2047" s="247"/>
      <c r="P2047" s="247"/>
      <c r="Q2047" s="247"/>
      <c r="R2047" s="247"/>
      <c r="S2047" s="247"/>
      <c r="T2047" s="248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49" t="s">
        <v>222</v>
      </c>
      <c r="AU2047" s="249" t="s">
        <v>83</v>
      </c>
      <c r="AV2047" s="14" t="s">
        <v>83</v>
      </c>
      <c r="AW2047" s="14" t="s">
        <v>34</v>
      </c>
      <c r="AX2047" s="14" t="s">
        <v>81</v>
      </c>
      <c r="AY2047" s="249" t="s">
        <v>213</v>
      </c>
    </row>
    <row r="2048" s="2" customFormat="1">
      <c r="A2048" s="40"/>
      <c r="B2048" s="41"/>
      <c r="C2048" s="215" t="s">
        <v>2676</v>
      </c>
      <c r="D2048" s="215" t="s">
        <v>215</v>
      </c>
      <c r="E2048" s="216" t="s">
        <v>2677</v>
      </c>
      <c r="F2048" s="217" t="s">
        <v>2678</v>
      </c>
      <c r="G2048" s="218" t="s">
        <v>236</v>
      </c>
      <c r="H2048" s="219">
        <v>16.094999999999999</v>
      </c>
      <c r="I2048" s="220"/>
      <c r="J2048" s="221">
        <f>ROUND(I2048*H2048,2)</f>
        <v>0</v>
      </c>
      <c r="K2048" s="217" t="s">
        <v>219</v>
      </c>
      <c r="L2048" s="46"/>
      <c r="M2048" s="222" t="s">
        <v>19</v>
      </c>
      <c r="N2048" s="223" t="s">
        <v>45</v>
      </c>
      <c r="O2048" s="86"/>
      <c r="P2048" s="224">
        <f>O2048*H2048</f>
        <v>0</v>
      </c>
      <c r="Q2048" s="224">
        <v>0.0053699999999999998</v>
      </c>
      <c r="R2048" s="224">
        <f>Q2048*H2048</f>
        <v>0.086430149999999983</v>
      </c>
      <c r="S2048" s="224">
        <v>0</v>
      </c>
      <c r="T2048" s="225">
        <f>S2048*H2048</f>
        <v>0</v>
      </c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R2048" s="226" t="s">
        <v>309</v>
      </c>
      <c r="AT2048" s="226" t="s">
        <v>215</v>
      </c>
      <c r="AU2048" s="226" t="s">
        <v>83</v>
      </c>
      <c r="AY2048" s="19" t="s">
        <v>213</v>
      </c>
      <c r="BE2048" s="227">
        <f>IF(N2048="základní",J2048,0)</f>
        <v>0</v>
      </c>
      <c r="BF2048" s="227">
        <f>IF(N2048="snížená",J2048,0)</f>
        <v>0</v>
      </c>
      <c r="BG2048" s="227">
        <f>IF(N2048="zákl. přenesená",J2048,0)</f>
        <v>0</v>
      </c>
      <c r="BH2048" s="227">
        <f>IF(N2048="sníž. přenesená",J2048,0)</f>
        <v>0</v>
      </c>
      <c r="BI2048" s="227">
        <f>IF(N2048="nulová",J2048,0)</f>
        <v>0</v>
      </c>
      <c r="BJ2048" s="19" t="s">
        <v>81</v>
      </c>
      <c r="BK2048" s="227">
        <f>ROUND(I2048*H2048,2)</f>
        <v>0</v>
      </c>
      <c r="BL2048" s="19" t="s">
        <v>309</v>
      </c>
      <c r="BM2048" s="226" t="s">
        <v>2679</v>
      </c>
    </row>
    <row r="2049" s="13" customFormat="1">
      <c r="A2049" s="13"/>
      <c r="B2049" s="228"/>
      <c r="C2049" s="229"/>
      <c r="D2049" s="230" t="s">
        <v>222</v>
      </c>
      <c r="E2049" s="231" t="s">
        <v>19</v>
      </c>
      <c r="F2049" s="232" t="s">
        <v>271</v>
      </c>
      <c r="G2049" s="229"/>
      <c r="H2049" s="231" t="s">
        <v>19</v>
      </c>
      <c r="I2049" s="233"/>
      <c r="J2049" s="229"/>
      <c r="K2049" s="229"/>
      <c r="L2049" s="234"/>
      <c r="M2049" s="235"/>
      <c r="N2049" s="236"/>
      <c r="O2049" s="236"/>
      <c r="P2049" s="236"/>
      <c r="Q2049" s="236"/>
      <c r="R2049" s="236"/>
      <c r="S2049" s="236"/>
      <c r="T2049" s="237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38" t="s">
        <v>222</v>
      </c>
      <c r="AU2049" s="238" t="s">
        <v>83</v>
      </c>
      <c r="AV2049" s="13" t="s">
        <v>81</v>
      </c>
      <c r="AW2049" s="13" t="s">
        <v>34</v>
      </c>
      <c r="AX2049" s="13" t="s">
        <v>74</v>
      </c>
      <c r="AY2049" s="238" t="s">
        <v>213</v>
      </c>
    </row>
    <row r="2050" s="14" customFormat="1">
      <c r="A2050" s="14"/>
      <c r="B2050" s="239"/>
      <c r="C2050" s="240"/>
      <c r="D2050" s="230" t="s">
        <v>222</v>
      </c>
      <c r="E2050" s="241" t="s">
        <v>19</v>
      </c>
      <c r="F2050" s="242" t="s">
        <v>2680</v>
      </c>
      <c r="G2050" s="240"/>
      <c r="H2050" s="243">
        <v>3.4199999999999999</v>
      </c>
      <c r="I2050" s="244"/>
      <c r="J2050" s="240"/>
      <c r="K2050" s="240"/>
      <c r="L2050" s="245"/>
      <c r="M2050" s="246"/>
      <c r="N2050" s="247"/>
      <c r="O2050" s="247"/>
      <c r="P2050" s="247"/>
      <c r="Q2050" s="247"/>
      <c r="R2050" s="247"/>
      <c r="S2050" s="247"/>
      <c r="T2050" s="248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49" t="s">
        <v>222</v>
      </c>
      <c r="AU2050" s="249" t="s">
        <v>83</v>
      </c>
      <c r="AV2050" s="14" t="s">
        <v>83</v>
      </c>
      <c r="AW2050" s="14" t="s">
        <v>34</v>
      </c>
      <c r="AX2050" s="14" t="s">
        <v>74</v>
      </c>
      <c r="AY2050" s="249" t="s">
        <v>213</v>
      </c>
    </row>
    <row r="2051" s="14" customFormat="1">
      <c r="A2051" s="14"/>
      <c r="B2051" s="239"/>
      <c r="C2051" s="240"/>
      <c r="D2051" s="230" t="s">
        <v>222</v>
      </c>
      <c r="E2051" s="241" t="s">
        <v>19</v>
      </c>
      <c r="F2051" s="242" t="s">
        <v>2595</v>
      </c>
      <c r="G2051" s="240"/>
      <c r="H2051" s="243">
        <v>12.675000000000001</v>
      </c>
      <c r="I2051" s="244"/>
      <c r="J2051" s="240"/>
      <c r="K2051" s="240"/>
      <c r="L2051" s="245"/>
      <c r="M2051" s="246"/>
      <c r="N2051" s="247"/>
      <c r="O2051" s="247"/>
      <c r="P2051" s="247"/>
      <c r="Q2051" s="247"/>
      <c r="R2051" s="247"/>
      <c r="S2051" s="247"/>
      <c r="T2051" s="248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49" t="s">
        <v>222</v>
      </c>
      <c r="AU2051" s="249" t="s">
        <v>83</v>
      </c>
      <c r="AV2051" s="14" t="s">
        <v>83</v>
      </c>
      <c r="AW2051" s="14" t="s">
        <v>34</v>
      </c>
      <c r="AX2051" s="14" t="s">
        <v>74</v>
      </c>
      <c r="AY2051" s="249" t="s">
        <v>213</v>
      </c>
    </row>
    <row r="2052" s="15" customFormat="1">
      <c r="A2052" s="15"/>
      <c r="B2052" s="250"/>
      <c r="C2052" s="251"/>
      <c r="D2052" s="230" t="s">
        <v>222</v>
      </c>
      <c r="E2052" s="252" t="s">
        <v>19</v>
      </c>
      <c r="F2052" s="253" t="s">
        <v>228</v>
      </c>
      <c r="G2052" s="251"/>
      <c r="H2052" s="254">
        <v>16.094999999999999</v>
      </c>
      <c r="I2052" s="255"/>
      <c r="J2052" s="251"/>
      <c r="K2052" s="251"/>
      <c r="L2052" s="256"/>
      <c r="M2052" s="257"/>
      <c r="N2052" s="258"/>
      <c r="O2052" s="258"/>
      <c r="P2052" s="258"/>
      <c r="Q2052" s="258"/>
      <c r="R2052" s="258"/>
      <c r="S2052" s="258"/>
      <c r="T2052" s="259"/>
      <c r="U2052" s="15"/>
      <c r="V2052" s="15"/>
      <c r="W2052" s="15"/>
      <c r="X2052" s="15"/>
      <c r="Y2052" s="15"/>
      <c r="Z2052" s="15"/>
      <c r="AA2052" s="15"/>
      <c r="AB2052" s="15"/>
      <c r="AC2052" s="15"/>
      <c r="AD2052" s="15"/>
      <c r="AE2052" s="15"/>
      <c r="AT2052" s="260" t="s">
        <v>222</v>
      </c>
      <c r="AU2052" s="260" t="s">
        <v>83</v>
      </c>
      <c r="AV2052" s="15" t="s">
        <v>220</v>
      </c>
      <c r="AW2052" s="15" t="s">
        <v>34</v>
      </c>
      <c r="AX2052" s="15" t="s">
        <v>81</v>
      </c>
      <c r="AY2052" s="260" t="s">
        <v>213</v>
      </c>
    </row>
    <row r="2053" s="2" customFormat="1">
      <c r="A2053" s="40"/>
      <c r="B2053" s="41"/>
      <c r="C2053" s="215" t="s">
        <v>2681</v>
      </c>
      <c r="D2053" s="215" t="s">
        <v>215</v>
      </c>
      <c r="E2053" s="216" t="s">
        <v>2682</v>
      </c>
      <c r="F2053" s="217" t="s">
        <v>2683</v>
      </c>
      <c r="G2053" s="218" t="s">
        <v>338</v>
      </c>
      <c r="H2053" s="219">
        <v>13.789999999999999</v>
      </c>
      <c r="I2053" s="220"/>
      <c r="J2053" s="221">
        <f>ROUND(I2053*H2053,2)</f>
        <v>0</v>
      </c>
      <c r="K2053" s="217" t="s">
        <v>219</v>
      </c>
      <c r="L2053" s="46"/>
      <c r="M2053" s="222" t="s">
        <v>19</v>
      </c>
      <c r="N2053" s="223" t="s">
        <v>45</v>
      </c>
      <c r="O2053" s="86"/>
      <c r="P2053" s="224">
        <f>O2053*H2053</f>
        <v>0</v>
      </c>
      <c r="Q2053" s="224">
        <v>0.00093999999999999997</v>
      </c>
      <c r="R2053" s="224">
        <f>Q2053*H2053</f>
        <v>0.0129626</v>
      </c>
      <c r="S2053" s="224">
        <v>0</v>
      </c>
      <c r="T2053" s="225">
        <f>S2053*H2053</f>
        <v>0</v>
      </c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R2053" s="226" t="s">
        <v>309</v>
      </c>
      <c r="AT2053" s="226" t="s">
        <v>215</v>
      </c>
      <c r="AU2053" s="226" t="s">
        <v>83</v>
      </c>
      <c r="AY2053" s="19" t="s">
        <v>213</v>
      </c>
      <c r="BE2053" s="227">
        <f>IF(N2053="základní",J2053,0)</f>
        <v>0</v>
      </c>
      <c r="BF2053" s="227">
        <f>IF(N2053="snížená",J2053,0)</f>
        <v>0</v>
      </c>
      <c r="BG2053" s="227">
        <f>IF(N2053="zákl. přenesená",J2053,0)</f>
        <v>0</v>
      </c>
      <c r="BH2053" s="227">
        <f>IF(N2053="sníž. přenesená",J2053,0)</f>
        <v>0</v>
      </c>
      <c r="BI2053" s="227">
        <f>IF(N2053="nulová",J2053,0)</f>
        <v>0</v>
      </c>
      <c r="BJ2053" s="19" t="s">
        <v>81</v>
      </c>
      <c r="BK2053" s="227">
        <f>ROUND(I2053*H2053,2)</f>
        <v>0</v>
      </c>
      <c r="BL2053" s="19" t="s">
        <v>309</v>
      </c>
      <c r="BM2053" s="226" t="s">
        <v>2684</v>
      </c>
    </row>
    <row r="2054" s="13" customFormat="1">
      <c r="A2054" s="13"/>
      <c r="B2054" s="228"/>
      <c r="C2054" s="229"/>
      <c r="D2054" s="230" t="s">
        <v>222</v>
      </c>
      <c r="E2054" s="231" t="s">
        <v>19</v>
      </c>
      <c r="F2054" s="232" t="s">
        <v>271</v>
      </c>
      <c r="G2054" s="229"/>
      <c r="H2054" s="231" t="s">
        <v>19</v>
      </c>
      <c r="I2054" s="233"/>
      <c r="J2054" s="229"/>
      <c r="K2054" s="229"/>
      <c r="L2054" s="234"/>
      <c r="M2054" s="235"/>
      <c r="N2054" s="236"/>
      <c r="O2054" s="236"/>
      <c r="P2054" s="236"/>
      <c r="Q2054" s="236"/>
      <c r="R2054" s="236"/>
      <c r="S2054" s="236"/>
      <c r="T2054" s="237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38" t="s">
        <v>222</v>
      </c>
      <c r="AU2054" s="238" t="s">
        <v>83</v>
      </c>
      <c r="AV2054" s="13" t="s">
        <v>81</v>
      </c>
      <c r="AW2054" s="13" t="s">
        <v>34</v>
      </c>
      <c r="AX2054" s="13" t="s">
        <v>74</v>
      </c>
      <c r="AY2054" s="238" t="s">
        <v>213</v>
      </c>
    </row>
    <row r="2055" s="14" customFormat="1">
      <c r="A2055" s="14"/>
      <c r="B2055" s="239"/>
      <c r="C2055" s="240"/>
      <c r="D2055" s="230" t="s">
        <v>222</v>
      </c>
      <c r="E2055" s="241" t="s">
        <v>19</v>
      </c>
      <c r="F2055" s="242" t="s">
        <v>2685</v>
      </c>
      <c r="G2055" s="240"/>
      <c r="H2055" s="243">
        <v>1.3899999999999999</v>
      </c>
      <c r="I2055" s="244"/>
      <c r="J2055" s="240"/>
      <c r="K2055" s="240"/>
      <c r="L2055" s="245"/>
      <c r="M2055" s="246"/>
      <c r="N2055" s="247"/>
      <c r="O2055" s="247"/>
      <c r="P2055" s="247"/>
      <c r="Q2055" s="247"/>
      <c r="R2055" s="247"/>
      <c r="S2055" s="247"/>
      <c r="T2055" s="248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49" t="s">
        <v>222</v>
      </c>
      <c r="AU2055" s="249" t="s">
        <v>83</v>
      </c>
      <c r="AV2055" s="14" t="s">
        <v>83</v>
      </c>
      <c r="AW2055" s="14" t="s">
        <v>34</v>
      </c>
      <c r="AX2055" s="14" t="s">
        <v>74</v>
      </c>
      <c r="AY2055" s="249" t="s">
        <v>213</v>
      </c>
    </row>
    <row r="2056" s="14" customFormat="1">
      <c r="A2056" s="14"/>
      <c r="B2056" s="239"/>
      <c r="C2056" s="240"/>
      <c r="D2056" s="230" t="s">
        <v>222</v>
      </c>
      <c r="E2056" s="241" t="s">
        <v>19</v>
      </c>
      <c r="F2056" s="242" t="s">
        <v>2686</v>
      </c>
      <c r="G2056" s="240"/>
      <c r="H2056" s="243">
        <v>8.6799999999999997</v>
      </c>
      <c r="I2056" s="244"/>
      <c r="J2056" s="240"/>
      <c r="K2056" s="240"/>
      <c r="L2056" s="245"/>
      <c r="M2056" s="246"/>
      <c r="N2056" s="247"/>
      <c r="O2056" s="247"/>
      <c r="P2056" s="247"/>
      <c r="Q2056" s="247"/>
      <c r="R2056" s="247"/>
      <c r="S2056" s="247"/>
      <c r="T2056" s="248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49" t="s">
        <v>222</v>
      </c>
      <c r="AU2056" s="249" t="s">
        <v>83</v>
      </c>
      <c r="AV2056" s="14" t="s">
        <v>83</v>
      </c>
      <c r="AW2056" s="14" t="s">
        <v>34</v>
      </c>
      <c r="AX2056" s="14" t="s">
        <v>74</v>
      </c>
      <c r="AY2056" s="249" t="s">
        <v>213</v>
      </c>
    </row>
    <row r="2057" s="14" customFormat="1">
      <c r="A2057" s="14"/>
      <c r="B2057" s="239"/>
      <c r="C2057" s="240"/>
      <c r="D2057" s="230" t="s">
        <v>222</v>
      </c>
      <c r="E2057" s="241" t="s">
        <v>19</v>
      </c>
      <c r="F2057" s="242" t="s">
        <v>2687</v>
      </c>
      <c r="G2057" s="240"/>
      <c r="H2057" s="243">
        <v>3.7200000000000002</v>
      </c>
      <c r="I2057" s="244"/>
      <c r="J2057" s="240"/>
      <c r="K2057" s="240"/>
      <c r="L2057" s="245"/>
      <c r="M2057" s="246"/>
      <c r="N2057" s="247"/>
      <c r="O2057" s="247"/>
      <c r="P2057" s="247"/>
      <c r="Q2057" s="247"/>
      <c r="R2057" s="247"/>
      <c r="S2057" s="247"/>
      <c r="T2057" s="248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49" t="s">
        <v>222</v>
      </c>
      <c r="AU2057" s="249" t="s">
        <v>83</v>
      </c>
      <c r="AV2057" s="14" t="s">
        <v>83</v>
      </c>
      <c r="AW2057" s="14" t="s">
        <v>34</v>
      </c>
      <c r="AX2057" s="14" t="s">
        <v>74</v>
      </c>
      <c r="AY2057" s="249" t="s">
        <v>213</v>
      </c>
    </row>
    <row r="2058" s="15" customFormat="1">
      <c r="A2058" s="15"/>
      <c r="B2058" s="250"/>
      <c r="C2058" s="251"/>
      <c r="D2058" s="230" t="s">
        <v>222</v>
      </c>
      <c r="E2058" s="252" t="s">
        <v>19</v>
      </c>
      <c r="F2058" s="253" t="s">
        <v>228</v>
      </c>
      <c r="G2058" s="251"/>
      <c r="H2058" s="254">
        <v>13.789999999999999</v>
      </c>
      <c r="I2058" s="255"/>
      <c r="J2058" s="251"/>
      <c r="K2058" s="251"/>
      <c r="L2058" s="256"/>
      <c r="M2058" s="257"/>
      <c r="N2058" s="258"/>
      <c r="O2058" s="258"/>
      <c r="P2058" s="258"/>
      <c r="Q2058" s="258"/>
      <c r="R2058" s="258"/>
      <c r="S2058" s="258"/>
      <c r="T2058" s="259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T2058" s="260" t="s">
        <v>222</v>
      </c>
      <c r="AU2058" s="260" t="s">
        <v>83</v>
      </c>
      <c r="AV2058" s="15" t="s">
        <v>220</v>
      </c>
      <c r="AW2058" s="15" t="s">
        <v>34</v>
      </c>
      <c r="AX2058" s="15" t="s">
        <v>81</v>
      </c>
      <c r="AY2058" s="260" t="s">
        <v>213</v>
      </c>
    </row>
    <row r="2059" s="2" customFormat="1">
      <c r="A2059" s="40"/>
      <c r="B2059" s="41"/>
      <c r="C2059" s="215" t="s">
        <v>2688</v>
      </c>
      <c r="D2059" s="215" t="s">
        <v>215</v>
      </c>
      <c r="E2059" s="216" t="s">
        <v>2689</v>
      </c>
      <c r="F2059" s="217" t="s">
        <v>2690</v>
      </c>
      <c r="G2059" s="218" t="s">
        <v>338</v>
      </c>
      <c r="H2059" s="219">
        <v>44.829999999999998</v>
      </c>
      <c r="I2059" s="220"/>
      <c r="J2059" s="221">
        <f>ROUND(I2059*H2059,2)</f>
        <v>0</v>
      </c>
      <c r="K2059" s="217" t="s">
        <v>219</v>
      </c>
      <c r="L2059" s="46"/>
      <c r="M2059" s="222" t="s">
        <v>19</v>
      </c>
      <c r="N2059" s="223" t="s">
        <v>45</v>
      </c>
      <c r="O2059" s="86"/>
      <c r="P2059" s="224">
        <f>O2059*H2059</f>
        <v>0</v>
      </c>
      <c r="Q2059" s="224">
        <v>0.00122</v>
      </c>
      <c r="R2059" s="224">
        <f>Q2059*H2059</f>
        <v>0.054692599999999994</v>
      </c>
      <c r="S2059" s="224">
        <v>0</v>
      </c>
      <c r="T2059" s="225">
        <f>S2059*H2059</f>
        <v>0</v>
      </c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R2059" s="226" t="s">
        <v>309</v>
      </c>
      <c r="AT2059" s="226" t="s">
        <v>215</v>
      </c>
      <c r="AU2059" s="226" t="s">
        <v>83</v>
      </c>
      <c r="AY2059" s="19" t="s">
        <v>213</v>
      </c>
      <c r="BE2059" s="227">
        <f>IF(N2059="základní",J2059,0)</f>
        <v>0</v>
      </c>
      <c r="BF2059" s="227">
        <f>IF(N2059="snížená",J2059,0)</f>
        <v>0</v>
      </c>
      <c r="BG2059" s="227">
        <f>IF(N2059="zákl. přenesená",J2059,0)</f>
        <v>0</v>
      </c>
      <c r="BH2059" s="227">
        <f>IF(N2059="sníž. přenesená",J2059,0)</f>
        <v>0</v>
      </c>
      <c r="BI2059" s="227">
        <f>IF(N2059="nulová",J2059,0)</f>
        <v>0</v>
      </c>
      <c r="BJ2059" s="19" t="s">
        <v>81</v>
      </c>
      <c r="BK2059" s="227">
        <f>ROUND(I2059*H2059,2)</f>
        <v>0</v>
      </c>
      <c r="BL2059" s="19" t="s">
        <v>309</v>
      </c>
      <c r="BM2059" s="226" t="s">
        <v>2691</v>
      </c>
    </row>
    <row r="2060" s="13" customFormat="1">
      <c r="A2060" s="13"/>
      <c r="B2060" s="228"/>
      <c r="C2060" s="229"/>
      <c r="D2060" s="230" t="s">
        <v>222</v>
      </c>
      <c r="E2060" s="231" t="s">
        <v>19</v>
      </c>
      <c r="F2060" s="232" t="s">
        <v>271</v>
      </c>
      <c r="G2060" s="229"/>
      <c r="H2060" s="231" t="s">
        <v>19</v>
      </c>
      <c r="I2060" s="233"/>
      <c r="J2060" s="229"/>
      <c r="K2060" s="229"/>
      <c r="L2060" s="234"/>
      <c r="M2060" s="235"/>
      <c r="N2060" s="236"/>
      <c r="O2060" s="236"/>
      <c r="P2060" s="236"/>
      <c r="Q2060" s="236"/>
      <c r="R2060" s="236"/>
      <c r="S2060" s="236"/>
      <c r="T2060" s="237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38" t="s">
        <v>222</v>
      </c>
      <c r="AU2060" s="238" t="s">
        <v>83</v>
      </c>
      <c r="AV2060" s="13" t="s">
        <v>81</v>
      </c>
      <c r="AW2060" s="13" t="s">
        <v>34</v>
      </c>
      <c r="AX2060" s="13" t="s">
        <v>74</v>
      </c>
      <c r="AY2060" s="238" t="s">
        <v>213</v>
      </c>
    </row>
    <row r="2061" s="14" customFormat="1">
      <c r="A2061" s="14"/>
      <c r="B2061" s="239"/>
      <c r="C2061" s="240"/>
      <c r="D2061" s="230" t="s">
        <v>222</v>
      </c>
      <c r="E2061" s="241" t="s">
        <v>19</v>
      </c>
      <c r="F2061" s="242" t="s">
        <v>2692</v>
      </c>
      <c r="G2061" s="240"/>
      <c r="H2061" s="243">
        <v>22.93</v>
      </c>
      <c r="I2061" s="244"/>
      <c r="J2061" s="240"/>
      <c r="K2061" s="240"/>
      <c r="L2061" s="245"/>
      <c r="M2061" s="246"/>
      <c r="N2061" s="247"/>
      <c r="O2061" s="247"/>
      <c r="P2061" s="247"/>
      <c r="Q2061" s="247"/>
      <c r="R2061" s="247"/>
      <c r="S2061" s="247"/>
      <c r="T2061" s="248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49" t="s">
        <v>222</v>
      </c>
      <c r="AU2061" s="249" t="s">
        <v>83</v>
      </c>
      <c r="AV2061" s="14" t="s">
        <v>83</v>
      </c>
      <c r="AW2061" s="14" t="s">
        <v>34</v>
      </c>
      <c r="AX2061" s="14" t="s">
        <v>74</v>
      </c>
      <c r="AY2061" s="249" t="s">
        <v>213</v>
      </c>
    </row>
    <row r="2062" s="14" customFormat="1">
      <c r="A2062" s="14"/>
      <c r="B2062" s="239"/>
      <c r="C2062" s="240"/>
      <c r="D2062" s="230" t="s">
        <v>222</v>
      </c>
      <c r="E2062" s="241" t="s">
        <v>19</v>
      </c>
      <c r="F2062" s="242" t="s">
        <v>2693</v>
      </c>
      <c r="G2062" s="240"/>
      <c r="H2062" s="243">
        <v>19.120000000000001</v>
      </c>
      <c r="I2062" s="244"/>
      <c r="J2062" s="240"/>
      <c r="K2062" s="240"/>
      <c r="L2062" s="245"/>
      <c r="M2062" s="246"/>
      <c r="N2062" s="247"/>
      <c r="O2062" s="247"/>
      <c r="P2062" s="247"/>
      <c r="Q2062" s="247"/>
      <c r="R2062" s="247"/>
      <c r="S2062" s="247"/>
      <c r="T2062" s="248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49" t="s">
        <v>222</v>
      </c>
      <c r="AU2062" s="249" t="s">
        <v>83</v>
      </c>
      <c r="AV2062" s="14" t="s">
        <v>83</v>
      </c>
      <c r="AW2062" s="14" t="s">
        <v>34</v>
      </c>
      <c r="AX2062" s="14" t="s">
        <v>74</v>
      </c>
      <c r="AY2062" s="249" t="s">
        <v>213</v>
      </c>
    </row>
    <row r="2063" s="14" customFormat="1">
      <c r="A2063" s="14"/>
      <c r="B2063" s="239"/>
      <c r="C2063" s="240"/>
      <c r="D2063" s="230" t="s">
        <v>222</v>
      </c>
      <c r="E2063" s="241" t="s">
        <v>19</v>
      </c>
      <c r="F2063" s="242" t="s">
        <v>2694</v>
      </c>
      <c r="G2063" s="240"/>
      <c r="H2063" s="243">
        <v>2.7799999999999998</v>
      </c>
      <c r="I2063" s="244"/>
      <c r="J2063" s="240"/>
      <c r="K2063" s="240"/>
      <c r="L2063" s="245"/>
      <c r="M2063" s="246"/>
      <c r="N2063" s="247"/>
      <c r="O2063" s="247"/>
      <c r="P2063" s="247"/>
      <c r="Q2063" s="247"/>
      <c r="R2063" s="247"/>
      <c r="S2063" s="247"/>
      <c r="T2063" s="248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49" t="s">
        <v>222</v>
      </c>
      <c r="AU2063" s="249" t="s">
        <v>83</v>
      </c>
      <c r="AV2063" s="14" t="s">
        <v>83</v>
      </c>
      <c r="AW2063" s="14" t="s">
        <v>34</v>
      </c>
      <c r="AX2063" s="14" t="s">
        <v>74</v>
      </c>
      <c r="AY2063" s="249" t="s">
        <v>213</v>
      </c>
    </row>
    <row r="2064" s="15" customFormat="1">
      <c r="A2064" s="15"/>
      <c r="B2064" s="250"/>
      <c r="C2064" s="251"/>
      <c r="D2064" s="230" t="s">
        <v>222</v>
      </c>
      <c r="E2064" s="252" t="s">
        <v>19</v>
      </c>
      <c r="F2064" s="253" t="s">
        <v>228</v>
      </c>
      <c r="G2064" s="251"/>
      <c r="H2064" s="254">
        <v>44.829999999999998</v>
      </c>
      <c r="I2064" s="255"/>
      <c r="J2064" s="251"/>
      <c r="K2064" s="251"/>
      <c r="L2064" s="256"/>
      <c r="M2064" s="257"/>
      <c r="N2064" s="258"/>
      <c r="O2064" s="258"/>
      <c r="P2064" s="258"/>
      <c r="Q2064" s="258"/>
      <c r="R2064" s="258"/>
      <c r="S2064" s="258"/>
      <c r="T2064" s="259"/>
      <c r="U2064" s="15"/>
      <c r="V2064" s="15"/>
      <c r="W2064" s="15"/>
      <c r="X2064" s="15"/>
      <c r="Y2064" s="15"/>
      <c r="Z2064" s="15"/>
      <c r="AA2064" s="15"/>
      <c r="AB2064" s="15"/>
      <c r="AC2064" s="15"/>
      <c r="AD2064" s="15"/>
      <c r="AE2064" s="15"/>
      <c r="AT2064" s="260" t="s">
        <v>222</v>
      </c>
      <c r="AU2064" s="260" t="s">
        <v>83</v>
      </c>
      <c r="AV2064" s="15" t="s">
        <v>220</v>
      </c>
      <c r="AW2064" s="15" t="s">
        <v>34</v>
      </c>
      <c r="AX2064" s="15" t="s">
        <v>81</v>
      </c>
      <c r="AY2064" s="260" t="s">
        <v>213</v>
      </c>
    </row>
    <row r="2065" s="2" customFormat="1">
      <c r="A2065" s="40"/>
      <c r="B2065" s="41"/>
      <c r="C2065" s="215" t="s">
        <v>2695</v>
      </c>
      <c r="D2065" s="215" t="s">
        <v>215</v>
      </c>
      <c r="E2065" s="216" t="s">
        <v>2696</v>
      </c>
      <c r="F2065" s="217" t="s">
        <v>2697</v>
      </c>
      <c r="G2065" s="218" t="s">
        <v>338</v>
      </c>
      <c r="H2065" s="219">
        <v>3</v>
      </c>
      <c r="I2065" s="220"/>
      <c r="J2065" s="221">
        <f>ROUND(I2065*H2065,2)</f>
        <v>0</v>
      </c>
      <c r="K2065" s="217" t="s">
        <v>219</v>
      </c>
      <c r="L2065" s="46"/>
      <c r="M2065" s="222" t="s">
        <v>19</v>
      </c>
      <c r="N2065" s="223" t="s">
        <v>45</v>
      </c>
      <c r="O2065" s="86"/>
      <c r="P2065" s="224">
        <f>O2065*H2065</f>
        <v>0</v>
      </c>
      <c r="Q2065" s="224">
        <v>0.0015100000000000001</v>
      </c>
      <c r="R2065" s="224">
        <f>Q2065*H2065</f>
        <v>0.0045300000000000002</v>
      </c>
      <c r="S2065" s="224">
        <v>0</v>
      </c>
      <c r="T2065" s="225">
        <f>S2065*H2065</f>
        <v>0</v>
      </c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R2065" s="226" t="s">
        <v>309</v>
      </c>
      <c r="AT2065" s="226" t="s">
        <v>215</v>
      </c>
      <c r="AU2065" s="226" t="s">
        <v>83</v>
      </c>
      <c r="AY2065" s="19" t="s">
        <v>213</v>
      </c>
      <c r="BE2065" s="227">
        <f>IF(N2065="základní",J2065,0)</f>
        <v>0</v>
      </c>
      <c r="BF2065" s="227">
        <f>IF(N2065="snížená",J2065,0)</f>
        <v>0</v>
      </c>
      <c r="BG2065" s="227">
        <f>IF(N2065="zákl. přenesená",J2065,0)</f>
        <v>0</v>
      </c>
      <c r="BH2065" s="227">
        <f>IF(N2065="sníž. přenesená",J2065,0)</f>
        <v>0</v>
      </c>
      <c r="BI2065" s="227">
        <f>IF(N2065="nulová",J2065,0)</f>
        <v>0</v>
      </c>
      <c r="BJ2065" s="19" t="s">
        <v>81</v>
      </c>
      <c r="BK2065" s="227">
        <f>ROUND(I2065*H2065,2)</f>
        <v>0</v>
      </c>
      <c r="BL2065" s="19" t="s">
        <v>309</v>
      </c>
      <c r="BM2065" s="226" t="s">
        <v>2698</v>
      </c>
    </row>
    <row r="2066" s="13" customFormat="1">
      <c r="A2066" s="13"/>
      <c r="B2066" s="228"/>
      <c r="C2066" s="229"/>
      <c r="D2066" s="230" t="s">
        <v>222</v>
      </c>
      <c r="E2066" s="231" t="s">
        <v>19</v>
      </c>
      <c r="F2066" s="232" t="s">
        <v>271</v>
      </c>
      <c r="G2066" s="229"/>
      <c r="H2066" s="231" t="s">
        <v>19</v>
      </c>
      <c r="I2066" s="233"/>
      <c r="J2066" s="229"/>
      <c r="K2066" s="229"/>
      <c r="L2066" s="234"/>
      <c r="M2066" s="235"/>
      <c r="N2066" s="236"/>
      <c r="O2066" s="236"/>
      <c r="P2066" s="236"/>
      <c r="Q2066" s="236"/>
      <c r="R2066" s="236"/>
      <c r="S2066" s="236"/>
      <c r="T2066" s="237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38" t="s">
        <v>222</v>
      </c>
      <c r="AU2066" s="238" t="s">
        <v>83</v>
      </c>
      <c r="AV2066" s="13" t="s">
        <v>81</v>
      </c>
      <c r="AW2066" s="13" t="s">
        <v>34</v>
      </c>
      <c r="AX2066" s="13" t="s">
        <v>74</v>
      </c>
      <c r="AY2066" s="238" t="s">
        <v>213</v>
      </c>
    </row>
    <row r="2067" s="14" customFormat="1">
      <c r="A2067" s="14"/>
      <c r="B2067" s="239"/>
      <c r="C2067" s="240"/>
      <c r="D2067" s="230" t="s">
        <v>222</v>
      </c>
      <c r="E2067" s="241" t="s">
        <v>19</v>
      </c>
      <c r="F2067" s="242" t="s">
        <v>2699</v>
      </c>
      <c r="G2067" s="240"/>
      <c r="H2067" s="243">
        <v>3</v>
      </c>
      <c r="I2067" s="244"/>
      <c r="J2067" s="240"/>
      <c r="K2067" s="240"/>
      <c r="L2067" s="245"/>
      <c r="M2067" s="246"/>
      <c r="N2067" s="247"/>
      <c r="O2067" s="247"/>
      <c r="P2067" s="247"/>
      <c r="Q2067" s="247"/>
      <c r="R2067" s="247"/>
      <c r="S2067" s="247"/>
      <c r="T2067" s="248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49" t="s">
        <v>222</v>
      </c>
      <c r="AU2067" s="249" t="s">
        <v>83</v>
      </c>
      <c r="AV2067" s="14" t="s">
        <v>83</v>
      </c>
      <c r="AW2067" s="14" t="s">
        <v>34</v>
      </c>
      <c r="AX2067" s="14" t="s">
        <v>81</v>
      </c>
      <c r="AY2067" s="249" t="s">
        <v>213</v>
      </c>
    </row>
    <row r="2068" s="2" customFormat="1">
      <c r="A2068" s="40"/>
      <c r="B2068" s="41"/>
      <c r="C2068" s="215" t="s">
        <v>2700</v>
      </c>
      <c r="D2068" s="215" t="s">
        <v>215</v>
      </c>
      <c r="E2068" s="216" t="s">
        <v>2701</v>
      </c>
      <c r="F2068" s="217" t="s">
        <v>2702</v>
      </c>
      <c r="G2068" s="218" t="s">
        <v>338</v>
      </c>
      <c r="H2068" s="219">
        <v>23.75</v>
      </c>
      <c r="I2068" s="220"/>
      <c r="J2068" s="221">
        <f>ROUND(I2068*H2068,2)</f>
        <v>0</v>
      </c>
      <c r="K2068" s="217" t="s">
        <v>219</v>
      </c>
      <c r="L2068" s="46"/>
      <c r="M2068" s="222" t="s">
        <v>19</v>
      </c>
      <c r="N2068" s="223" t="s">
        <v>45</v>
      </c>
      <c r="O2068" s="86"/>
      <c r="P2068" s="224">
        <f>O2068*H2068</f>
        <v>0</v>
      </c>
      <c r="Q2068" s="224">
        <v>0.00197</v>
      </c>
      <c r="R2068" s="224">
        <f>Q2068*H2068</f>
        <v>0.046787499999999996</v>
      </c>
      <c r="S2068" s="224">
        <v>0</v>
      </c>
      <c r="T2068" s="225">
        <f>S2068*H2068</f>
        <v>0</v>
      </c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R2068" s="226" t="s">
        <v>309</v>
      </c>
      <c r="AT2068" s="226" t="s">
        <v>215</v>
      </c>
      <c r="AU2068" s="226" t="s">
        <v>83</v>
      </c>
      <c r="AY2068" s="19" t="s">
        <v>213</v>
      </c>
      <c r="BE2068" s="227">
        <f>IF(N2068="základní",J2068,0)</f>
        <v>0</v>
      </c>
      <c r="BF2068" s="227">
        <f>IF(N2068="snížená",J2068,0)</f>
        <v>0</v>
      </c>
      <c r="BG2068" s="227">
        <f>IF(N2068="zákl. přenesená",J2068,0)</f>
        <v>0</v>
      </c>
      <c r="BH2068" s="227">
        <f>IF(N2068="sníž. přenesená",J2068,0)</f>
        <v>0</v>
      </c>
      <c r="BI2068" s="227">
        <f>IF(N2068="nulová",J2068,0)</f>
        <v>0</v>
      </c>
      <c r="BJ2068" s="19" t="s">
        <v>81</v>
      </c>
      <c r="BK2068" s="227">
        <f>ROUND(I2068*H2068,2)</f>
        <v>0</v>
      </c>
      <c r="BL2068" s="19" t="s">
        <v>309</v>
      </c>
      <c r="BM2068" s="226" t="s">
        <v>2703</v>
      </c>
    </row>
    <row r="2069" s="13" customFormat="1">
      <c r="A2069" s="13"/>
      <c r="B2069" s="228"/>
      <c r="C2069" s="229"/>
      <c r="D2069" s="230" t="s">
        <v>222</v>
      </c>
      <c r="E2069" s="231" t="s">
        <v>19</v>
      </c>
      <c r="F2069" s="232" t="s">
        <v>271</v>
      </c>
      <c r="G2069" s="229"/>
      <c r="H2069" s="231" t="s">
        <v>19</v>
      </c>
      <c r="I2069" s="233"/>
      <c r="J2069" s="229"/>
      <c r="K2069" s="229"/>
      <c r="L2069" s="234"/>
      <c r="M2069" s="235"/>
      <c r="N2069" s="236"/>
      <c r="O2069" s="236"/>
      <c r="P2069" s="236"/>
      <c r="Q2069" s="236"/>
      <c r="R2069" s="236"/>
      <c r="S2069" s="236"/>
      <c r="T2069" s="237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38" t="s">
        <v>222</v>
      </c>
      <c r="AU2069" s="238" t="s">
        <v>83</v>
      </c>
      <c r="AV2069" s="13" t="s">
        <v>81</v>
      </c>
      <c r="AW2069" s="13" t="s">
        <v>34</v>
      </c>
      <c r="AX2069" s="13" t="s">
        <v>74</v>
      </c>
      <c r="AY2069" s="238" t="s">
        <v>213</v>
      </c>
    </row>
    <row r="2070" s="14" customFormat="1">
      <c r="A2070" s="14"/>
      <c r="B2070" s="239"/>
      <c r="C2070" s="240"/>
      <c r="D2070" s="230" t="s">
        <v>222</v>
      </c>
      <c r="E2070" s="241" t="s">
        <v>19</v>
      </c>
      <c r="F2070" s="242" t="s">
        <v>2704</v>
      </c>
      <c r="G2070" s="240"/>
      <c r="H2070" s="243">
        <v>9.7300000000000004</v>
      </c>
      <c r="I2070" s="244"/>
      <c r="J2070" s="240"/>
      <c r="K2070" s="240"/>
      <c r="L2070" s="245"/>
      <c r="M2070" s="246"/>
      <c r="N2070" s="247"/>
      <c r="O2070" s="247"/>
      <c r="P2070" s="247"/>
      <c r="Q2070" s="247"/>
      <c r="R2070" s="247"/>
      <c r="S2070" s="247"/>
      <c r="T2070" s="248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49" t="s">
        <v>222</v>
      </c>
      <c r="AU2070" s="249" t="s">
        <v>83</v>
      </c>
      <c r="AV2070" s="14" t="s">
        <v>83</v>
      </c>
      <c r="AW2070" s="14" t="s">
        <v>34</v>
      </c>
      <c r="AX2070" s="14" t="s">
        <v>74</v>
      </c>
      <c r="AY2070" s="249" t="s">
        <v>213</v>
      </c>
    </row>
    <row r="2071" s="14" customFormat="1">
      <c r="A2071" s="14"/>
      <c r="B2071" s="239"/>
      <c r="C2071" s="240"/>
      <c r="D2071" s="230" t="s">
        <v>222</v>
      </c>
      <c r="E2071" s="241" t="s">
        <v>19</v>
      </c>
      <c r="F2071" s="242" t="s">
        <v>2705</v>
      </c>
      <c r="G2071" s="240"/>
      <c r="H2071" s="243">
        <v>10.300000000000001</v>
      </c>
      <c r="I2071" s="244"/>
      <c r="J2071" s="240"/>
      <c r="K2071" s="240"/>
      <c r="L2071" s="245"/>
      <c r="M2071" s="246"/>
      <c r="N2071" s="247"/>
      <c r="O2071" s="247"/>
      <c r="P2071" s="247"/>
      <c r="Q2071" s="247"/>
      <c r="R2071" s="247"/>
      <c r="S2071" s="247"/>
      <c r="T2071" s="248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49" t="s">
        <v>222</v>
      </c>
      <c r="AU2071" s="249" t="s">
        <v>83</v>
      </c>
      <c r="AV2071" s="14" t="s">
        <v>83</v>
      </c>
      <c r="AW2071" s="14" t="s">
        <v>34</v>
      </c>
      <c r="AX2071" s="14" t="s">
        <v>74</v>
      </c>
      <c r="AY2071" s="249" t="s">
        <v>213</v>
      </c>
    </row>
    <row r="2072" s="14" customFormat="1">
      <c r="A2072" s="14"/>
      <c r="B2072" s="239"/>
      <c r="C2072" s="240"/>
      <c r="D2072" s="230" t="s">
        <v>222</v>
      </c>
      <c r="E2072" s="241" t="s">
        <v>19</v>
      </c>
      <c r="F2072" s="242" t="s">
        <v>2706</v>
      </c>
      <c r="G2072" s="240"/>
      <c r="H2072" s="243">
        <v>3.7200000000000002</v>
      </c>
      <c r="I2072" s="244"/>
      <c r="J2072" s="240"/>
      <c r="K2072" s="240"/>
      <c r="L2072" s="245"/>
      <c r="M2072" s="246"/>
      <c r="N2072" s="247"/>
      <c r="O2072" s="247"/>
      <c r="P2072" s="247"/>
      <c r="Q2072" s="247"/>
      <c r="R2072" s="247"/>
      <c r="S2072" s="247"/>
      <c r="T2072" s="248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T2072" s="249" t="s">
        <v>222</v>
      </c>
      <c r="AU2072" s="249" t="s">
        <v>83</v>
      </c>
      <c r="AV2072" s="14" t="s">
        <v>83</v>
      </c>
      <c r="AW2072" s="14" t="s">
        <v>34</v>
      </c>
      <c r="AX2072" s="14" t="s">
        <v>74</v>
      </c>
      <c r="AY2072" s="249" t="s">
        <v>213</v>
      </c>
    </row>
    <row r="2073" s="15" customFormat="1">
      <c r="A2073" s="15"/>
      <c r="B2073" s="250"/>
      <c r="C2073" s="251"/>
      <c r="D2073" s="230" t="s">
        <v>222</v>
      </c>
      <c r="E2073" s="252" t="s">
        <v>19</v>
      </c>
      <c r="F2073" s="253" t="s">
        <v>228</v>
      </c>
      <c r="G2073" s="251"/>
      <c r="H2073" s="254">
        <v>23.75</v>
      </c>
      <c r="I2073" s="255"/>
      <c r="J2073" s="251"/>
      <c r="K2073" s="251"/>
      <c r="L2073" s="256"/>
      <c r="M2073" s="257"/>
      <c r="N2073" s="258"/>
      <c r="O2073" s="258"/>
      <c r="P2073" s="258"/>
      <c r="Q2073" s="258"/>
      <c r="R2073" s="258"/>
      <c r="S2073" s="258"/>
      <c r="T2073" s="259"/>
      <c r="U2073" s="15"/>
      <c r="V2073" s="15"/>
      <c r="W2073" s="15"/>
      <c r="X2073" s="15"/>
      <c r="Y2073" s="15"/>
      <c r="Z2073" s="15"/>
      <c r="AA2073" s="15"/>
      <c r="AB2073" s="15"/>
      <c r="AC2073" s="15"/>
      <c r="AD2073" s="15"/>
      <c r="AE2073" s="15"/>
      <c r="AT2073" s="260" t="s">
        <v>222</v>
      </c>
      <c r="AU2073" s="260" t="s">
        <v>83</v>
      </c>
      <c r="AV2073" s="15" t="s">
        <v>220</v>
      </c>
      <c r="AW2073" s="15" t="s">
        <v>34</v>
      </c>
      <c r="AX2073" s="15" t="s">
        <v>81</v>
      </c>
      <c r="AY2073" s="260" t="s">
        <v>213</v>
      </c>
    </row>
    <row r="2074" s="2" customFormat="1">
      <c r="A2074" s="40"/>
      <c r="B2074" s="41"/>
      <c r="C2074" s="215" t="s">
        <v>2707</v>
      </c>
      <c r="D2074" s="215" t="s">
        <v>215</v>
      </c>
      <c r="E2074" s="216" t="s">
        <v>2708</v>
      </c>
      <c r="F2074" s="217" t="s">
        <v>2709</v>
      </c>
      <c r="G2074" s="218" t="s">
        <v>338</v>
      </c>
      <c r="H2074" s="219">
        <v>39.259999999999998</v>
      </c>
      <c r="I2074" s="220"/>
      <c r="J2074" s="221">
        <f>ROUND(I2074*H2074,2)</f>
        <v>0</v>
      </c>
      <c r="K2074" s="217" t="s">
        <v>219</v>
      </c>
      <c r="L2074" s="46"/>
      <c r="M2074" s="222" t="s">
        <v>19</v>
      </c>
      <c r="N2074" s="223" t="s">
        <v>45</v>
      </c>
      <c r="O2074" s="86"/>
      <c r="P2074" s="224">
        <f>O2074*H2074</f>
        <v>0</v>
      </c>
      <c r="Q2074" s="224">
        <v>0.0023800000000000002</v>
      </c>
      <c r="R2074" s="224">
        <f>Q2074*H2074</f>
        <v>0.093438800000000002</v>
      </c>
      <c r="S2074" s="224">
        <v>0</v>
      </c>
      <c r="T2074" s="225">
        <f>S2074*H2074</f>
        <v>0</v>
      </c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R2074" s="226" t="s">
        <v>309</v>
      </c>
      <c r="AT2074" s="226" t="s">
        <v>215</v>
      </c>
      <c r="AU2074" s="226" t="s">
        <v>83</v>
      </c>
      <c r="AY2074" s="19" t="s">
        <v>213</v>
      </c>
      <c r="BE2074" s="227">
        <f>IF(N2074="základní",J2074,0)</f>
        <v>0</v>
      </c>
      <c r="BF2074" s="227">
        <f>IF(N2074="snížená",J2074,0)</f>
        <v>0</v>
      </c>
      <c r="BG2074" s="227">
        <f>IF(N2074="zákl. přenesená",J2074,0)</f>
        <v>0</v>
      </c>
      <c r="BH2074" s="227">
        <f>IF(N2074="sníž. přenesená",J2074,0)</f>
        <v>0</v>
      </c>
      <c r="BI2074" s="227">
        <f>IF(N2074="nulová",J2074,0)</f>
        <v>0</v>
      </c>
      <c r="BJ2074" s="19" t="s">
        <v>81</v>
      </c>
      <c r="BK2074" s="227">
        <f>ROUND(I2074*H2074,2)</f>
        <v>0</v>
      </c>
      <c r="BL2074" s="19" t="s">
        <v>309</v>
      </c>
      <c r="BM2074" s="226" t="s">
        <v>2710</v>
      </c>
    </row>
    <row r="2075" s="13" customFormat="1">
      <c r="A2075" s="13"/>
      <c r="B2075" s="228"/>
      <c r="C2075" s="229"/>
      <c r="D2075" s="230" t="s">
        <v>222</v>
      </c>
      <c r="E2075" s="231" t="s">
        <v>19</v>
      </c>
      <c r="F2075" s="232" t="s">
        <v>271</v>
      </c>
      <c r="G2075" s="229"/>
      <c r="H2075" s="231" t="s">
        <v>19</v>
      </c>
      <c r="I2075" s="233"/>
      <c r="J2075" s="229"/>
      <c r="K2075" s="229"/>
      <c r="L2075" s="234"/>
      <c r="M2075" s="235"/>
      <c r="N2075" s="236"/>
      <c r="O2075" s="236"/>
      <c r="P2075" s="236"/>
      <c r="Q2075" s="236"/>
      <c r="R2075" s="236"/>
      <c r="S2075" s="236"/>
      <c r="T2075" s="237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38" t="s">
        <v>222</v>
      </c>
      <c r="AU2075" s="238" t="s">
        <v>83</v>
      </c>
      <c r="AV2075" s="13" t="s">
        <v>81</v>
      </c>
      <c r="AW2075" s="13" t="s">
        <v>34</v>
      </c>
      <c r="AX2075" s="13" t="s">
        <v>74</v>
      </c>
      <c r="AY2075" s="238" t="s">
        <v>213</v>
      </c>
    </row>
    <row r="2076" s="14" customFormat="1">
      <c r="A2076" s="14"/>
      <c r="B2076" s="239"/>
      <c r="C2076" s="240"/>
      <c r="D2076" s="230" t="s">
        <v>222</v>
      </c>
      <c r="E2076" s="241" t="s">
        <v>19</v>
      </c>
      <c r="F2076" s="242" t="s">
        <v>2711</v>
      </c>
      <c r="G2076" s="240"/>
      <c r="H2076" s="243">
        <v>13.4</v>
      </c>
      <c r="I2076" s="244"/>
      <c r="J2076" s="240"/>
      <c r="K2076" s="240"/>
      <c r="L2076" s="245"/>
      <c r="M2076" s="246"/>
      <c r="N2076" s="247"/>
      <c r="O2076" s="247"/>
      <c r="P2076" s="247"/>
      <c r="Q2076" s="247"/>
      <c r="R2076" s="247"/>
      <c r="S2076" s="247"/>
      <c r="T2076" s="248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49" t="s">
        <v>222</v>
      </c>
      <c r="AU2076" s="249" t="s">
        <v>83</v>
      </c>
      <c r="AV2076" s="14" t="s">
        <v>83</v>
      </c>
      <c r="AW2076" s="14" t="s">
        <v>34</v>
      </c>
      <c r="AX2076" s="14" t="s">
        <v>74</v>
      </c>
      <c r="AY2076" s="249" t="s">
        <v>213</v>
      </c>
    </row>
    <row r="2077" s="14" customFormat="1">
      <c r="A2077" s="14"/>
      <c r="B2077" s="239"/>
      <c r="C2077" s="240"/>
      <c r="D2077" s="230" t="s">
        <v>222</v>
      </c>
      <c r="E2077" s="241" t="s">
        <v>19</v>
      </c>
      <c r="F2077" s="242" t="s">
        <v>2712</v>
      </c>
      <c r="G2077" s="240"/>
      <c r="H2077" s="243">
        <v>21.16</v>
      </c>
      <c r="I2077" s="244"/>
      <c r="J2077" s="240"/>
      <c r="K2077" s="240"/>
      <c r="L2077" s="245"/>
      <c r="M2077" s="246"/>
      <c r="N2077" s="247"/>
      <c r="O2077" s="247"/>
      <c r="P2077" s="247"/>
      <c r="Q2077" s="247"/>
      <c r="R2077" s="247"/>
      <c r="S2077" s="247"/>
      <c r="T2077" s="248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49" t="s">
        <v>222</v>
      </c>
      <c r="AU2077" s="249" t="s">
        <v>83</v>
      </c>
      <c r="AV2077" s="14" t="s">
        <v>83</v>
      </c>
      <c r="AW2077" s="14" t="s">
        <v>34</v>
      </c>
      <c r="AX2077" s="14" t="s">
        <v>74</v>
      </c>
      <c r="AY2077" s="249" t="s">
        <v>213</v>
      </c>
    </row>
    <row r="2078" s="14" customFormat="1">
      <c r="A2078" s="14"/>
      <c r="B2078" s="239"/>
      <c r="C2078" s="240"/>
      <c r="D2078" s="230" t="s">
        <v>222</v>
      </c>
      <c r="E2078" s="241" t="s">
        <v>19</v>
      </c>
      <c r="F2078" s="242" t="s">
        <v>2713</v>
      </c>
      <c r="G2078" s="240"/>
      <c r="H2078" s="243">
        <v>4.7000000000000002</v>
      </c>
      <c r="I2078" s="244"/>
      <c r="J2078" s="240"/>
      <c r="K2078" s="240"/>
      <c r="L2078" s="245"/>
      <c r="M2078" s="246"/>
      <c r="N2078" s="247"/>
      <c r="O2078" s="247"/>
      <c r="P2078" s="247"/>
      <c r="Q2078" s="247"/>
      <c r="R2078" s="247"/>
      <c r="S2078" s="247"/>
      <c r="T2078" s="248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49" t="s">
        <v>222</v>
      </c>
      <c r="AU2078" s="249" t="s">
        <v>83</v>
      </c>
      <c r="AV2078" s="14" t="s">
        <v>83</v>
      </c>
      <c r="AW2078" s="14" t="s">
        <v>34</v>
      </c>
      <c r="AX2078" s="14" t="s">
        <v>74</v>
      </c>
      <c r="AY2078" s="249" t="s">
        <v>213</v>
      </c>
    </row>
    <row r="2079" s="15" customFormat="1">
      <c r="A2079" s="15"/>
      <c r="B2079" s="250"/>
      <c r="C2079" s="251"/>
      <c r="D2079" s="230" t="s">
        <v>222</v>
      </c>
      <c r="E2079" s="252" t="s">
        <v>19</v>
      </c>
      <c r="F2079" s="253" t="s">
        <v>228</v>
      </c>
      <c r="G2079" s="251"/>
      <c r="H2079" s="254">
        <v>39.259999999999998</v>
      </c>
      <c r="I2079" s="255"/>
      <c r="J2079" s="251"/>
      <c r="K2079" s="251"/>
      <c r="L2079" s="256"/>
      <c r="M2079" s="257"/>
      <c r="N2079" s="258"/>
      <c r="O2079" s="258"/>
      <c r="P2079" s="258"/>
      <c r="Q2079" s="258"/>
      <c r="R2079" s="258"/>
      <c r="S2079" s="258"/>
      <c r="T2079" s="259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T2079" s="260" t="s">
        <v>222</v>
      </c>
      <c r="AU2079" s="260" t="s">
        <v>83</v>
      </c>
      <c r="AV2079" s="15" t="s">
        <v>220</v>
      </c>
      <c r="AW2079" s="15" t="s">
        <v>34</v>
      </c>
      <c r="AX2079" s="15" t="s">
        <v>81</v>
      </c>
      <c r="AY2079" s="260" t="s">
        <v>213</v>
      </c>
    </row>
    <row r="2080" s="2" customFormat="1">
      <c r="A2080" s="40"/>
      <c r="B2080" s="41"/>
      <c r="C2080" s="215" t="s">
        <v>2714</v>
      </c>
      <c r="D2080" s="215" t="s">
        <v>215</v>
      </c>
      <c r="E2080" s="216" t="s">
        <v>2715</v>
      </c>
      <c r="F2080" s="217" t="s">
        <v>2716</v>
      </c>
      <c r="G2080" s="218" t="s">
        <v>338</v>
      </c>
      <c r="H2080" s="219">
        <v>2.48</v>
      </c>
      <c r="I2080" s="220"/>
      <c r="J2080" s="221">
        <f>ROUND(I2080*H2080,2)</f>
        <v>0</v>
      </c>
      <c r="K2080" s="217" t="s">
        <v>219</v>
      </c>
      <c r="L2080" s="46"/>
      <c r="M2080" s="222" t="s">
        <v>19</v>
      </c>
      <c r="N2080" s="223" t="s">
        <v>45</v>
      </c>
      <c r="O2080" s="86"/>
      <c r="P2080" s="224">
        <f>O2080*H2080</f>
        <v>0</v>
      </c>
      <c r="Q2080" s="224">
        <v>0.00296</v>
      </c>
      <c r="R2080" s="224">
        <f>Q2080*H2080</f>
        <v>0.0073407999999999998</v>
      </c>
      <c r="S2080" s="224">
        <v>0</v>
      </c>
      <c r="T2080" s="225">
        <f>S2080*H2080</f>
        <v>0</v>
      </c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R2080" s="226" t="s">
        <v>309</v>
      </c>
      <c r="AT2080" s="226" t="s">
        <v>215</v>
      </c>
      <c r="AU2080" s="226" t="s">
        <v>83</v>
      </c>
      <c r="AY2080" s="19" t="s">
        <v>213</v>
      </c>
      <c r="BE2080" s="227">
        <f>IF(N2080="základní",J2080,0)</f>
        <v>0</v>
      </c>
      <c r="BF2080" s="227">
        <f>IF(N2080="snížená",J2080,0)</f>
        <v>0</v>
      </c>
      <c r="BG2080" s="227">
        <f>IF(N2080="zákl. přenesená",J2080,0)</f>
        <v>0</v>
      </c>
      <c r="BH2080" s="227">
        <f>IF(N2080="sníž. přenesená",J2080,0)</f>
        <v>0</v>
      </c>
      <c r="BI2080" s="227">
        <f>IF(N2080="nulová",J2080,0)</f>
        <v>0</v>
      </c>
      <c r="BJ2080" s="19" t="s">
        <v>81</v>
      </c>
      <c r="BK2080" s="227">
        <f>ROUND(I2080*H2080,2)</f>
        <v>0</v>
      </c>
      <c r="BL2080" s="19" t="s">
        <v>309</v>
      </c>
      <c r="BM2080" s="226" t="s">
        <v>2717</v>
      </c>
    </row>
    <row r="2081" s="13" customFormat="1">
      <c r="A2081" s="13"/>
      <c r="B2081" s="228"/>
      <c r="C2081" s="229"/>
      <c r="D2081" s="230" t="s">
        <v>222</v>
      </c>
      <c r="E2081" s="231" t="s">
        <v>19</v>
      </c>
      <c r="F2081" s="232" t="s">
        <v>271</v>
      </c>
      <c r="G2081" s="229"/>
      <c r="H2081" s="231" t="s">
        <v>19</v>
      </c>
      <c r="I2081" s="233"/>
      <c r="J2081" s="229"/>
      <c r="K2081" s="229"/>
      <c r="L2081" s="234"/>
      <c r="M2081" s="235"/>
      <c r="N2081" s="236"/>
      <c r="O2081" s="236"/>
      <c r="P2081" s="236"/>
      <c r="Q2081" s="236"/>
      <c r="R2081" s="236"/>
      <c r="S2081" s="236"/>
      <c r="T2081" s="237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38" t="s">
        <v>222</v>
      </c>
      <c r="AU2081" s="238" t="s">
        <v>83</v>
      </c>
      <c r="AV2081" s="13" t="s">
        <v>81</v>
      </c>
      <c r="AW2081" s="13" t="s">
        <v>34</v>
      </c>
      <c r="AX2081" s="13" t="s">
        <v>74</v>
      </c>
      <c r="AY2081" s="238" t="s">
        <v>213</v>
      </c>
    </row>
    <row r="2082" s="14" customFormat="1">
      <c r="A2082" s="14"/>
      <c r="B2082" s="239"/>
      <c r="C2082" s="240"/>
      <c r="D2082" s="230" t="s">
        <v>222</v>
      </c>
      <c r="E2082" s="241" t="s">
        <v>19</v>
      </c>
      <c r="F2082" s="242" t="s">
        <v>2718</v>
      </c>
      <c r="G2082" s="240"/>
      <c r="H2082" s="243">
        <v>2.48</v>
      </c>
      <c r="I2082" s="244"/>
      <c r="J2082" s="240"/>
      <c r="K2082" s="240"/>
      <c r="L2082" s="245"/>
      <c r="M2082" s="246"/>
      <c r="N2082" s="247"/>
      <c r="O2082" s="247"/>
      <c r="P2082" s="247"/>
      <c r="Q2082" s="247"/>
      <c r="R2082" s="247"/>
      <c r="S2082" s="247"/>
      <c r="T2082" s="248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49" t="s">
        <v>222</v>
      </c>
      <c r="AU2082" s="249" t="s">
        <v>83</v>
      </c>
      <c r="AV2082" s="14" t="s">
        <v>83</v>
      </c>
      <c r="AW2082" s="14" t="s">
        <v>34</v>
      </c>
      <c r="AX2082" s="14" t="s">
        <v>81</v>
      </c>
      <c r="AY2082" s="249" t="s">
        <v>213</v>
      </c>
    </row>
    <row r="2083" s="2" customFormat="1">
      <c r="A2083" s="40"/>
      <c r="B2083" s="41"/>
      <c r="C2083" s="215" t="s">
        <v>2719</v>
      </c>
      <c r="D2083" s="215" t="s">
        <v>215</v>
      </c>
      <c r="E2083" s="216" t="s">
        <v>2720</v>
      </c>
      <c r="F2083" s="217" t="s">
        <v>2721</v>
      </c>
      <c r="G2083" s="218" t="s">
        <v>338</v>
      </c>
      <c r="H2083" s="219">
        <v>87.072000000000003</v>
      </c>
      <c r="I2083" s="220"/>
      <c r="J2083" s="221">
        <f>ROUND(I2083*H2083,2)</f>
        <v>0</v>
      </c>
      <c r="K2083" s="217" t="s">
        <v>219</v>
      </c>
      <c r="L2083" s="46"/>
      <c r="M2083" s="222" t="s">
        <v>19</v>
      </c>
      <c r="N2083" s="223" t="s">
        <v>45</v>
      </c>
      <c r="O2083" s="86"/>
      <c r="P2083" s="224">
        <f>O2083*H2083</f>
        <v>0</v>
      </c>
      <c r="Q2083" s="224">
        <v>0.002</v>
      </c>
      <c r="R2083" s="224">
        <f>Q2083*H2083</f>
        <v>0.17414400000000002</v>
      </c>
      <c r="S2083" s="224">
        <v>0</v>
      </c>
      <c r="T2083" s="225">
        <f>S2083*H2083</f>
        <v>0</v>
      </c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R2083" s="226" t="s">
        <v>309</v>
      </c>
      <c r="AT2083" s="226" t="s">
        <v>215</v>
      </c>
      <c r="AU2083" s="226" t="s">
        <v>83</v>
      </c>
      <c r="AY2083" s="19" t="s">
        <v>213</v>
      </c>
      <c r="BE2083" s="227">
        <f>IF(N2083="základní",J2083,0)</f>
        <v>0</v>
      </c>
      <c r="BF2083" s="227">
        <f>IF(N2083="snížená",J2083,0)</f>
        <v>0</v>
      </c>
      <c r="BG2083" s="227">
        <f>IF(N2083="zákl. přenesená",J2083,0)</f>
        <v>0</v>
      </c>
      <c r="BH2083" s="227">
        <f>IF(N2083="sníž. přenesená",J2083,0)</f>
        <v>0</v>
      </c>
      <c r="BI2083" s="227">
        <f>IF(N2083="nulová",J2083,0)</f>
        <v>0</v>
      </c>
      <c r="BJ2083" s="19" t="s">
        <v>81</v>
      </c>
      <c r="BK2083" s="227">
        <f>ROUND(I2083*H2083,2)</f>
        <v>0</v>
      </c>
      <c r="BL2083" s="19" t="s">
        <v>309</v>
      </c>
      <c r="BM2083" s="226" t="s">
        <v>2722</v>
      </c>
    </row>
    <row r="2084" s="13" customFormat="1">
      <c r="A2084" s="13"/>
      <c r="B2084" s="228"/>
      <c r="C2084" s="229"/>
      <c r="D2084" s="230" t="s">
        <v>222</v>
      </c>
      <c r="E2084" s="231" t="s">
        <v>19</v>
      </c>
      <c r="F2084" s="232" t="s">
        <v>271</v>
      </c>
      <c r="G2084" s="229"/>
      <c r="H2084" s="231" t="s">
        <v>19</v>
      </c>
      <c r="I2084" s="233"/>
      <c r="J2084" s="229"/>
      <c r="K2084" s="229"/>
      <c r="L2084" s="234"/>
      <c r="M2084" s="235"/>
      <c r="N2084" s="236"/>
      <c r="O2084" s="236"/>
      <c r="P2084" s="236"/>
      <c r="Q2084" s="236"/>
      <c r="R2084" s="236"/>
      <c r="S2084" s="236"/>
      <c r="T2084" s="237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38" t="s">
        <v>222</v>
      </c>
      <c r="AU2084" s="238" t="s">
        <v>83</v>
      </c>
      <c r="AV2084" s="13" t="s">
        <v>81</v>
      </c>
      <c r="AW2084" s="13" t="s">
        <v>34</v>
      </c>
      <c r="AX2084" s="13" t="s">
        <v>74</v>
      </c>
      <c r="AY2084" s="238" t="s">
        <v>213</v>
      </c>
    </row>
    <row r="2085" s="14" customFormat="1">
      <c r="A2085" s="14"/>
      <c r="B2085" s="239"/>
      <c r="C2085" s="240"/>
      <c r="D2085" s="230" t="s">
        <v>222</v>
      </c>
      <c r="E2085" s="241" t="s">
        <v>19</v>
      </c>
      <c r="F2085" s="242" t="s">
        <v>2723</v>
      </c>
      <c r="G2085" s="240"/>
      <c r="H2085" s="243">
        <v>36.194000000000003</v>
      </c>
      <c r="I2085" s="244"/>
      <c r="J2085" s="240"/>
      <c r="K2085" s="240"/>
      <c r="L2085" s="245"/>
      <c r="M2085" s="246"/>
      <c r="N2085" s="247"/>
      <c r="O2085" s="247"/>
      <c r="P2085" s="247"/>
      <c r="Q2085" s="247"/>
      <c r="R2085" s="247"/>
      <c r="S2085" s="247"/>
      <c r="T2085" s="248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49" t="s">
        <v>222</v>
      </c>
      <c r="AU2085" s="249" t="s">
        <v>83</v>
      </c>
      <c r="AV2085" s="14" t="s">
        <v>83</v>
      </c>
      <c r="AW2085" s="14" t="s">
        <v>34</v>
      </c>
      <c r="AX2085" s="14" t="s">
        <v>74</v>
      </c>
      <c r="AY2085" s="249" t="s">
        <v>213</v>
      </c>
    </row>
    <row r="2086" s="14" customFormat="1">
      <c r="A2086" s="14"/>
      <c r="B2086" s="239"/>
      <c r="C2086" s="240"/>
      <c r="D2086" s="230" t="s">
        <v>222</v>
      </c>
      <c r="E2086" s="241" t="s">
        <v>19</v>
      </c>
      <c r="F2086" s="242" t="s">
        <v>2724</v>
      </c>
      <c r="G2086" s="240"/>
      <c r="H2086" s="243">
        <v>50.878</v>
      </c>
      <c r="I2086" s="244"/>
      <c r="J2086" s="240"/>
      <c r="K2086" s="240"/>
      <c r="L2086" s="245"/>
      <c r="M2086" s="246"/>
      <c r="N2086" s="247"/>
      <c r="O2086" s="247"/>
      <c r="P2086" s="247"/>
      <c r="Q2086" s="247"/>
      <c r="R2086" s="247"/>
      <c r="S2086" s="247"/>
      <c r="T2086" s="248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49" t="s">
        <v>222</v>
      </c>
      <c r="AU2086" s="249" t="s">
        <v>83</v>
      </c>
      <c r="AV2086" s="14" t="s">
        <v>83</v>
      </c>
      <c r="AW2086" s="14" t="s">
        <v>34</v>
      </c>
      <c r="AX2086" s="14" t="s">
        <v>74</v>
      </c>
      <c r="AY2086" s="249" t="s">
        <v>213</v>
      </c>
    </row>
    <row r="2087" s="15" customFormat="1">
      <c r="A2087" s="15"/>
      <c r="B2087" s="250"/>
      <c r="C2087" s="251"/>
      <c r="D2087" s="230" t="s">
        <v>222</v>
      </c>
      <c r="E2087" s="252" t="s">
        <v>19</v>
      </c>
      <c r="F2087" s="253" t="s">
        <v>228</v>
      </c>
      <c r="G2087" s="251"/>
      <c r="H2087" s="254">
        <v>87.072000000000003</v>
      </c>
      <c r="I2087" s="255"/>
      <c r="J2087" s="251"/>
      <c r="K2087" s="251"/>
      <c r="L2087" s="256"/>
      <c r="M2087" s="257"/>
      <c r="N2087" s="258"/>
      <c r="O2087" s="258"/>
      <c r="P2087" s="258"/>
      <c r="Q2087" s="258"/>
      <c r="R2087" s="258"/>
      <c r="S2087" s="258"/>
      <c r="T2087" s="259"/>
      <c r="U2087" s="15"/>
      <c r="V2087" s="15"/>
      <c r="W2087" s="15"/>
      <c r="X2087" s="15"/>
      <c r="Y2087" s="15"/>
      <c r="Z2087" s="15"/>
      <c r="AA2087" s="15"/>
      <c r="AB2087" s="15"/>
      <c r="AC2087" s="15"/>
      <c r="AD2087" s="15"/>
      <c r="AE2087" s="15"/>
      <c r="AT2087" s="260" t="s">
        <v>222</v>
      </c>
      <c r="AU2087" s="260" t="s">
        <v>83</v>
      </c>
      <c r="AV2087" s="15" t="s">
        <v>220</v>
      </c>
      <c r="AW2087" s="15" t="s">
        <v>34</v>
      </c>
      <c r="AX2087" s="15" t="s">
        <v>81</v>
      </c>
      <c r="AY2087" s="260" t="s">
        <v>213</v>
      </c>
    </row>
    <row r="2088" s="2" customFormat="1">
      <c r="A2088" s="40"/>
      <c r="B2088" s="41"/>
      <c r="C2088" s="215" t="s">
        <v>2725</v>
      </c>
      <c r="D2088" s="215" t="s">
        <v>215</v>
      </c>
      <c r="E2088" s="216" t="s">
        <v>2726</v>
      </c>
      <c r="F2088" s="217" t="s">
        <v>2727</v>
      </c>
      <c r="G2088" s="218" t="s">
        <v>338</v>
      </c>
      <c r="H2088" s="219">
        <v>22.960000000000001</v>
      </c>
      <c r="I2088" s="220"/>
      <c r="J2088" s="221">
        <f>ROUND(I2088*H2088,2)</f>
        <v>0</v>
      </c>
      <c r="K2088" s="217" t="s">
        <v>219</v>
      </c>
      <c r="L2088" s="46"/>
      <c r="M2088" s="222" t="s">
        <v>19</v>
      </c>
      <c r="N2088" s="223" t="s">
        <v>45</v>
      </c>
      <c r="O2088" s="86"/>
      <c r="P2088" s="224">
        <f>O2088*H2088</f>
        <v>0</v>
      </c>
      <c r="Q2088" s="224">
        <v>0.0030100000000000001</v>
      </c>
      <c r="R2088" s="224">
        <f>Q2088*H2088</f>
        <v>0.069109600000000007</v>
      </c>
      <c r="S2088" s="224">
        <v>0</v>
      </c>
      <c r="T2088" s="225">
        <f>S2088*H2088</f>
        <v>0</v>
      </c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R2088" s="226" t="s">
        <v>309</v>
      </c>
      <c r="AT2088" s="226" t="s">
        <v>215</v>
      </c>
      <c r="AU2088" s="226" t="s">
        <v>83</v>
      </c>
      <c r="AY2088" s="19" t="s">
        <v>213</v>
      </c>
      <c r="BE2088" s="227">
        <f>IF(N2088="základní",J2088,0)</f>
        <v>0</v>
      </c>
      <c r="BF2088" s="227">
        <f>IF(N2088="snížená",J2088,0)</f>
        <v>0</v>
      </c>
      <c r="BG2088" s="227">
        <f>IF(N2088="zákl. přenesená",J2088,0)</f>
        <v>0</v>
      </c>
      <c r="BH2088" s="227">
        <f>IF(N2088="sníž. přenesená",J2088,0)</f>
        <v>0</v>
      </c>
      <c r="BI2088" s="227">
        <f>IF(N2088="nulová",J2088,0)</f>
        <v>0</v>
      </c>
      <c r="BJ2088" s="19" t="s">
        <v>81</v>
      </c>
      <c r="BK2088" s="227">
        <f>ROUND(I2088*H2088,2)</f>
        <v>0</v>
      </c>
      <c r="BL2088" s="19" t="s">
        <v>309</v>
      </c>
      <c r="BM2088" s="226" t="s">
        <v>2728</v>
      </c>
    </row>
    <row r="2089" s="13" customFormat="1">
      <c r="A2089" s="13"/>
      <c r="B2089" s="228"/>
      <c r="C2089" s="229"/>
      <c r="D2089" s="230" t="s">
        <v>222</v>
      </c>
      <c r="E2089" s="231" t="s">
        <v>19</v>
      </c>
      <c r="F2089" s="232" t="s">
        <v>271</v>
      </c>
      <c r="G2089" s="229"/>
      <c r="H2089" s="231" t="s">
        <v>19</v>
      </c>
      <c r="I2089" s="233"/>
      <c r="J2089" s="229"/>
      <c r="K2089" s="229"/>
      <c r="L2089" s="234"/>
      <c r="M2089" s="235"/>
      <c r="N2089" s="236"/>
      <c r="O2089" s="236"/>
      <c r="P2089" s="236"/>
      <c r="Q2089" s="236"/>
      <c r="R2089" s="236"/>
      <c r="S2089" s="236"/>
      <c r="T2089" s="237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38" t="s">
        <v>222</v>
      </c>
      <c r="AU2089" s="238" t="s">
        <v>83</v>
      </c>
      <c r="AV2089" s="13" t="s">
        <v>81</v>
      </c>
      <c r="AW2089" s="13" t="s">
        <v>34</v>
      </c>
      <c r="AX2089" s="13" t="s">
        <v>74</v>
      </c>
      <c r="AY2089" s="238" t="s">
        <v>213</v>
      </c>
    </row>
    <row r="2090" s="14" customFormat="1">
      <c r="A2090" s="14"/>
      <c r="B2090" s="239"/>
      <c r="C2090" s="240"/>
      <c r="D2090" s="230" t="s">
        <v>222</v>
      </c>
      <c r="E2090" s="241" t="s">
        <v>19</v>
      </c>
      <c r="F2090" s="242" t="s">
        <v>2729</v>
      </c>
      <c r="G2090" s="240"/>
      <c r="H2090" s="243">
        <v>2.3999999999999999</v>
      </c>
      <c r="I2090" s="244"/>
      <c r="J2090" s="240"/>
      <c r="K2090" s="240"/>
      <c r="L2090" s="245"/>
      <c r="M2090" s="246"/>
      <c r="N2090" s="247"/>
      <c r="O2090" s="247"/>
      <c r="P2090" s="247"/>
      <c r="Q2090" s="247"/>
      <c r="R2090" s="247"/>
      <c r="S2090" s="247"/>
      <c r="T2090" s="248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49" t="s">
        <v>222</v>
      </c>
      <c r="AU2090" s="249" t="s">
        <v>83</v>
      </c>
      <c r="AV2090" s="14" t="s">
        <v>83</v>
      </c>
      <c r="AW2090" s="14" t="s">
        <v>34</v>
      </c>
      <c r="AX2090" s="14" t="s">
        <v>74</v>
      </c>
      <c r="AY2090" s="249" t="s">
        <v>213</v>
      </c>
    </row>
    <row r="2091" s="14" customFormat="1">
      <c r="A2091" s="14"/>
      <c r="B2091" s="239"/>
      <c r="C2091" s="240"/>
      <c r="D2091" s="230" t="s">
        <v>222</v>
      </c>
      <c r="E2091" s="241" t="s">
        <v>19</v>
      </c>
      <c r="F2091" s="242" t="s">
        <v>2730</v>
      </c>
      <c r="G2091" s="240"/>
      <c r="H2091" s="243">
        <v>13.560000000000001</v>
      </c>
      <c r="I2091" s="244"/>
      <c r="J2091" s="240"/>
      <c r="K2091" s="240"/>
      <c r="L2091" s="245"/>
      <c r="M2091" s="246"/>
      <c r="N2091" s="247"/>
      <c r="O2091" s="247"/>
      <c r="P2091" s="247"/>
      <c r="Q2091" s="247"/>
      <c r="R2091" s="247"/>
      <c r="S2091" s="247"/>
      <c r="T2091" s="248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49" t="s">
        <v>222</v>
      </c>
      <c r="AU2091" s="249" t="s">
        <v>83</v>
      </c>
      <c r="AV2091" s="14" t="s">
        <v>83</v>
      </c>
      <c r="AW2091" s="14" t="s">
        <v>34</v>
      </c>
      <c r="AX2091" s="14" t="s">
        <v>74</v>
      </c>
      <c r="AY2091" s="249" t="s">
        <v>213</v>
      </c>
    </row>
    <row r="2092" s="14" customFormat="1">
      <c r="A2092" s="14"/>
      <c r="B2092" s="239"/>
      <c r="C2092" s="240"/>
      <c r="D2092" s="230" t="s">
        <v>222</v>
      </c>
      <c r="E2092" s="241" t="s">
        <v>19</v>
      </c>
      <c r="F2092" s="242" t="s">
        <v>2731</v>
      </c>
      <c r="G2092" s="240"/>
      <c r="H2092" s="243">
        <v>7</v>
      </c>
      <c r="I2092" s="244"/>
      <c r="J2092" s="240"/>
      <c r="K2092" s="240"/>
      <c r="L2092" s="245"/>
      <c r="M2092" s="246"/>
      <c r="N2092" s="247"/>
      <c r="O2092" s="247"/>
      <c r="P2092" s="247"/>
      <c r="Q2092" s="247"/>
      <c r="R2092" s="247"/>
      <c r="S2092" s="247"/>
      <c r="T2092" s="248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49" t="s">
        <v>222</v>
      </c>
      <c r="AU2092" s="249" t="s">
        <v>83</v>
      </c>
      <c r="AV2092" s="14" t="s">
        <v>83</v>
      </c>
      <c r="AW2092" s="14" t="s">
        <v>34</v>
      </c>
      <c r="AX2092" s="14" t="s">
        <v>74</v>
      </c>
      <c r="AY2092" s="249" t="s">
        <v>213</v>
      </c>
    </row>
    <row r="2093" s="15" customFormat="1">
      <c r="A2093" s="15"/>
      <c r="B2093" s="250"/>
      <c r="C2093" s="251"/>
      <c r="D2093" s="230" t="s">
        <v>222</v>
      </c>
      <c r="E2093" s="252" t="s">
        <v>19</v>
      </c>
      <c r="F2093" s="253" t="s">
        <v>228</v>
      </c>
      <c r="G2093" s="251"/>
      <c r="H2093" s="254">
        <v>22.960000000000001</v>
      </c>
      <c r="I2093" s="255"/>
      <c r="J2093" s="251"/>
      <c r="K2093" s="251"/>
      <c r="L2093" s="256"/>
      <c r="M2093" s="257"/>
      <c r="N2093" s="258"/>
      <c r="O2093" s="258"/>
      <c r="P2093" s="258"/>
      <c r="Q2093" s="258"/>
      <c r="R2093" s="258"/>
      <c r="S2093" s="258"/>
      <c r="T2093" s="259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T2093" s="260" t="s">
        <v>222</v>
      </c>
      <c r="AU2093" s="260" t="s">
        <v>83</v>
      </c>
      <c r="AV2093" s="15" t="s">
        <v>220</v>
      </c>
      <c r="AW2093" s="15" t="s">
        <v>34</v>
      </c>
      <c r="AX2093" s="15" t="s">
        <v>81</v>
      </c>
      <c r="AY2093" s="260" t="s">
        <v>213</v>
      </c>
    </row>
    <row r="2094" s="2" customFormat="1">
      <c r="A2094" s="40"/>
      <c r="B2094" s="41"/>
      <c r="C2094" s="215" t="s">
        <v>2732</v>
      </c>
      <c r="D2094" s="215" t="s">
        <v>215</v>
      </c>
      <c r="E2094" s="216" t="s">
        <v>2733</v>
      </c>
      <c r="F2094" s="217" t="s">
        <v>2734</v>
      </c>
      <c r="G2094" s="218" t="s">
        <v>236</v>
      </c>
      <c r="H2094" s="219">
        <v>4.891</v>
      </c>
      <c r="I2094" s="220"/>
      <c r="J2094" s="221">
        <f>ROUND(I2094*H2094,2)</f>
        <v>0</v>
      </c>
      <c r="K2094" s="217" t="s">
        <v>219</v>
      </c>
      <c r="L2094" s="46"/>
      <c r="M2094" s="222" t="s">
        <v>19</v>
      </c>
      <c r="N2094" s="223" t="s">
        <v>45</v>
      </c>
      <c r="O2094" s="86"/>
      <c r="P2094" s="224">
        <f>O2094*H2094</f>
        <v>0</v>
      </c>
      <c r="Q2094" s="224">
        <v>0.0058199999999999997</v>
      </c>
      <c r="R2094" s="224">
        <f>Q2094*H2094</f>
        <v>0.028465619999999997</v>
      </c>
      <c r="S2094" s="224">
        <v>0</v>
      </c>
      <c r="T2094" s="225">
        <f>S2094*H2094</f>
        <v>0</v>
      </c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R2094" s="226" t="s">
        <v>309</v>
      </c>
      <c r="AT2094" s="226" t="s">
        <v>215</v>
      </c>
      <c r="AU2094" s="226" t="s">
        <v>83</v>
      </c>
      <c r="AY2094" s="19" t="s">
        <v>213</v>
      </c>
      <c r="BE2094" s="227">
        <f>IF(N2094="základní",J2094,0)</f>
        <v>0</v>
      </c>
      <c r="BF2094" s="227">
        <f>IF(N2094="snížená",J2094,0)</f>
        <v>0</v>
      </c>
      <c r="BG2094" s="227">
        <f>IF(N2094="zákl. přenesená",J2094,0)</f>
        <v>0</v>
      </c>
      <c r="BH2094" s="227">
        <f>IF(N2094="sníž. přenesená",J2094,0)</f>
        <v>0</v>
      </c>
      <c r="BI2094" s="227">
        <f>IF(N2094="nulová",J2094,0)</f>
        <v>0</v>
      </c>
      <c r="BJ2094" s="19" t="s">
        <v>81</v>
      </c>
      <c r="BK2094" s="227">
        <f>ROUND(I2094*H2094,2)</f>
        <v>0</v>
      </c>
      <c r="BL2094" s="19" t="s">
        <v>309</v>
      </c>
      <c r="BM2094" s="226" t="s">
        <v>2735</v>
      </c>
    </row>
    <row r="2095" s="13" customFormat="1">
      <c r="A2095" s="13"/>
      <c r="B2095" s="228"/>
      <c r="C2095" s="229"/>
      <c r="D2095" s="230" t="s">
        <v>222</v>
      </c>
      <c r="E2095" s="231" t="s">
        <v>19</v>
      </c>
      <c r="F2095" s="232" t="s">
        <v>271</v>
      </c>
      <c r="G2095" s="229"/>
      <c r="H2095" s="231" t="s">
        <v>19</v>
      </c>
      <c r="I2095" s="233"/>
      <c r="J2095" s="229"/>
      <c r="K2095" s="229"/>
      <c r="L2095" s="234"/>
      <c r="M2095" s="235"/>
      <c r="N2095" s="236"/>
      <c r="O2095" s="236"/>
      <c r="P2095" s="236"/>
      <c r="Q2095" s="236"/>
      <c r="R2095" s="236"/>
      <c r="S2095" s="236"/>
      <c r="T2095" s="237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38" t="s">
        <v>222</v>
      </c>
      <c r="AU2095" s="238" t="s">
        <v>83</v>
      </c>
      <c r="AV2095" s="13" t="s">
        <v>81</v>
      </c>
      <c r="AW2095" s="13" t="s">
        <v>34</v>
      </c>
      <c r="AX2095" s="13" t="s">
        <v>74</v>
      </c>
      <c r="AY2095" s="238" t="s">
        <v>213</v>
      </c>
    </row>
    <row r="2096" s="14" customFormat="1">
      <c r="A2096" s="14"/>
      <c r="B2096" s="239"/>
      <c r="C2096" s="240"/>
      <c r="D2096" s="230" t="s">
        <v>222</v>
      </c>
      <c r="E2096" s="241" t="s">
        <v>19</v>
      </c>
      <c r="F2096" s="242" t="s">
        <v>2736</v>
      </c>
      <c r="G2096" s="240"/>
      <c r="H2096" s="243">
        <v>4.891</v>
      </c>
      <c r="I2096" s="244"/>
      <c r="J2096" s="240"/>
      <c r="K2096" s="240"/>
      <c r="L2096" s="245"/>
      <c r="M2096" s="246"/>
      <c r="N2096" s="247"/>
      <c r="O2096" s="247"/>
      <c r="P2096" s="247"/>
      <c r="Q2096" s="247"/>
      <c r="R2096" s="247"/>
      <c r="S2096" s="247"/>
      <c r="T2096" s="248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49" t="s">
        <v>222</v>
      </c>
      <c r="AU2096" s="249" t="s">
        <v>83</v>
      </c>
      <c r="AV2096" s="14" t="s">
        <v>83</v>
      </c>
      <c r="AW2096" s="14" t="s">
        <v>34</v>
      </c>
      <c r="AX2096" s="14" t="s">
        <v>81</v>
      </c>
      <c r="AY2096" s="249" t="s">
        <v>213</v>
      </c>
    </row>
    <row r="2097" s="2" customFormat="1" ht="33" customHeight="1">
      <c r="A2097" s="40"/>
      <c r="B2097" s="41"/>
      <c r="C2097" s="215" t="s">
        <v>2737</v>
      </c>
      <c r="D2097" s="215" t="s">
        <v>215</v>
      </c>
      <c r="E2097" s="216" t="s">
        <v>2738</v>
      </c>
      <c r="F2097" s="217" t="s">
        <v>2739</v>
      </c>
      <c r="G2097" s="218" t="s">
        <v>501</v>
      </c>
      <c r="H2097" s="219">
        <v>4</v>
      </c>
      <c r="I2097" s="220"/>
      <c r="J2097" s="221">
        <f>ROUND(I2097*H2097,2)</f>
        <v>0</v>
      </c>
      <c r="K2097" s="217" t="s">
        <v>219</v>
      </c>
      <c r="L2097" s="46"/>
      <c r="M2097" s="222" t="s">
        <v>19</v>
      </c>
      <c r="N2097" s="223" t="s">
        <v>45</v>
      </c>
      <c r="O2097" s="86"/>
      <c r="P2097" s="224">
        <f>O2097*H2097</f>
        <v>0</v>
      </c>
      <c r="Q2097" s="224">
        <v>0</v>
      </c>
      <c r="R2097" s="224">
        <f>Q2097*H2097</f>
        <v>0</v>
      </c>
      <c r="S2097" s="224">
        <v>0</v>
      </c>
      <c r="T2097" s="225">
        <f>S2097*H2097</f>
        <v>0</v>
      </c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R2097" s="226" t="s">
        <v>309</v>
      </c>
      <c r="AT2097" s="226" t="s">
        <v>215</v>
      </c>
      <c r="AU2097" s="226" t="s">
        <v>83</v>
      </c>
      <c r="AY2097" s="19" t="s">
        <v>213</v>
      </c>
      <c r="BE2097" s="227">
        <f>IF(N2097="základní",J2097,0)</f>
        <v>0</v>
      </c>
      <c r="BF2097" s="227">
        <f>IF(N2097="snížená",J2097,0)</f>
        <v>0</v>
      </c>
      <c r="BG2097" s="227">
        <f>IF(N2097="zákl. přenesená",J2097,0)</f>
        <v>0</v>
      </c>
      <c r="BH2097" s="227">
        <f>IF(N2097="sníž. přenesená",J2097,0)</f>
        <v>0</v>
      </c>
      <c r="BI2097" s="227">
        <f>IF(N2097="nulová",J2097,0)</f>
        <v>0</v>
      </c>
      <c r="BJ2097" s="19" t="s">
        <v>81</v>
      </c>
      <c r="BK2097" s="227">
        <f>ROUND(I2097*H2097,2)</f>
        <v>0</v>
      </c>
      <c r="BL2097" s="19" t="s">
        <v>309</v>
      </c>
      <c r="BM2097" s="226" t="s">
        <v>2740</v>
      </c>
    </row>
    <row r="2098" s="2" customFormat="1" ht="16.5" customHeight="1">
      <c r="A2098" s="40"/>
      <c r="B2098" s="41"/>
      <c r="C2098" s="215" t="s">
        <v>2741</v>
      </c>
      <c r="D2098" s="215" t="s">
        <v>215</v>
      </c>
      <c r="E2098" s="216" t="s">
        <v>2742</v>
      </c>
      <c r="F2098" s="217" t="s">
        <v>2743</v>
      </c>
      <c r="G2098" s="218" t="s">
        <v>338</v>
      </c>
      <c r="H2098" s="219">
        <v>42</v>
      </c>
      <c r="I2098" s="220"/>
      <c r="J2098" s="221">
        <f>ROUND(I2098*H2098,2)</f>
        <v>0</v>
      </c>
      <c r="K2098" s="217" t="s">
        <v>219</v>
      </c>
      <c r="L2098" s="46"/>
      <c r="M2098" s="222" t="s">
        <v>19</v>
      </c>
      <c r="N2098" s="223" t="s">
        <v>45</v>
      </c>
      <c r="O2098" s="86"/>
      <c r="P2098" s="224">
        <f>O2098*H2098</f>
        <v>0</v>
      </c>
      <c r="Q2098" s="224">
        <v>0.00149</v>
      </c>
      <c r="R2098" s="224">
        <f>Q2098*H2098</f>
        <v>0.062579999999999997</v>
      </c>
      <c r="S2098" s="224">
        <v>0</v>
      </c>
      <c r="T2098" s="225">
        <f>S2098*H2098</f>
        <v>0</v>
      </c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R2098" s="226" t="s">
        <v>309</v>
      </c>
      <c r="AT2098" s="226" t="s">
        <v>215</v>
      </c>
      <c r="AU2098" s="226" t="s">
        <v>83</v>
      </c>
      <c r="AY2098" s="19" t="s">
        <v>213</v>
      </c>
      <c r="BE2098" s="227">
        <f>IF(N2098="základní",J2098,0)</f>
        <v>0</v>
      </c>
      <c r="BF2098" s="227">
        <f>IF(N2098="snížená",J2098,0)</f>
        <v>0</v>
      </c>
      <c r="BG2098" s="227">
        <f>IF(N2098="zákl. přenesená",J2098,0)</f>
        <v>0</v>
      </c>
      <c r="BH2098" s="227">
        <f>IF(N2098="sníž. přenesená",J2098,0)</f>
        <v>0</v>
      </c>
      <c r="BI2098" s="227">
        <f>IF(N2098="nulová",J2098,0)</f>
        <v>0</v>
      </c>
      <c r="BJ2098" s="19" t="s">
        <v>81</v>
      </c>
      <c r="BK2098" s="227">
        <f>ROUND(I2098*H2098,2)</f>
        <v>0</v>
      </c>
      <c r="BL2098" s="19" t="s">
        <v>309</v>
      </c>
      <c r="BM2098" s="226" t="s">
        <v>2744</v>
      </c>
    </row>
    <row r="2099" s="13" customFormat="1">
      <c r="A2099" s="13"/>
      <c r="B2099" s="228"/>
      <c r="C2099" s="229"/>
      <c r="D2099" s="230" t="s">
        <v>222</v>
      </c>
      <c r="E2099" s="231" t="s">
        <v>19</v>
      </c>
      <c r="F2099" s="232" t="s">
        <v>271</v>
      </c>
      <c r="G2099" s="229"/>
      <c r="H2099" s="231" t="s">
        <v>19</v>
      </c>
      <c r="I2099" s="233"/>
      <c r="J2099" s="229"/>
      <c r="K2099" s="229"/>
      <c r="L2099" s="234"/>
      <c r="M2099" s="235"/>
      <c r="N2099" s="236"/>
      <c r="O2099" s="236"/>
      <c r="P2099" s="236"/>
      <c r="Q2099" s="236"/>
      <c r="R2099" s="236"/>
      <c r="S2099" s="236"/>
      <c r="T2099" s="237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38" t="s">
        <v>222</v>
      </c>
      <c r="AU2099" s="238" t="s">
        <v>83</v>
      </c>
      <c r="AV2099" s="13" t="s">
        <v>81</v>
      </c>
      <c r="AW2099" s="13" t="s">
        <v>34</v>
      </c>
      <c r="AX2099" s="13" t="s">
        <v>74</v>
      </c>
      <c r="AY2099" s="238" t="s">
        <v>213</v>
      </c>
    </row>
    <row r="2100" s="14" customFormat="1">
      <c r="A2100" s="14"/>
      <c r="B2100" s="239"/>
      <c r="C2100" s="240"/>
      <c r="D2100" s="230" t="s">
        <v>222</v>
      </c>
      <c r="E2100" s="241" t="s">
        <v>19</v>
      </c>
      <c r="F2100" s="242" t="s">
        <v>2745</v>
      </c>
      <c r="G2100" s="240"/>
      <c r="H2100" s="243">
        <v>4.7999999999999998</v>
      </c>
      <c r="I2100" s="244"/>
      <c r="J2100" s="240"/>
      <c r="K2100" s="240"/>
      <c r="L2100" s="245"/>
      <c r="M2100" s="246"/>
      <c r="N2100" s="247"/>
      <c r="O2100" s="247"/>
      <c r="P2100" s="247"/>
      <c r="Q2100" s="247"/>
      <c r="R2100" s="247"/>
      <c r="S2100" s="247"/>
      <c r="T2100" s="248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49" t="s">
        <v>222</v>
      </c>
      <c r="AU2100" s="249" t="s">
        <v>83</v>
      </c>
      <c r="AV2100" s="14" t="s">
        <v>83</v>
      </c>
      <c r="AW2100" s="14" t="s">
        <v>34</v>
      </c>
      <c r="AX2100" s="14" t="s">
        <v>74</v>
      </c>
      <c r="AY2100" s="249" t="s">
        <v>213</v>
      </c>
    </row>
    <row r="2101" s="14" customFormat="1">
      <c r="A2101" s="14"/>
      <c r="B2101" s="239"/>
      <c r="C2101" s="240"/>
      <c r="D2101" s="230" t="s">
        <v>222</v>
      </c>
      <c r="E2101" s="241" t="s">
        <v>19</v>
      </c>
      <c r="F2101" s="242" t="s">
        <v>2746</v>
      </c>
      <c r="G2101" s="240"/>
      <c r="H2101" s="243">
        <v>37.200000000000003</v>
      </c>
      <c r="I2101" s="244"/>
      <c r="J2101" s="240"/>
      <c r="K2101" s="240"/>
      <c r="L2101" s="245"/>
      <c r="M2101" s="246"/>
      <c r="N2101" s="247"/>
      <c r="O2101" s="247"/>
      <c r="P2101" s="247"/>
      <c r="Q2101" s="247"/>
      <c r="R2101" s="247"/>
      <c r="S2101" s="247"/>
      <c r="T2101" s="248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49" t="s">
        <v>222</v>
      </c>
      <c r="AU2101" s="249" t="s">
        <v>83</v>
      </c>
      <c r="AV2101" s="14" t="s">
        <v>83</v>
      </c>
      <c r="AW2101" s="14" t="s">
        <v>34</v>
      </c>
      <c r="AX2101" s="14" t="s">
        <v>74</v>
      </c>
      <c r="AY2101" s="249" t="s">
        <v>213</v>
      </c>
    </row>
    <row r="2102" s="15" customFormat="1">
      <c r="A2102" s="15"/>
      <c r="B2102" s="250"/>
      <c r="C2102" s="251"/>
      <c r="D2102" s="230" t="s">
        <v>222</v>
      </c>
      <c r="E2102" s="252" t="s">
        <v>19</v>
      </c>
      <c r="F2102" s="253" t="s">
        <v>228</v>
      </c>
      <c r="G2102" s="251"/>
      <c r="H2102" s="254">
        <v>42</v>
      </c>
      <c r="I2102" s="255"/>
      <c r="J2102" s="251"/>
      <c r="K2102" s="251"/>
      <c r="L2102" s="256"/>
      <c r="M2102" s="257"/>
      <c r="N2102" s="258"/>
      <c r="O2102" s="258"/>
      <c r="P2102" s="258"/>
      <c r="Q2102" s="258"/>
      <c r="R2102" s="258"/>
      <c r="S2102" s="258"/>
      <c r="T2102" s="259"/>
      <c r="U2102" s="15"/>
      <c r="V2102" s="15"/>
      <c r="W2102" s="15"/>
      <c r="X2102" s="15"/>
      <c r="Y2102" s="15"/>
      <c r="Z2102" s="15"/>
      <c r="AA2102" s="15"/>
      <c r="AB2102" s="15"/>
      <c r="AC2102" s="15"/>
      <c r="AD2102" s="15"/>
      <c r="AE2102" s="15"/>
      <c r="AT2102" s="260" t="s">
        <v>222</v>
      </c>
      <c r="AU2102" s="260" t="s">
        <v>83</v>
      </c>
      <c r="AV2102" s="15" t="s">
        <v>220</v>
      </c>
      <c r="AW2102" s="15" t="s">
        <v>34</v>
      </c>
      <c r="AX2102" s="15" t="s">
        <v>81</v>
      </c>
      <c r="AY2102" s="260" t="s">
        <v>213</v>
      </c>
    </row>
    <row r="2103" s="2" customFormat="1" ht="21.75" customHeight="1">
      <c r="A2103" s="40"/>
      <c r="B2103" s="41"/>
      <c r="C2103" s="215" t="s">
        <v>2747</v>
      </c>
      <c r="D2103" s="215" t="s">
        <v>215</v>
      </c>
      <c r="E2103" s="216" t="s">
        <v>2748</v>
      </c>
      <c r="F2103" s="217" t="s">
        <v>2749</v>
      </c>
      <c r="G2103" s="218" t="s">
        <v>236</v>
      </c>
      <c r="H2103" s="219">
        <v>0.63300000000000001</v>
      </c>
      <c r="I2103" s="220"/>
      <c r="J2103" s="221">
        <f>ROUND(I2103*H2103,2)</f>
        <v>0</v>
      </c>
      <c r="K2103" s="217" t="s">
        <v>219</v>
      </c>
      <c r="L2103" s="46"/>
      <c r="M2103" s="222" t="s">
        <v>19</v>
      </c>
      <c r="N2103" s="223" t="s">
        <v>45</v>
      </c>
      <c r="O2103" s="86"/>
      <c r="P2103" s="224">
        <f>O2103*H2103</f>
        <v>0</v>
      </c>
      <c r="Q2103" s="224">
        <v>0.0058399999999999997</v>
      </c>
      <c r="R2103" s="224">
        <f>Q2103*H2103</f>
        <v>0.0036967199999999997</v>
      </c>
      <c r="S2103" s="224">
        <v>0</v>
      </c>
      <c r="T2103" s="225">
        <f>S2103*H2103</f>
        <v>0</v>
      </c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R2103" s="226" t="s">
        <v>309</v>
      </c>
      <c r="AT2103" s="226" t="s">
        <v>215</v>
      </c>
      <c r="AU2103" s="226" t="s">
        <v>83</v>
      </c>
      <c r="AY2103" s="19" t="s">
        <v>213</v>
      </c>
      <c r="BE2103" s="227">
        <f>IF(N2103="základní",J2103,0)</f>
        <v>0</v>
      </c>
      <c r="BF2103" s="227">
        <f>IF(N2103="snížená",J2103,0)</f>
        <v>0</v>
      </c>
      <c r="BG2103" s="227">
        <f>IF(N2103="zákl. přenesená",J2103,0)</f>
        <v>0</v>
      </c>
      <c r="BH2103" s="227">
        <f>IF(N2103="sníž. přenesená",J2103,0)</f>
        <v>0</v>
      </c>
      <c r="BI2103" s="227">
        <f>IF(N2103="nulová",J2103,0)</f>
        <v>0</v>
      </c>
      <c r="BJ2103" s="19" t="s">
        <v>81</v>
      </c>
      <c r="BK2103" s="227">
        <f>ROUND(I2103*H2103,2)</f>
        <v>0</v>
      </c>
      <c r="BL2103" s="19" t="s">
        <v>309</v>
      </c>
      <c r="BM2103" s="226" t="s">
        <v>2750</v>
      </c>
    </row>
    <row r="2104" s="13" customFormat="1">
      <c r="A2104" s="13"/>
      <c r="B2104" s="228"/>
      <c r="C2104" s="229"/>
      <c r="D2104" s="230" t="s">
        <v>222</v>
      </c>
      <c r="E2104" s="231" t="s">
        <v>19</v>
      </c>
      <c r="F2104" s="232" t="s">
        <v>271</v>
      </c>
      <c r="G2104" s="229"/>
      <c r="H2104" s="231" t="s">
        <v>19</v>
      </c>
      <c r="I2104" s="233"/>
      <c r="J2104" s="229"/>
      <c r="K2104" s="229"/>
      <c r="L2104" s="234"/>
      <c r="M2104" s="235"/>
      <c r="N2104" s="236"/>
      <c r="O2104" s="236"/>
      <c r="P2104" s="236"/>
      <c r="Q2104" s="236"/>
      <c r="R2104" s="236"/>
      <c r="S2104" s="236"/>
      <c r="T2104" s="237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38" t="s">
        <v>222</v>
      </c>
      <c r="AU2104" s="238" t="s">
        <v>83</v>
      </c>
      <c r="AV2104" s="13" t="s">
        <v>81</v>
      </c>
      <c r="AW2104" s="13" t="s">
        <v>34</v>
      </c>
      <c r="AX2104" s="13" t="s">
        <v>74</v>
      </c>
      <c r="AY2104" s="238" t="s">
        <v>213</v>
      </c>
    </row>
    <row r="2105" s="14" customFormat="1">
      <c r="A2105" s="14"/>
      <c r="B2105" s="239"/>
      <c r="C2105" s="240"/>
      <c r="D2105" s="230" t="s">
        <v>222</v>
      </c>
      <c r="E2105" s="241" t="s">
        <v>19</v>
      </c>
      <c r="F2105" s="242" t="s">
        <v>2751</v>
      </c>
      <c r="G2105" s="240"/>
      <c r="H2105" s="243">
        <v>0.63300000000000001</v>
      </c>
      <c r="I2105" s="244"/>
      <c r="J2105" s="240"/>
      <c r="K2105" s="240"/>
      <c r="L2105" s="245"/>
      <c r="M2105" s="246"/>
      <c r="N2105" s="247"/>
      <c r="O2105" s="247"/>
      <c r="P2105" s="247"/>
      <c r="Q2105" s="247"/>
      <c r="R2105" s="247"/>
      <c r="S2105" s="247"/>
      <c r="T2105" s="248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49" t="s">
        <v>222</v>
      </c>
      <c r="AU2105" s="249" t="s">
        <v>83</v>
      </c>
      <c r="AV2105" s="14" t="s">
        <v>83</v>
      </c>
      <c r="AW2105" s="14" t="s">
        <v>34</v>
      </c>
      <c r="AX2105" s="14" t="s">
        <v>81</v>
      </c>
      <c r="AY2105" s="249" t="s">
        <v>213</v>
      </c>
    </row>
    <row r="2106" s="2" customFormat="1" ht="33" customHeight="1">
      <c r="A2106" s="40"/>
      <c r="B2106" s="41"/>
      <c r="C2106" s="215" t="s">
        <v>2752</v>
      </c>
      <c r="D2106" s="215" t="s">
        <v>215</v>
      </c>
      <c r="E2106" s="216" t="s">
        <v>2753</v>
      </c>
      <c r="F2106" s="217" t="s">
        <v>2754</v>
      </c>
      <c r="G2106" s="218" t="s">
        <v>501</v>
      </c>
      <c r="H2106" s="219">
        <v>1</v>
      </c>
      <c r="I2106" s="220"/>
      <c r="J2106" s="221">
        <f>ROUND(I2106*H2106,2)</f>
        <v>0</v>
      </c>
      <c r="K2106" s="217" t="s">
        <v>219</v>
      </c>
      <c r="L2106" s="46"/>
      <c r="M2106" s="222" t="s">
        <v>19</v>
      </c>
      <c r="N2106" s="223" t="s">
        <v>45</v>
      </c>
      <c r="O2106" s="86"/>
      <c r="P2106" s="224">
        <f>O2106*H2106</f>
        <v>0</v>
      </c>
      <c r="Q2106" s="224">
        <v>0.0093900000000000008</v>
      </c>
      <c r="R2106" s="224">
        <f>Q2106*H2106</f>
        <v>0.0093900000000000008</v>
      </c>
      <c r="S2106" s="224">
        <v>0</v>
      </c>
      <c r="T2106" s="225">
        <f>S2106*H2106</f>
        <v>0</v>
      </c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R2106" s="226" t="s">
        <v>309</v>
      </c>
      <c r="AT2106" s="226" t="s">
        <v>215</v>
      </c>
      <c r="AU2106" s="226" t="s">
        <v>83</v>
      </c>
      <c r="AY2106" s="19" t="s">
        <v>213</v>
      </c>
      <c r="BE2106" s="227">
        <f>IF(N2106="základní",J2106,0)</f>
        <v>0</v>
      </c>
      <c r="BF2106" s="227">
        <f>IF(N2106="snížená",J2106,0)</f>
        <v>0</v>
      </c>
      <c r="BG2106" s="227">
        <f>IF(N2106="zákl. přenesená",J2106,0)</f>
        <v>0</v>
      </c>
      <c r="BH2106" s="227">
        <f>IF(N2106="sníž. přenesená",J2106,0)</f>
        <v>0</v>
      </c>
      <c r="BI2106" s="227">
        <f>IF(N2106="nulová",J2106,0)</f>
        <v>0</v>
      </c>
      <c r="BJ2106" s="19" t="s">
        <v>81</v>
      </c>
      <c r="BK2106" s="227">
        <f>ROUND(I2106*H2106,2)</f>
        <v>0</v>
      </c>
      <c r="BL2106" s="19" t="s">
        <v>309</v>
      </c>
      <c r="BM2106" s="226" t="s">
        <v>2755</v>
      </c>
    </row>
    <row r="2107" s="13" customFormat="1">
      <c r="A2107" s="13"/>
      <c r="B2107" s="228"/>
      <c r="C2107" s="229"/>
      <c r="D2107" s="230" t="s">
        <v>222</v>
      </c>
      <c r="E2107" s="231" t="s">
        <v>19</v>
      </c>
      <c r="F2107" s="232" t="s">
        <v>271</v>
      </c>
      <c r="G2107" s="229"/>
      <c r="H2107" s="231" t="s">
        <v>19</v>
      </c>
      <c r="I2107" s="233"/>
      <c r="J2107" s="229"/>
      <c r="K2107" s="229"/>
      <c r="L2107" s="234"/>
      <c r="M2107" s="235"/>
      <c r="N2107" s="236"/>
      <c r="O2107" s="236"/>
      <c r="P2107" s="236"/>
      <c r="Q2107" s="236"/>
      <c r="R2107" s="236"/>
      <c r="S2107" s="236"/>
      <c r="T2107" s="237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38" t="s">
        <v>222</v>
      </c>
      <c r="AU2107" s="238" t="s">
        <v>83</v>
      </c>
      <c r="AV2107" s="13" t="s">
        <v>81</v>
      </c>
      <c r="AW2107" s="13" t="s">
        <v>34</v>
      </c>
      <c r="AX2107" s="13" t="s">
        <v>74</v>
      </c>
      <c r="AY2107" s="238" t="s">
        <v>213</v>
      </c>
    </row>
    <row r="2108" s="14" customFormat="1">
      <c r="A2108" s="14"/>
      <c r="B2108" s="239"/>
      <c r="C2108" s="240"/>
      <c r="D2108" s="230" t="s">
        <v>222</v>
      </c>
      <c r="E2108" s="241" t="s">
        <v>19</v>
      </c>
      <c r="F2108" s="242" t="s">
        <v>2756</v>
      </c>
      <c r="G2108" s="240"/>
      <c r="H2108" s="243">
        <v>1</v>
      </c>
      <c r="I2108" s="244"/>
      <c r="J2108" s="240"/>
      <c r="K2108" s="240"/>
      <c r="L2108" s="245"/>
      <c r="M2108" s="246"/>
      <c r="N2108" s="247"/>
      <c r="O2108" s="247"/>
      <c r="P2108" s="247"/>
      <c r="Q2108" s="247"/>
      <c r="R2108" s="247"/>
      <c r="S2108" s="247"/>
      <c r="T2108" s="248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49" t="s">
        <v>222</v>
      </c>
      <c r="AU2108" s="249" t="s">
        <v>83</v>
      </c>
      <c r="AV2108" s="14" t="s">
        <v>83</v>
      </c>
      <c r="AW2108" s="14" t="s">
        <v>34</v>
      </c>
      <c r="AX2108" s="14" t="s">
        <v>81</v>
      </c>
      <c r="AY2108" s="249" t="s">
        <v>213</v>
      </c>
    </row>
    <row r="2109" s="2" customFormat="1" ht="16.5" customHeight="1">
      <c r="A2109" s="40"/>
      <c r="B2109" s="41"/>
      <c r="C2109" s="215" t="s">
        <v>2757</v>
      </c>
      <c r="D2109" s="215" t="s">
        <v>215</v>
      </c>
      <c r="E2109" s="216" t="s">
        <v>2758</v>
      </c>
      <c r="F2109" s="217" t="s">
        <v>2759</v>
      </c>
      <c r="G2109" s="218" t="s">
        <v>2760</v>
      </c>
      <c r="H2109" s="219">
        <v>1</v>
      </c>
      <c r="I2109" s="220"/>
      <c r="J2109" s="221">
        <f>ROUND(I2109*H2109,2)</f>
        <v>0</v>
      </c>
      <c r="K2109" s="217" t="s">
        <v>19</v>
      </c>
      <c r="L2109" s="46"/>
      <c r="M2109" s="222" t="s">
        <v>19</v>
      </c>
      <c r="N2109" s="223" t="s">
        <v>45</v>
      </c>
      <c r="O2109" s="86"/>
      <c r="P2109" s="224">
        <f>O2109*H2109</f>
        <v>0</v>
      </c>
      <c r="Q2109" s="224">
        <v>0</v>
      </c>
      <c r="R2109" s="224">
        <f>Q2109*H2109</f>
        <v>0</v>
      </c>
      <c r="S2109" s="224">
        <v>0</v>
      </c>
      <c r="T2109" s="225">
        <f>S2109*H2109</f>
        <v>0</v>
      </c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R2109" s="226" t="s">
        <v>309</v>
      </c>
      <c r="AT2109" s="226" t="s">
        <v>215</v>
      </c>
      <c r="AU2109" s="226" t="s">
        <v>83</v>
      </c>
      <c r="AY2109" s="19" t="s">
        <v>213</v>
      </c>
      <c r="BE2109" s="227">
        <f>IF(N2109="základní",J2109,0)</f>
        <v>0</v>
      </c>
      <c r="BF2109" s="227">
        <f>IF(N2109="snížená",J2109,0)</f>
        <v>0</v>
      </c>
      <c r="BG2109" s="227">
        <f>IF(N2109="zákl. přenesená",J2109,0)</f>
        <v>0</v>
      </c>
      <c r="BH2109" s="227">
        <f>IF(N2109="sníž. přenesená",J2109,0)</f>
        <v>0</v>
      </c>
      <c r="BI2109" s="227">
        <f>IF(N2109="nulová",J2109,0)</f>
        <v>0</v>
      </c>
      <c r="BJ2109" s="19" t="s">
        <v>81</v>
      </c>
      <c r="BK2109" s="227">
        <f>ROUND(I2109*H2109,2)</f>
        <v>0</v>
      </c>
      <c r="BL2109" s="19" t="s">
        <v>309</v>
      </c>
      <c r="BM2109" s="226" t="s">
        <v>2761</v>
      </c>
    </row>
    <row r="2110" s="2" customFormat="1" ht="16.5" customHeight="1">
      <c r="A2110" s="40"/>
      <c r="B2110" s="41"/>
      <c r="C2110" s="215" t="s">
        <v>2762</v>
      </c>
      <c r="D2110" s="215" t="s">
        <v>215</v>
      </c>
      <c r="E2110" s="216" t="s">
        <v>2763</v>
      </c>
      <c r="F2110" s="217" t="s">
        <v>2764</v>
      </c>
      <c r="G2110" s="218" t="s">
        <v>338</v>
      </c>
      <c r="H2110" s="219">
        <v>148</v>
      </c>
      <c r="I2110" s="220"/>
      <c r="J2110" s="221">
        <f>ROUND(I2110*H2110,2)</f>
        <v>0</v>
      </c>
      <c r="K2110" s="217" t="s">
        <v>219</v>
      </c>
      <c r="L2110" s="46"/>
      <c r="M2110" s="222" t="s">
        <v>19</v>
      </c>
      <c r="N2110" s="223" t="s">
        <v>45</v>
      </c>
      <c r="O2110" s="86"/>
      <c r="P2110" s="224">
        <f>O2110*H2110</f>
        <v>0</v>
      </c>
      <c r="Q2110" s="224">
        <v>0.00379</v>
      </c>
      <c r="R2110" s="224">
        <f>Q2110*H2110</f>
        <v>0.56091999999999997</v>
      </c>
      <c r="S2110" s="224">
        <v>0</v>
      </c>
      <c r="T2110" s="225">
        <f>S2110*H2110</f>
        <v>0</v>
      </c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R2110" s="226" t="s">
        <v>309</v>
      </c>
      <c r="AT2110" s="226" t="s">
        <v>215</v>
      </c>
      <c r="AU2110" s="226" t="s">
        <v>83</v>
      </c>
      <c r="AY2110" s="19" t="s">
        <v>213</v>
      </c>
      <c r="BE2110" s="227">
        <f>IF(N2110="základní",J2110,0)</f>
        <v>0</v>
      </c>
      <c r="BF2110" s="227">
        <f>IF(N2110="snížená",J2110,0)</f>
        <v>0</v>
      </c>
      <c r="BG2110" s="227">
        <f>IF(N2110="zákl. přenesená",J2110,0)</f>
        <v>0</v>
      </c>
      <c r="BH2110" s="227">
        <f>IF(N2110="sníž. přenesená",J2110,0)</f>
        <v>0</v>
      </c>
      <c r="BI2110" s="227">
        <f>IF(N2110="nulová",J2110,0)</f>
        <v>0</v>
      </c>
      <c r="BJ2110" s="19" t="s">
        <v>81</v>
      </c>
      <c r="BK2110" s="227">
        <f>ROUND(I2110*H2110,2)</f>
        <v>0</v>
      </c>
      <c r="BL2110" s="19" t="s">
        <v>309</v>
      </c>
      <c r="BM2110" s="226" t="s">
        <v>2765</v>
      </c>
    </row>
    <row r="2111" s="13" customFormat="1">
      <c r="A2111" s="13"/>
      <c r="B2111" s="228"/>
      <c r="C2111" s="229"/>
      <c r="D2111" s="230" t="s">
        <v>222</v>
      </c>
      <c r="E2111" s="231" t="s">
        <v>19</v>
      </c>
      <c r="F2111" s="232" t="s">
        <v>271</v>
      </c>
      <c r="G2111" s="229"/>
      <c r="H2111" s="231" t="s">
        <v>19</v>
      </c>
      <c r="I2111" s="233"/>
      <c r="J2111" s="229"/>
      <c r="K2111" s="229"/>
      <c r="L2111" s="234"/>
      <c r="M2111" s="235"/>
      <c r="N2111" s="236"/>
      <c r="O2111" s="236"/>
      <c r="P2111" s="236"/>
      <c r="Q2111" s="236"/>
      <c r="R2111" s="236"/>
      <c r="S2111" s="236"/>
      <c r="T2111" s="237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38" t="s">
        <v>222</v>
      </c>
      <c r="AU2111" s="238" t="s">
        <v>83</v>
      </c>
      <c r="AV2111" s="13" t="s">
        <v>81</v>
      </c>
      <c r="AW2111" s="13" t="s">
        <v>34</v>
      </c>
      <c r="AX2111" s="13" t="s">
        <v>74</v>
      </c>
      <c r="AY2111" s="238" t="s">
        <v>213</v>
      </c>
    </row>
    <row r="2112" s="14" customFormat="1">
      <c r="A2112" s="14"/>
      <c r="B2112" s="239"/>
      <c r="C2112" s="240"/>
      <c r="D2112" s="230" t="s">
        <v>222</v>
      </c>
      <c r="E2112" s="241" t="s">
        <v>19</v>
      </c>
      <c r="F2112" s="242" t="s">
        <v>2601</v>
      </c>
      <c r="G2112" s="240"/>
      <c r="H2112" s="243">
        <v>148</v>
      </c>
      <c r="I2112" s="244"/>
      <c r="J2112" s="240"/>
      <c r="K2112" s="240"/>
      <c r="L2112" s="245"/>
      <c r="M2112" s="246"/>
      <c r="N2112" s="247"/>
      <c r="O2112" s="247"/>
      <c r="P2112" s="247"/>
      <c r="Q2112" s="247"/>
      <c r="R2112" s="247"/>
      <c r="S2112" s="247"/>
      <c r="T2112" s="248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49" t="s">
        <v>222</v>
      </c>
      <c r="AU2112" s="249" t="s">
        <v>83</v>
      </c>
      <c r="AV2112" s="14" t="s">
        <v>83</v>
      </c>
      <c r="AW2112" s="14" t="s">
        <v>34</v>
      </c>
      <c r="AX2112" s="14" t="s">
        <v>81</v>
      </c>
      <c r="AY2112" s="249" t="s">
        <v>213</v>
      </c>
    </row>
    <row r="2113" s="2" customFormat="1">
      <c r="A2113" s="40"/>
      <c r="B2113" s="41"/>
      <c r="C2113" s="215" t="s">
        <v>2766</v>
      </c>
      <c r="D2113" s="215" t="s">
        <v>215</v>
      </c>
      <c r="E2113" s="216" t="s">
        <v>2767</v>
      </c>
      <c r="F2113" s="217" t="s">
        <v>2768</v>
      </c>
      <c r="G2113" s="218" t="s">
        <v>501</v>
      </c>
      <c r="H2113" s="219">
        <v>20</v>
      </c>
      <c r="I2113" s="220"/>
      <c r="J2113" s="221">
        <f>ROUND(I2113*H2113,2)</f>
        <v>0</v>
      </c>
      <c r="K2113" s="217" t="s">
        <v>219</v>
      </c>
      <c r="L2113" s="46"/>
      <c r="M2113" s="222" t="s">
        <v>19</v>
      </c>
      <c r="N2113" s="223" t="s">
        <v>45</v>
      </c>
      <c r="O2113" s="86"/>
      <c r="P2113" s="224">
        <f>O2113*H2113</f>
        <v>0</v>
      </c>
      <c r="Q2113" s="224">
        <v>0.0011000000000000001</v>
      </c>
      <c r="R2113" s="224">
        <f>Q2113*H2113</f>
        <v>0.022000000000000002</v>
      </c>
      <c r="S2113" s="224">
        <v>0</v>
      </c>
      <c r="T2113" s="225">
        <f>S2113*H2113</f>
        <v>0</v>
      </c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R2113" s="226" t="s">
        <v>309</v>
      </c>
      <c r="AT2113" s="226" t="s">
        <v>215</v>
      </c>
      <c r="AU2113" s="226" t="s">
        <v>83</v>
      </c>
      <c r="AY2113" s="19" t="s">
        <v>213</v>
      </c>
      <c r="BE2113" s="227">
        <f>IF(N2113="základní",J2113,0)</f>
        <v>0</v>
      </c>
      <c r="BF2113" s="227">
        <f>IF(N2113="snížená",J2113,0)</f>
        <v>0</v>
      </c>
      <c r="BG2113" s="227">
        <f>IF(N2113="zákl. přenesená",J2113,0)</f>
        <v>0</v>
      </c>
      <c r="BH2113" s="227">
        <f>IF(N2113="sníž. přenesená",J2113,0)</f>
        <v>0</v>
      </c>
      <c r="BI2113" s="227">
        <f>IF(N2113="nulová",J2113,0)</f>
        <v>0</v>
      </c>
      <c r="BJ2113" s="19" t="s">
        <v>81</v>
      </c>
      <c r="BK2113" s="227">
        <f>ROUND(I2113*H2113,2)</f>
        <v>0</v>
      </c>
      <c r="BL2113" s="19" t="s">
        <v>309</v>
      </c>
      <c r="BM2113" s="226" t="s">
        <v>2769</v>
      </c>
    </row>
    <row r="2114" s="2" customFormat="1">
      <c r="A2114" s="40"/>
      <c r="B2114" s="41"/>
      <c r="C2114" s="215" t="s">
        <v>2770</v>
      </c>
      <c r="D2114" s="215" t="s">
        <v>215</v>
      </c>
      <c r="E2114" s="216" t="s">
        <v>2771</v>
      </c>
      <c r="F2114" s="217" t="s">
        <v>2772</v>
      </c>
      <c r="G2114" s="218" t="s">
        <v>501</v>
      </c>
      <c r="H2114" s="219">
        <v>10</v>
      </c>
      <c r="I2114" s="220"/>
      <c r="J2114" s="221">
        <f>ROUND(I2114*H2114,2)</f>
        <v>0</v>
      </c>
      <c r="K2114" s="217" t="s">
        <v>219</v>
      </c>
      <c r="L2114" s="46"/>
      <c r="M2114" s="222" t="s">
        <v>19</v>
      </c>
      <c r="N2114" s="223" t="s">
        <v>45</v>
      </c>
      <c r="O2114" s="86"/>
      <c r="P2114" s="224">
        <f>O2114*H2114</f>
        <v>0</v>
      </c>
      <c r="Q2114" s="224">
        <v>0.00031</v>
      </c>
      <c r="R2114" s="224">
        <f>Q2114*H2114</f>
        <v>0.0030999999999999999</v>
      </c>
      <c r="S2114" s="224">
        <v>0</v>
      </c>
      <c r="T2114" s="225">
        <f>S2114*H2114</f>
        <v>0</v>
      </c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R2114" s="226" t="s">
        <v>309</v>
      </c>
      <c r="AT2114" s="226" t="s">
        <v>215</v>
      </c>
      <c r="AU2114" s="226" t="s">
        <v>83</v>
      </c>
      <c r="AY2114" s="19" t="s">
        <v>213</v>
      </c>
      <c r="BE2114" s="227">
        <f>IF(N2114="základní",J2114,0)</f>
        <v>0</v>
      </c>
      <c r="BF2114" s="227">
        <f>IF(N2114="snížená",J2114,0)</f>
        <v>0</v>
      </c>
      <c r="BG2114" s="227">
        <f>IF(N2114="zákl. přenesená",J2114,0)</f>
        <v>0</v>
      </c>
      <c r="BH2114" s="227">
        <f>IF(N2114="sníž. přenesená",J2114,0)</f>
        <v>0</v>
      </c>
      <c r="BI2114" s="227">
        <f>IF(N2114="nulová",J2114,0)</f>
        <v>0</v>
      </c>
      <c r="BJ2114" s="19" t="s">
        <v>81</v>
      </c>
      <c r="BK2114" s="227">
        <f>ROUND(I2114*H2114,2)</f>
        <v>0</v>
      </c>
      <c r="BL2114" s="19" t="s">
        <v>309</v>
      </c>
      <c r="BM2114" s="226" t="s">
        <v>2773</v>
      </c>
    </row>
    <row r="2115" s="2" customFormat="1" ht="21.75" customHeight="1">
      <c r="A2115" s="40"/>
      <c r="B2115" s="41"/>
      <c r="C2115" s="215" t="s">
        <v>2774</v>
      </c>
      <c r="D2115" s="215" t="s">
        <v>215</v>
      </c>
      <c r="E2115" s="216" t="s">
        <v>2775</v>
      </c>
      <c r="F2115" s="217" t="s">
        <v>2776</v>
      </c>
      <c r="G2115" s="218" t="s">
        <v>338</v>
      </c>
      <c r="H2115" s="219">
        <v>55.421999999999997</v>
      </c>
      <c r="I2115" s="220"/>
      <c r="J2115" s="221">
        <f>ROUND(I2115*H2115,2)</f>
        <v>0</v>
      </c>
      <c r="K2115" s="217" t="s">
        <v>219</v>
      </c>
      <c r="L2115" s="46"/>
      <c r="M2115" s="222" t="s">
        <v>19</v>
      </c>
      <c r="N2115" s="223" t="s">
        <v>45</v>
      </c>
      <c r="O2115" s="86"/>
      <c r="P2115" s="224">
        <f>O2115*H2115</f>
        <v>0</v>
      </c>
      <c r="Q2115" s="224">
        <v>0.0028900000000000002</v>
      </c>
      <c r="R2115" s="224">
        <f>Q2115*H2115</f>
        <v>0.16016958000000001</v>
      </c>
      <c r="S2115" s="224">
        <v>0</v>
      </c>
      <c r="T2115" s="225">
        <f>S2115*H2115</f>
        <v>0</v>
      </c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R2115" s="226" t="s">
        <v>309</v>
      </c>
      <c r="AT2115" s="226" t="s">
        <v>215</v>
      </c>
      <c r="AU2115" s="226" t="s">
        <v>83</v>
      </c>
      <c r="AY2115" s="19" t="s">
        <v>213</v>
      </c>
      <c r="BE2115" s="227">
        <f>IF(N2115="základní",J2115,0)</f>
        <v>0</v>
      </c>
      <c r="BF2115" s="227">
        <f>IF(N2115="snížená",J2115,0)</f>
        <v>0</v>
      </c>
      <c r="BG2115" s="227">
        <f>IF(N2115="zákl. přenesená",J2115,0)</f>
        <v>0</v>
      </c>
      <c r="BH2115" s="227">
        <f>IF(N2115="sníž. přenesená",J2115,0)</f>
        <v>0</v>
      </c>
      <c r="BI2115" s="227">
        <f>IF(N2115="nulová",J2115,0)</f>
        <v>0</v>
      </c>
      <c r="BJ2115" s="19" t="s">
        <v>81</v>
      </c>
      <c r="BK2115" s="227">
        <f>ROUND(I2115*H2115,2)</f>
        <v>0</v>
      </c>
      <c r="BL2115" s="19" t="s">
        <v>309</v>
      </c>
      <c r="BM2115" s="226" t="s">
        <v>2777</v>
      </c>
    </row>
    <row r="2116" s="13" customFormat="1">
      <c r="A2116" s="13"/>
      <c r="B2116" s="228"/>
      <c r="C2116" s="229"/>
      <c r="D2116" s="230" t="s">
        <v>222</v>
      </c>
      <c r="E2116" s="231" t="s">
        <v>19</v>
      </c>
      <c r="F2116" s="232" t="s">
        <v>271</v>
      </c>
      <c r="G2116" s="229"/>
      <c r="H2116" s="231" t="s">
        <v>19</v>
      </c>
      <c r="I2116" s="233"/>
      <c r="J2116" s="229"/>
      <c r="K2116" s="229"/>
      <c r="L2116" s="234"/>
      <c r="M2116" s="235"/>
      <c r="N2116" s="236"/>
      <c r="O2116" s="236"/>
      <c r="P2116" s="236"/>
      <c r="Q2116" s="236"/>
      <c r="R2116" s="236"/>
      <c r="S2116" s="236"/>
      <c r="T2116" s="237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38" t="s">
        <v>222</v>
      </c>
      <c r="AU2116" s="238" t="s">
        <v>83</v>
      </c>
      <c r="AV2116" s="13" t="s">
        <v>81</v>
      </c>
      <c r="AW2116" s="13" t="s">
        <v>34</v>
      </c>
      <c r="AX2116" s="13" t="s">
        <v>74</v>
      </c>
      <c r="AY2116" s="238" t="s">
        <v>213</v>
      </c>
    </row>
    <row r="2117" s="14" customFormat="1">
      <c r="A2117" s="14"/>
      <c r="B2117" s="239"/>
      <c r="C2117" s="240"/>
      <c r="D2117" s="230" t="s">
        <v>222</v>
      </c>
      <c r="E2117" s="241" t="s">
        <v>19</v>
      </c>
      <c r="F2117" s="242" t="s">
        <v>2778</v>
      </c>
      <c r="G2117" s="240"/>
      <c r="H2117" s="243">
        <v>27.422000000000001</v>
      </c>
      <c r="I2117" s="244"/>
      <c r="J2117" s="240"/>
      <c r="K2117" s="240"/>
      <c r="L2117" s="245"/>
      <c r="M2117" s="246"/>
      <c r="N2117" s="247"/>
      <c r="O2117" s="247"/>
      <c r="P2117" s="247"/>
      <c r="Q2117" s="247"/>
      <c r="R2117" s="247"/>
      <c r="S2117" s="247"/>
      <c r="T2117" s="248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49" t="s">
        <v>222</v>
      </c>
      <c r="AU2117" s="249" t="s">
        <v>83</v>
      </c>
      <c r="AV2117" s="14" t="s">
        <v>83</v>
      </c>
      <c r="AW2117" s="14" t="s">
        <v>34</v>
      </c>
      <c r="AX2117" s="14" t="s">
        <v>74</v>
      </c>
      <c r="AY2117" s="249" t="s">
        <v>213</v>
      </c>
    </row>
    <row r="2118" s="14" customFormat="1">
      <c r="A2118" s="14"/>
      <c r="B2118" s="239"/>
      <c r="C2118" s="240"/>
      <c r="D2118" s="230" t="s">
        <v>222</v>
      </c>
      <c r="E2118" s="241" t="s">
        <v>19</v>
      </c>
      <c r="F2118" s="242" t="s">
        <v>2779</v>
      </c>
      <c r="G2118" s="240"/>
      <c r="H2118" s="243">
        <v>28</v>
      </c>
      <c r="I2118" s="244"/>
      <c r="J2118" s="240"/>
      <c r="K2118" s="240"/>
      <c r="L2118" s="245"/>
      <c r="M2118" s="246"/>
      <c r="N2118" s="247"/>
      <c r="O2118" s="247"/>
      <c r="P2118" s="247"/>
      <c r="Q2118" s="247"/>
      <c r="R2118" s="247"/>
      <c r="S2118" s="247"/>
      <c r="T2118" s="248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49" t="s">
        <v>222</v>
      </c>
      <c r="AU2118" s="249" t="s">
        <v>83</v>
      </c>
      <c r="AV2118" s="14" t="s">
        <v>83</v>
      </c>
      <c r="AW2118" s="14" t="s">
        <v>34</v>
      </c>
      <c r="AX2118" s="14" t="s">
        <v>74</v>
      </c>
      <c r="AY2118" s="249" t="s">
        <v>213</v>
      </c>
    </row>
    <row r="2119" s="15" customFormat="1">
      <c r="A2119" s="15"/>
      <c r="B2119" s="250"/>
      <c r="C2119" s="251"/>
      <c r="D2119" s="230" t="s">
        <v>222</v>
      </c>
      <c r="E2119" s="252" t="s">
        <v>19</v>
      </c>
      <c r="F2119" s="253" t="s">
        <v>228</v>
      </c>
      <c r="G2119" s="251"/>
      <c r="H2119" s="254">
        <v>55.421999999999997</v>
      </c>
      <c r="I2119" s="255"/>
      <c r="J2119" s="251"/>
      <c r="K2119" s="251"/>
      <c r="L2119" s="256"/>
      <c r="M2119" s="257"/>
      <c r="N2119" s="258"/>
      <c r="O2119" s="258"/>
      <c r="P2119" s="258"/>
      <c r="Q2119" s="258"/>
      <c r="R2119" s="258"/>
      <c r="S2119" s="258"/>
      <c r="T2119" s="259"/>
      <c r="U2119" s="15"/>
      <c r="V2119" s="15"/>
      <c r="W2119" s="15"/>
      <c r="X2119" s="15"/>
      <c r="Y2119" s="15"/>
      <c r="Z2119" s="15"/>
      <c r="AA2119" s="15"/>
      <c r="AB2119" s="15"/>
      <c r="AC2119" s="15"/>
      <c r="AD2119" s="15"/>
      <c r="AE2119" s="15"/>
      <c r="AT2119" s="260" t="s">
        <v>222</v>
      </c>
      <c r="AU2119" s="260" t="s">
        <v>83</v>
      </c>
      <c r="AV2119" s="15" t="s">
        <v>220</v>
      </c>
      <c r="AW2119" s="15" t="s">
        <v>34</v>
      </c>
      <c r="AX2119" s="15" t="s">
        <v>81</v>
      </c>
      <c r="AY2119" s="260" t="s">
        <v>213</v>
      </c>
    </row>
    <row r="2120" s="2" customFormat="1">
      <c r="A2120" s="40"/>
      <c r="B2120" s="41"/>
      <c r="C2120" s="215" t="s">
        <v>2780</v>
      </c>
      <c r="D2120" s="215" t="s">
        <v>215</v>
      </c>
      <c r="E2120" s="216" t="s">
        <v>2781</v>
      </c>
      <c r="F2120" s="217" t="s">
        <v>2782</v>
      </c>
      <c r="G2120" s="218" t="s">
        <v>1808</v>
      </c>
      <c r="H2120" s="282"/>
      <c r="I2120" s="220"/>
      <c r="J2120" s="221">
        <f>ROUND(I2120*H2120,2)</f>
        <v>0</v>
      </c>
      <c r="K2120" s="217" t="s">
        <v>219</v>
      </c>
      <c r="L2120" s="46"/>
      <c r="M2120" s="222" t="s">
        <v>19</v>
      </c>
      <c r="N2120" s="223" t="s">
        <v>45</v>
      </c>
      <c r="O2120" s="86"/>
      <c r="P2120" s="224">
        <f>O2120*H2120</f>
        <v>0</v>
      </c>
      <c r="Q2120" s="224">
        <v>0</v>
      </c>
      <c r="R2120" s="224">
        <f>Q2120*H2120</f>
        <v>0</v>
      </c>
      <c r="S2120" s="224">
        <v>0</v>
      </c>
      <c r="T2120" s="225">
        <f>S2120*H2120</f>
        <v>0</v>
      </c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R2120" s="226" t="s">
        <v>309</v>
      </c>
      <c r="AT2120" s="226" t="s">
        <v>215</v>
      </c>
      <c r="AU2120" s="226" t="s">
        <v>83</v>
      </c>
      <c r="AY2120" s="19" t="s">
        <v>213</v>
      </c>
      <c r="BE2120" s="227">
        <f>IF(N2120="základní",J2120,0)</f>
        <v>0</v>
      </c>
      <c r="BF2120" s="227">
        <f>IF(N2120="snížená",J2120,0)</f>
        <v>0</v>
      </c>
      <c r="BG2120" s="227">
        <f>IF(N2120="zákl. přenesená",J2120,0)</f>
        <v>0</v>
      </c>
      <c r="BH2120" s="227">
        <f>IF(N2120="sníž. přenesená",J2120,0)</f>
        <v>0</v>
      </c>
      <c r="BI2120" s="227">
        <f>IF(N2120="nulová",J2120,0)</f>
        <v>0</v>
      </c>
      <c r="BJ2120" s="19" t="s">
        <v>81</v>
      </c>
      <c r="BK2120" s="227">
        <f>ROUND(I2120*H2120,2)</f>
        <v>0</v>
      </c>
      <c r="BL2120" s="19" t="s">
        <v>309</v>
      </c>
      <c r="BM2120" s="226" t="s">
        <v>2783</v>
      </c>
    </row>
    <row r="2121" s="12" customFormat="1" ht="22.8" customHeight="1">
      <c r="A2121" s="12"/>
      <c r="B2121" s="199"/>
      <c r="C2121" s="200"/>
      <c r="D2121" s="201" t="s">
        <v>73</v>
      </c>
      <c r="E2121" s="213" t="s">
        <v>2784</v>
      </c>
      <c r="F2121" s="213" t="s">
        <v>2785</v>
      </c>
      <c r="G2121" s="200"/>
      <c r="H2121" s="200"/>
      <c r="I2121" s="203"/>
      <c r="J2121" s="214">
        <f>BK2121</f>
        <v>0</v>
      </c>
      <c r="K2121" s="200"/>
      <c r="L2121" s="205"/>
      <c r="M2121" s="206"/>
      <c r="N2121" s="207"/>
      <c r="O2121" s="207"/>
      <c r="P2121" s="208">
        <f>SUM(P2122:P2138)</f>
        <v>0</v>
      </c>
      <c r="Q2121" s="207"/>
      <c r="R2121" s="208">
        <f>SUM(R2122:R2138)</f>
        <v>0.73033799999999993</v>
      </c>
      <c r="S2121" s="207"/>
      <c r="T2121" s="209">
        <f>SUM(T2122:T2138)</f>
        <v>15.143048200000001</v>
      </c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  <c r="AR2121" s="210" t="s">
        <v>83</v>
      </c>
      <c r="AT2121" s="211" t="s">
        <v>73</v>
      </c>
      <c r="AU2121" s="211" t="s">
        <v>81</v>
      </c>
      <c r="AY2121" s="210" t="s">
        <v>213</v>
      </c>
      <c r="BK2121" s="212">
        <f>SUM(BK2122:BK2138)</f>
        <v>0</v>
      </c>
    </row>
    <row r="2122" s="2" customFormat="1" ht="16.5" customHeight="1">
      <c r="A2122" s="40"/>
      <c r="B2122" s="41"/>
      <c r="C2122" s="215" t="s">
        <v>2786</v>
      </c>
      <c r="D2122" s="215" t="s">
        <v>215</v>
      </c>
      <c r="E2122" s="216" t="s">
        <v>2787</v>
      </c>
      <c r="F2122" s="217" t="s">
        <v>2788</v>
      </c>
      <c r="G2122" s="218" t="s">
        <v>501</v>
      </c>
      <c r="H2122" s="219">
        <v>20</v>
      </c>
      <c r="I2122" s="220"/>
      <c r="J2122" s="221">
        <f>ROUND(I2122*H2122,2)</f>
        <v>0</v>
      </c>
      <c r="K2122" s="217" t="s">
        <v>219</v>
      </c>
      <c r="L2122" s="46"/>
      <c r="M2122" s="222" t="s">
        <v>19</v>
      </c>
      <c r="N2122" s="223" t="s">
        <v>45</v>
      </c>
      <c r="O2122" s="86"/>
      <c r="P2122" s="224">
        <f>O2122*H2122</f>
        <v>0</v>
      </c>
      <c r="Q2122" s="224">
        <v>0</v>
      </c>
      <c r="R2122" s="224">
        <f>Q2122*H2122</f>
        <v>0</v>
      </c>
      <c r="S2122" s="224">
        <v>0</v>
      </c>
      <c r="T2122" s="225">
        <f>S2122*H2122</f>
        <v>0</v>
      </c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R2122" s="226" t="s">
        <v>309</v>
      </c>
      <c r="AT2122" s="226" t="s">
        <v>215</v>
      </c>
      <c r="AU2122" s="226" t="s">
        <v>83</v>
      </c>
      <c r="AY2122" s="19" t="s">
        <v>213</v>
      </c>
      <c r="BE2122" s="227">
        <f>IF(N2122="základní",J2122,0)</f>
        <v>0</v>
      </c>
      <c r="BF2122" s="227">
        <f>IF(N2122="snížená",J2122,0)</f>
        <v>0</v>
      </c>
      <c r="BG2122" s="227">
        <f>IF(N2122="zákl. přenesená",J2122,0)</f>
        <v>0</v>
      </c>
      <c r="BH2122" s="227">
        <f>IF(N2122="sníž. přenesená",J2122,0)</f>
        <v>0</v>
      </c>
      <c r="BI2122" s="227">
        <f>IF(N2122="nulová",J2122,0)</f>
        <v>0</v>
      </c>
      <c r="BJ2122" s="19" t="s">
        <v>81</v>
      </c>
      <c r="BK2122" s="227">
        <f>ROUND(I2122*H2122,2)</f>
        <v>0</v>
      </c>
      <c r="BL2122" s="19" t="s">
        <v>309</v>
      </c>
      <c r="BM2122" s="226" t="s">
        <v>2789</v>
      </c>
    </row>
    <row r="2123" s="13" customFormat="1">
      <c r="A2123" s="13"/>
      <c r="B2123" s="228"/>
      <c r="C2123" s="229"/>
      <c r="D2123" s="230" t="s">
        <v>222</v>
      </c>
      <c r="E2123" s="231" t="s">
        <v>19</v>
      </c>
      <c r="F2123" s="232" t="s">
        <v>271</v>
      </c>
      <c r="G2123" s="229"/>
      <c r="H2123" s="231" t="s">
        <v>19</v>
      </c>
      <c r="I2123" s="233"/>
      <c r="J2123" s="229"/>
      <c r="K2123" s="229"/>
      <c r="L2123" s="234"/>
      <c r="M2123" s="235"/>
      <c r="N2123" s="236"/>
      <c r="O2123" s="236"/>
      <c r="P2123" s="236"/>
      <c r="Q2123" s="236"/>
      <c r="R2123" s="236"/>
      <c r="S2123" s="236"/>
      <c r="T2123" s="237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38" t="s">
        <v>222</v>
      </c>
      <c r="AU2123" s="238" t="s">
        <v>83</v>
      </c>
      <c r="AV2123" s="13" t="s">
        <v>81</v>
      </c>
      <c r="AW2123" s="13" t="s">
        <v>34</v>
      </c>
      <c r="AX2123" s="13" t="s">
        <v>74</v>
      </c>
      <c r="AY2123" s="238" t="s">
        <v>213</v>
      </c>
    </row>
    <row r="2124" s="14" customFormat="1">
      <c r="A2124" s="14"/>
      <c r="B2124" s="239"/>
      <c r="C2124" s="240"/>
      <c r="D2124" s="230" t="s">
        <v>222</v>
      </c>
      <c r="E2124" s="241" t="s">
        <v>19</v>
      </c>
      <c r="F2124" s="242" t="s">
        <v>2790</v>
      </c>
      <c r="G2124" s="240"/>
      <c r="H2124" s="243">
        <v>20</v>
      </c>
      <c r="I2124" s="244"/>
      <c r="J2124" s="240"/>
      <c r="K2124" s="240"/>
      <c r="L2124" s="245"/>
      <c r="M2124" s="246"/>
      <c r="N2124" s="247"/>
      <c r="O2124" s="247"/>
      <c r="P2124" s="247"/>
      <c r="Q2124" s="247"/>
      <c r="R2124" s="247"/>
      <c r="S2124" s="247"/>
      <c r="T2124" s="248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49" t="s">
        <v>222</v>
      </c>
      <c r="AU2124" s="249" t="s">
        <v>83</v>
      </c>
      <c r="AV2124" s="14" t="s">
        <v>83</v>
      </c>
      <c r="AW2124" s="14" t="s">
        <v>34</v>
      </c>
      <c r="AX2124" s="14" t="s">
        <v>81</v>
      </c>
      <c r="AY2124" s="249" t="s">
        <v>213</v>
      </c>
    </row>
    <row r="2125" s="2" customFormat="1" ht="16.5" customHeight="1">
      <c r="A2125" s="40"/>
      <c r="B2125" s="41"/>
      <c r="C2125" s="272" t="s">
        <v>2791</v>
      </c>
      <c r="D2125" s="272" t="s">
        <v>310</v>
      </c>
      <c r="E2125" s="273" t="s">
        <v>2792</v>
      </c>
      <c r="F2125" s="274" t="s">
        <v>2793</v>
      </c>
      <c r="G2125" s="275" t="s">
        <v>2794</v>
      </c>
      <c r="H2125" s="276">
        <v>20</v>
      </c>
      <c r="I2125" s="277"/>
      <c r="J2125" s="278">
        <f>ROUND(I2125*H2125,2)</f>
        <v>0</v>
      </c>
      <c r="K2125" s="274" t="s">
        <v>219</v>
      </c>
      <c r="L2125" s="279"/>
      <c r="M2125" s="280" t="s">
        <v>19</v>
      </c>
      <c r="N2125" s="281" t="s">
        <v>45</v>
      </c>
      <c r="O2125" s="86"/>
      <c r="P2125" s="224">
        <f>O2125*H2125</f>
        <v>0</v>
      </c>
      <c r="Q2125" s="224">
        <v>0.01</v>
      </c>
      <c r="R2125" s="224">
        <f>Q2125*H2125</f>
        <v>0.20000000000000001</v>
      </c>
      <c r="S2125" s="224">
        <v>0</v>
      </c>
      <c r="T2125" s="225">
        <f>S2125*H2125</f>
        <v>0</v>
      </c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R2125" s="226" t="s">
        <v>397</v>
      </c>
      <c r="AT2125" s="226" t="s">
        <v>310</v>
      </c>
      <c r="AU2125" s="226" t="s">
        <v>83</v>
      </c>
      <c r="AY2125" s="19" t="s">
        <v>213</v>
      </c>
      <c r="BE2125" s="227">
        <f>IF(N2125="základní",J2125,0)</f>
        <v>0</v>
      </c>
      <c r="BF2125" s="227">
        <f>IF(N2125="snížená",J2125,0)</f>
        <v>0</v>
      </c>
      <c r="BG2125" s="227">
        <f>IF(N2125="zákl. přenesená",J2125,0)</f>
        <v>0</v>
      </c>
      <c r="BH2125" s="227">
        <f>IF(N2125="sníž. přenesená",J2125,0)</f>
        <v>0</v>
      </c>
      <c r="BI2125" s="227">
        <f>IF(N2125="nulová",J2125,0)</f>
        <v>0</v>
      </c>
      <c r="BJ2125" s="19" t="s">
        <v>81</v>
      </c>
      <c r="BK2125" s="227">
        <f>ROUND(I2125*H2125,2)</f>
        <v>0</v>
      </c>
      <c r="BL2125" s="19" t="s">
        <v>309</v>
      </c>
      <c r="BM2125" s="226" t="s">
        <v>2795</v>
      </c>
    </row>
    <row r="2126" s="13" customFormat="1">
      <c r="A2126" s="13"/>
      <c r="B2126" s="228"/>
      <c r="C2126" s="229"/>
      <c r="D2126" s="230" t="s">
        <v>222</v>
      </c>
      <c r="E2126" s="231" t="s">
        <v>19</v>
      </c>
      <c r="F2126" s="232" t="s">
        <v>271</v>
      </c>
      <c r="G2126" s="229"/>
      <c r="H2126" s="231" t="s">
        <v>19</v>
      </c>
      <c r="I2126" s="233"/>
      <c r="J2126" s="229"/>
      <c r="K2126" s="229"/>
      <c r="L2126" s="234"/>
      <c r="M2126" s="235"/>
      <c r="N2126" s="236"/>
      <c r="O2126" s="236"/>
      <c r="P2126" s="236"/>
      <c r="Q2126" s="236"/>
      <c r="R2126" s="236"/>
      <c r="S2126" s="236"/>
      <c r="T2126" s="237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38" t="s">
        <v>222</v>
      </c>
      <c r="AU2126" s="238" t="s">
        <v>83</v>
      </c>
      <c r="AV2126" s="13" t="s">
        <v>81</v>
      </c>
      <c r="AW2126" s="13" t="s">
        <v>34</v>
      </c>
      <c r="AX2126" s="13" t="s">
        <v>74</v>
      </c>
      <c r="AY2126" s="238" t="s">
        <v>213</v>
      </c>
    </row>
    <row r="2127" s="14" customFormat="1">
      <c r="A2127" s="14"/>
      <c r="B2127" s="239"/>
      <c r="C2127" s="240"/>
      <c r="D2127" s="230" t="s">
        <v>222</v>
      </c>
      <c r="E2127" s="241" t="s">
        <v>19</v>
      </c>
      <c r="F2127" s="242" t="s">
        <v>2790</v>
      </c>
      <c r="G2127" s="240"/>
      <c r="H2127" s="243">
        <v>20</v>
      </c>
      <c r="I2127" s="244"/>
      <c r="J2127" s="240"/>
      <c r="K2127" s="240"/>
      <c r="L2127" s="245"/>
      <c r="M2127" s="246"/>
      <c r="N2127" s="247"/>
      <c r="O2127" s="247"/>
      <c r="P2127" s="247"/>
      <c r="Q2127" s="247"/>
      <c r="R2127" s="247"/>
      <c r="S2127" s="247"/>
      <c r="T2127" s="248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49" t="s">
        <v>222</v>
      </c>
      <c r="AU2127" s="249" t="s">
        <v>83</v>
      </c>
      <c r="AV2127" s="14" t="s">
        <v>83</v>
      </c>
      <c r="AW2127" s="14" t="s">
        <v>34</v>
      </c>
      <c r="AX2127" s="14" t="s">
        <v>81</v>
      </c>
      <c r="AY2127" s="249" t="s">
        <v>213</v>
      </c>
    </row>
    <row r="2128" s="2" customFormat="1" ht="16.5" customHeight="1">
      <c r="A2128" s="40"/>
      <c r="B2128" s="41"/>
      <c r="C2128" s="215" t="s">
        <v>2796</v>
      </c>
      <c r="D2128" s="215" t="s">
        <v>215</v>
      </c>
      <c r="E2128" s="216" t="s">
        <v>2797</v>
      </c>
      <c r="F2128" s="217" t="s">
        <v>2798</v>
      </c>
      <c r="G2128" s="218" t="s">
        <v>501</v>
      </c>
      <c r="H2128" s="219">
        <v>36</v>
      </c>
      <c r="I2128" s="220"/>
      <c r="J2128" s="221">
        <f>ROUND(I2128*H2128,2)</f>
        <v>0</v>
      </c>
      <c r="K2128" s="217" t="s">
        <v>219</v>
      </c>
      <c r="L2128" s="46"/>
      <c r="M2128" s="222" t="s">
        <v>19</v>
      </c>
      <c r="N2128" s="223" t="s">
        <v>45</v>
      </c>
      <c r="O2128" s="86"/>
      <c r="P2128" s="224">
        <f>O2128*H2128</f>
        <v>0</v>
      </c>
      <c r="Q2128" s="224">
        <v>0</v>
      </c>
      <c r="R2128" s="224">
        <f>Q2128*H2128</f>
        <v>0</v>
      </c>
      <c r="S2128" s="224">
        <v>0</v>
      </c>
      <c r="T2128" s="225">
        <f>S2128*H2128</f>
        <v>0</v>
      </c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R2128" s="226" t="s">
        <v>309</v>
      </c>
      <c r="AT2128" s="226" t="s">
        <v>215</v>
      </c>
      <c r="AU2128" s="226" t="s">
        <v>83</v>
      </c>
      <c r="AY2128" s="19" t="s">
        <v>213</v>
      </c>
      <c r="BE2128" s="227">
        <f>IF(N2128="základní",J2128,0)</f>
        <v>0</v>
      </c>
      <c r="BF2128" s="227">
        <f>IF(N2128="snížená",J2128,0)</f>
        <v>0</v>
      </c>
      <c r="BG2128" s="227">
        <f>IF(N2128="zákl. přenesená",J2128,0)</f>
        <v>0</v>
      </c>
      <c r="BH2128" s="227">
        <f>IF(N2128="sníž. přenesená",J2128,0)</f>
        <v>0</v>
      </c>
      <c r="BI2128" s="227">
        <f>IF(N2128="nulová",J2128,0)</f>
        <v>0</v>
      </c>
      <c r="BJ2128" s="19" t="s">
        <v>81</v>
      </c>
      <c r="BK2128" s="227">
        <f>ROUND(I2128*H2128,2)</f>
        <v>0</v>
      </c>
      <c r="BL2128" s="19" t="s">
        <v>309</v>
      </c>
      <c r="BM2128" s="226" t="s">
        <v>2799</v>
      </c>
    </row>
    <row r="2129" s="13" customFormat="1">
      <c r="A2129" s="13"/>
      <c r="B2129" s="228"/>
      <c r="C2129" s="229"/>
      <c r="D2129" s="230" t="s">
        <v>222</v>
      </c>
      <c r="E2129" s="231" t="s">
        <v>19</v>
      </c>
      <c r="F2129" s="232" t="s">
        <v>2800</v>
      </c>
      <c r="G2129" s="229"/>
      <c r="H2129" s="231" t="s">
        <v>19</v>
      </c>
      <c r="I2129" s="233"/>
      <c r="J2129" s="229"/>
      <c r="K2129" s="229"/>
      <c r="L2129" s="234"/>
      <c r="M2129" s="235"/>
      <c r="N2129" s="236"/>
      <c r="O2129" s="236"/>
      <c r="P2129" s="236"/>
      <c r="Q2129" s="236"/>
      <c r="R2129" s="236"/>
      <c r="S2129" s="236"/>
      <c r="T2129" s="237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38" t="s">
        <v>222</v>
      </c>
      <c r="AU2129" s="238" t="s">
        <v>83</v>
      </c>
      <c r="AV2129" s="13" t="s">
        <v>81</v>
      </c>
      <c r="AW2129" s="13" t="s">
        <v>34</v>
      </c>
      <c r="AX2129" s="13" t="s">
        <v>74</v>
      </c>
      <c r="AY2129" s="238" t="s">
        <v>213</v>
      </c>
    </row>
    <row r="2130" s="14" customFormat="1">
      <c r="A2130" s="14"/>
      <c r="B2130" s="239"/>
      <c r="C2130" s="240"/>
      <c r="D2130" s="230" t="s">
        <v>222</v>
      </c>
      <c r="E2130" s="241" t="s">
        <v>19</v>
      </c>
      <c r="F2130" s="242" t="s">
        <v>2801</v>
      </c>
      <c r="G2130" s="240"/>
      <c r="H2130" s="243">
        <v>36</v>
      </c>
      <c r="I2130" s="244"/>
      <c r="J2130" s="240"/>
      <c r="K2130" s="240"/>
      <c r="L2130" s="245"/>
      <c r="M2130" s="246"/>
      <c r="N2130" s="247"/>
      <c r="O2130" s="247"/>
      <c r="P2130" s="247"/>
      <c r="Q2130" s="247"/>
      <c r="R2130" s="247"/>
      <c r="S2130" s="247"/>
      <c r="T2130" s="248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49" t="s">
        <v>222</v>
      </c>
      <c r="AU2130" s="249" t="s">
        <v>83</v>
      </c>
      <c r="AV2130" s="14" t="s">
        <v>83</v>
      </c>
      <c r="AW2130" s="14" t="s">
        <v>34</v>
      </c>
      <c r="AX2130" s="14" t="s">
        <v>81</v>
      </c>
      <c r="AY2130" s="249" t="s">
        <v>213</v>
      </c>
    </row>
    <row r="2131" s="2" customFormat="1" ht="16.5" customHeight="1">
      <c r="A2131" s="40"/>
      <c r="B2131" s="41"/>
      <c r="C2131" s="272" t="s">
        <v>2802</v>
      </c>
      <c r="D2131" s="272" t="s">
        <v>310</v>
      </c>
      <c r="E2131" s="273" t="s">
        <v>2803</v>
      </c>
      <c r="F2131" s="274" t="s">
        <v>2804</v>
      </c>
      <c r="G2131" s="275" t="s">
        <v>2794</v>
      </c>
      <c r="H2131" s="276">
        <v>36</v>
      </c>
      <c r="I2131" s="277"/>
      <c r="J2131" s="278">
        <f>ROUND(I2131*H2131,2)</f>
        <v>0</v>
      </c>
      <c r="K2131" s="274" t="s">
        <v>219</v>
      </c>
      <c r="L2131" s="279"/>
      <c r="M2131" s="280" t="s">
        <v>19</v>
      </c>
      <c r="N2131" s="281" t="s">
        <v>45</v>
      </c>
      <c r="O2131" s="86"/>
      <c r="P2131" s="224">
        <f>O2131*H2131</f>
        <v>0</v>
      </c>
      <c r="Q2131" s="224">
        <v>0.01</v>
      </c>
      <c r="R2131" s="224">
        <f>Q2131*H2131</f>
        <v>0.35999999999999999</v>
      </c>
      <c r="S2131" s="224">
        <v>0</v>
      </c>
      <c r="T2131" s="225">
        <f>S2131*H2131</f>
        <v>0</v>
      </c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R2131" s="226" t="s">
        <v>397</v>
      </c>
      <c r="AT2131" s="226" t="s">
        <v>310</v>
      </c>
      <c r="AU2131" s="226" t="s">
        <v>83</v>
      </c>
      <c r="AY2131" s="19" t="s">
        <v>213</v>
      </c>
      <c r="BE2131" s="227">
        <f>IF(N2131="základní",J2131,0)</f>
        <v>0</v>
      </c>
      <c r="BF2131" s="227">
        <f>IF(N2131="snížená",J2131,0)</f>
        <v>0</v>
      </c>
      <c r="BG2131" s="227">
        <f>IF(N2131="zákl. přenesená",J2131,0)</f>
        <v>0</v>
      </c>
      <c r="BH2131" s="227">
        <f>IF(N2131="sníž. přenesená",J2131,0)</f>
        <v>0</v>
      </c>
      <c r="BI2131" s="227">
        <f>IF(N2131="nulová",J2131,0)</f>
        <v>0</v>
      </c>
      <c r="BJ2131" s="19" t="s">
        <v>81</v>
      </c>
      <c r="BK2131" s="227">
        <f>ROUND(I2131*H2131,2)</f>
        <v>0</v>
      </c>
      <c r="BL2131" s="19" t="s">
        <v>309</v>
      </c>
      <c r="BM2131" s="226" t="s">
        <v>2805</v>
      </c>
    </row>
    <row r="2132" s="2" customFormat="1" ht="16.5" customHeight="1">
      <c r="A2132" s="40"/>
      <c r="B2132" s="41"/>
      <c r="C2132" s="215" t="s">
        <v>2806</v>
      </c>
      <c r="D2132" s="215" t="s">
        <v>215</v>
      </c>
      <c r="E2132" s="216" t="s">
        <v>2807</v>
      </c>
      <c r="F2132" s="217" t="s">
        <v>2808</v>
      </c>
      <c r="G2132" s="218" t="s">
        <v>236</v>
      </c>
      <c r="H2132" s="219">
        <v>851.69000000000005</v>
      </c>
      <c r="I2132" s="220"/>
      <c r="J2132" s="221">
        <f>ROUND(I2132*H2132,2)</f>
        <v>0</v>
      </c>
      <c r="K2132" s="217" t="s">
        <v>219</v>
      </c>
      <c r="L2132" s="46"/>
      <c r="M2132" s="222" t="s">
        <v>19</v>
      </c>
      <c r="N2132" s="223" t="s">
        <v>45</v>
      </c>
      <c r="O2132" s="86"/>
      <c r="P2132" s="224">
        <f>O2132*H2132</f>
        <v>0</v>
      </c>
      <c r="Q2132" s="224">
        <v>0.00020000000000000001</v>
      </c>
      <c r="R2132" s="224">
        <f>Q2132*H2132</f>
        <v>0.17033800000000002</v>
      </c>
      <c r="S2132" s="224">
        <v>0.017780000000000001</v>
      </c>
      <c r="T2132" s="225">
        <f>S2132*H2132</f>
        <v>15.143048200000001</v>
      </c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R2132" s="226" t="s">
        <v>309</v>
      </c>
      <c r="AT2132" s="226" t="s">
        <v>215</v>
      </c>
      <c r="AU2132" s="226" t="s">
        <v>83</v>
      </c>
      <c r="AY2132" s="19" t="s">
        <v>213</v>
      </c>
      <c r="BE2132" s="227">
        <f>IF(N2132="základní",J2132,0)</f>
        <v>0</v>
      </c>
      <c r="BF2132" s="227">
        <f>IF(N2132="snížená",J2132,0)</f>
        <v>0</v>
      </c>
      <c r="BG2132" s="227">
        <f>IF(N2132="zákl. přenesená",J2132,0)</f>
        <v>0</v>
      </c>
      <c r="BH2132" s="227">
        <f>IF(N2132="sníž. přenesená",J2132,0)</f>
        <v>0</v>
      </c>
      <c r="BI2132" s="227">
        <f>IF(N2132="nulová",J2132,0)</f>
        <v>0</v>
      </c>
      <c r="BJ2132" s="19" t="s">
        <v>81</v>
      </c>
      <c r="BK2132" s="227">
        <f>ROUND(I2132*H2132,2)</f>
        <v>0</v>
      </c>
      <c r="BL2132" s="19" t="s">
        <v>309</v>
      </c>
      <c r="BM2132" s="226" t="s">
        <v>2809</v>
      </c>
    </row>
    <row r="2133" s="13" customFormat="1">
      <c r="A2133" s="13"/>
      <c r="B2133" s="228"/>
      <c r="C2133" s="229"/>
      <c r="D2133" s="230" t="s">
        <v>222</v>
      </c>
      <c r="E2133" s="231" t="s">
        <v>19</v>
      </c>
      <c r="F2133" s="232" t="s">
        <v>2800</v>
      </c>
      <c r="G2133" s="229"/>
      <c r="H2133" s="231" t="s">
        <v>19</v>
      </c>
      <c r="I2133" s="233"/>
      <c r="J2133" s="229"/>
      <c r="K2133" s="229"/>
      <c r="L2133" s="234"/>
      <c r="M2133" s="235"/>
      <c r="N2133" s="236"/>
      <c r="O2133" s="236"/>
      <c r="P2133" s="236"/>
      <c r="Q2133" s="236"/>
      <c r="R2133" s="236"/>
      <c r="S2133" s="236"/>
      <c r="T2133" s="237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38" t="s">
        <v>222</v>
      </c>
      <c r="AU2133" s="238" t="s">
        <v>83</v>
      </c>
      <c r="AV2133" s="13" t="s">
        <v>81</v>
      </c>
      <c r="AW2133" s="13" t="s">
        <v>34</v>
      </c>
      <c r="AX2133" s="13" t="s">
        <v>74</v>
      </c>
      <c r="AY2133" s="238" t="s">
        <v>213</v>
      </c>
    </row>
    <row r="2134" s="14" customFormat="1">
      <c r="A2134" s="14"/>
      <c r="B2134" s="239"/>
      <c r="C2134" s="240"/>
      <c r="D2134" s="230" t="s">
        <v>222</v>
      </c>
      <c r="E2134" s="241" t="s">
        <v>19</v>
      </c>
      <c r="F2134" s="242" t="s">
        <v>2810</v>
      </c>
      <c r="G2134" s="240"/>
      <c r="H2134" s="243">
        <v>431.11200000000002</v>
      </c>
      <c r="I2134" s="244"/>
      <c r="J2134" s="240"/>
      <c r="K2134" s="240"/>
      <c r="L2134" s="245"/>
      <c r="M2134" s="246"/>
      <c r="N2134" s="247"/>
      <c r="O2134" s="247"/>
      <c r="P2134" s="247"/>
      <c r="Q2134" s="247"/>
      <c r="R2134" s="247"/>
      <c r="S2134" s="247"/>
      <c r="T2134" s="248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49" t="s">
        <v>222</v>
      </c>
      <c r="AU2134" s="249" t="s">
        <v>83</v>
      </c>
      <c r="AV2134" s="14" t="s">
        <v>83</v>
      </c>
      <c r="AW2134" s="14" t="s">
        <v>34</v>
      </c>
      <c r="AX2134" s="14" t="s">
        <v>74</v>
      </c>
      <c r="AY2134" s="249" t="s">
        <v>213</v>
      </c>
    </row>
    <row r="2135" s="14" customFormat="1">
      <c r="A2135" s="14"/>
      <c r="B2135" s="239"/>
      <c r="C2135" s="240"/>
      <c r="D2135" s="230" t="s">
        <v>222</v>
      </c>
      <c r="E2135" s="241" t="s">
        <v>19</v>
      </c>
      <c r="F2135" s="242" t="s">
        <v>2811</v>
      </c>
      <c r="G2135" s="240"/>
      <c r="H2135" s="243">
        <v>420.57799999999997</v>
      </c>
      <c r="I2135" s="244"/>
      <c r="J2135" s="240"/>
      <c r="K2135" s="240"/>
      <c r="L2135" s="245"/>
      <c r="M2135" s="246"/>
      <c r="N2135" s="247"/>
      <c r="O2135" s="247"/>
      <c r="P2135" s="247"/>
      <c r="Q2135" s="247"/>
      <c r="R2135" s="247"/>
      <c r="S2135" s="247"/>
      <c r="T2135" s="248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49" t="s">
        <v>222</v>
      </c>
      <c r="AU2135" s="249" t="s">
        <v>83</v>
      </c>
      <c r="AV2135" s="14" t="s">
        <v>83</v>
      </c>
      <c r="AW2135" s="14" t="s">
        <v>34</v>
      </c>
      <c r="AX2135" s="14" t="s">
        <v>74</v>
      </c>
      <c r="AY2135" s="249" t="s">
        <v>213</v>
      </c>
    </row>
    <row r="2136" s="15" customFormat="1">
      <c r="A2136" s="15"/>
      <c r="B2136" s="250"/>
      <c r="C2136" s="251"/>
      <c r="D2136" s="230" t="s">
        <v>222</v>
      </c>
      <c r="E2136" s="252" t="s">
        <v>19</v>
      </c>
      <c r="F2136" s="253" t="s">
        <v>228</v>
      </c>
      <c r="G2136" s="251"/>
      <c r="H2136" s="254">
        <v>851.69000000000005</v>
      </c>
      <c r="I2136" s="255"/>
      <c r="J2136" s="251"/>
      <c r="K2136" s="251"/>
      <c r="L2136" s="256"/>
      <c r="M2136" s="257"/>
      <c r="N2136" s="258"/>
      <c r="O2136" s="258"/>
      <c r="P2136" s="258"/>
      <c r="Q2136" s="258"/>
      <c r="R2136" s="258"/>
      <c r="S2136" s="258"/>
      <c r="T2136" s="259"/>
      <c r="U2136" s="15"/>
      <c r="V2136" s="15"/>
      <c r="W2136" s="15"/>
      <c r="X2136" s="15"/>
      <c r="Y2136" s="15"/>
      <c r="Z2136" s="15"/>
      <c r="AA2136" s="15"/>
      <c r="AB2136" s="15"/>
      <c r="AC2136" s="15"/>
      <c r="AD2136" s="15"/>
      <c r="AE2136" s="15"/>
      <c r="AT2136" s="260" t="s">
        <v>222</v>
      </c>
      <c r="AU2136" s="260" t="s">
        <v>83</v>
      </c>
      <c r="AV2136" s="15" t="s">
        <v>220</v>
      </c>
      <c r="AW2136" s="15" t="s">
        <v>34</v>
      </c>
      <c r="AX2136" s="15" t="s">
        <v>81</v>
      </c>
      <c r="AY2136" s="260" t="s">
        <v>213</v>
      </c>
    </row>
    <row r="2137" s="2" customFormat="1" ht="21.75" customHeight="1">
      <c r="A2137" s="40"/>
      <c r="B2137" s="41"/>
      <c r="C2137" s="215" t="s">
        <v>2812</v>
      </c>
      <c r="D2137" s="215" t="s">
        <v>215</v>
      </c>
      <c r="E2137" s="216" t="s">
        <v>2813</v>
      </c>
      <c r="F2137" s="217" t="s">
        <v>2814</v>
      </c>
      <c r="G2137" s="218" t="s">
        <v>236</v>
      </c>
      <c r="H2137" s="219">
        <v>851.69000000000005</v>
      </c>
      <c r="I2137" s="220"/>
      <c r="J2137" s="221">
        <f>ROUND(I2137*H2137,2)</f>
        <v>0</v>
      </c>
      <c r="K2137" s="217" t="s">
        <v>219</v>
      </c>
      <c r="L2137" s="46"/>
      <c r="M2137" s="222" t="s">
        <v>19</v>
      </c>
      <c r="N2137" s="223" t="s">
        <v>45</v>
      </c>
      <c r="O2137" s="86"/>
      <c r="P2137" s="224">
        <f>O2137*H2137</f>
        <v>0</v>
      </c>
      <c r="Q2137" s="224">
        <v>0</v>
      </c>
      <c r="R2137" s="224">
        <f>Q2137*H2137</f>
        <v>0</v>
      </c>
      <c r="S2137" s="224">
        <v>0</v>
      </c>
      <c r="T2137" s="225">
        <f>S2137*H2137</f>
        <v>0</v>
      </c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R2137" s="226" t="s">
        <v>309</v>
      </c>
      <c r="AT2137" s="226" t="s">
        <v>215</v>
      </c>
      <c r="AU2137" s="226" t="s">
        <v>83</v>
      </c>
      <c r="AY2137" s="19" t="s">
        <v>213</v>
      </c>
      <c r="BE2137" s="227">
        <f>IF(N2137="základní",J2137,0)</f>
        <v>0</v>
      </c>
      <c r="BF2137" s="227">
        <f>IF(N2137="snížená",J2137,0)</f>
        <v>0</v>
      </c>
      <c r="BG2137" s="227">
        <f>IF(N2137="zákl. přenesená",J2137,0)</f>
        <v>0</v>
      </c>
      <c r="BH2137" s="227">
        <f>IF(N2137="sníž. přenesená",J2137,0)</f>
        <v>0</v>
      </c>
      <c r="BI2137" s="227">
        <f>IF(N2137="nulová",J2137,0)</f>
        <v>0</v>
      </c>
      <c r="BJ2137" s="19" t="s">
        <v>81</v>
      </c>
      <c r="BK2137" s="227">
        <f>ROUND(I2137*H2137,2)</f>
        <v>0</v>
      </c>
      <c r="BL2137" s="19" t="s">
        <v>309</v>
      </c>
      <c r="BM2137" s="226" t="s">
        <v>2815</v>
      </c>
    </row>
    <row r="2138" s="2" customFormat="1">
      <c r="A2138" s="40"/>
      <c r="B2138" s="41"/>
      <c r="C2138" s="215" t="s">
        <v>2816</v>
      </c>
      <c r="D2138" s="215" t="s">
        <v>215</v>
      </c>
      <c r="E2138" s="216" t="s">
        <v>2817</v>
      </c>
      <c r="F2138" s="217" t="s">
        <v>2818</v>
      </c>
      <c r="G2138" s="218" t="s">
        <v>1808</v>
      </c>
      <c r="H2138" s="282"/>
      <c r="I2138" s="220"/>
      <c r="J2138" s="221">
        <f>ROUND(I2138*H2138,2)</f>
        <v>0</v>
      </c>
      <c r="K2138" s="217" t="s">
        <v>219</v>
      </c>
      <c r="L2138" s="46"/>
      <c r="M2138" s="222" t="s">
        <v>19</v>
      </c>
      <c r="N2138" s="223" t="s">
        <v>45</v>
      </c>
      <c r="O2138" s="86"/>
      <c r="P2138" s="224">
        <f>O2138*H2138</f>
        <v>0</v>
      </c>
      <c r="Q2138" s="224">
        <v>0</v>
      </c>
      <c r="R2138" s="224">
        <f>Q2138*H2138</f>
        <v>0</v>
      </c>
      <c r="S2138" s="224">
        <v>0</v>
      </c>
      <c r="T2138" s="225">
        <f>S2138*H2138</f>
        <v>0</v>
      </c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R2138" s="226" t="s">
        <v>309</v>
      </c>
      <c r="AT2138" s="226" t="s">
        <v>215</v>
      </c>
      <c r="AU2138" s="226" t="s">
        <v>83</v>
      </c>
      <c r="AY2138" s="19" t="s">
        <v>213</v>
      </c>
      <c r="BE2138" s="227">
        <f>IF(N2138="základní",J2138,0)</f>
        <v>0</v>
      </c>
      <c r="BF2138" s="227">
        <f>IF(N2138="snížená",J2138,0)</f>
        <v>0</v>
      </c>
      <c r="BG2138" s="227">
        <f>IF(N2138="zákl. přenesená",J2138,0)</f>
        <v>0</v>
      </c>
      <c r="BH2138" s="227">
        <f>IF(N2138="sníž. přenesená",J2138,0)</f>
        <v>0</v>
      </c>
      <c r="BI2138" s="227">
        <f>IF(N2138="nulová",J2138,0)</f>
        <v>0</v>
      </c>
      <c r="BJ2138" s="19" t="s">
        <v>81</v>
      </c>
      <c r="BK2138" s="227">
        <f>ROUND(I2138*H2138,2)</f>
        <v>0</v>
      </c>
      <c r="BL2138" s="19" t="s">
        <v>309</v>
      </c>
      <c r="BM2138" s="226" t="s">
        <v>2819</v>
      </c>
    </row>
    <row r="2139" s="12" customFormat="1" ht="22.8" customHeight="1">
      <c r="A2139" s="12"/>
      <c r="B2139" s="199"/>
      <c r="C2139" s="200"/>
      <c r="D2139" s="201" t="s">
        <v>73</v>
      </c>
      <c r="E2139" s="213" t="s">
        <v>2820</v>
      </c>
      <c r="F2139" s="213" t="s">
        <v>2821</v>
      </c>
      <c r="G2139" s="200"/>
      <c r="H2139" s="200"/>
      <c r="I2139" s="203"/>
      <c r="J2139" s="214">
        <f>BK2139</f>
        <v>0</v>
      </c>
      <c r="K2139" s="200"/>
      <c r="L2139" s="205"/>
      <c r="M2139" s="206"/>
      <c r="N2139" s="207"/>
      <c r="O2139" s="207"/>
      <c r="P2139" s="208">
        <f>SUM(P2140:P2495)</f>
        <v>0</v>
      </c>
      <c r="Q2139" s="207"/>
      <c r="R2139" s="208">
        <f>SUM(R2140:R2495)</f>
        <v>8.2024857200000003</v>
      </c>
      <c r="S2139" s="207"/>
      <c r="T2139" s="209">
        <f>SUM(T2140:T2495)</f>
        <v>29.592166819999999</v>
      </c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R2139" s="210" t="s">
        <v>83</v>
      </c>
      <c r="AT2139" s="211" t="s">
        <v>73</v>
      </c>
      <c r="AU2139" s="211" t="s">
        <v>81</v>
      </c>
      <c r="AY2139" s="210" t="s">
        <v>213</v>
      </c>
      <c r="BK2139" s="212">
        <f>SUM(BK2140:BK2495)</f>
        <v>0</v>
      </c>
    </row>
    <row r="2140" s="2" customFormat="1" ht="16.5" customHeight="1">
      <c r="A2140" s="40"/>
      <c r="B2140" s="41"/>
      <c r="C2140" s="215" t="s">
        <v>2822</v>
      </c>
      <c r="D2140" s="215" t="s">
        <v>215</v>
      </c>
      <c r="E2140" s="216" t="s">
        <v>2823</v>
      </c>
      <c r="F2140" s="217" t="s">
        <v>2824</v>
      </c>
      <c r="G2140" s="218" t="s">
        <v>236</v>
      </c>
      <c r="H2140" s="219">
        <v>39.743000000000002</v>
      </c>
      <c r="I2140" s="220"/>
      <c r="J2140" s="221">
        <f>ROUND(I2140*H2140,2)</f>
        <v>0</v>
      </c>
      <c r="K2140" s="217" t="s">
        <v>219</v>
      </c>
      <c r="L2140" s="46"/>
      <c r="M2140" s="222" t="s">
        <v>19</v>
      </c>
      <c r="N2140" s="223" t="s">
        <v>45</v>
      </c>
      <c r="O2140" s="86"/>
      <c r="P2140" s="224">
        <f>O2140*H2140</f>
        <v>0</v>
      </c>
      <c r="Q2140" s="224">
        <v>0</v>
      </c>
      <c r="R2140" s="224">
        <f>Q2140*H2140</f>
        <v>0</v>
      </c>
      <c r="S2140" s="224">
        <v>0.01695</v>
      </c>
      <c r="T2140" s="225">
        <f>S2140*H2140</f>
        <v>0.67364385000000004</v>
      </c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R2140" s="226" t="s">
        <v>309</v>
      </c>
      <c r="AT2140" s="226" t="s">
        <v>215</v>
      </c>
      <c r="AU2140" s="226" t="s">
        <v>83</v>
      </c>
      <c r="AY2140" s="19" t="s">
        <v>213</v>
      </c>
      <c r="BE2140" s="227">
        <f>IF(N2140="základní",J2140,0)</f>
        <v>0</v>
      </c>
      <c r="BF2140" s="227">
        <f>IF(N2140="snížená",J2140,0)</f>
        <v>0</v>
      </c>
      <c r="BG2140" s="227">
        <f>IF(N2140="zákl. přenesená",J2140,0)</f>
        <v>0</v>
      </c>
      <c r="BH2140" s="227">
        <f>IF(N2140="sníž. přenesená",J2140,0)</f>
        <v>0</v>
      </c>
      <c r="BI2140" s="227">
        <f>IF(N2140="nulová",J2140,0)</f>
        <v>0</v>
      </c>
      <c r="BJ2140" s="19" t="s">
        <v>81</v>
      </c>
      <c r="BK2140" s="227">
        <f>ROUND(I2140*H2140,2)</f>
        <v>0</v>
      </c>
      <c r="BL2140" s="19" t="s">
        <v>309</v>
      </c>
      <c r="BM2140" s="226" t="s">
        <v>2825</v>
      </c>
    </row>
    <row r="2141" s="13" customFormat="1">
      <c r="A2141" s="13"/>
      <c r="B2141" s="228"/>
      <c r="C2141" s="229"/>
      <c r="D2141" s="230" t="s">
        <v>222</v>
      </c>
      <c r="E2141" s="231" t="s">
        <v>19</v>
      </c>
      <c r="F2141" s="232" t="s">
        <v>271</v>
      </c>
      <c r="G2141" s="229"/>
      <c r="H2141" s="231" t="s">
        <v>19</v>
      </c>
      <c r="I2141" s="233"/>
      <c r="J2141" s="229"/>
      <c r="K2141" s="229"/>
      <c r="L2141" s="234"/>
      <c r="M2141" s="235"/>
      <c r="N2141" s="236"/>
      <c r="O2141" s="236"/>
      <c r="P2141" s="236"/>
      <c r="Q2141" s="236"/>
      <c r="R2141" s="236"/>
      <c r="S2141" s="236"/>
      <c r="T2141" s="237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38" t="s">
        <v>222</v>
      </c>
      <c r="AU2141" s="238" t="s">
        <v>83</v>
      </c>
      <c r="AV2141" s="13" t="s">
        <v>81</v>
      </c>
      <c r="AW2141" s="13" t="s">
        <v>34</v>
      </c>
      <c r="AX2141" s="13" t="s">
        <v>74</v>
      </c>
      <c r="AY2141" s="238" t="s">
        <v>213</v>
      </c>
    </row>
    <row r="2142" s="14" customFormat="1">
      <c r="A2142" s="14"/>
      <c r="B2142" s="239"/>
      <c r="C2142" s="240"/>
      <c r="D2142" s="230" t="s">
        <v>222</v>
      </c>
      <c r="E2142" s="241" t="s">
        <v>19</v>
      </c>
      <c r="F2142" s="242" t="s">
        <v>2826</v>
      </c>
      <c r="G2142" s="240"/>
      <c r="H2142" s="243">
        <v>39.743000000000002</v>
      </c>
      <c r="I2142" s="244"/>
      <c r="J2142" s="240"/>
      <c r="K2142" s="240"/>
      <c r="L2142" s="245"/>
      <c r="M2142" s="246"/>
      <c r="N2142" s="247"/>
      <c r="O2142" s="247"/>
      <c r="P2142" s="247"/>
      <c r="Q2142" s="247"/>
      <c r="R2142" s="247"/>
      <c r="S2142" s="247"/>
      <c r="T2142" s="248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49" t="s">
        <v>222</v>
      </c>
      <c r="AU2142" s="249" t="s">
        <v>83</v>
      </c>
      <c r="AV2142" s="14" t="s">
        <v>83</v>
      </c>
      <c r="AW2142" s="14" t="s">
        <v>34</v>
      </c>
      <c r="AX2142" s="14" t="s">
        <v>81</v>
      </c>
      <c r="AY2142" s="249" t="s">
        <v>213</v>
      </c>
    </row>
    <row r="2143" s="2" customFormat="1" ht="16.5" customHeight="1">
      <c r="A2143" s="40"/>
      <c r="B2143" s="41"/>
      <c r="C2143" s="215" t="s">
        <v>2827</v>
      </c>
      <c r="D2143" s="215" t="s">
        <v>215</v>
      </c>
      <c r="E2143" s="216" t="s">
        <v>2828</v>
      </c>
      <c r="F2143" s="217" t="s">
        <v>2829</v>
      </c>
      <c r="G2143" s="218" t="s">
        <v>236</v>
      </c>
      <c r="H2143" s="219">
        <v>13.023999999999999</v>
      </c>
      <c r="I2143" s="220"/>
      <c r="J2143" s="221">
        <f>ROUND(I2143*H2143,2)</f>
        <v>0</v>
      </c>
      <c r="K2143" s="217" t="s">
        <v>219</v>
      </c>
      <c r="L2143" s="46"/>
      <c r="M2143" s="222" t="s">
        <v>19</v>
      </c>
      <c r="N2143" s="223" t="s">
        <v>45</v>
      </c>
      <c r="O2143" s="86"/>
      <c r="P2143" s="224">
        <f>O2143*H2143</f>
        <v>0</v>
      </c>
      <c r="Q2143" s="224">
        <v>0</v>
      </c>
      <c r="R2143" s="224">
        <f>Q2143*H2143</f>
        <v>0</v>
      </c>
      <c r="S2143" s="224">
        <v>0.016379999999999999</v>
      </c>
      <c r="T2143" s="225">
        <f>S2143*H2143</f>
        <v>0.21333311999999996</v>
      </c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R2143" s="226" t="s">
        <v>309</v>
      </c>
      <c r="AT2143" s="226" t="s">
        <v>215</v>
      </c>
      <c r="AU2143" s="226" t="s">
        <v>83</v>
      </c>
      <c r="AY2143" s="19" t="s">
        <v>213</v>
      </c>
      <c r="BE2143" s="227">
        <f>IF(N2143="základní",J2143,0)</f>
        <v>0</v>
      </c>
      <c r="BF2143" s="227">
        <f>IF(N2143="snížená",J2143,0)</f>
        <v>0</v>
      </c>
      <c r="BG2143" s="227">
        <f>IF(N2143="zákl. přenesená",J2143,0)</f>
        <v>0</v>
      </c>
      <c r="BH2143" s="227">
        <f>IF(N2143="sníž. přenesená",J2143,0)</f>
        <v>0</v>
      </c>
      <c r="BI2143" s="227">
        <f>IF(N2143="nulová",J2143,0)</f>
        <v>0</v>
      </c>
      <c r="BJ2143" s="19" t="s">
        <v>81</v>
      </c>
      <c r="BK2143" s="227">
        <f>ROUND(I2143*H2143,2)</f>
        <v>0</v>
      </c>
      <c r="BL2143" s="19" t="s">
        <v>309</v>
      </c>
      <c r="BM2143" s="226" t="s">
        <v>2830</v>
      </c>
    </row>
    <row r="2144" s="13" customFormat="1">
      <c r="A2144" s="13"/>
      <c r="B2144" s="228"/>
      <c r="C2144" s="229"/>
      <c r="D2144" s="230" t="s">
        <v>222</v>
      </c>
      <c r="E2144" s="231" t="s">
        <v>19</v>
      </c>
      <c r="F2144" s="232" t="s">
        <v>271</v>
      </c>
      <c r="G2144" s="229"/>
      <c r="H2144" s="231" t="s">
        <v>19</v>
      </c>
      <c r="I2144" s="233"/>
      <c r="J2144" s="229"/>
      <c r="K2144" s="229"/>
      <c r="L2144" s="234"/>
      <c r="M2144" s="235"/>
      <c r="N2144" s="236"/>
      <c r="O2144" s="236"/>
      <c r="P2144" s="236"/>
      <c r="Q2144" s="236"/>
      <c r="R2144" s="236"/>
      <c r="S2144" s="236"/>
      <c r="T2144" s="237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38" t="s">
        <v>222</v>
      </c>
      <c r="AU2144" s="238" t="s">
        <v>83</v>
      </c>
      <c r="AV2144" s="13" t="s">
        <v>81</v>
      </c>
      <c r="AW2144" s="13" t="s">
        <v>34</v>
      </c>
      <c r="AX2144" s="13" t="s">
        <v>74</v>
      </c>
      <c r="AY2144" s="238" t="s">
        <v>213</v>
      </c>
    </row>
    <row r="2145" s="14" customFormat="1">
      <c r="A2145" s="14"/>
      <c r="B2145" s="239"/>
      <c r="C2145" s="240"/>
      <c r="D2145" s="230" t="s">
        <v>222</v>
      </c>
      <c r="E2145" s="241" t="s">
        <v>19</v>
      </c>
      <c r="F2145" s="242" t="s">
        <v>2831</v>
      </c>
      <c r="G2145" s="240"/>
      <c r="H2145" s="243">
        <v>13.023999999999999</v>
      </c>
      <c r="I2145" s="244"/>
      <c r="J2145" s="240"/>
      <c r="K2145" s="240"/>
      <c r="L2145" s="245"/>
      <c r="M2145" s="246"/>
      <c r="N2145" s="247"/>
      <c r="O2145" s="247"/>
      <c r="P2145" s="247"/>
      <c r="Q2145" s="247"/>
      <c r="R2145" s="247"/>
      <c r="S2145" s="247"/>
      <c r="T2145" s="248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49" t="s">
        <v>222</v>
      </c>
      <c r="AU2145" s="249" t="s">
        <v>83</v>
      </c>
      <c r="AV2145" s="14" t="s">
        <v>83</v>
      </c>
      <c r="AW2145" s="14" t="s">
        <v>34</v>
      </c>
      <c r="AX2145" s="14" t="s">
        <v>81</v>
      </c>
      <c r="AY2145" s="249" t="s">
        <v>213</v>
      </c>
    </row>
    <row r="2146" s="2" customFormat="1" ht="16.5" customHeight="1">
      <c r="A2146" s="40"/>
      <c r="B2146" s="41"/>
      <c r="C2146" s="215" t="s">
        <v>2832</v>
      </c>
      <c r="D2146" s="215" t="s">
        <v>215</v>
      </c>
      <c r="E2146" s="216" t="s">
        <v>2833</v>
      </c>
      <c r="F2146" s="217" t="s">
        <v>2834</v>
      </c>
      <c r="G2146" s="218" t="s">
        <v>338</v>
      </c>
      <c r="H2146" s="219">
        <v>12.94</v>
      </c>
      <c r="I2146" s="220"/>
      <c r="J2146" s="221">
        <f>ROUND(I2146*H2146,2)</f>
        <v>0</v>
      </c>
      <c r="K2146" s="217" t="s">
        <v>219</v>
      </c>
      <c r="L2146" s="46"/>
      <c r="M2146" s="222" t="s">
        <v>19</v>
      </c>
      <c r="N2146" s="223" t="s">
        <v>45</v>
      </c>
      <c r="O2146" s="86"/>
      <c r="P2146" s="224">
        <f>O2146*H2146</f>
        <v>0</v>
      </c>
      <c r="Q2146" s="224">
        <v>0</v>
      </c>
      <c r="R2146" s="224">
        <f>Q2146*H2146</f>
        <v>0</v>
      </c>
      <c r="S2146" s="224">
        <v>0.11248</v>
      </c>
      <c r="T2146" s="225">
        <f>S2146*H2146</f>
        <v>1.4554912</v>
      </c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R2146" s="226" t="s">
        <v>309</v>
      </c>
      <c r="AT2146" s="226" t="s">
        <v>215</v>
      </c>
      <c r="AU2146" s="226" t="s">
        <v>83</v>
      </c>
      <c r="AY2146" s="19" t="s">
        <v>213</v>
      </c>
      <c r="BE2146" s="227">
        <f>IF(N2146="základní",J2146,0)</f>
        <v>0</v>
      </c>
      <c r="BF2146" s="227">
        <f>IF(N2146="snížená",J2146,0)</f>
        <v>0</v>
      </c>
      <c r="BG2146" s="227">
        <f>IF(N2146="zákl. přenesená",J2146,0)</f>
        <v>0</v>
      </c>
      <c r="BH2146" s="227">
        <f>IF(N2146="sníž. přenesená",J2146,0)</f>
        <v>0</v>
      </c>
      <c r="BI2146" s="227">
        <f>IF(N2146="nulová",J2146,0)</f>
        <v>0</v>
      </c>
      <c r="BJ2146" s="19" t="s">
        <v>81</v>
      </c>
      <c r="BK2146" s="227">
        <f>ROUND(I2146*H2146,2)</f>
        <v>0</v>
      </c>
      <c r="BL2146" s="19" t="s">
        <v>309</v>
      </c>
      <c r="BM2146" s="226" t="s">
        <v>2835</v>
      </c>
    </row>
    <row r="2147" s="13" customFormat="1">
      <c r="A2147" s="13"/>
      <c r="B2147" s="228"/>
      <c r="C2147" s="229"/>
      <c r="D2147" s="230" t="s">
        <v>222</v>
      </c>
      <c r="E2147" s="231" t="s">
        <v>19</v>
      </c>
      <c r="F2147" s="232" t="s">
        <v>271</v>
      </c>
      <c r="G2147" s="229"/>
      <c r="H2147" s="231" t="s">
        <v>19</v>
      </c>
      <c r="I2147" s="233"/>
      <c r="J2147" s="229"/>
      <c r="K2147" s="229"/>
      <c r="L2147" s="234"/>
      <c r="M2147" s="235"/>
      <c r="N2147" s="236"/>
      <c r="O2147" s="236"/>
      <c r="P2147" s="236"/>
      <c r="Q2147" s="236"/>
      <c r="R2147" s="236"/>
      <c r="S2147" s="236"/>
      <c r="T2147" s="237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38" t="s">
        <v>222</v>
      </c>
      <c r="AU2147" s="238" t="s">
        <v>83</v>
      </c>
      <c r="AV2147" s="13" t="s">
        <v>81</v>
      </c>
      <c r="AW2147" s="13" t="s">
        <v>34</v>
      </c>
      <c r="AX2147" s="13" t="s">
        <v>74</v>
      </c>
      <c r="AY2147" s="238" t="s">
        <v>213</v>
      </c>
    </row>
    <row r="2148" s="14" customFormat="1">
      <c r="A2148" s="14"/>
      <c r="B2148" s="239"/>
      <c r="C2148" s="240"/>
      <c r="D2148" s="230" t="s">
        <v>222</v>
      </c>
      <c r="E2148" s="241" t="s">
        <v>19</v>
      </c>
      <c r="F2148" s="242" t="s">
        <v>2836</v>
      </c>
      <c r="G2148" s="240"/>
      <c r="H2148" s="243">
        <v>12.94</v>
      </c>
      <c r="I2148" s="244"/>
      <c r="J2148" s="240"/>
      <c r="K2148" s="240"/>
      <c r="L2148" s="245"/>
      <c r="M2148" s="246"/>
      <c r="N2148" s="247"/>
      <c r="O2148" s="247"/>
      <c r="P2148" s="247"/>
      <c r="Q2148" s="247"/>
      <c r="R2148" s="247"/>
      <c r="S2148" s="247"/>
      <c r="T2148" s="248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49" t="s">
        <v>222</v>
      </c>
      <c r="AU2148" s="249" t="s">
        <v>83</v>
      </c>
      <c r="AV2148" s="14" t="s">
        <v>83</v>
      </c>
      <c r="AW2148" s="14" t="s">
        <v>34</v>
      </c>
      <c r="AX2148" s="14" t="s">
        <v>81</v>
      </c>
      <c r="AY2148" s="249" t="s">
        <v>213</v>
      </c>
    </row>
    <row r="2149" s="2" customFormat="1" ht="16.5" customHeight="1">
      <c r="A2149" s="40"/>
      <c r="B2149" s="41"/>
      <c r="C2149" s="215" t="s">
        <v>2837</v>
      </c>
      <c r="D2149" s="215" t="s">
        <v>215</v>
      </c>
      <c r="E2149" s="216" t="s">
        <v>2838</v>
      </c>
      <c r="F2149" s="217" t="s">
        <v>2839</v>
      </c>
      <c r="G2149" s="218" t="s">
        <v>236</v>
      </c>
      <c r="H2149" s="219">
        <v>5.2560000000000002</v>
      </c>
      <c r="I2149" s="220"/>
      <c r="J2149" s="221">
        <f>ROUND(I2149*H2149,2)</f>
        <v>0</v>
      </c>
      <c r="K2149" s="217" t="s">
        <v>219</v>
      </c>
      <c r="L2149" s="46"/>
      <c r="M2149" s="222" t="s">
        <v>19</v>
      </c>
      <c r="N2149" s="223" t="s">
        <v>45</v>
      </c>
      <c r="O2149" s="86"/>
      <c r="P2149" s="224">
        <f>O2149*H2149</f>
        <v>0</v>
      </c>
      <c r="Q2149" s="224">
        <v>0</v>
      </c>
      <c r="R2149" s="224">
        <f>Q2149*H2149</f>
        <v>0</v>
      </c>
      <c r="S2149" s="224">
        <v>0.024649999999999998</v>
      </c>
      <c r="T2149" s="225">
        <f>S2149*H2149</f>
        <v>0.12956039999999999</v>
      </c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R2149" s="226" t="s">
        <v>309</v>
      </c>
      <c r="AT2149" s="226" t="s">
        <v>215</v>
      </c>
      <c r="AU2149" s="226" t="s">
        <v>83</v>
      </c>
      <c r="AY2149" s="19" t="s">
        <v>213</v>
      </c>
      <c r="BE2149" s="227">
        <f>IF(N2149="základní",J2149,0)</f>
        <v>0</v>
      </c>
      <c r="BF2149" s="227">
        <f>IF(N2149="snížená",J2149,0)</f>
        <v>0</v>
      </c>
      <c r="BG2149" s="227">
        <f>IF(N2149="zákl. přenesená",J2149,0)</f>
        <v>0</v>
      </c>
      <c r="BH2149" s="227">
        <f>IF(N2149="sníž. přenesená",J2149,0)</f>
        <v>0</v>
      </c>
      <c r="BI2149" s="227">
        <f>IF(N2149="nulová",J2149,0)</f>
        <v>0</v>
      </c>
      <c r="BJ2149" s="19" t="s">
        <v>81</v>
      </c>
      <c r="BK2149" s="227">
        <f>ROUND(I2149*H2149,2)</f>
        <v>0</v>
      </c>
      <c r="BL2149" s="19" t="s">
        <v>309</v>
      </c>
      <c r="BM2149" s="226" t="s">
        <v>2840</v>
      </c>
    </row>
    <row r="2150" s="13" customFormat="1">
      <c r="A2150" s="13"/>
      <c r="B2150" s="228"/>
      <c r="C2150" s="229"/>
      <c r="D2150" s="230" t="s">
        <v>222</v>
      </c>
      <c r="E2150" s="231" t="s">
        <v>19</v>
      </c>
      <c r="F2150" s="232" t="s">
        <v>271</v>
      </c>
      <c r="G2150" s="229"/>
      <c r="H2150" s="231" t="s">
        <v>19</v>
      </c>
      <c r="I2150" s="233"/>
      <c r="J2150" s="229"/>
      <c r="K2150" s="229"/>
      <c r="L2150" s="234"/>
      <c r="M2150" s="235"/>
      <c r="N2150" s="236"/>
      <c r="O2150" s="236"/>
      <c r="P2150" s="236"/>
      <c r="Q2150" s="236"/>
      <c r="R2150" s="236"/>
      <c r="S2150" s="236"/>
      <c r="T2150" s="237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38" t="s">
        <v>222</v>
      </c>
      <c r="AU2150" s="238" t="s">
        <v>83</v>
      </c>
      <c r="AV2150" s="13" t="s">
        <v>81</v>
      </c>
      <c r="AW2150" s="13" t="s">
        <v>34</v>
      </c>
      <c r="AX2150" s="13" t="s">
        <v>74</v>
      </c>
      <c r="AY2150" s="238" t="s">
        <v>213</v>
      </c>
    </row>
    <row r="2151" s="14" customFormat="1">
      <c r="A2151" s="14"/>
      <c r="B2151" s="239"/>
      <c r="C2151" s="240"/>
      <c r="D2151" s="230" t="s">
        <v>222</v>
      </c>
      <c r="E2151" s="241" t="s">
        <v>19</v>
      </c>
      <c r="F2151" s="242" t="s">
        <v>2841</v>
      </c>
      <c r="G2151" s="240"/>
      <c r="H2151" s="243">
        <v>1.752</v>
      </c>
      <c r="I2151" s="244"/>
      <c r="J2151" s="240"/>
      <c r="K2151" s="240"/>
      <c r="L2151" s="245"/>
      <c r="M2151" s="246"/>
      <c r="N2151" s="247"/>
      <c r="O2151" s="247"/>
      <c r="P2151" s="247"/>
      <c r="Q2151" s="247"/>
      <c r="R2151" s="247"/>
      <c r="S2151" s="247"/>
      <c r="T2151" s="248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49" t="s">
        <v>222</v>
      </c>
      <c r="AU2151" s="249" t="s">
        <v>83</v>
      </c>
      <c r="AV2151" s="14" t="s">
        <v>83</v>
      </c>
      <c r="AW2151" s="14" t="s">
        <v>34</v>
      </c>
      <c r="AX2151" s="14" t="s">
        <v>74</v>
      </c>
      <c r="AY2151" s="249" t="s">
        <v>213</v>
      </c>
    </row>
    <row r="2152" s="14" customFormat="1">
      <c r="A2152" s="14"/>
      <c r="B2152" s="239"/>
      <c r="C2152" s="240"/>
      <c r="D2152" s="230" t="s">
        <v>222</v>
      </c>
      <c r="E2152" s="241" t="s">
        <v>19</v>
      </c>
      <c r="F2152" s="242" t="s">
        <v>2842</v>
      </c>
      <c r="G2152" s="240"/>
      <c r="H2152" s="243">
        <v>3.504</v>
      </c>
      <c r="I2152" s="244"/>
      <c r="J2152" s="240"/>
      <c r="K2152" s="240"/>
      <c r="L2152" s="245"/>
      <c r="M2152" s="246"/>
      <c r="N2152" s="247"/>
      <c r="O2152" s="247"/>
      <c r="P2152" s="247"/>
      <c r="Q2152" s="247"/>
      <c r="R2152" s="247"/>
      <c r="S2152" s="247"/>
      <c r="T2152" s="248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49" t="s">
        <v>222</v>
      </c>
      <c r="AU2152" s="249" t="s">
        <v>83</v>
      </c>
      <c r="AV2152" s="14" t="s">
        <v>83</v>
      </c>
      <c r="AW2152" s="14" t="s">
        <v>34</v>
      </c>
      <c r="AX2152" s="14" t="s">
        <v>74</v>
      </c>
      <c r="AY2152" s="249" t="s">
        <v>213</v>
      </c>
    </row>
    <row r="2153" s="15" customFormat="1">
      <c r="A2153" s="15"/>
      <c r="B2153" s="250"/>
      <c r="C2153" s="251"/>
      <c r="D2153" s="230" t="s">
        <v>222</v>
      </c>
      <c r="E2153" s="252" t="s">
        <v>19</v>
      </c>
      <c r="F2153" s="253" t="s">
        <v>228</v>
      </c>
      <c r="G2153" s="251"/>
      <c r="H2153" s="254">
        <v>5.2560000000000002</v>
      </c>
      <c r="I2153" s="255"/>
      <c r="J2153" s="251"/>
      <c r="K2153" s="251"/>
      <c r="L2153" s="256"/>
      <c r="M2153" s="257"/>
      <c r="N2153" s="258"/>
      <c r="O2153" s="258"/>
      <c r="P2153" s="258"/>
      <c r="Q2153" s="258"/>
      <c r="R2153" s="258"/>
      <c r="S2153" s="258"/>
      <c r="T2153" s="259"/>
      <c r="U2153" s="15"/>
      <c r="V2153" s="15"/>
      <c r="W2153" s="15"/>
      <c r="X2153" s="15"/>
      <c r="Y2153" s="15"/>
      <c r="Z2153" s="15"/>
      <c r="AA2153" s="15"/>
      <c r="AB2153" s="15"/>
      <c r="AC2153" s="15"/>
      <c r="AD2153" s="15"/>
      <c r="AE2153" s="15"/>
      <c r="AT2153" s="260" t="s">
        <v>222</v>
      </c>
      <c r="AU2153" s="260" t="s">
        <v>83</v>
      </c>
      <c r="AV2153" s="15" t="s">
        <v>220</v>
      </c>
      <c r="AW2153" s="15" t="s">
        <v>34</v>
      </c>
      <c r="AX2153" s="15" t="s">
        <v>81</v>
      </c>
      <c r="AY2153" s="260" t="s">
        <v>213</v>
      </c>
    </row>
    <row r="2154" s="2" customFormat="1" ht="16.5" customHeight="1">
      <c r="A2154" s="40"/>
      <c r="B2154" s="41"/>
      <c r="C2154" s="215" t="s">
        <v>2843</v>
      </c>
      <c r="D2154" s="215" t="s">
        <v>215</v>
      </c>
      <c r="E2154" s="216" t="s">
        <v>2844</v>
      </c>
      <c r="F2154" s="217" t="s">
        <v>2845</v>
      </c>
      <c r="G2154" s="218" t="s">
        <v>236</v>
      </c>
      <c r="H2154" s="219">
        <v>79.486000000000004</v>
      </c>
      <c r="I2154" s="220"/>
      <c r="J2154" s="221">
        <f>ROUND(I2154*H2154,2)</f>
        <v>0</v>
      </c>
      <c r="K2154" s="217" t="s">
        <v>219</v>
      </c>
      <c r="L2154" s="46"/>
      <c r="M2154" s="222" t="s">
        <v>19</v>
      </c>
      <c r="N2154" s="223" t="s">
        <v>45</v>
      </c>
      <c r="O2154" s="86"/>
      <c r="P2154" s="224">
        <f>O2154*H2154</f>
        <v>0</v>
      </c>
      <c r="Q2154" s="224">
        <v>0</v>
      </c>
      <c r="R2154" s="224">
        <f>Q2154*H2154</f>
        <v>0</v>
      </c>
      <c r="S2154" s="224">
        <v>0.024649999999999998</v>
      </c>
      <c r="T2154" s="225">
        <f>S2154*H2154</f>
        <v>1.9593299</v>
      </c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R2154" s="226" t="s">
        <v>309</v>
      </c>
      <c r="AT2154" s="226" t="s">
        <v>215</v>
      </c>
      <c r="AU2154" s="226" t="s">
        <v>83</v>
      </c>
      <c r="AY2154" s="19" t="s">
        <v>213</v>
      </c>
      <c r="BE2154" s="227">
        <f>IF(N2154="základní",J2154,0)</f>
        <v>0</v>
      </c>
      <c r="BF2154" s="227">
        <f>IF(N2154="snížená",J2154,0)</f>
        <v>0</v>
      </c>
      <c r="BG2154" s="227">
        <f>IF(N2154="zákl. přenesená",J2154,0)</f>
        <v>0</v>
      </c>
      <c r="BH2154" s="227">
        <f>IF(N2154="sníž. přenesená",J2154,0)</f>
        <v>0</v>
      </c>
      <c r="BI2154" s="227">
        <f>IF(N2154="nulová",J2154,0)</f>
        <v>0</v>
      </c>
      <c r="BJ2154" s="19" t="s">
        <v>81</v>
      </c>
      <c r="BK2154" s="227">
        <f>ROUND(I2154*H2154,2)</f>
        <v>0</v>
      </c>
      <c r="BL2154" s="19" t="s">
        <v>309</v>
      </c>
      <c r="BM2154" s="226" t="s">
        <v>2846</v>
      </c>
    </row>
    <row r="2155" s="13" customFormat="1">
      <c r="A2155" s="13"/>
      <c r="B2155" s="228"/>
      <c r="C2155" s="229"/>
      <c r="D2155" s="230" t="s">
        <v>222</v>
      </c>
      <c r="E2155" s="231" t="s">
        <v>19</v>
      </c>
      <c r="F2155" s="232" t="s">
        <v>271</v>
      </c>
      <c r="G2155" s="229"/>
      <c r="H2155" s="231" t="s">
        <v>19</v>
      </c>
      <c r="I2155" s="233"/>
      <c r="J2155" s="229"/>
      <c r="K2155" s="229"/>
      <c r="L2155" s="234"/>
      <c r="M2155" s="235"/>
      <c r="N2155" s="236"/>
      <c r="O2155" s="236"/>
      <c r="P2155" s="236"/>
      <c r="Q2155" s="236"/>
      <c r="R2155" s="236"/>
      <c r="S2155" s="236"/>
      <c r="T2155" s="237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38" t="s">
        <v>222</v>
      </c>
      <c r="AU2155" s="238" t="s">
        <v>83</v>
      </c>
      <c r="AV2155" s="13" t="s">
        <v>81</v>
      </c>
      <c r="AW2155" s="13" t="s">
        <v>34</v>
      </c>
      <c r="AX2155" s="13" t="s">
        <v>74</v>
      </c>
      <c r="AY2155" s="238" t="s">
        <v>213</v>
      </c>
    </row>
    <row r="2156" s="14" customFormat="1">
      <c r="A2156" s="14"/>
      <c r="B2156" s="239"/>
      <c r="C2156" s="240"/>
      <c r="D2156" s="230" t="s">
        <v>222</v>
      </c>
      <c r="E2156" s="241" t="s">
        <v>19</v>
      </c>
      <c r="F2156" s="242" t="s">
        <v>2847</v>
      </c>
      <c r="G2156" s="240"/>
      <c r="H2156" s="243">
        <v>79.486000000000004</v>
      </c>
      <c r="I2156" s="244"/>
      <c r="J2156" s="240"/>
      <c r="K2156" s="240"/>
      <c r="L2156" s="245"/>
      <c r="M2156" s="246"/>
      <c r="N2156" s="247"/>
      <c r="O2156" s="247"/>
      <c r="P2156" s="247"/>
      <c r="Q2156" s="247"/>
      <c r="R2156" s="247"/>
      <c r="S2156" s="247"/>
      <c r="T2156" s="248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49" t="s">
        <v>222</v>
      </c>
      <c r="AU2156" s="249" t="s">
        <v>83</v>
      </c>
      <c r="AV2156" s="14" t="s">
        <v>83</v>
      </c>
      <c r="AW2156" s="14" t="s">
        <v>34</v>
      </c>
      <c r="AX2156" s="14" t="s">
        <v>81</v>
      </c>
      <c r="AY2156" s="249" t="s">
        <v>213</v>
      </c>
    </row>
    <row r="2157" s="2" customFormat="1" ht="16.5" customHeight="1">
      <c r="A2157" s="40"/>
      <c r="B2157" s="41"/>
      <c r="C2157" s="215" t="s">
        <v>2848</v>
      </c>
      <c r="D2157" s="215" t="s">
        <v>215</v>
      </c>
      <c r="E2157" s="216" t="s">
        <v>2849</v>
      </c>
      <c r="F2157" s="217" t="s">
        <v>2850</v>
      </c>
      <c r="G2157" s="218" t="s">
        <v>236</v>
      </c>
      <c r="H2157" s="219">
        <v>419.48000000000002</v>
      </c>
      <c r="I2157" s="220"/>
      <c r="J2157" s="221">
        <f>ROUND(I2157*H2157,2)</f>
        <v>0</v>
      </c>
      <c r="K2157" s="217" t="s">
        <v>219</v>
      </c>
      <c r="L2157" s="46"/>
      <c r="M2157" s="222" t="s">
        <v>19</v>
      </c>
      <c r="N2157" s="223" t="s">
        <v>45</v>
      </c>
      <c r="O2157" s="86"/>
      <c r="P2157" s="224">
        <f>O2157*H2157</f>
        <v>0</v>
      </c>
      <c r="Q2157" s="224">
        <v>0</v>
      </c>
      <c r="R2157" s="224">
        <f>Q2157*H2157</f>
        <v>0</v>
      </c>
      <c r="S2157" s="224">
        <v>0.01098</v>
      </c>
      <c r="T2157" s="225">
        <f>S2157*H2157</f>
        <v>4.6058904000000007</v>
      </c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R2157" s="226" t="s">
        <v>309</v>
      </c>
      <c r="AT2157" s="226" t="s">
        <v>215</v>
      </c>
      <c r="AU2157" s="226" t="s">
        <v>83</v>
      </c>
      <c r="AY2157" s="19" t="s">
        <v>213</v>
      </c>
      <c r="BE2157" s="227">
        <f>IF(N2157="základní",J2157,0)</f>
        <v>0</v>
      </c>
      <c r="BF2157" s="227">
        <f>IF(N2157="snížená",J2157,0)</f>
        <v>0</v>
      </c>
      <c r="BG2157" s="227">
        <f>IF(N2157="zákl. přenesená",J2157,0)</f>
        <v>0</v>
      </c>
      <c r="BH2157" s="227">
        <f>IF(N2157="sníž. přenesená",J2157,0)</f>
        <v>0</v>
      </c>
      <c r="BI2157" s="227">
        <f>IF(N2157="nulová",J2157,0)</f>
        <v>0</v>
      </c>
      <c r="BJ2157" s="19" t="s">
        <v>81</v>
      </c>
      <c r="BK2157" s="227">
        <f>ROUND(I2157*H2157,2)</f>
        <v>0</v>
      </c>
      <c r="BL2157" s="19" t="s">
        <v>309</v>
      </c>
      <c r="BM2157" s="226" t="s">
        <v>2851</v>
      </c>
    </row>
    <row r="2158" s="13" customFormat="1">
      <c r="A2158" s="13"/>
      <c r="B2158" s="228"/>
      <c r="C2158" s="229"/>
      <c r="D2158" s="230" t="s">
        <v>222</v>
      </c>
      <c r="E2158" s="231" t="s">
        <v>19</v>
      </c>
      <c r="F2158" s="232" t="s">
        <v>271</v>
      </c>
      <c r="G2158" s="229"/>
      <c r="H2158" s="231" t="s">
        <v>19</v>
      </c>
      <c r="I2158" s="233"/>
      <c r="J2158" s="229"/>
      <c r="K2158" s="229"/>
      <c r="L2158" s="234"/>
      <c r="M2158" s="235"/>
      <c r="N2158" s="236"/>
      <c r="O2158" s="236"/>
      <c r="P2158" s="236"/>
      <c r="Q2158" s="236"/>
      <c r="R2158" s="236"/>
      <c r="S2158" s="236"/>
      <c r="T2158" s="237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38" t="s">
        <v>222</v>
      </c>
      <c r="AU2158" s="238" t="s">
        <v>83</v>
      </c>
      <c r="AV2158" s="13" t="s">
        <v>81</v>
      </c>
      <c r="AW2158" s="13" t="s">
        <v>34</v>
      </c>
      <c r="AX2158" s="13" t="s">
        <v>74</v>
      </c>
      <c r="AY2158" s="238" t="s">
        <v>213</v>
      </c>
    </row>
    <row r="2159" s="14" customFormat="1">
      <c r="A2159" s="14"/>
      <c r="B2159" s="239"/>
      <c r="C2159" s="240"/>
      <c r="D2159" s="230" t="s">
        <v>222</v>
      </c>
      <c r="E2159" s="241" t="s">
        <v>19</v>
      </c>
      <c r="F2159" s="242" t="s">
        <v>2852</v>
      </c>
      <c r="G2159" s="240"/>
      <c r="H2159" s="243">
        <v>92.257999999999996</v>
      </c>
      <c r="I2159" s="244"/>
      <c r="J2159" s="240"/>
      <c r="K2159" s="240"/>
      <c r="L2159" s="245"/>
      <c r="M2159" s="246"/>
      <c r="N2159" s="247"/>
      <c r="O2159" s="247"/>
      <c r="P2159" s="247"/>
      <c r="Q2159" s="247"/>
      <c r="R2159" s="247"/>
      <c r="S2159" s="247"/>
      <c r="T2159" s="248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49" t="s">
        <v>222</v>
      </c>
      <c r="AU2159" s="249" t="s">
        <v>83</v>
      </c>
      <c r="AV2159" s="14" t="s">
        <v>83</v>
      </c>
      <c r="AW2159" s="14" t="s">
        <v>34</v>
      </c>
      <c r="AX2159" s="14" t="s">
        <v>74</v>
      </c>
      <c r="AY2159" s="249" t="s">
        <v>213</v>
      </c>
    </row>
    <row r="2160" s="14" customFormat="1">
      <c r="A2160" s="14"/>
      <c r="B2160" s="239"/>
      <c r="C2160" s="240"/>
      <c r="D2160" s="230" t="s">
        <v>222</v>
      </c>
      <c r="E2160" s="241" t="s">
        <v>19</v>
      </c>
      <c r="F2160" s="242" t="s">
        <v>2853</v>
      </c>
      <c r="G2160" s="240"/>
      <c r="H2160" s="243">
        <v>327.22199999999998</v>
      </c>
      <c r="I2160" s="244"/>
      <c r="J2160" s="240"/>
      <c r="K2160" s="240"/>
      <c r="L2160" s="245"/>
      <c r="M2160" s="246"/>
      <c r="N2160" s="247"/>
      <c r="O2160" s="247"/>
      <c r="P2160" s="247"/>
      <c r="Q2160" s="247"/>
      <c r="R2160" s="247"/>
      <c r="S2160" s="247"/>
      <c r="T2160" s="248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49" t="s">
        <v>222</v>
      </c>
      <c r="AU2160" s="249" t="s">
        <v>83</v>
      </c>
      <c r="AV2160" s="14" t="s">
        <v>83</v>
      </c>
      <c r="AW2160" s="14" t="s">
        <v>34</v>
      </c>
      <c r="AX2160" s="14" t="s">
        <v>74</v>
      </c>
      <c r="AY2160" s="249" t="s">
        <v>213</v>
      </c>
    </row>
    <row r="2161" s="15" customFormat="1">
      <c r="A2161" s="15"/>
      <c r="B2161" s="250"/>
      <c r="C2161" s="251"/>
      <c r="D2161" s="230" t="s">
        <v>222</v>
      </c>
      <c r="E2161" s="252" t="s">
        <v>19</v>
      </c>
      <c r="F2161" s="253" t="s">
        <v>228</v>
      </c>
      <c r="G2161" s="251"/>
      <c r="H2161" s="254">
        <v>419.48000000000002</v>
      </c>
      <c r="I2161" s="255"/>
      <c r="J2161" s="251"/>
      <c r="K2161" s="251"/>
      <c r="L2161" s="256"/>
      <c r="M2161" s="257"/>
      <c r="N2161" s="258"/>
      <c r="O2161" s="258"/>
      <c r="P2161" s="258"/>
      <c r="Q2161" s="258"/>
      <c r="R2161" s="258"/>
      <c r="S2161" s="258"/>
      <c r="T2161" s="259"/>
      <c r="U2161" s="15"/>
      <c r="V2161" s="15"/>
      <c r="W2161" s="15"/>
      <c r="X2161" s="15"/>
      <c r="Y2161" s="15"/>
      <c r="Z2161" s="15"/>
      <c r="AA2161" s="15"/>
      <c r="AB2161" s="15"/>
      <c r="AC2161" s="15"/>
      <c r="AD2161" s="15"/>
      <c r="AE2161" s="15"/>
      <c r="AT2161" s="260" t="s">
        <v>222</v>
      </c>
      <c r="AU2161" s="260" t="s">
        <v>83</v>
      </c>
      <c r="AV2161" s="15" t="s">
        <v>220</v>
      </c>
      <c r="AW2161" s="15" t="s">
        <v>34</v>
      </c>
      <c r="AX2161" s="15" t="s">
        <v>81</v>
      </c>
      <c r="AY2161" s="260" t="s">
        <v>213</v>
      </c>
    </row>
    <row r="2162" s="2" customFormat="1" ht="16.5" customHeight="1">
      <c r="A2162" s="40"/>
      <c r="B2162" s="41"/>
      <c r="C2162" s="215" t="s">
        <v>2854</v>
      </c>
      <c r="D2162" s="215" t="s">
        <v>215</v>
      </c>
      <c r="E2162" s="216" t="s">
        <v>2855</v>
      </c>
      <c r="F2162" s="217" t="s">
        <v>2856</v>
      </c>
      <c r="G2162" s="218" t="s">
        <v>236</v>
      </c>
      <c r="H2162" s="219">
        <v>366.96499999999998</v>
      </c>
      <c r="I2162" s="220"/>
      <c r="J2162" s="221">
        <f>ROUND(I2162*H2162,2)</f>
        <v>0</v>
      </c>
      <c r="K2162" s="217" t="s">
        <v>219</v>
      </c>
      <c r="L2162" s="46"/>
      <c r="M2162" s="222" t="s">
        <v>19</v>
      </c>
      <c r="N2162" s="223" t="s">
        <v>45</v>
      </c>
      <c r="O2162" s="86"/>
      <c r="P2162" s="224">
        <f>O2162*H2162</f>
        <v>0</v>
      </c>
      <c r="Q2162" s="224">
        <v>0</v>
      </c>
      <c r="R2162" s="224">
        <f>Q2162*H2162</f>
        <v>0</v>
      </c>
      <c r="S2162" s="224">
        <v>0.0080000000000000002</v>
      </c>
      <c r="T2162" s="225">
        <f>S2162*H2162</f>
        <v>2.9357199999999999</v>
      </c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R2162" s="226" t="s">
        <v>309</v>
      </c>
      <c r="AT2162" s="226" t="s">
        <v>215</v>
      </c>
      <c r="AU2162" s="226" t="s">
        <v>83</v>
      </c>
      <c r="AY2162" s="19" t="s">
        <v>213</v>
      </c>
      <c r="BE2162" s="227">
        <f>IF(N2162="základní",J2162,0)</f>
        <v>0</v>
      </c>
      <c r="BF2162" s="227">
        <f>IF(N2162="snížená",J2162,0)</f>
        <v>0</v>
      </c>
      <c r="BG2162" s="227">
        <f>IF(N2162="zákl. přenesená",J2162,0)</f>
        <v>0</v>
      </c>
      <c r="BH2162" s="227">
        <f>IF(N2162="sníž. přenesená",J2162,0)</f>
        <v>0</v>
      </c>
      <c r="BI2162" s="227">
        <f>IF(N2162="nulová",J2162,0)</f>
        <v>0</v>
      </c>
      <c r="BJ2162" s="19" t="s">
        <v>81</v>
      </c>
      <c r="BK2162" s="227">
        <f>ROUND(I2162*H2162,2)</f>
        <v>0</v>
      </c>
      <c r="BL2162" s="19" t="s">
        <v>309</v>
      </c>
      <c r="BM2162" s="226" t="s">
        <v>2857</v>
      </c>
    </row>
    <row r="2163" s="13" customFormat="1">
      <c r="A2163" s="13"/>
      <c r="B2163" s="228"/>
      <c r="C2163" s="229"/>
      <c r="D2163" s="230" t="s">
        <v>222</v>
      </c>
      <c r="E2163" s="231" t="s">
        <v>19</v>
      </c>
      <c r="F2163" s="232" t="s">
        <v>271</v>
      </c>
      <c r="G2163" s="229"/>
      <c r="H2163" s="231" t="s">
        <v>19</v>
      </c>
      <c r="I2163" s="233"/>
      <c r="J2163" s="229"/>
      <c r="K2163" s="229"/>
      <c r="L2163" s="234"/>
      <c r="M2163" s="235"/>
      <c r="N2163" s="236"/>
      <c r="O2163" s="236"/>
      <c r="P2163" s="236"/>
      <c r="Q2163" s="236"/>
      <c r="R2163" s="236"/>
      <c r="S2163" s="236"/>
      <c r="T2163" s="237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38" t="s">
        <v>222</v>
      </c>
      <c r="AU2163" s="238" t="s">
        <v>83</v>
      </c>
      <c r="AV2163" s="13" t="s">
        <v>81</v>
      </c>
      <c r="AW2163" s="13" t="s">
        <v>34</v>
      </c>
      <c r="AX2163" s="13" t="s">
        <v>74</v>
      </c>
      <c r="AY2163" s="238" t="s">
        <v>213</v>
      </c>
    </row>
    <row r="2164" s="14" customFormat="1">
      <c r="A2164" s="14"/>
      <c r="B2164" s="239"/>
      <c r="C2164" s="240"/>
      <c r="D2164" s="230" t="s">
        <v>222</v>
      </c>
      <c r="E2164" s="241" t="s">
        <v>19</v>
      </c>
      <c r="F2164" s="242" t="s">
        <v>2858</v>
      </c>
      <c r="G2164" s="240"/>
      <c r="H2164" s="243">
        <v>39.743000000000002</v>
      </c>
      <c r="I2164" s="244"/>
      <c r="J2164" s="240"/>
      <c r="K2164" s="240"/>
      <c r="L2164" s="245"/>
      <c r="M2164" s="246"/>
      <c r="N2164" s="247"/>
      <c r="O2164" s="247"/>
      <c r="P2164" s="247"/>
      <c r="Q2164" s="247"/>
      <c r="R2164" s="247"/>
      <c r="S2164" s="247"/>
      <c r="T2164" s="248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49" t="s">
        <v>222</v>
      </c>
      <c r="AU2164" s="249" t="s">
        <v>83</v>
      </c>
      <c r="AV2164" s="14" t="s">
        <v>83</v>
      </c>
      <c r="AW2164" s="14" t="s">
        <v>34</v>
      </c>
      <c r="AX2164" s="14" t="s">
        <v>74</v>
      </c>
      <c r="AY2164" s="249" t="s">
        <v>213</v>
      </c>
    </row>
    <row r="2165" s="14" customFormat="1">
      <c r="A2165" s="14"/>
      <c r="B2165" s="239"/>
      <c r="C2165" s="240"/>
      <c r="D2165" s="230" t="s">
        <v>222</v>
      </c>
      <c r="E2165" s="241" t="s">
        <v>19</v>
      </c>
      <c r="F2165" s="242" t="s">
        <v>2859</v>
      </c>
      <c r="G2165" s="240"/>
      <c r="H2165" s="243">
        <v>327.22199999999998</v>
      </c>
      <c r="I2165" s="244"/>
      <c r="J2165" s="240"/>
      <c r="K2165" s="240"/>
      <c r="L2165" s="245"/>
      <c r="M2165" s="246"/>
      <c r="N2165" s="247"/>
      <c r="O2165" s="247"/>
      <c r="P2165" s="247"/>
      <c r="Q2165" s="247"/>
      <c r="R2165" s="247"/>
      <c r="S2165" s="247"/>
      <c r="T2165" s="248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T2165" s="249" t="s">
        <v>222</v>
      </c>
      <c r="AU2165" s="249" t="s">
        <v>83</v>
      </c>
      <c r="AV2165" s="14" t="s">
        <v>83</v>
      </c>
      <c r="AW2165" s="14" t="s">
        <v>34</v>
      </c>
      <c r="AX2165" s="14" t="s">
        <v>74</v>
      </c>
      <c r="AY2165" s="249" t="s">
        <v>213</v>
      </c>
    </row>
    <row r="2166" s="15" customFormat="1">
      <c r="A2166" s="15"/>
      <c r="B2166" s="250"/>
      <c r="C2166" s="251"/>
      <c r="D2166" s="230" t="s">
        <v>222</v>
      </c>
      <c r="E2166" s="252" t="s">
        <v>19</v>
      </c>
      <c r="F2166" s="253" t="s">
        <v>228</v>
      </c>
      <c r="G2166" s="251"/>
      <c r="H2166" s="254">
        <v>366.96499999999998</v>
      </c>
      <c r="I2166" s="255"/>
      <c r="J2166" s="251"/>
      <c r="K2166" s="251"/>
      <c r="L2166" s="256"/>
      <c r="M2166" s="257"/>
      <c r="N2166" s="258"/>
      <c r="O2166" s="258"/>
      <c r="P2166" s="258"/>
      <c r="Q2166" s="258"/>
      <c r="R2166" s="258"/>
      <c r="S2166" s="258"/>
      <c r="T2166" s="259"/>
      <c r="U2166" s="15"/>
      <c r="V2166" s="15"/>
      <c r="W2166" s="15"/>
      <c r="X2166" s="15"/>
      <c r="Y2166" s="15"/>
      <c r="Z2166" s="15"/>
      <c r="AA2166" s="15"/>
      <c r="AB2166" s="15"/>
      <c r="AC2166" s="15"/>
      <c r="AD2166" s="15"/>
      <c r="AE2166" s="15"/>
      <c r="AT2166" s="260" t="s">
        <v>222</v>
      </c>
      <c r="AU2166" s="260" t="s">
        <v>83</v>
      </c>
      <c r="AV2166" s="15" t="s">
        <v>220</v>
      </c>
      <c r="AW2166" s="15" t="s">
        <v>34</v>
      </c>
      <c r="AX2166" s="15" t="s">
        <v>81</v>
      </c>
      <c r="AY2166" s="260" t="s">
        <v>213</v>
      </c>
    </row>
    <row r="2167" s="2" customFormat="1" ht="21.75" customHeight="1">
      <c r="A2167" s="40"/>
      <c r="B2167" s="41"/>
      <c r="C2167" s="215" t="s">
        <v>2860</v>
      </c>
      <c r="D2167" s="215" t="s">
        <v>215</v>
      </c>
      <c r="E2167" s="216" t="s">
        <v>2861</v>
      </c>
      <c r="F2167" s="217" t="s">
        <v>2862</v>
      </c>
      <c r="G2167" s="218" t="s">
        <v>236</v>
      </c>
      <c r="H2167" s="219">
        <v>438.56599999999997</v>
      </c>
      <c r="I2167" s="220"/>
      <c r="J2167" s="221">
        <f>ROUND(I2167*H2167,2)</f>
        <v>0</v>
      </c>
      <c r="K2167" s="217" t="s">
        <v>219</v>
      </c>
      <c r="L2167" s="46"/>
      <c r="M2167" s="222" t="s">
        <v>19</v>
      </c>
      <c r="N2167" s="223" t="s">
        <v>45</v>
      </c>
      <c r="O2167" s="86"/>
      <c r="P2167" s="224">
        <f>O2167*H2167</f>
        <v>0</v>
      </c>
      <c r="Q2167" s="224">
        <v>0</v>
      </c>
      <c r="R2167" s="224">
        <f>Q2167*H2167</f>
        <v>0</v>
      </c>
      <c r="S2167" s="224">
        <v>0</v>
      </c>
      <c r="T2167" s="225">
        <f>S2167*H2167</f>
        <v>0</v>
      </c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R2167" s="226" t="s">
        <v>309</v>
      </c>
      <c r="AT2167" s="226" t="s">
        <v>215</v>
      </c>
      <c r="AU2167" s="226" t="s">
        <v>83</v>
      </c>
      <c r="AY2167" s="19" t="s">
        <v>213</v>
      </c>
      <c r="BE2167" s="227">
        <f>IF(N2167="základní",J2167,0)</f>
        <v>0</v>
      </c>
      <c r="BF2167" s="227">
        <f>IF(N2167="snížená",J2167,0)</f>
        <v>0</v>
      </c>
      <c r="BG2167" s="227">
        <f>IF(N2167="zákl. přenesená",J2167,0)</f>
        <v>0</v>
      </c>
      <c r="BH2167" s="227">
        <f>IF(N2167="sníž. přenesená",J2167,0)</f>
        <v>0</v>
      </c>
      <c r="BI2167" s="227">
        <f>IF(N2167="nulová",J2167,0)</f>
        <v>0</v>
      </c>
      <c r="BJ2167" s="19" t="s">
        <v>81</v>
      </c>
      <c r="BK2167" s="227">
        <f>ROUND(I2167*H2167,2)</f>
        <v>0</v>
      </c>
      <c r="BL2167" s="19" t="s">
        <v>309</v>
      </c>
      <c r="BM2167" s="226" t="s">
        <v>2863</v>
      </c>
    </row>
    <row r="2168" s="13" customFormat="1">
      <c r="A2168" s="13"/>
      <c r="B2168" s="228"/>
      <c r="C2168" s="229"/>
      <c r="D2168" s="230" t="s">
        <v>222</v>
      </c>
      <c r="E2168" s="231" t="s">
        <v>19</v>
      </c>
      <c r="F2168" s="232" t="s">
        <v>271</v>
      </c>
      <c r="G2168" s="229"/>
      <c r="H2168" s="231" t="s">
        <v>19</v>
      </c>
      <c r="I2168" s="233"/>
      <c r="J2168" s="229"/>
      <c r="K2168" s="229"/>
      <c r="L2168" s="234"/>
      <c r="M2168" s="235"/>
      <c r="N2168" s="236"/>
      <c r="O2168" s="236"/>
      <c r="P2168" s="236"/>
      <c r="Q2168" s="236"/>
      <c r="R2168" s="236"/>
      <c r="S2168" s="236"/>
      <c r="T2168" s="237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38" t="s">
        <v>222</v>
      </c>
      <c r="AU2168" s="238" t="s">
        <v>83</v>
      </c>
      <c r="AV2168" s="13" t="s">
        <v>81</v>
      </c>
      <c r="AW2168" s="13" t="s">
        <v>34</v>
      </c>
      <c r="AX2168" s="13" t="s">
        <v>74</v>
      </c>
      <c r="AY2168" s="238" t="s">
        <v>213</v>
      </c>
    </row>
    <row r="2169" s="14" customFormat="1">
      <c r="A2169" s="14"/>
      <c r="B2169" s="239"/>
      <c r="C2169" s="240"/>
      <c r="D2169" s="230" t="s">
        <v>222</v>
      </c>
      <c r="E2169" s="241" t="s">
        <v>19</v>
      </c>
      <c r="F2169" s="242" t="s">
        <v>1842</v>
      </c>
      <c r="G2169" s="240"/>
      <c r="H2169" s="243">
        <v>438.56599999999997</v>
      </c>
      <c r="I2169" s="244"/>
      <c r="J2169" s="240"/>
      <c r="K2169" s="240"/>
      <c r="L2169" s="245"/>
      <c r="M2169" s="246"/>
      <c r="N2169" s="247"/>
      <c r="O2169" s="247"/>
      <c r="P2169" s="247"/>
      <c r="Q2169" s="247"/>
      <c r="R2169" s="247"/>
      <c r="S2169" s="247"/>
      <c r="T2169" s="248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49" t="s">
        <v>222</v>
      </c>
      <c r="AU2169" s="249" t="s">
        <v>83</v>
      </c>
      <c r="AV2169" s="14" t="s">
        <v>83</v>
      </c>
      <c r="AW2169" s="14" t="s">
        <v>34</v>
      </c>
      <c r="AX2169" s="14" t="s">
        <v>81</v>
      </c>
      <c r="AY2169" s="249" t="s">
        <v>213</v>
      </c>
    </row>
    <row r="2170" s="2" customFormat="1" ht="16.5" customHeight="1">
      <c r="A2170" s="40"/>
      <c r="B2170" s="41"/>
      <c r="C2170" s="272" t="s">
        <v>2864</v>
      </c>
      <c r="D2170" s="272" t="s">
        <v>310</v>
      </c>
      <c r="E2170" s="273" t="s">
        <v>2865</v>
      </c>
      <c r="F2170" s="274" t="s">
        <v>2866</v>
      </c>
      <c r="G2170" s="275" t="s">
        <v>236</v>
      </c>
      <c r="H2170" s="276">
        <v>504.351</v>
      </c>
      <c r="I2170" s="277"/>
      <c r="J2170" s="278">
        <f>ROUND(I2170*H2170,2)</f>
        <v>0</v>
      </c>
      <c r="K2170" s="274" t="s">
        <v>219</v>
      </c>
      <c r="L2170" s="279"/>
      <c r="M2170" s="280" t="s">
        <v>19</v>
      </c>
      <c r="N2170" s="281" t="s">
        <v>45</v>
      </c>
      <c r="O2170" s="86"/>
      <c r="P2170" s="224">
        <f>O2170*H2170</f>
        <v>0</v>
      </c>
      <c r="Q2170" s="224">
        <v>0.01372</v>
      </c>
      <c r="R2170" s="224">
        <f>Q2170*H2170</f>
        <v>6.91969572</v>
      </c>
      <c r="S2170" s="224">
        <v>0</v>
      </c>
      <c r="T2170" s="225">
        <f>S2170*H2170</f>
        <v>0</v>
      </c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R2170" s="226" t="s">
        <v>397</v>
      </c>
      <c r="AT2170" s="226" t="s">
        <v>310</v>
      </c>
      <c r="AU2170" s="226" t="s">
        <v>83</v>
      </c>
      <c r="AY2170" s="19" t="s">
        <v>213</v>
      </c>
      <c r="BE2170" s="227">
        <f>IF(N2170="základní",J2170,0)</f>
        <v>0</v>
      </c>
      <c r="BF2170" s="227">
        <f>IF(N2170="snížená",J2170,0)</f>
        <v>0</v>
      </c>
      <c r="BG2170" s="227">
        <f>IF(N2170="zákl. přenesená",J2170,0)</f>
        <v>0</v>
      </c>
      <c r="BH2170" s="227">
        <f>IF(N2170="sníž. přenesená",J2170,0)</f>
        <v>0</v>
      </c>
      <c r="BI2170" s="227">
        <f>IF(N2170="nulová",J2170,0)</f>
        <v>0</v>
      </c>
      <c r="BJ2170" s="19" t="s">
        <v>81</v>
      </c>
      <c r="BK2170" s="227">
        <f>ROUND(I2170*H2170,2)</f>
        <v>0</v>
      </c>
      <c r="BL2170" s="19" t="s">
        <v>309</v>
      </c>
      <c r="BM2170" s="226" t="s">
        <v>2867</v>
      </c>
    </row>
    <row r="2171" s="14" customFormat="1">
      <c r="A2171" s="14"/>
      <c r="B2171" s="239"/>
      <c r="C2171" s="240"/>
      <c r="D2171" s="230" t="s">
        <v>222</v>
      </c>
      <c r="E2171" s="241" t="s">
        <v>19</v>
      </c>
      <c r="F2171" s="242" t="s">
        <v>2868</v>
      </c>
      <c r="G2171" s="240"/>
      <c r="H2171" s="243">
        <v>504.351</v>
      </c>
      <c r="I2171" s="244"/>
      <c r="J2171" s="240"/>
      <c r="K2171" s="240"/>
      <c r="L2171" s="245"/>
      <c r="M2171" s="246"/>
      <c r="N2171" s="247"/>
      <c r="O2171" s="247"/>
      <c r="P2171" s="247"/>
      <c r="Q2171" s="247"/>
      <c r="R2171" s="247"/>
      <c r="S2171" s="247"/>
      <c r="T2171" s="248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49" t="s">
        <v>222</v>
      </c>
      <c r="AU2171" s="249" t="s">
        <v>83</v>
      </c>
      <c r="AV2171" s="14" t="s">
        <v>83</v>
      </c>
      <c r="AW2171" s="14" t="s">
        <v>34</v>
      </c>
      <c r="AX2171" s="14" t="s">
        <v>81</v>
      </c>
      <c r="AY2171" s="249" t="s">
        <v>213</v>
      </c>
    </row>
    <row r="2172" s="2" customFormat="1" ht="16.5" customHeight="1">
      <c r="A2172" s="40"/>
      <c r="B2172" s="41"/>
      <c r="C2172" s="215" t="s">
        <v>2869</v>
      </c>
      <c r="D2172" s="215" t="s">
        <v>215</v>
      </c>
      <c r="E2172" s="216" t="s">
        <v>2870</v>
      </c>
      <c r="F2172" s="217" t="s">
        <v>2871</v>
      </c>
      <c r="G2172" s="218" t="s">
        <v>236</v>
      </c>
      <c r="H2172" s="219">
        <v>486.40300000000002</v>
      </c>
      <c r="I2172" s="220"/>
      <c r="J2172" s="221">
        <f>ROUND(I2172*H2172,2)</f>
        <v>0</v>
      </c>
      <c r="K2172" s="217" t="s">
        <v>219</v>
      </c>
      <c r="L2172" s="46"/>
      <c r="M2172" s="222" t="s">
        <v>19</v>
      </c>
      <c r="N2172" s="223" t="s">
        <v>45</v>
      </c>
      <c r="O2172" s="86"/>
      <c r="P2172" s="224">
        <f>O2172*H2172</f>
        <v>0</v>
      </c>
      <c r="Q2172" s="224">
        <v>0</v>
      </c>
      <c r="R2172" s="224">
        <f>Q2172*H2172</f>
        <v>0</v>
      </c>
      <c r="S2172" s="224">
        <v>0.024649999999999998</v>
      </c>
      <c r="T2172" s="225">
        <f>S2172*H2172</f>
        <v>11.98983395</v>
      </c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R2172" s="226" t="s">
        <v>309</v>
      </c>
      <c r="AT2172" s="226" t="s">
        <v>215</v>
      </c>
      <c r="AU2172" s="226" t="s">
        <v>83</v>
      </c>
      <c r="AY2172" s="19" t="s">
        <v>213</v>
      </c>
      <c r="BE2172" s="227">
        <f>IF(N2172="základní",J2172,0)</f>
        <v>0</v>
      </c>
      <c r="BF2172" s="227">
        <f>IF(N2172="snížená",J2172,0)</f>
        <v>0</v>
      </c>
      <c r="BG2172" s="227">
        <f>IF(N2172="zákl. přenesená",J2172,0)</f>
        <v>0</v>
      </c>
      <c r="BH2172" s="227">
        <f>IF(N2172="sníž. přenesená",J2172,0)</f>
        <v>0</v>
      </c>
      <c r="BI2172" s="227">
        <f>IF(N2172="nulová",J2172,0)</f>
        <v>0</v>
      </c>
      <c r="BJ2172" s="19" t="s">
        <v>81</v>
      </c>
      <c r="BK2172" s="227">
        <f>ROUND(I2172*H2172,2)</f>
        <v>0</v>
      </c>
      <c r="BL2172" s="19" t="s">
        <v>309</v>
      </c>
      <c r="BM2172" s="226" t="s">
        <v>2872</v>
      </c>
    </row>
    <row r="2173" s="13" customFormat="1">
      <c r="A2173" s="13"/>
      <c r="B2173" s="228"/>
      <c r="C2173" s="229"/>
      <c r="D2173" s="230" t="s">
        <v>222</v>
      </c>
      <c r="E2173" s="231" t="s">
        <v>19</v>
      </c>
      <c r="F2173" s="232" t="s">
        <v>271</v>
      </c>
      <c r="G2173" s="229"/>
      <c r="H2173" s="231" t="s">
        <v>19</v>
      </c>
      <c r="I2173" s="233"/>
      <c r="J2173" s="229"/>
      <c r="K2173" s="229"/>
      <c r="L2173" s="234"/>
      <c r="M2173" s="235"/>
      <c r="N2173" s="236"/>
      <c r="O2173" s="236"/>
      <c r="P2173" s="236"/>
      <c r="Q2173" s="236"/>
      <c r="R2173" s="236"/>
      <c r="S2173" s="236"/>
      <c r="T2173" s="237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38" t="s">
        <v>222</v>
      </c>
      <c r="AU2173" s="238" t="s">
        <v>83</v>
      </c>
      <c r="AV2173" s="13" t="s">
        <v>81</v>
      </c>
      <c r="AW2173" s="13" t="s">
        <v>34</v>
      </c>
      <c r="AX2173" s="13" t="s">
        <v>74</v>
      </c>
      <c r="AY2173" s="238" t="s">
        <v>213</v>
      </c>
    </row>
    <row r="2174" s="14" customFormat="1">
      <c r="A2174" s="14"/>
      <c r="B2174" s="239"/>
      <c r="C2174" s="240"/>
      <c r="D2174" s="230" t="s">
        <v>222</v>
      </c>
      <c r="E2174" s="241" t="s">
        <v>19</v>
      </c>
      <c r="F2174" s="242" t="s">
        <v>2873</v>
      </c>
      <c r="G2174" s="240"/>
      <c r="H2174" s="243">
        <v>486.40300000000002</v>
      </c>
      <c r="I2174" s="244"/>
      <c r="J2174" s="240"/>
      <c r="K2174" s="240"/>
      <c r="L2174" s="245"/>
      <c r="M2174" s="246"/>
      <c r="N2174" s="247"/>
      <c r="O2174" s="247"/>
      <c r="P2174" s="247"/>
      <c r="Q2174" s="247"/>
      <c r="R2174" s="247"/>
      <c r="S2174" s="247"/>
      <c r="T2174" s="248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49" t="s">
        <v>222</v>
      </c>
      <c r="AU2174" s="249" t="s">
        <v>83</v>
      </c>
      <c r="AV2174" s="14" t="s">
        <v>83</v>
      </c>
      <c r="AW2174" s="14" t="s">
        <v>34</v>
      </c>
      <c r="AX2174" s="14" t="s">
        <v>81</v>
      </c>
      <c r="AY2174" s="249" t="s">
        <v>213</v>
      </c>
    </row>
    <row r="2175" s="2" customFormat="1" ht="16.5" customHeight="1">
      <c r="A2175" s="40"/>
      <c r="B2175" s="41"/>
      <c r="C2175" s="215" t="s">
        <v>2874</v>
      </c>
      <c r="D2175" s="215" t="s">
        <v>215</v>
      </c>
      <c r="E2175" s="216" t="s">
        <v>2875</v>
      </c>
      <c r="F2175" s="217" t="s">
        <v>2876</v>
      </c>
      <c r="G2175" s="218" t="s">
        <v>236</v>
      </c>
      <c r="H2175" s="219">
        <v>486.40300000000002</v>
      </c>
      <c r="I2175" s="220"/>
      <c r="J2175" s="221">
        <f>ROUND(I2175*H2175,2)</f>
        <v>0</v>
      </c>
      <c r="K2175" s="217" t="s">
        <v>219</v>
      </c>
      <c r="L2175" s="46"/>
      <c r="M2175" s="222" t="s">
        <v>19</v>
      </c>
      <c r="N2175" s="223" t="s">
        <v>45</v>
      </c>
      <c r="O2175" s="86"/>
      <c r="P2175" s="224">
        <f>O2175*H2175</f>
        <v>0</v>
      </c>
      <c r="Q2175" s="224">
        <v>0</v>
      </c>
      <c r="R2175" s="224">
        <f>Q2175*H2175</f>
        <v>0</v>
      </c>
      <c r="S2175" s="224">
        <v>0.0080000000000000002</v>
      </c>
      <c r="T2175" s="225">
        <f>S2175*H2175</f>
        <v>3.8912240000000002</v>
      </c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R2175" s="226" t="s">
        <v>309</v>
      </c>
      <c r="AT2175" s="226" t="s">
        <v>215</v>
      </c>
      <c r="AU2175" s="226" t="s">
        <v>83</v>
      </c>
      <c r="AY2175" s="19" t="s">
        <v>213</v>
      </c>
      <c r="BE2175" s="227">
        <f>IF(N2175="základní",J2175,0)</f>
        <v>0</v>
      </c>
      <c r="BF2175" s="227">
        <f>IF(N2175="snížená",J2175,0)</f>
        <v>0</v>
      </c>
      <c r="BG2175" s="227">
        <f>IF(N2175="zákl. přenesená",J2175,0)</f>
        <v>0</v>
      </c>
      <c r="BH2175" s="227">
        <f>IF(N2175="sníž. přenesená",J2175,0)</f>
        <v>0</v>
      </c>
      <c r="BI2175" s="227">
        <f>IF(N2175="nulová",J2175,0)</f>
        <v>0</v>
      </c>
      <c r="BJ2175" s="19" t="s">
        <v>81</v>
      </c>
      <c r="BK2175" s="227">
        <f>ROUND(I2175*H2175,2)</f>
        <v>0</v>
      </c>
      <c r="BL2175" s="19" t="s">
        <v>309</v>
      </c>
      <c r="BM2175" s="226" t="s">
        <v>2877</v>
      </c>
    </row>
    <row r="2176" s="13" customFormat="1">
      <c r="A2176" s="13"/>
      <c r="B2176" s="228"/>
      <c r="C2176" s="229"/>
      <c r="D2176" s="230" t="s">
        <v>222</v>
      </c>
      <c r="E2176" s="231" t="s">
        <v>19</v>
      </c>
      <c r="F2176" s="232" t="s">
        <v>271</v>
      </c>
      <c r="G2176" s="229"/>
      <c r="H2176" s="231" t="s">
        <v>19</v>
      </c>
      <c r="I2176" s="233"/>
      <c r="J2176" s="229"/>
      <c r="K2176" s="229"/>
      <c r="L2176" s="234"/>
      <c r="M2176" s="235"/>
      <c r="N2176" s="236"/>
      <c r="O2176" s="236"/>
      <c r="P2176" s="236"/>
      <c r="Q2176" s="236"/>
      <c r="R2176" s="236"/>
      <c r="S2176" s="236"/>
      <c r="T2176" s="237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38" t="s">
        <v>222</v>
      </c>
      <c r="AU2176" s="238" t="s">
        <v>83</v>
      </c>
      <c r="AV2176" s="13" t="s">
        <v>81</v>
      </c>
      <c r="AW2176" s="13" t="s">
        <v>34</v>
      </c>
      <c r="AX2176" s="13" t="s">
        <v>74</v>
      </c>
      <c r="AY2176" s="238" t="s">
        <v>213</v>
      </c>
    </row>
    <row r="2177" s="14" customFormat="1">
      <c r="A2177" s="14"/>
      <c r="B2177" s="239"/>
      <c r="C2177" s="240"/>
      <c r="D2177" s="230" t="s">
        <v>222</v>
      </c>
      <c r="E2177" s="241" t="s">
        <v>19</v>
      </c>
      <c r="F2177" s="242" t="s">
        <v>2878</v>
      </c>
      <c r="G2177" s="240"/>
      <c r="H2177" s="243">
        <v>486.40300000000002</v>
      </c>
      <c r="I2177" s="244"/>
      <c r="J2177" s="240"/>
      <c r="K2177" s="240"/>
      <c r="L2177" s="245"/>
      <c r="M2177" s="246"/>
      <c r="N2177" s="247"/>
      <c r="O2177" s="247"/>
      <c r="P2177" s="247"/>
      <c r="Q2177" s="247"/>
      <c r="R2177" s="247"/>
      <c r="S2177" s="247"/>
      <c r="T2177" s="248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49" t="s">
        <v>222</v>
      </c>
      <c r="AU2177" s="249" t="s">
        <v>83</v>
      </c>
      <c r="AV2177" s="14" t="s">
        <v>83</v>
      </c>
      <c r="AW2177" s="14" t="s">
        <v>34</v>
      </c>
      <c r="AX2177" s="14" t="s">
        <v>81</v>
      </c>
      <c r="AY2177" s="249" t="s">
        <v>213</v>
      </c>
    </row>
    <row r="2178" s="2" customFormat="1" ht="16.5" customHeight="1">
      <c r="A2178" s="40"/>
      <c r="B2178" s="41"/>
      <c r="C2178" s="215" t="s">
        <v>2879</v>
      </c>
      <c r="D2178" s="215" t="s">
        <v>215</v>
      </c>
      <c r="E2178" s="216" t="s">
        <v>2880</v>
      </c>
      <c r="F2178" s="217" t="s">
        <v>2881</v>
      </c>
      <c r="G2178" s="218" t="s">
        <v>501</v>
      </c>
      <c r="H2178" s="219">
        <v>130.24000000000001</v>
      </c>
      <c r="I2178" s="220"/>
      <c r="J2178" s="221">
        <f>ROUND(I2178*H2178,2)</f>
        <v>0</v>
      </c>
      <c r="K2178" s="217" t="s">
        <v>219</v>
      </c>
      <c r="L2178" s="46"/>
      <c r="M2178" s="222" t="s">
        <v>19</v>
      </c>
      <c r="N2178" s="223" t="s">
        <v>45</v>
      </c>
      <c r="O2178" s="86"/>
      <c r="P2178" s="224">
        <f>O2178*H2178</f>
        <v>0</v>
      </c>
      <c r="Q2178" s="224">
        <v>0</v>
      </c>
      <c r="R2178" s="224">
        <f>Q2178*H2178</f>
        <v>0</v>
      </c>
      <c r="S2178" s="224">
        <v>0.0060000000000000001</v>
      </c>
      <c r="T2178" s="225">
        <f>S2178*H2178</f>
        <v>0.78144000000000002</v>
      </c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R2178" s="226" t="s">
        <v>309</v>
      </c>
      <c r="AT2178" s="226" t="s">
        <v>215</v>
      </c>
      <c r="AU2178" s="226" t="s">
        <v>83</v>
      </c>
      <c r="AY2178" s="19" t="s">
        <v>213</v>
      </c>
      <c r="BE2178" s="227">
        <f>IF(N2178="základní",J2178,0)</f>
        <v>0</v>
      </c>
      <c r="BF2178" s="227">
        <f>IF(N2178="snížená",J2178,0)</f>
        <v>0</v>
      </c>
      <c r="BG2178" s="227">
        <f>IF(N2178="zákl. přenesená",J2178,0)</f>
        <v>0</v>
      </c>
      <c r="BH2178" s="227">
        <f>IF(N2178="sníž. přenesená",J2178,0)</f>
        <v>0</v>
      </c>
      <c r="BI2178" s="227">
        <f>IF(N2178="nulová",J2178,0)</f>
        <v>0</v>
      </c>
      <c r="BJ2178" s="19" t="s">
        <v>81</v>
      </c>
      <c r="BK2178" s="227">
        <f>ROUND(I2178*H2178,2)</f>
        <v>0</v>
      </c>
      <c r="BL2178" s="19" t="s">
        <v>309</v>
      </c>
      <c r="BM2178" s="226" t="s">
        <v>2882</v>
      </c>
    </row>
    <row r="2179" s="13" customFormat="1">
      <c r="A2179" s="13"/>
      <c r="B2179" s="228"/>
      <c r="C2179" s="229"/>
      <c r="D2179" s="230" t="s">
        <v>222</v>
      </c>
      <c r="E2179" s="231" t="s">
        <v>19</v>
      </c>
      <c r="F2179" s="232" t="s">
        <v>271</v>
      </c>
      <c r="G2179" s="229"/>
      <c r="H2179" s="231" t="s">
        <v>19</v>
      </c>
      <c r="I2179" s="233"/>
      <c r="J2179" s="229"/>
      <c r="K2179" s="229"/>
      <c r="L2179" s="234"/>
      <c r="M2179" s="235"/>
      <c r="N2179" s="236"/>
      <c r="O2179" s="236"/>
      <c r="P2179" s="236"/>
      <c r="Q2179" s="236"/>
      <c r="R2179" s="236"/>
      <c r="S2179" s="236"/>
      <c r="T2179" s="237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38" t="s">
        <v>222</v>
      </c>
      <c r="AU2179" s="238" t="s">
        <v>83</v>
      </c>
      <c r="AV2179" s="13" t="s">
        <v>81</v>
      </c>
      <c r="AW2179" s="13" t="s">
        <v>34</v>
      </c>
      <c r="AX2179" s="13" t="s">
        <v>74</v>
      </c>
      <c r="AY2179" s="238" t="s">
        <v>213</v>
      </c>
    </row>
    <row r="2180" s="14" customFormat="1">
      <c r="A2180" s="14"/>
      <c r="B2180" s="239"/>
      <c r="C2180" s="240"/>
      <c r="D2180" s="230" t="s">
        <v>222</v>
      </c>
      <c r="E2180" s="241" t="s">
        <v>19</v>
      </c>
      <c r="F2180" s="242" t="s">
        <v>2566</v>
      </c>
      <c r="G2180" s="240"/>
      <c r="H2180" s="243">
        <v>60.240000000000002</v>
      </c>
      <c r="I2180" s="244"/>
      <c r="J2180" s="240"/>
      <c r="K2180" s="240"/>
      <c r="L2180" s="245"/>
      <c r="M2180" s="246"/>
      <c r="N2180" s="247"/>
      <c r="O2180" s="247"/>
      <c r="P2180" s="247"/>
      <c r="Q2180" s="247"/>
      <c r="R2180" s="247"/>
      <c r="S2180" s="247"/>
      <c r="T2180" s="248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49" t="s">
        <v>222</v>
      </c>
      <c r="AU2180" s="249" t="s">
        <v>83</v>
      </c>
      <c r="AV2180" s="14" t="s">
        <v>83</v>
      </c>
      <c r="AW2180" s="14" t="s">
        <v>34</v>
      </c>
      <c r="AX2180" s="14" t="s">
        <v>74</v>
      </c>
      <c r="AY2180" s="249" t="s">
        <v>213</v>
      </c>
    </row>
    <row r="2181" s="14" customFormat="1">
      <c r="A2181" s="14"/>
      <c r="B2181" s="239"/>
      <c r="C2181" s="240"/>
      <c r="D2181" s="230" t="s">
        <v>222</v>
      </c>
      <c r="E2181" s="241" t="s">
        <v>19</v>
      </c>
      <c r="F2181" s="242" t="s">
        <v>2567</v>
      </c>
      <c r="G2181" s="240"/>
      <c r="H2181" s="243">
        <v>50.799999999999997</v>
      </c>
      <c r="I2181" s="244"/>
      <c r="J2181" s="240"/>
      <c r="K2181" s="240"/>
      <c r="L2181" s="245"/>
      <c r="M2181" s="246"/>
      <c r="N2181" s="247"/>
      <c r="O2181" s="247"/>
      <c r="P2181" s="247"/>
      <c r="Q2181" s="247"/>
      <c r="R2181" s="247"/>
      <c r="S2181" s="247"/>
      <c r="T2181" s="248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49" t="s">
        <v>222</v>
      </c>
      <c r="AU2181" s="249" t="s">
        <v>83</v>
      </c>
      <c r="AV2181" s="14" t="s">
        <v>83</v>
      </c>
      <c r="AW2181" s="14" t="s">
        <v>34</v>
      </c>
      <c r="AX2181" s="14" t="s">
        <v>74</v>
      </c>
      <c r="AY2181" s="249" t="s">
        <v>213</v>
      </c>
    </row>
    <row r="2182" s="14" customFormat="1">
      <c r="A2182" s="14"/>
      <c r="B2182" s="239"/>
      <c r="C2182" s="240"/>
      <c r="D2182" s="230" t="s">
        <v>222</v>
      </c>
      <c r="E2182" s="241" t="s">
        <v>19</v>
      </c>
      <c r="F2182" s="242" t="s">
        <v>2568</v>
      </c>
      <c r="G2182" s="240"/>
      <c r="H2182" s="243">
        <v>19.199999999999999</v>
      </c>
      <c r="I2182" s="244"/>
      <c r="J2182" s="240"/>
      <c r="K2182" s="240"/>
      <c r="L2182" s="245"/>
      <c r="M2182" s="246"/>
      <c r="N2182" s="247"/>
      <c r="O2182" s="247"/>
      <c r="P2182" s="247"/>
      <c r="Q2182" s="247"/>
      <c r="R2182" s="247"/>
      <c r="S2182" s="247"/>
      <c r="T2182" s="248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49" t="s">
        <v>222</v>
      </c>
      <c r="AU2182" s="249" t="s">
        <v>83</v>
      </c>
      <c r="AV2182" s="14" t="s">
        <v>83</v>
      </c>
      <c r="AW2182" s="14" t="s">
        <v>34</v>
      </c>
      <c r="AX2182" s="14" t="s">
        <v>74</v>
      </c>
      <c r="AY2182" s="249" t="s">
        <v>213</v>
      </c>
    </row>
    <row r="2183" s="15" customFormat="1">
      <c r="A2183" s="15"/>
      <c r="B2183" s="250"/>
      <c r="C2183" s="251"/>
      <c r="D2183" s="230" t="s">
        <v>222</v>
      </c>
      <c r="E2183" s="252" t="s">
        <v>19</v>
      </c>
      <c r="F2183" s="253" t="s">
        <v>228</v>
      </c>
      <c r="G2183" s="251"/>
      <c r="H2183" s="254">
        <v>130.24000000000001</v>
      </c>
      <c r="I2183" s="255"/>
      <c r="J2183" s="251"/>
      <c r="K2183" s="251"/>
      <c r="L2183" s="256"/>
      <c r="M2183" s="257"/>
      <c r="N2183" s="258"/>
      <c r="O2183" s="258"/>
      <c r="P2183" s="258"/>
      <c r="Q2183" s="258"/>
      <c r="R2183" s="258"/>
      <c r="S2183" s="258"/>
      <c r="T2183" s="259"/>
      <c r="U2183" s="15"/>
      <c r="V2183" s="15"/>
      <c r="W2183" s="15"/>
      <c r="X2183" s="15"/>
      <c r="Y2183" s="15"/>
      <c r="Z2183" s="15"/>
      <c r="AA2183" s="15"/>
      <c r="AB2183" s="15"/>
      <c r="AC2183" s="15"/>
      <c r="AD2183" s="15"/>
      <c r="AE2183" s="15"/>
      <c r="AT2183" s="260" t="s">
        <v>222</v>
      </c>
      <c r="AU2183" s="260" t="s">
        <v>83</v>
      </c>
      <c r="AV2183" s="15" t="s">
        <v>220</v>
      </c>
      <c r="AW2183" s="15" t="s">
        <v>34</v>
      </c>
      <c r="AX2183" s="15" t="s">
        <v>81</v>
      </c>
      <c r="AY2183" s="260" t="s">
        <v>213</v>
      </c>
    </row>
    <row r="2184" s="2" customFormat="1" ht="16.5" customHeight="1">
      <c r="A2184" s="40"/>
      <c r="B2184" s="41"/>
      <c r="C2184" s="215" t="s">
        <v>2883</v>
      </c>
      <c r="D2184" s="215" t="s">
        <v>215</v>
      </c>
      <c r="E2184" s="216" t="s">
        <v>2884</v>
      </c>
      <c r="F2184" s="217" t="s">
        <v>2885</v>
      </c>
      <c r="G2184" s="218" t="s">
        <v>501</v>
      </c>
      <c r="H2184" s="219">
        <v>3</v>
      </c>
      <c r="I2184" s="220"/>
      <c r="J2184" s="221">
        <f>ROUND(I2184*H2184,2)</f>
        <v>0</v>
      </c>
      <c r="K2184" s="217" t="s">
        <v>19</v>
      </c>
      <c r="L2184" s="46"/>
      <c r="M2184" s="222" t="s">
        <v>19</v>
      </c>
      <c r="N2184" s="223" t="s">
        <v>45</v>
      </c>
      <c r="O2184" s="86"/>
      <c r="P2184" s="224">
        <f>O2184*H2184</f>
        <v>0</v>
      </c>
      <c r="Q2184" s="224">
        <v>0</v>
      </c>
      <c r="R2184" s="224">
        <f>Q2184*H2184</f>
        <v>0</v>
      </c>
      <c r="S2184" s="224">
        <v>0.1104</v>
      </c>
      <c r="T2184" s="225">
        <f>S2184*H2184</f>
        <v>0.33119999999999999</v>
      </c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R2184" s="226" t="s">
        <v>220</v>
      </c>
      <c r="AT2184" s="226" t="s">
        <v>215</v>
      </c>
      <c r="AU2184" s="226" t="s">
        <v>83</v>
      </c>
      <c r="AY2184" s="19" t="s">
        <v>213</v>
      </c>
      <c r="BE2184" s="227">
        <f>IF(N2184="základní",J2184,0)</f>
        <v>0</v>
      </c>
      <c r="BF2184" s="227">
        <f>IF(N2184="snížená",J2184,0)</f>
        <v>0</v>
      </c>
      <c r="BG2184" s="227">
        <f>IF(N2184="zákl. přenesená",J2184,0)</f>
        <v>0</v>
      </c>
      <c r="BH2184" s="227">
        <f>IF(N2184="sníž. přenesená",J2184,0)</f>
        <v>0</v>
      </c>
      <c r="BI2184" s="227">
        <f>IF(N2184="nulová",J2184,0)</f>
        <v>0</v>
      </c>
      <c r="BJ2184" s="19" t="s">
        <v>81</v>
      </c>
      <c r="BK2184" s="227">
        <f>ROUND(I2184*H2184,2)</f>
        <v>0</v>
      </c>
      <c r="BL2184" s="19" t="s">
        <v>220</v>
      </c>
      <c r="BM2184" s="226" t="s">
        <v>2886</v>
      </c>
    </row>
    <row r="2185" s="13" customFormat="1">
      <c r="A2185" s="13"/>
      <c r="B2185" s="228"/>
      <c r="C2185" s="229"/>
      <c r="D2185" s="230" t="s">
        <v>222</v>
      </c>
      <c r="E2185" s="231" t="s">
        <v>19</v>
      </c>
      <c r="F2185" s="232" t="s">
        <v>271</v>
      </c>
      <c r="G2185" s="229"/>
      <c r="H2185" s="231" t="s">
        <v>19</v>
      </c>
      <c r="I2185" s="233"/>
      <c r="J2185" s="229"/>
      <c r="K2185" s="229"/>
      <c r="L2185" s="234"/>
      <c r="M2185" s="235"/>
      <c r="N2185" s="236"/>
      <c r="O2185" s="236"/>
      <c r="P2185" s="236"/>
      <c r="Q2185" s="236"/>
      <c r="R2185" s="236"/>
      <c r="S2185" s="236"/>
      <c r="T2185" s="237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38" t="s">
        <v>222</v>
      </c>
      <c r="AU2185" s="238" t="s">
        <v>83</v>
      </c>
      <c r="AV2185" s="13" t="s">
        <v>81</v>
      </c>
      <c r="AW2185" s="13" t="s">
        <v>34</v>
      </c>
      <c r="AX2185" s="13" t="s">
        <v>74</v>
      </c>
      <c r="AY2185" s="238" t="s">
        <v>213</v>
      </c>
    </row>
    <row r="2186" s="14" customFormat="1">
      <c r="A2186" s="14"/>
      <c r="B2186" s="239"/>
      <c r="C2186" s="240"/>
      <c r="D2186" s="230" t="s">
        <v>222</v>
      </c>
      <c r="E2186" s="241" t="s">
        <v>19</v>
      </c>
      <c r="F2186" s="242" t="s">
        <v>2887</v>
      </c>
      <c r="G2186" s="240"/>
      <c r="H2186" s="243">
        <v>3</v>
      </c>
      <c r="I2186" s="244"/>
      <c r="J2186" s="240"/>
      <c r="K2186" s="240"/>
      <c r="L2186" s="245"/>
      <c r="M2186" s="246"/>
      <c r="N2186" s="247"/>
      <c r="O2186" s="247"/>
      <c r="P2186" s="247"/>
      <c r="Q2186" s="247"/>
      <c r="R2186" s="247"/>
      <c r="S2186" s="247"/>
      <c r="T2186" s="248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49" t="s">
        <v>222</v>
      </c>
      <c r="AU2186" s="249" t="s">
        <v>83</v>
      </c>
      <c r="AV2186" s="14" t="s">
        <v>83</v>
      </c>
      <c r="AW2186" s="14" t="s">
        <v>34</v>
      </c>
      <c r="AX2186" s="14" t="s">
        <v>81</v>
      </c>
      <c r="AY2186" s="249" t="s">
        <v>213</v>
      </c>
    </row>
    <row r="2187" s="2" customFormat="1">
      <c r="A2187" s="40"/>
      <c r="B2187" s="41"/>
      <c r="C2187" s="215" t="s">
        <v>2888</v>
      </c>
      <c r="D2187" s="215" t="s">
        <v>215</v>
      </c>
      <c r="E2187" s="216" t="s">
        <v>2889</v>
      </c>
      <c r="F2187" s="217" t="s">
        <v>2890</v>
      </c>
      <c r="G2187" s="218" t="s">
        <v>501</v>
      </c>
      <c r="H2187" s="219">
        <v>5</v>
      </c>
      <c r="I2187" s="220"/>
      <c r="J2187" s="221">
        <f>ROUND(I2187*H2187,2)</f>
        <v>0</v>
      </c>
      <c r="K2187" s="217" t="s">
        <v>219</v>
      </c>
      <c r="L2187" s="46"/>
      <c r="M2187" s="222" t="s">
        <v>19</v>
      </c>
      <c r="N2187" s="223" t="s">
        <v>45</v>
      </c>
      <c r="O2187" s="86"/>
      <c r="P2187" s="224">
        <f>O2187*H2187</f>
        <v>0</v>
      </c>
      <c r="Q2187" s="224">
        <v>0</v>
      </c>
      <c r="R2187" s="224">
        <f>Q2187*H2187</f>
        <v>0</v>
      </c>
      <c r="S2187" s="224">
        <v>0</v>
      </c>
      <c r="T2187" s="225">
        <f>S2187*H2187</f>
        <v>0</v>
      </c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R2187" s="226" t="s">
        <v>309</v>
      </c>
      <c r="AT2187" s="226" t="s">
        <v>215</v>
      </c>
      <c r="AU2187" s="226" t="s">
        <v>83</v>
      </c>
      <c r="AY2187" s="19" t="s">
        <v>213</v>
      </c>
      <c r="BE2187" s="227">
        <f>IF(N2187="základní",J2187,0)</f>
        <v>0</v>
      </c>
      <c r="BF2187" s="227">
        <f>IF(N2187="snížená",J2187,0)</f>
        <v>0</v>
      </c>
      <c r="BG2187" s="227">
        <f>IF(N2187="zákl. přenesená",J2187,0)</f>
        <v>0</v>
      </c>
      <c r="BH2187" s="227">
        <f>IF(N2187="sníž. přenesená",J2187,0)</f>
        <v>0</v>
      </c>
      <c r="BI2187" s="227">
        <f>IF(N2187="nulová",J2187,0)</f>
        <v>0</v>
      </c>
      <c r="BJ2187" s="19" t="s">
        <v>81</v>
      </c>
      <c r="BK2187" s="227">
        <f>ROUND(I2187*H2187,2)</f>
        <v>0</v>
      </c>
      <c r="BL2187" s="19" t="s">
        <v>309</v>
      </c>
      <c r="BM2187" s="226" t="s">
        <v>2891</v>
      </c>
    </row>
    <row r="2188" s="13" customFormat="1">
      <c r="A2188" s="13"/>
      <c r="B2188" s="228"/>
      <c r="C2188" s="229"/>
      <c r="D2188" s="230" t="s">
        <v>222</v>
      </c>
      <c r="E2188" s="231" t="s">
        <v>19</v>
      </c>
      <c r="F2188" s="232" t="s">
        <v>271</v>
      </c>
      <c r="G2188" s="229"/>
      <c r="H2188" s="231" t="s">
        <v>19</v>
      </c>
      <c r="I2188" s="233"/>
      <c r="J2188" s="229"/>
      <c r="K2188" s="229"/>
      <c r="L2188" s="234"/>
      <c r="M2188" s="235"/>
      <c r="N2188" s="236"/>
      <c r="O2188" s="236"/>
      <c r="P2188" s="236"/>
      <c r="Q2188" s="236"/>
      <c r="R2188" s="236"/>
      <c r="S2188" s="236"/>
      <c r="T2188" s="237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38" t="s">
        <v>222</v>
      </c>
      <c r="AU2188" s="238" t="s">
        <v>83</v>
      </c>
      <c r="AV2188" s="13" t="s">
        <v>81</v>
      </c>
      <c r="AW2188" s="13" t="s">
        <v>34</v>
      </c>
      <c r="AX2188" s="13" t="s">
        <v>74</v>
      </c>
      <c r="AY2188" s="238" t="s">
        <v>213</v>
      </c>
    </row>
    <row r="2189" s="14" customFormat="1">
      <c r="A2189" s="14"/>
      <c r="B2189" s="239"/>
      <c r="C2189" s="240"/>
      <c r="D2189" s="230" t="s">
        <v>222</v>
      </c>
      <c r="E2189" s="241" t="s">
        <v>19</v>
      </c>
      <c r="F2189" s="242" t="s">
        <v>1243</v>
      </c>
      <c r="G2189" s="240"/>
      <c r="H2189" s="243">
        <v>1</v>
      </c>
      <c r="I2189" s="244"/>
      <c r="J2189" s="240"/>
      <c r="K2189" s="240"/>
      <c r="L2189" s="245"/>
      <c r="M2189" s="246"/>
      <c r="N2189" s="247"/>
      <c r="O2189" s="247"/>
      <c r="P2189" s="247"/>
      <c r="Q2189" s="247"/>
      <c r="R2189" s="247"/>
      <c r="S2189" s="247"/>
      <c r="T2189" s="248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49" t="s">
        <v>222</v>
      </c>
      <c r="AU2189" s="249" t="s">
        <v>83</v>
      </c>
      <c r="AV2189" s="14" t="s">
        <v>83</v>
      </c>
      <c r="AW2189" s="14" t="s">
        <v>34</v>
      </c>
      <c r="AX2189" s="14" t="s">
        <v>74</v>
      </c>
      <c r="AY2189" s="249" t="s">
        <v>213</v>
      </c>
    </row>
    <row r="2190" s="14" customFormat="1">
      <c r="A2190" s="14"/>
      <c r="B2190" s="239"/>
      <c r="C2190" s="240"/>
      <c r="D2190" s="230" t="s">
        <v>222</v>
      </c>
      <c r="E2190" s="241" t="s">
        <v>19</v>
      </c>
      <c r="F2190" s="242" t="s">
        <v>2461</v>
      </c>
      <c r="G2190" s="240"/>
      <c r="H2190" s="243">
        <v>2</v>
      </c>
      <c r="I2190" s="244"/>
      <c r="J2190" s="240"/>
      <c r="K2190" s="240"/>
      <c r="L2190" s="245"/>
      <c r="M2190" s="246"/>
      <c r="N2190" s="247"/>
      <c r="O2190" s="247"/>
      <c r="P2190" s="247"/>
      <c r="Q2190" s="247"/>
      <c r="R2190" s="247"/>
      <c r="S2190" s="247"/>
      <c r="T2190" s="248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49" t="s">
        <v>222</v>
      </c>
      <c r="AU2190" s="249" t="s">
        <v>83</v>
      </c>
      <c r="AV2190" s="14" t="s">
        <v>83</v>
      </c>
      <c r="AW2190" s="14" t="s">
        <v>34</v>
      </c>
      <c r="AX2190" s="14" t="s">
        <v>74</v>
      </c>
      <c r="AY2190" s="249" t="s">
        <v>213</v>
      </c>
    </row>
    <row r="2191" s="14" customFormat="1">
      <c r="A2191" s="14"/>
      <c r="B2191" s="239"/>
      <c r="C2191" s="240"/>
      <c r="D2191" s="230" t="s">
        <v>222</v>
      </c>
      <c r="E2191" s="241" t="s">
        <v>19</v>
      </c>
      <c r="F2191" s="242" t="s">
        <v>2462</v>
      </c>
      <c r="G2191" s="240"/>
      <c r="H2191" s="243">
        <v>1</v>
      </c>
      <c r="I2191" s="244"/>
      <c r="J2191" s="240"/>
      <c r="K2191" s="240"/>
      <c r="L2191" s="245"/>
      <c r="M2191" s="246"/>
      <c r="N2191" s="247"/>
      <c r="O2191" s="247"/>
      <c r="P2191" s="247"/>
      <c r="Q2191" s="247"/>
      <c r="R2191" s="247"/>
      <c r="S2191" s="247"/>
      <c r="T2191" s="248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49" t="s">
        <v>222</v>
      </c>
      <c r="AU2191" s="249" t="s">
        <v>83</v>
      </c>
      <c r="AV2191" s="14" t="s">
        <v>83</v>
      </c>
      <c r="AW2191" s="14" t="s">
        <v>34</v>
      </c>
      <c r="AX2191" s="14" t="s">
        <v>74</v>
      </c>
      <c r="AY2191" s="249" t="s">
        <v>213</v>
      </c>
    </row>
    <row r="2192" s="14" customFormat="1">
      <c r="A2192" s="14"/>
      <c r="B2192" s="239"/>
      <c r="C2192" s="240"/>
      <c r="D2192" s="230" t="s">
        <v>222</v>
      </c>
      <c r="E2192" s="241" t="s">
        <v>19</v>
      </c>
      <c r="F2192" s="242" t="s">
        <v>2463</v>
      </c>
      <c r="G2192" s="240"/>
      <c r="H2192" s="243">
        <v>1</v>
      </c>
      <c r="I2192" s="244"/>
      <c r="J2192" s="240"/>
      <c r="K2192" s="240"/>
      <c r="L2192" s="245"/>
      <c r="M2192" s="246"/>
      <c r="N2192" s="247"/>
      <c r="O2192" s="247"/>
      <c r="P2192" s="247"/>
      <c r="Q2192" s="247"/>
      <c r="R2192" s="247"/>
      <c r="S2192" s="247"/>
      <c r="T2192" s="248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49" t="s">
        <v>222</v>
      </c>
      <c r="AU2192" s="249" t="s">
        <v>83</v>
      </c>
      <c r="AV2192" s="14" t="s">
        <v>83</v>
      </c>
      <c r="AW2192" s="14" t="s">
        <v>34</v>
      </c>
      <c r="AX2192" s="14" t="s">
        <v>74</v>
      </c>
      <c r="AY2192" s="249" t="s">
        <v>213</v>
      </c>
    </row>
    <row r="2193" s="15" customFormat="1">
      <c r="A2193" s="15"/>
      <c r="B2193" s="250"/>
      <c r="C2193" s="251"/>
      <c r="D2193" s="230" t="s">
        <v>222</v>
      </c>
      <c r="E2193" s="252" t="s">
        <v>19</v>
      </c>
      <c r="F2193" s="253" t="s">
        <v>228</v>
      </c>
      <c r="G2193" s="251"/>
      <c r="H2193" s="254">
        <v>5</v>
      </c>
      <c r="I2193" s="255"/>
      <c r="J2193" s="251"/>
      <c r="K2193" s="251"/>
      <c r="L2193" s="256"/>
      <c r="M2193" s="257"/>
      <c r="N2193" s="258"/>
      <c r="O2193" s="258"/>
      <c r="P2193" s="258"/>
      <c r="Q2193" s="258"/>
      <c r="R2193" s="258"/>
      <c r="S2193" s="258"/>
      <c r="T2193" s="259"/>
      <c r="U2193" s="15"/>
      <c r="V2193" s="15"/>
      <c r="W2193" s="15"/>
      <c r="X2193" s="15"/>
      <c r="Y2193" s="15"/>
      <c r="Z2193" s="15"/>
      <c r="AA2193" s="15"/>
      <c r="AB2193" s="15"/>
      <c r="AC2193" s="15"/>
      <c r="AD2193" s="15"/>
      <c r="AE2193" s="15"/>
      <c r="AT2193" s="260" t="s">
        <v>222</v>
      </c>
      <c r="AU2193" s="260" t="s">
        <v>83</v>
      </c>
      <c r="AV2193" s="15" t="s">
        <v>220</v>
      </c>
      <c r="AW2193" s="15" t="s">
        <v>34</v>
      </c>
      <c r="AX2193" s="15" t="s">
        <v>81</v>
      </c>
      <c r="AY2193" s="260" t="s">
        <v>213</v>
      </c>
    </row>
    <row r="2194" s="2" customFormat="1" ht="16.5" customHeight="1">
      <c r="A2194" s="40"/>
      <c r="B2194" s="41"/>
      <c r="C2194" s="272" t="s">
        <v>2892</v>
      </c>
      <c r="D2194" s="272" t="s">
        <v>310</v>
      </c>
      <c r="E2194" s="273" t="s">
        <v>2893</v>
      </c>
      <c r="F2194" s="274" t="s">
        <v>2894</v>
      </c>
      <c r="G2194" s="275" t="s">
        <v>501</v>
      </c>
      <c r="H2194" s="276">
        <v>2</v>
      </c>
      <c r="I2194" s="277"/>
      <c r="J2194" s="278">
        <f>ROUND(I2194*H2194,2)</f>
        <v>0</v>
      </c>
      <c r="K2194" s="274" t="s">
        <v>19</v>
      </c>
      <c r="L2194" s="279"/>
      <c r="M2194" s="280" t="s">
        <v>19</v>
      </c>
      <c r="N2194" s="281" t="s">
        <v>45</v>
      </c>
      <c r="O2194" s="86"/>
      <c r="P2194" s="224">
        <f>O2194*H2194</f>
        <v>0</v>
      </c>
      <c r="Q2194" s="224">
        <v>0</v>
      </c>
      <c r="R2194" s="224">
        <f>Q2194*H2194</f>
        <v>0</v>
      </c>
      <c r="S2194" s="224">
        <v>0</v>
      </c>
      <c r="T2194" s="225">
        <f>S2194*H2194</f>
        <v>0</v>
      </c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R2194" s="226" t="s">
        <v>397</v>
      </c>
      <c r="AT2194" s="226" t="s">
        <v>310</v>
      </c>
      <c r="AU2194" s="226" t="s">
        <v>83</v>
      </c>
      <c r="AY2194" s="19" t="s">
        <v>213</v>
      </c>
      <c r="BE2194" s="227">
        <f>IF(N2194="základní",J2194,0)</f>
        <v>0</v>
      </c>
      <c r="BF2194" s="227">
        <f>IF(N2194="snížená",J2194,0)</f>
        <v>0</v>
      </c>
      <c r="BG2194" s="227">
        <f>IF(N2194="zákl. přenesená",J2194,0)</f>
        <v>0</v>
      </c>
      <c r="BH2194" s="227">
        <f>IF(N2194="sníž. přenesená",J2194,0)</f>
        <v>0</v>
      </c>
      <c r="BI2194" s="227">
        <f>IF(N2194="nulová",J2194,0)</f>
        <v>0</v>
      </c>
      <c r="BJ2194" s="19" t="s">
        <v>81</v>
      </c>
      <c r="BK2194" s="227">
        <f>ROUND(I2194*H2194,2)</f>
        <v>0</v>
      </c>
      <c r="BL2194" s="19" t="s">
        <v>309</v>
      </c>
      <c r="BM2194" s="226" t="s">
        <v>2895</v>
      </c>
    </row>
    <row r="2195" s="13" customFormat="1">
      <c r="A2195" s="13"/>
      <c r="B2195" s="228"/>
      <c r="C2195" s="229"/>
      <c r="D2195" s="230" t="s">
        <v>222</v>
      </c>
      <c r="E2195" s="231" t="s">
        <v>19</v>
      </c>
      <c r="F2195" s="232" t="s">
        <v>2896</v>
      </c>
      <c r="G2195" s="229"/>
      <c r="H2195" s="231" t="s">
        <v>19</v>
      </c>
      <c r="I2195" s="233"/>
      <c r="J2195" s="229"/>
      <c r="K2195" s="229"/>
      <c r="L2195" s="234"/>
      <c r="M2195" s="235"/>
      <c r="N2195" s="236"/>
      <c r="O2195" s="236"/>
      <c r="P2195" s="236"/>
      <c r="Q2195" s="236"/>
      <c r="R2195" s="236"/>
      <c r="S2195" s="236"/>
      <c r="T2195" s="237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38" t="s">
        <v>222</v>
      </c>
      <c r="AU2195" s="238" t="s">
        <v>83</v>
      </c>
      <c r="AV2195" s="13" t="s">
        <v>81</v>
      </c>
      <c r="AW2195" s="13" t="s">
        <v>34</v>
      </c>
      <c r="AX2195" s="13" t="s">
        <v>74</v>
      </c>
      <c r="AY2195" s="238" t="s">
        <v>213</v>
      </c>
    </row>
    <row r="2196" s="14" customFormat="1">
      <c r="A2196" s="14"/>
      <c r="B2196" s="239"/>
      <c r="C2196" s="240"/>
      <c r="D2196" s="230" t="s">
        <v>222</v>
      </c>
      <c r="E2196" s="241" t="s">
        <v>19</v>
      </c>
      <c r="F2196" s="242" t="s">
        <v>2897</v>
      </c>
      <c r="G2196" s="240"/>
      <c r="H2196" s="243">
        <v>2</v>
      </c>
      <c r="I2196" s="244"/>
      <c r="J2196" s="240"/>
      <c r="K2196" s="240"/>
      <c r="L2196" s="245"/>
      <c r="M2196" s="246"/>
      <c r="N2196" s="247"/>
      <c r="O2196" s="247"/>
      <c r="P2196" s="247"/>
      <c r="Q2196" s="247"/>
      <c r="R2196" s="247"/>
      <c r="S2196" s="247"/>
      <c r="T2196" s="248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49" t="s">
        <v>222</v>
      </c>
      <c r="AU2196" s="249" t="s">
        <v>83</v>
      </c>
      <c r="AV2196" s="14" t="s">
        <v>83</v>
      </c>
      <c r="AW2196" s="14" t="s">
        <v>34</v>
      </c>
      <c r="AX2196" s="14" t="s">
        <v>81</v>
      </c>
      <c r="AY2196" s="249" t="s">
        <v>213</v>
      </c>
    </row>
    <row r="2197" s="2" customFormat="1" ht="16.5" customHeight="1">
      <c r="A2197" s="40"/>
      <c r="B2197" s="41"/>
      <c r="C2197" s="272" t="s">
        <v>2898</v>
      </c>
      <c r="D2197" s="272" t="s">
        <v>310</v>
      </c>
      <c r="E2197" s="273" t="s">
        <v>2899</v>
      </c>
      <c r="F2197" s="274" t="s">
        <v>2900</v>
      </c>
      <c r="G2197" s="275" t="s">
        <v>501</v>
      </c>
      <c r="H2197" s="276">
        <v>1</v>
      </c>
      <c r="I2197" s="277"/>
      <c r="J2197" s="278">
        <f>ROUND(I2197*H2197,2)</f>
        <v>0</v>
      </c>
      <c r="K2197" s="274" t="s">
        <v>19</v>
      </c>
      <c r="L2197" s="279"/>
      <c r="M2197" s="280" t="s">
        <v>19</v>
      </c>
      <c r="N2197" s="281" t="s">
        <v>45</v>
      </c>
      <c r="O2197" s="86"/>
      <c r="P2197" s="224">
        <f>O2197*H2197</f>
        <v>0</v>
      </c>
      <c r="Q2197" s="224">
        <v>0</v>
      </c>
      <c r="R2197" s="224">
        <f>Q2197*H2197</f>
        <v>0</v>
      </c>
      <c r="S2197" s="224">
        <v>0</v>
      </c>
      <c r="T2197" s="225">
        <f>S2197*H2197</f>
        <v>0</v>
      </c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R2197" s="226" t="s">
        <v>397</v>
      </c>
      <c r="AT2197" s="226" t="s">
        <v>310</v>
      </c>
      <c r="AU2197" s="226" t="s">
        <v>83</v>
      </c>
      <c r="AY2197" s="19" t="s">
        <v>213</v>
      </c>
      <c r="BE2197" s="227">
        <f>IF(N2197="základní",J2197,0)</f>
        <v>0</v>
      </c>
      <c r="BF2197" s="227">
        <f>IF(N2197="snížená",J2197,0)</f>
        <v>0</v>
      </c>
      <c r="BG2197" s="227">
        <f>IF(N2197="zákl. přenesená",J2197,0)</f>
        <v>0</v>
      </c>
      <c r="BH2197" s="227">
        <f>IF(N2197="sníž. přenesená",J2197,0)</f>
        <v>0</v>
      </c>
      <c r="BI2197" s="227">
        <f>IF(N2197="nulová",J2197,0)</f>
        <v>0</v>
      </c>
      <c r="BJ2197" s="19" t="s">
        <v>81</v>
      </c>
      <c r="BK2197" s="227">
        <f>ROUND(I2197*H2197,2)</f>
        <v>0</v>
      </c>
      <c r="BL2197" s="19" t="s">
        <v>309</v>
      </c>
      <c r="BM2197" s="226" t="s">
        <v>2901</v>
      </c>
    </row>
    <row r="2198" s="13" customFormat="1">
      <c r="A2198" s="13"/>
      <c r="B2198" s="228"/>
      <c r="C2198" s="229"/>
      <c r="D2198" s="230" t="s">
        <v>222</v>
      </c>
      <c r="E2198" s="231" t="s">
        <v>19</v>
      </c>
      <c r="F2198" s="232" t="s">
        <v>2896</v>
      </c>
      <c r="G2198" s="229"/>
      <c r="H2198" s="231" t="s">
        <v>19</v>
      </c>
      <c r="I2198" s="233"/>
      <c r="J2198" s="229"/>
      <c r="K2198" s="229"/>
      <c r="L2198" s="234"/>
      <c r="M2198" s="235"/>
      <c r="N2198" s="236"/>
      <c r="O2198" s="236"/>
      <c r="P2198" s="236"/>
      <c r="Q2198" s="236"/>
      <c r="R2198" s="236"/>
      <c r="S2198" s="236"/>
      <c r="T2198" s="237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38" t="s">
        <v>222</v>
      </c>
      <c r="AU2198" s="238" t="s">
        <v>83</v>
      </c>
      <c r="AV2198" s="13" t="s">
        <v>81</v>
      </c>
      <c r="AW2198" s="13" t="s">
        <v>34</v>
      </c>
      <c r="AX2198" s="13" t="s">
        <v>74</v>
      </c>
      <c r="AY2198" s="238" t="s">
        <v>213</v>
      </c>
    </row>
    <row r="2199" s="14" customFormat="1">
      <c r="A2199" s="14"/>
      <c r="B2199" s="239"/>
      <c r="C2199" s="240"/>
      <c r="D2199" s="230" t="s">
        <v>222</v>
      </c>
      <c r="E2199" s="241" t="s">
        <v>19</v>
      </c>
      <c r="F2199" s="242" t="s">
        <v>2902</v>
      </c>
      <c r="G2199" s="240"/>
      <c r="H2199" s="243">
        <v>1</v>
      </c>
      <c r="I2199" s="244"/>
      <c r="J2199" s="240"/>
      <c r="K2199" s="240"/>
      <c r="L2199" s="245"/>
      <c r="M2199" s="246"/>
      <c r="N2199" s="247"/>
      <c r="O2199" s="247"/>
      <c r="P2199" s="247"/>
      <c r="Q2199" s="247"/>
      <c r="R2199" s="247"/>
      <c r="S2199" s="247"/>
      <c r="T2199" s="248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T2199" s="249" t="s">
        <v>222</v>
      </c>
      <c r="AU2199" s="249" t="s">
        <v>83</v>
      </c>
      <c r="AV2199" s="14" t="s">
        <v>83</v>
      </c>
      <c r="AW2199" s="14" t="s">
        <v>34</v>
      </c>
      <c r="AX2199" s="14" t="s">
        <v>81</v>
      </c>
      <c r="AY2199" s="249" t="s">
        <v>213</v>
      </c>
    </row>
    <row r="2200" s="2" customFormat="1" ht="16.5" customHeight="1">
      <c r="A2200" s="40"/>
      <c r="B2200" s="41"/>
      <c r="C2200" s="272" t="s">
        <v>2903</v>
      </c>
      <c r="D2200" s="272" t="s">
        <v>310</v>
      </c>
      <c r="E2200" s="273" t="s">
        <v>2904</v>
      </c>
      <c r="F2200" s="274" t="s">
        <v>2894</v>
      </c>
      <c r="G2200" s="275" t="s">
        <v>501</v>
      </c>
      <c r="H2200" s="276">
        <v>1</v>
      </c>
      <c r="I2200" s="277"/>
      <c r="J2200" s="278">
        <f>ROUND(I2200*H2200,2)</f>
        <v>0</v>
      </c>
      <c r="K2200" s="274" t="s">
        <v>19</v>
      </c>
      <c r="L2200" s="279"/>
      <c r="M2200" s="280" t="s">
        <v>19</v>
      </c>
      <c r="N2200" s="281" t="s">
        <v>45</v>
      </c>
      <c r="O2200" s="86"/>
      <c r="P2200" s="224">
        <f>O2200*H2200</f>
        <v>0</v>
      </c>
      <c r="Q2200" s="224">
        <v>0</v>
      </c>
      <c r="R2200" s="224">
        <f>Q2200*H2200</f>
        <v>0</v>
      </c>
      <c r="S2200" s="224">
        <v>0</v>
      </c>
      <c r="T2200" s="225">
        <f>S2200*H2200</f>
        <v>0</v>
      </c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R2200" s="226" t="s">
        <v>397</v>
      </c>
      <c r="AT2200" s="226" t="s">
        <v>310</v>
      </c>
      <c r="AU2200" s="226" t="s">
        <v>83</v>
      </c>
      <c r="AY2200" s="19" t="s">
        <v>213</v>
      </c>
      <c r="BE2200" s="227">
        <f>IF(N2200="základní",J2200,0)</f>
        <v>0</v>
      </c>
      <c r="BF2200" s="227">
        <f>IF(N2200="snížená",J2200,0)</f>
        <v>0</v>
      </c>
      <c r="BG2200" s="227">
        <f>IF(N2200="zákl. přenesená",J2200,0)</f>
        <v>0</v>
      </c>
      <c r="BH2200" s="227">
        <f>IF(N2200="sníž. přenesená",J2200,0)</f>
        <v>0</v>
      </c>
      <c r="BI2200" s="227">
        <f>IF(N2200="nulová",J2200,0)</f>
        <v>0</v>
      </c>
      <c r="BJ2200" s="19" t="s">
        <v>81</v>
      </c>
      <c r="BK2200" s="227">
        <f>ROUND(I2200*H2200,2)</f>
        <v>0</v>
      </c>
      <c r="BL2200" s="19" t="s">
        <v>309</v>
      </c>
      <c r="BM2200" s="226" t="s">
        <v>2905</v>
      </c>
    </row>
    <row r="2201" s="13" customFormat="1">
      <c r="A2201" s="13"/>
      <c r="B2201" s="228"/>
      <c r="C2201" s="229"/>
      <c r="D2201" s="230" t="s">
        <v>222</v>
      </c>
      <c r="E2201" s="231" t="s">
        <v>19</v>
      </c>
      <c r="F2201" s="232" t="s">
        <v>2896</v>
      </c>
      <c r="G2201" s="229"/>
      <c r="H2201" s="231" t="s">
        <v>19</v>
      </c>
      <c r="I2201" s="233"/>
      <c r="J2201" s="229"/>
      <c r="K2201" s="229"/>
      <c r="L2201" s="234"/>
      <c r="M2201" s="235"/>
      <c r="N2201" s="236"/>
      <c r="O2201" s="236"/>
      <c r="P2201" s="236"/>
      <c r="Q2201" s="236"/>
      <c r="R2201" s="236"/>
      <c r="S2201" s="236"/>
      <c r="T2201" s="237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38" t="s">
        <v>222</v>
      </c>
      <c r="AU2201" s="238" t="s">
        <v>83</v>
      </c>
      <c r="AV2201" s="13" t="s">
        <v>81</v>
      </c>
      <c r="AW2201" s="13" t="s">
        <v>34</v>
      </c>
      <c r="AX2201" s="13" t="s">
        <v>74</v>
      </c>
      <c r="AY2201" s="238" t="s">
        <v>213</v>
      </c>
    </row>
    <row r="2202" s="14" customFormat="1">
      <c r="A2202" s="14"/>
      <c r="B2202" s="239"/>
      <c r="C2202" s="240"/>
      <c r="D2202" s="230" t="s">
        <v>222</v>
      </c>
      <c r="E2202" s="241" t="s">
        <v>19</v>
      </c>
      <c r="F2202" s="242" t="s">
        <v>2906</v>
      </c>
      <c r="G2202" s="240"/>
      <c r="H2202" s="243">
        <v>1</v>
      </c>
      <c r="I2202" s="244"/>
      <c r="J2202" s="240"/>
      <c r="K2202" s="240"/>
      <c r="L2202" s="245"/>
      <c r="M2202" s="246"/>
      <c r="N2202" s="247"/>
      <c r="O2202" s="247"/>
      <c r="P2202" s="247"/>
      <c r="Q2202" s="247"/>
      <c r="R2202" s="247"/>
      <c r="S2202" s="247"/>
      <c r="T2202" s="248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49" t="s">
        <v>222</v>
      </c>
      <c r="AU2202" s="249" t="s">
        <v>83</v>
      </c>
      <c r="AV2202" s="14" t="s">
        <v>83</v>
      </c>
      <c r="AW2202" s="14" t="s">
        <v>34</v>
      </c>
      <c r="AX2202" s="14" t="s">
        <v>81</v>
      </c>
      <c r="AY2202" s="249" t="s">
        <v>213</v>
      </c>
    </row>
    <row r="2203" s="2" customFormat="1" ht="16.5" customHeight="1">
      <c r="A2203" s="40"/>
      <c r="B2203" s="41"/>
      <c r="C2203" s="272" t="s">
        <v>2907</v>
      </c>
      <c r="D2203" s="272" t="s">
        <v>310</v>
      </c>
      <c r="E2203" s="273" t="s">
        <v>2908</v>
      </c>
      <c r="F2203" s="274" t="s">
        <v>2900</v>
      </c>
      <c r="G2203" s="275" t="s">
        <v>501</v>
      </c>
      <c r="H2203" s="276">
        <v>1</v>
      </c>
      <c r="I2203" s="277"/>
      <c r="J2203" s="278">
        <f>ROUND(I2203*H2203,2)</f>
        <v>0</v>
      </c>
      <c r="K2203" s="274" t="s">
        <v>19</v>
      </c>
      <c r="L2203" s="279"/>
      <c r="M2203" s="280" t="s">
        <v>19</v>
      </c>
      <c r="N2203" s="281" t="s">
        <v>45</v>
      </c>
      <c r="O2203" s="86"/>
      <c r="P2203" s="224">
        <f>O2203*H2203</f>
        <v>0</v>
      </c>
      <c r="Q2203" s="224">
        <v>0</v>
      </c>
      <c r="R2203" s="224">
        <f>Q2203*H2203</f>
        <v>0</v>
      </c>
      <c r="S2203" s="224">
        <v>0</v>
      </c>
      <c r="T2203" s="225">
        <f>S2203*H2203</f>
        <v>0</v>
      </c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R2203" s="226" t="s">
        <v>397</v>
      </c>
      <c r="AT2203" s="226" t="s">
        <v>310</v>
      </c>
      <c r="AU2203" s="226" t="s">
        <v>83</v>
      </c>
      <c r="AY2203" s="19" t="s">
        <v>213</v>
      </c>
      <c r="BE2203" s="227">
        <f>IF(N2203="základní",J2203,0)</f>
        <v>0</v>
      </c>
      <c r="BF2203" s="227">
        <f>IF(N2203="snížená",J2203,0)</f>
        <v>0</v>
      </c>
      <c r="BG2203" s="227">
        <f>IF(N2203="zákl. přenesená",J2203,0)</f>
        <v>0</v>
      </c>
      <c r="BH2203" s="227">
        <f>IF(N2203="sníž. přenesená",J2203,0)</f>
        <v>0</v>
      </c>
      <c r="BI2203" s="227">
        <f>IF(N2203="nulová",J2203,0)</f>
        <v>0</v>
      </c>
      <c r="BJ2203" s="19" t="s">
        <v>81</v>
      </c>
      <c r="BK2203" s="227">
        <f>ROUND(I2203*H2203,2)</f>
        <v>0</v>
      </c>
      <c r="BL2203" s="19" t="s">
        <v>309</v>
      </c>
      <c r="BM2203" s="226" t="s">
        <v>2909</v>
      </c>
    </row>
    <row r="2204" s="13" customFormat="1">
      <c r="A2204" s="13"/>
      <c r="B2204" s="228"/>
      <c r="C2204" s="229"/>
      <c r="D2204" s="230" t="s">
        <v>222</v>
      </c>
      <c r="E2204" s="231" t="s">
        <v>19</v>
      </c>
      <c r="F2204" s="232" t="s">
        <v>2896</v>
      </c>
      <c r="G2204" s="229"/>
      <c r="H2204" s="231" t="s">
        <v>19</v>
      </c>
      <c r="I2204" s="233"/>
      <c r="J2204" s="229"/>
      <c r="K2204" s="229"/>
      <c r="L2204" s="234"/>
      <c r="M2204" s="235"/>
      <c r="N2204" s="236"/>
      <c r="O2204" s="236"/>
      <c r="P2204" s="236"/>
      <c r="Q2204" s="236"/>
      <c r="R2204" s="236"/>
      <c r="S2204" s="236"/>
      <c r="T2204" s="237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38" t="s">
        <v>222</v>
      </c>
      <c r="AU2204" s="238" t="s">
        <v>83</v>
      </c>
      <c r="AV2204" s="13" t="s">
        <v>81</v>
      </c>
      <c r="AW2204" s="13" t="s">
        <v>34</v>
      </c>
      <c r="AX2204" s="13" t="s">
        <v>74</v>
      </c>
      <c r="AY2204" s="238" t="s">
        <v>213</v>
      </c>
    </row>
    <row r="2205" s="14" customFormat="1">
      <c r="A2205" s="14"/>
      <c r="B2205" s="239"/>
      <c r="C2205" s="240"/>
      <c r="D2205" s="230" t="s">
        <v>222</v>
      </c>
      <c r="E2205" s="241" t="s">
        <v>19</v>
      </c>
      <c r="F2205" s="242" t="s">
        <v>2910</v>
      </c>
      <c r="G2205" s="240"/>
      <c r="H2205" s="243">
        <v>1</v>
      </c>
      <c r="I2205" s="244"/>
      <c r="J2205" s="240"/>
      <c r="K2205" s="240"/>
      <c r="L2205" s="245"/>
      <c r="M2205" s="246"/>
      <c r="N2205" s="247"/>
      <c r="O2205" s="247"/>
      <c r="P2205" s="247"/>
      <c r="Q2205" s="247"/>
      <c r="R2205" s="247"/>
      <c r="S2205" s="247"/>
      <c r="T2205" s="248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49" t="s">
        <v>222</v>
      </c>
      <c r="AU2205" s="249" t="s">
        <v>83</v>
      </c>
      <c r="AV2205" s="14" t="s">
        <v>83</v>
      </c>
      <c r="AW2205" s="14" t="s">
        <v>34</v>
      </c>
      <c r="AX2205" s="14" t="s">
        <v>81</v>
      </c>
      <c r="AY2205" s="249" t="s">
        <v>213</v>
      </c>
    </row>
    <row r="2206" s="2" customFormat="1">
      <c r="A2206" s="40"/>
      <c r="B2206" s="41"/>
      <c r="C2206" s="215" t="s">
        <v>2911</v>
      </c>
      <c r="D2206" s="215" t="s">
        <v>215</v>
      </c>
      <c r="E2206" s="216" t="s">
        <v>2912</v>
      </c>
      <c r="F2206" s="217" t="s">
        <v>2913</v>
      </c>
      <c r="G2206" s="218" t="s">
        <v>501</v>
      </c>
      <c r="H2206" s="219">
        <v>1</v>
      </c>
      <c r="I2206" s="220"/>
      <c r="J2206" s="221">
        <f>ROUND(I2206*H2206,2)</f>
        <v>0</v>
      </c>
      <c r="K2206" s="217" t="s">
        <v>219</v>
      </c>
      <c r="L2206" s="46"/>
      <c r="M2206" s="222" t="s">
        <v>19</v>
      </c>
      <c r="N2206" s="223" t="s">
        <v>45</v>
      </c>
      <c r="O2206" s="86"/>
      <c r="P2206" s="224">
        <f>O2206*H2206</f>
        <v>0</v>
      </c>
      <c r="Q2206" s="224">
        <v>0</v>
      </c>
      <c r="R2206" s="224">
        <f>Q2206*H2206</f>
        <v>0</v>
      </c>
      <c r="S2206" s="224">
        <v>0</v>
      </c>
      <c r="T2206" s="225">
        <f>S2206*H2206</f>
        <v>0</v>
      </c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R2206" s="226" t="s">
        <v>309</v>
      </c>
      <c r="AT2206" s="226" t="s">
        <v>215</v>
      </c>
      <c r="AU2206" s="226" t="s">
        <v>83</v>
      </c>
      <c r="AY2206" s="19" t="s">
        <v>213</v>
      </c>
      <c r="BE2206" s="227">
        <f>IF(N2206="základní",J2206,0)</f>
        <v>0</v>
      </c>
      <c r="BF2206" s="227">
        <f>IF(N2206="snížená",J2206,0)</f>
        <v>0</v>
      </c>
      <c r="BG2206" s="227">
        <f>IF(N2206="zákl. přenesená",J2206,0)</f>
        <v>0</v>
      </c>
      <c r="BH2206" s="227">
        <f>IF(N2206="sníž. přenesená",J2206,0)</f>
        <v>0</v>
      </c>
      <c r="BI2206" s="227">
        <f>IF(N2206="nulová",J2206,0)</f>
        <v>0</v>
      </c>
      <c r="BJ2206" s="19" t="s">
        <v>81</v>
      </c>
      <c r="BK2206" s="227">
        <f>ROUND(I2206*H2206,2)</f>
        <v>0</v>
      </c>
      <c r="BL2206" s="19" t="s">
        <v>309</v>
      </c>
      <c r="BM2206" s="226" t="s">
        <v>2914</v>
      </c>
    </row>
    <row r="2207" s="13" customFormat="1">
      <c r="A2207" s="13"/>
      <c r="B2207" s="228"/>
      <c r="C2207" s="229"/>
      <c r="D2207" s="230" t="s">
        <v>222</v>
      </c>
      <c r="E2207" s="231" t="s">
        <v>19</v>
      </c>
      <c r="F2207" s="232" t="s">
        <v>271</v>
      </c>
      <c r="G2207" s="229"/>
      <c r="H2207" s="231" t="s">
        <v>19</v>
      </c>
      <c r="I2207" s="233"/>
      <c r="J2207" s="229"/>
      <c r="K2207" s="229"/>
      <c r="L2207" s="234"/>
      <c r="M2207" s="235"/>
      <c r="N2207" s="236"/>
      <c r="O2207" s="236"/>
      <c r="P2207" s="236"/>
      <c r="Q2207" s="236"/>
      <c r="R2207" s="236"/>
      <c r="S2207" s="236"/>
      <c r="T2207" s="237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38" t="s">
        <v>222</v>
      </c>
      <c r="AU2207" s="238" t="s">
        <v>83</v>
      </c>
      <c r="AV2207" s="13" t="s">
        <v>81</v>
      </c>
      <c r="AW2207" s="13" t="s">
        <v>34</v>
      </c>
      <c r="AX2207" s="13" t="s">
        <v>74</v>
      </c>
      <c r="AY2207" s="238" t="s">
        <v>213</v>
      </c>
    </row>
    <row r="2208" s="14" customFormat="1">
      <c r="A2208" s="14"/>
      <c r="B2208" s="239"/>
      <c r="C2208" s="240"/>
      <c r="D2208" s="230" t="s">
        <v>222</v>
      </c>
      <c r="E2208" s="241" t="s">
        <v>19</v>
      </c>
      <c r="F2208" s="242" t="s">
        <v>2460</v>
      </c>
      <c r="G2208" s="240"/>
      <c r="H2208" s="243">
        <v>1</v>
      </c>
      <c r="I2208" s="244"/>
      <c r="J2208" s="240"/>
      <c r="K2208" s="240"/>
      <c r="L2208" s="245"/>
      <c r="M2208" s="246"/>
      <c r="N2208" s="247"/>
      <c r="O2208" s="247"/>
      <c r="P2208" s="247"/>
      <c r="Q2208" s="247"/>
      <c r="R2208" s="247"/>
      <c r="S2208" s="247"/>
      <c r="T2208" s="248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49" t="s">
        <v>222</v>
      </c>
      <c r="AU2208" s="249" t="s">
        <v>83</v>
      </c>
      <c r="AV2208" s="14" t="s">
        <v>83</v>
      </c>
      <c r="AW2208" s="14" t="s">
        <v>34</v>
      </c>
      <c r="AX2208" s="14" t="s">
        <v>81</v>
      </c>
      <c r="AY2208" s="249" t="s">
        <v>213</v>
      </c>
    </row>
    <row r="2209" s="2" customFormat="1" ht="16.5" customHeight="1">
      <c r="A2209" s="40"/>
      <c r="B2209" s="41"/>
      <c r="C2209" s="272" t="s">
        <v>2915</v>
      </c>
      <c r="D2209" s="272" t="s">
        <v>310</v>
      </c>
      <c r="E2209" s="273" t="s">
        <v>2916</v>
      </c>
      <c r="F2209" s="274" t="s">
        <v>2917</v>
      </c>
      <c r="G2209" s="275" t="s">
        <v>501</v>
      </c>
      <c r="H2209" s="276">
        <v>1</v>
      </c>
      <c r="I2209" s="277"/>
      <c r="J2209" s="278">
        <f>ROUND(I2209*H2209,2)</f>
        <v>0</v>
      </c>
      <c r="K2209" s="274" t="s">
        <v>19</v>
      </c>
      <c r="L2209" s="279"/>
      <c r="M2209" s="280" t="s">
        <v>19</v>
      </c>
      <c r="N2209" s="281" t="s">
        <v>45</v>
      </c>
      <c r="O2209" s="86"/>
      <c r="P2209" s="224">
        <f>O2209*H2209</f>
        <v>0</v>
      </c>
      <c r="Q2209" s="224">
        <v>0</v>
      </c>
      <c r="R2209" s="224">
        <f>Q2209*H2209</f>
        <v>0</v>
      </c>
      <c r="S2209" s="224">
        <v>0</v>
      </c>
      <c r="T2209" s="225">
        <f>S2209*H2209</f>
        <v>0</v>
      </c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R2209" s="226" t="s">
        <v>397</v>
      </c>
      <c r="AT2209" s="226" t="s">
        <v>310</v>
      </c>
      <c r="AU2209" s="226" t="s">
        <v>83</v>
      </c>
      <c r="AY2209" s="19" t="s">
        <v>213</v>
      </c>
      <c r="BE2209" s="227">
        <f>IF(N2209="základní",J2209,0)</f>
        <v>0</v>
      </c>
      <c r="BF2209" s="227">
        <f>IF(N2209="snížená",J2209,0)</f>
        <v>0</v>
      </c>
      <c r="BG2209" s="227">
        <f>IF(N2209="zákl. přenesená",J2209,0)</f>
        <v>0</v>
      </c>
      <c r="BH2209" s="227">
        <f>IF(N2209="sníž. přenesená",J2209,0)</f>
        <v>0</v>
      </c>
      <c r="BI2209" s="227">
        <f>IF(N2209="nulová",J2209,0)</f>
        <v>0</v>
      </c>
      <c r="BJ2209" s="19" t="s">
        <v>81</v>
      </c>
      <c r="BK2209" s="227">
        <f>ROUND(I2209*H2209,2)</f>
        <v>0</v>
      </c>
      <c r="BL2209" s="19" t="s">
        <v>309</v>
      </c>
      <c r="BM2209" s="226" t="s">
        <v>2918</v>
      </c>
    </row>
    <row r="2210" s="13" customFormat="1">
      <c r="A2210" s="13"/>
      <c r="B2210" s="228"/>
      <c r="C2210" s="229"/>
      <c r="D2210" s="230" t="s">
        <v>222</v>
      </c>
      <c r="E2210" s="231" t="s">
        <v>19</v>
      </c>
      <c r="F2210" s="232" t="s">
        <v>2896</v>
      </c>
      <c r="G2210" s="229"/>
      <c r="H2210" s="231" t="s">
        <v>19</v>
      </c>
      <c r="I2210" s="233"/>
      <c r="J2210" s="229"/>
      <c r="K2210" s="229"/>
      <c r="L2210" s="234"/>
      <c r="M2210" s="235"/>
      <c r="N2210" s="236"/>
      <c r="O2210" s="236"/>
      <c r="P2210" s="236"/>
      <c r="Q2210" s="236"/>
      <c r="R2210" s="236"/>
      <c r="S2210" s="236"/>
      <c r="T2210" s="237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38" t="s">
        <v>222</v>
      </c>
      <c r="AU2210" s="238" t="s">
        <v>83</v>
      </c>
      <c r="AV2210" s="13" t="s">
        <v>81</v>
      </c>
      <c r="AW2210" s="13" t="s">
        <v>34</v>
      </c>
      <c r="AX2210" s="13" t="s">
        <v>74</v>
      </c>
      <c r="AY2210" s="238" t="s">
        <v>213</v>
      </c>
    </row>
    <row r="2211" s="14" customFormat="1">
      <c r="A2211" s="14"/>
      <c r="B2211" s="239"/>
      <c r="C2211" s="240"/>
      <c r="D2211" s="230" t="s">
        <v>222</v>
      </c>
      <c r="E2211" s="241" t="s">
        <v>19</v>
      </c>
      <c r="F2211" s="242" t="s">
        <v>2919</v>
      </c>
      <c r="G2211" s="240"/>
      <c r="H2211" s="243">
        <v>1</v>
      </c>
      <c r="I2211" s="244"/>
      <c r="J2211" s="240"/>
      <c r="K2211" s="240"/>
      <c r="L2211" s="245"/>
      <c r="M2211" s="246"/>
      <c r="N2211" s="247"/>
      <c r="O2211" s="247"/>
      <c r="P2211" s="247"/>
      <c r="Q2211" s="247"/>
      <c r="R2211" s="247"/>
      <c r="S2211" s="247"/>
      <c r="T2211" s="248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49" t="s">
        <v>222</v>
      </c>
      <c r="AU2211" s="249" t="s">
        <v>83</v>
      </c>
      <c r="AV2211" s="14" t="s">
        <v>83</v>
      </c>
      <c r="AW2211" s="14" t="s">
        <v>34</v>
      </c>
      <c r="AX2211" s="14" t="s">
        <v>81</v>
      </c>
      <c r="AY2211" s="249" t="s">
        <v>213</v>
      </c>
    </row>
    <row r="2212" s="2" customFormat="1">
      <c r="A2212" s="40"/>
      <c r="B2212" s="41"/>
      <c r="C2212" s="215" t="s">
        <v>2920</v>
      </c>
      <c r="D2212" s="215" t="s">
        <v>215</v>
      </c>
      <c r="E2212" s="216" t="s">
        <v>2921</v>
      </c>
      <c r="F2212" s="217" t="s">
        <v>2922</v>
      </c>
      <c r="G2212" s="218" t="s">
        <v>501</v>
      </c>
      <c r="H2212" s="219">
        <v>3</v>
      </c>
      <c r="I2212" s="220"/>
      <c r="J2212" s="221">
        <f>ROUND(I2212*H2212,2)</f>
        <v>0</v>
      </c>
      <c r="K2212" s="217" t="s">
        <v>219</v>
      </c>
      <c r="L2212" s="46"/>
      <c r="M2212" s="222" t="s">
        <v>19</v>
      </c>
      <c r="N2212" s="223" t="s">
        <v>45</v>
      </c>
      <c r="O2212" s="86"/>
      <c r="P2212" s="224">
        <f>O2212*H2212</f>
        <v>0</v>
      </c>
      <c r="Q2212" s="224">
        <v>0</v>
      </c>
      <c r="R2212" s="224">
        <f>Q2212*H2212</f>
        <v>0</v>
      </c>
      <c r="S2212" s="224">
        <v>0</v>
      </c>
      <c r="T2212" s="225">
        <f>S2212*H2212</f>
        <v>0</v>
      </c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R2212" s="226" t="s">
        <v>309</v>
      </c>
      <c r="AT2212" s="226" t="s">
        <v>215</v>
      </c>
      <c r="AU2212" s="226" t="s">
        <v>83</v>
      </c>
      <c r="AY2212" s="19" t="s">
        <v>213</v>
      </c>
      <c r="BE2212" s="227">
        <f>IF(N2212="základní",J2212,0)</f>
        <v>0</v>
      </c>
      <c r="BF2212" s="227">
        <f>IF(N2212="snížená",J2212,0)</f>
        <v>0</v>
      </c>
      <c r="BG2212" s="227">
        <f>IF(N2212="zákl. přenesená",J2212,0)</f>
        <v>0</v>
      </c>
      <c r="BH2212" s="227">
        <f>IF(N2212="sníž. přenesená",J2212,0)</f>
        <v>0</v>
      </c>
      <c r="BI2212" s="227">
        <f>IF(N2212="nulová",J2212,0)</f>
        <v>0</v>
      </c>
      <c r="BJ2212" s="19" t="s">
        <v>81</v>
      </c>
      <c r="BK2212" s="227">
        <f>ROUND(I2212*H2212,2)</f>
        <v>0</v>
      </c>
      <c r="BL2212" s="19" t="s">
        <v>309</v>
      </c>
      <c r="BM2212" s="226" t="s">
        <v>2923</v>
      </c>
    </row>
    <row r="2213" s="13" customFormat="1">
      <c r="A2213" s="13"/>
      <c r="B2213" s="228"/>
      <c r="C2213" s="229"/>
      <c r="D2213" s="230" t="s">
        <v>222</v>
      </c>
      <c r="E2213" s="231" t="s">
        <v>19</v>
      </c>
      <c r="F2213" s="232" t="s">
        <v>271</v>
      </c>
      <c r="G2213" s="229"/>
      <c r="H2213" s="231" t="s">
        <v>19</v>
      </c>
      <c r="I2213" s="233"/>
      <c r="J2213" s="229"/>
      <c r="K2213" s="229"/>
      <c r="L2213" s="234"/>
      <c r="M2213" s="235"/>
      <c r="N2213" s="236"/>
      <c r="O2213" s="236"/>
      <c r="P2213" s="236"/>
      <c r="Q2213" s="236"/>
      <c r="R2213" s="236"/>
      <c r="S2213" s="236"/>
      <c r="T2213" s="237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38" t="s">
        <v>222</v>
      </c>
      <c r="AU2213" s="238" t="s">
        <v>83</v>
      </c>
      <c r="AV2213" s="13" t="s">
        <v>81</v>
      </c>
      <c r="AW2213" s="13" t="s">
        <v>34</v>
      </c>
      <c r="AX2213" s="13" t="s">
        <v>74</v>
      </c>
      <c r="AY2213" s="238" t="s">
        <v>213</v>
      </c>
    </row>
    <row r="2214" s="14" customFormat="1">
      <c r="A2214" s="14"/>
      <c r="B2214" s="239"/>
      <c r="C2214" s="240"/>
      <c r="D2214" s="230" t="s">
        <v>222</v>
      </c>
      <c r="E2214" s="241" t="s">
        <v>19</v>
      </c>
      <c r="F2214" s="242" t="s">
        <v>2464</v>
      </c>
      <c r="G2214" s="240"/>
      <c r="H2214" s="243">
        <v>3</v>
      </c>
      <c r="I2214" s="244"/>
      <c r="J2214" s="240"/>
      <c r="K2214" s="240"/>
      <c r="L2214" s="245"/>
      <c r="M2214" s="246"/>
      <c r="N2214" s="247"/>
      <c r="O2214" s="247"/>
      <c r="P2214" s="247"/>
      <c r="Q2214" s="247"/>
      <c r="R2214" s="247"/>
      <c r="S2214" s="247"/>
      <c r="T2214" s="248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49" t="s">
        <v>222</v>
      </c>
      <c r="AU2214" s="249" t="s">
        <v>83</v>
      </c>
      <c r="AV2214" s="14" t="s">
        <v>83</v>
      </c>
      <c r="AW2214" s="14" t="s">
        <v>34</v>
      </c>
      <c r="AX2214" s="14" t="s">
        <v>81</v>
      </c>
      <c r="AY2214" s="249" t="s">
        <v>213</v>
      </c>
    </row>
    <row r="2215" s="2" customFormat="1" ht="21.75" customHeight="1">
      <c r="A2215" s="40"/>
      <c r="B2215" s="41"/>
      <c r="C2215" s="272" t="s">
        <v>2924</v>
      </c>
      <c r="D2215" s="272" t="s">
        <v>310</v>
      </c>
      <c r="E2215" s="273" t="s">
        <v>2925</v>
      </c>
      <c r="F2215" s="274" t="s">
        <v>2926</v>
      </c>
      <c r="G2215" s="275" t="s">
        <v>501</v>
      </c>
      <c r="H2215" s="276">
        <v>3</v>
      </c>
      <c r="I2215" s="277"/>
      <c r="J2215" s="278">
        <f>ROUND(I2215*H2215,2)</f>
        <v>0</v>
      </c>
      <c r="K2215" s="274" t="s">
        <v>19</v>
      </c>
      <c r="L2215" s="279"/>
      <c r="M2215" s="280" t="s">
        <v>19</v>
      </c>
      <c r="N2215" s="281" t="s">
        <v>45</v>
      </c>
      <c r="O2215" s="86"/>
      <c r="P2215" s="224">
        <f>O2215*H2215</f>
        <v>0</v>
      </c>
      <c r="Q2215" s="224">
        <v>0</v>
      </c>
      <c r="R2215" s="224">
        <f>Q2215*H2215</f>
        <v>0</v>
      </c>
      <c r="S2215" s="224">
        <v>0</v>
      </c>
      <c r="T2215" s="225">
        <f>S2215*H2215</f>
        <v>0</v>
      </c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R2215" s="226" t="s">
        <v>397</v>
      </c>
      <c r="AT2215" s="226" t="s">
        <v>310</v>
      </c>
      <c r="AU2215" s="226" t="s">
        <v>83</v>
      </c>
      <c r="AY2215" s="19" t="s">
        <v>213</v>
      </c>
      <c r="BE2215" s="227">
        <f>IF(N2215="základní",J2215,0)</f>
        <v>0</v>
      </c>
      <c r="BF2215" s="227">
        <f>IF(N2215="snížená",J2215,0)</f>
        <v>0</v>
      </c>
      <c r="BG2215" s="227">
        <f>IF(N2215="zákl. přenesená",J2215,0)</f>
        <v>0</v>
      </c>
      <c r="BH2215" s="227">
        <f>IF(N2215="sníž. přenesená",J2215,0)</f>
        <v>0</v>
      </c>
      <c r="BI2215" s="227">
        <f>IF(N2215="nulová",J2215,0)</f>
        <v>0</v>
      </c>
      <c r="BJ2215" s="19" t="s">
        <v>81</v>
      </c>
      <c r="BK2215" s="227">
        <f>ROUND(I2215*H2215,2)</f>
        <v>0</v>
      </c>
      <c r="BL2215" s="19" t="s">
        <v>309</v>
      </c>
      <c r="BM2215" s="226" t="s">
        <v>2927</v>
      </c>
    </row>
    <row r="2216" s="13" customFormat="1">
      <c r="A2216" s="13"/>
      <c r="B2216" s="228"/>
      <c r="C2216" s="229"/>
      <c r="D2216" s="230" t="s">
        <v>222</v>
      </c>
      <c r="E2216" s="231" t="s">
        <v>19</v>
      </c>
      <c r="F2216" s="232" t="s">
        <v>2896</v>
      </c>
      <c r="G2216" s="229"/>
      <c r="H2216" s="231" t="s">
        <v>19</v>
      </c>
      <c r="I2216" s="233"/>
      <c r="J2216" s="229"/>
      <c r="K2216" s="229"/>
      <c r="L2216" s="234"/>
      <c r="M2216" s="235"/>
      <c r="N2216" s="236"/>
      <c r="O2216" s="236"/>
      <c r="P2216" s="236"/>
      <c r="Q2216" s="236"/>
      <c r="R2216" s="236"/>
      <c r="S2216" s="236"/>
      <c r="T2216" s="237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38" t="s">
        <v>222</v>
      </c>
      <c r="AU2216" s="238" t="s">
        <v>83</v>
      </c>
      <c r="AV2216" s="13" t="s">
        <v>81</v>
      </c>
      <c r="AW2216" s="13" t="s">
        <v>34</v>
      </c>
      <c r="AX2216" s="13" t="s">
        <v>74</v>
      </c>
      <c r="AY2216" s="238" t="s">
        <v>213</v>
      </c>
    </row>
    <row r="2217" s="14" customFormat="1">
      <c r="A2217" s="14"/>
      <c r="B2217" s="239"/>
      <c r="C2217" s="240"/>
      <c r="D2217" s="230" t="s">
        <v>222</v>
      </c>
      <c r="E2217" s="241" t="s">
        <v>19</v>
      </c>
      <c r="F2217" s="242" t="s">
        <v>2464</v>
      </c>
      <c r="G2217" s="240"/>
      <c r="H2217" s="243">
        <v>3</v>
      </c>
      <c r="I2217" s="244"/>
      <c r="J2217" s="240"/>
      <c r="K2217" s="240"/>
      <c r="L2217" s="245"/>
      <c r="M2217" s="246"/>
      <c r="N2217" s="247"/>
      <c r="O2217" s="247"/>
      <c r="P2217" s="247"/>
      <c r="Q2217" s="247"/>
      <c r="R2217" s="247"/>
      <c r="S2217" s="247"/>
      <c r="T2217" s="248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49" t="s">
        <v>222</v>
      </c>
      <c r="AU2217" s="249" t="s">
        <v>83</v>
      </c>
      <c r="AV2217" s="14" t="s">
        <v>83</v>
      </c>
      <c r="AW2217" s="14" t="s">
        <v>34</v>
      </c>
      <c r="AX2217" s="14" t="s">
        <v>81</v>
      </c>
      <c r="AY2217" s="249" t="s">
        <v>213</v>
      </c>
    </row>
    <row r="2218" s="2" customFormat="1" ht="33" customHeight="1">
      <c r="A2218" s="40"/>
      <c r="B2218" s="41"/>
      <c r="C2218" s="215" t="s">
        <v>2928</v>
      </c>
      <c r="D2218" s="215" t="s">
        <v>215</v>
      </c>
      <c r="E2218" s="216" t="s">
        <v>2929</v>
      </c>
      <c r="F2218" s="217" t="s">
        <v>2930</v>
      </c>
      <c r="G2218" s="218" t="s">
        <v>501</v>
      </c>
      <c r="H2218" s="219">
        <v>3</v>
      </c>
      <c r="I2218" s="220"/>
      <c r="J2218" s="221">
        <f>ROUND(I2218*H2218,2)</f>
        <v>0</v>
      </c>
      <c r="K2218" s="217" t="s">
        <v>219</v>
      </c>
      <c r="L2218" s="46"/>
      <c r="M2218" s="222" t="s">
        <v>19</v>
      </c>
      <c r="N2218" s="223" t="s">
        <v>45</v>
      </c>
      <c r="O2218" s="86"/>
      <c r="P2218" s="224">
        <f>O2218*H2218</f>
        <v>0</v>
      </c>
      <c r="Q2218" s="224">
        <v>0.00025999999999999998</v>
      </c>
      <c r="R2218" s="224">
        <f>Q2218*H2218</f>
        <v>0.00077999999999999988</v>
      </c>
      <c r="S2218" s="224">
        <v>0</v>
      </c>
      <c r="T2218" s="225">
        <f>S2218*H2218</f>
        <v>0</v>
      </c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R2218" s="226" t="s">
        <v>309</v>
      </c>
      <c r="AT2218" s="226" t="s">
        <v>215</v>
      </c>
      <c r="AU2218" s="226" t="s">
        <v>83</v>
      </c>
      <c r="AY2218" s="19" t="s">
        <v>213</v>
      </c>
      <c r="BE2218" s="227">
        <f>IF(N2218="základní",J2218,0)</f>
        <v>0</v>
      </c>
      <c r="BF2218" s="227">
        <f>IF(N2218="snížená",J2218,0)</f>
        <v>0</v>
      </c>
      <c r="BG2218" s="227">
        <f>IF(N2218="zákl. přenesená",J2218,0)</f>
        <v>0</v>
      </c>
      <c r="BH2218" s="227">
        <f>IF(N2218="sníž. přenesená",J2218,0)</f>
        <v>0</v>
      </c>
      <c r="BI2218" s="227">
        <f>IF(N2218="nulová",J2218,0)</f>
        <v>0</v>
      </c>
      <c r="BJ2218" s="19" t="s">
        <v>81</v>
      </c>
      <c r="BK2218" s="227">
        <f>ROUND(I2218*H2218,2)</f>
        <v>0</v>
      </c>
      <c r="BL2218" s="19" t="s">
        <v>309</v>
      </c>
      <c r="BM2218" s="226" t="s">
        <v>2931</v>
      </c>
    </row>
    <row r="2219" s="13" customFormat="1">
      <c r="A2219" s="13"/>
      <c r="B2219" s="228"/>
      <c r="C2219" s="229"/>
      <c r="D2219" s="230" t="s">
        <v>222</v>
      </c>
      <c r="E2219" s="231" t="s">
        <v>19</v>
      </c>
      <c r="F2219" s="232" t="s">
        <v>271</v>
      </c>
      <c r="G2219" s="229"/>
      <c r="H2219" s="231" t="s">
        <v>19</v>
      </c>
      <c r="I2219" s="233"/>
      <c r="J2219" s="229"/>
      <c r="K2219" s="229"/>
      <c r="L2219" s="234"/>
      <c r="M2219" s="235"/>
      <c r="N2219" s="236"/>
      <c r="O2219" s="236"/>
      <c r="P2219" s="236"/>
      <c r="Q2219" s="236"/>
      <c r="R2219" s="236"/>
      <c r="S2219" s="236"/>
      <c r="T2219" s="237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38" t="s">
        <v>222</v>
      </c>
      <c r="AU2219" s="238" t="s">
        <v>83</v>
      </c>
      <c r="AV2219" s="13" t="s">
        <v>81</v>
      </c>
      <c r="AW2219" s="13" t="s">
        <v>34</v>
      </c>
      <c r="AX2219" s="13" t="s">
        <v>74</v>
      </c>
      <c r="AY2219" s="238" t="s">
        <v>213</v>
      </c>
    </row>
    <row r="2220" s="14" customFormat="1">
      <c r="A2220" s="14"/>
      <c r="B2220" s="239"/>
      <c r="C2220" s="240"/>
      <c r="D2220" s="230" t="s">
        <v>222</v>
      </c>
      <c r="E2220" s="241" t="s">
        <v>19</v>
      </c>
      <c r="F2220" s="242" t="s">
        <v>2932</v>
      </c>
      <c r="G2220" s="240"/>
      <c r="H2220" s="243">
        <v>3</v>
      </c>
      <c r="I2220" s="244"/>
      <c r="J2220" s="240"/>
      <c r="K2220" s="240"/>
      <c r="L2220" s="245"/>
      <c r="M2220" s="246"/>
      <c r="N2220" s="247"/>
      <c r="O2220" s="247"/>
      <c r="P2220" s="247"/>
      <c r="Q2220" s="247"/>
      <c r="R2220" s="247"/>
      <c r="S2220" s="247"/>
      <c r="T2220" s="248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49" t="s">
        <v>222</v>
      </c>
      <c r="AU2220" s="249" t="s">
        <v>83</v>
      </c>
      <c r="AV2220" s="14" t="s">
        <v>83</v>
      </c>
      <c r="AW2220" s="14" t="s">
        <v>34</v>
      </c>
      <c r="AX2220" s="14" t="s">
        <v>81</v>
      </c>
      <c r="AY2220" s="249" t="s">
        <v>213</v>
      </c>
    </row>
    <row r="2221" s="2" customFormat="1" ht="16.5" customHeight="1">
      <c r="A2221" s="40"/>
      <c r="B2221" s="41"/>
      <c r="C2221" s="272" t="s">
        <v>2933</v>
      </c>
      <c r="D2221" s="272" t="s">
        <v>310</v>
      </c>
      <c r="E2221" s="273" t="s">
        <v>2934</v>
      </c>
      <c r="F2221" s="274" t="s">
        <v>2935</v>
      </c>
      <c r="G2221" s="275" t="s">
        <v>501</v>
      </c>
      <c r="H2221" s="276">
        <v>3</v>
      </c>
      <c r="I2221" s="277"/>
      <c r="J2221" s="278">
        <f>ROUND(I2221*H2221,2)</f>
        <v>0</v>
      </c>
      <c r="K2221" s="274" t="s">
        <v>19</v>
      </c>
      <c r="L2221" s="279"/>
      <c r="M2221" s="280" t="s">
        <v>19</v>
      </c>
      <c r="N2221" s="281" t="s">
        <v>45</v>
      </c>
      <c r="O2221" s="86"/>
      <c r="P2221" s="224">
        <f>O2221*H2221</f>
        <v>0</v>
      </c>
      <c r="Q2221" s="224">
        <v>0.035000000000000003</v>
      </c>
      <c r="R2221" s="224">
        <f>Q2221*H2221</f>
        <v>0.10500000000000001</v>
      </c>
      <c r="S2221" s="224">
        <v>0</v>
      </c>
      <c r="T2221" s="225">
        <f>S2221*H2221</f>
        <v>0</v>
      </c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R2221" s="226" t="s">
        <v>397</v>
      </c>
      <c r="AT2221" s="226" t="s">
        <v>310</v>
      </c>
      <c r="AU2221" s="226" t="s">
        <v>83</v>
      </c>
      <c r="AY2221" s="19" t="s">
        <v>213</v>
      </c>
      <c r="BE2221" s="227">
        <f>IF(N2221="základní",J2221,0)</f>
        <v>0</v>
      </c>
      <c r="BF2221" s="227">
        <f>IF(N2221="snížená",J2221,0)</f>
        <v>0</v>
      </c>
      <c r="BG2221" s="227">
        <f>IF(N2221="zákl. přenesená",J2221,0)</f>
        <v>0</v>
      </c>
      <c r="BH2221" s="227">
        <f>IF(N2221="sníž. přenesená",J2221,0)</f>
        <v>0</v>
      </c>
      <c r="BI2221" s="227">
        <f>IF(N2221="nulová",J2221,0)</f>
        <v>0</v>
      </c>
      <c r="BJ2221" s="19" t="s">
        <v>81</v>
      </c>
      <c r="BK2221" s="227">
        <f>ROUND(I2221*H2221,2)</f>
        <v>0</v>
      </c>
      <c r="BL2221" s="19" t="s">
        <v>309</v>
      </c>
      <c r="BM2221" s="226" t="s">
        <v>2936</v>
      </c>
    </row>
    <row r="2222" s="2" customFormat="1" ht="33" customHeight="1">
      <c r="A2222" s="40"/>
      <c r="B2222" s="41"/>
      <c r="C2222" s="215" t="s">
        <v>2937</v>
      </c>
      <c r="D2222" s="215" t="s">
        <v>215</v>
      </c>
      <c r="E2222" s="216" t="s">
        <v>2938</v>
      </c>
      <c r="F2222" s="217" t="s">
        <v>2939</v>
      </c>
      <c r="G2222" s="218" t="s">
        <v>501</v>
      </c>
      <c r="H2222" s="219">
        <v>6</v>
      </c>
      <c r="I2222" s="220"/>
      <c r="J2222" s="221">
        <f>ROUND(I2222*H2222,2)</f>
        <v>0</v>
      </c>
      <c r="K2222" s="217" t="s">
        <v>219</v>
      </c>
      <c r="L2222" s="46"/>
      <c r="M2222" s="222" t="s">
        <v>19</v>
      </c>
      <c r="N2222" s="223" t="s">
        <v>45</v>
      </c>
      <c r="O2222" s="86"/>
      <c r="P2222" s="224">
        <f>O2222*H2222</f>
        <v>0</v>
      </c>
      <c r="Q2222" s="224">
        <v>0.00025999999999999998</v>
      </c>
      <c r="R2222" s="224">
        <f>Q2222*H2222</f>
        <v>0.0015599999999999998</v>
      </c>
      <c r="S2222" s="224">
        <v>0</v>
      </c>
      <c r="T2222" s="225">
        <f>S2222*H2222</f>
        <v>0</v>
      </c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R2222" s="226" t="s">
        <v>309</v>
      </c>
      <c r="AT2222" s="226" t="s">
        <v>215</v>
      </c>
      <c r="AU2222" s="226" t="s">
        <v>83</v>
      </c>
      <c r="AY2222" s="19" t="s">
        <v>213</v>
      </c>
      <c r="BE2222" s="227">
        <f>IF(N2222="základní",J2222,0)</f>
        <v>0</v>
      </c>
      <c r="BF2222" s="227">
        <f>IF(N2222="snížená",J2222,0)</f>
        <v>0</v>
      </c>
      <c r="BG2222" s="227">
        <f>IF(N2222="zákl. přenesená",J2222,0)</f>
        <v>0</v>
      </c>
      <c r="BH2222" s="227">
        <f>IF(N2222="sníž. přenesená",J2222,0)</f>
        <v>0</v>
      </c>
      <c r="BI2222" s="227">
        <f>IF(N2222="nulová",J2222,0)</f>
        <v>0</v>
      </c>
      <c r="BJ2222" s="19" t="s">
        <v>81</v>
      </c>
      <c r="BK2222" s="227">
        <f>ROUND(I2222*H2222,2)</f>
        <v>0</v>
      </c>
      <c r="BL2222" s="19" t="s">
        <v>309</v>
      </c>
      <c r="BM2222" s="226" t="s">
        <v>2940</v>
      </c>
    </row>
    <row r="2223" s="13" customFormat="1">
      <c r="A2223" s="13"/>
      <c r="B2223" s="228"/>
      <c r="C2223" s="229"/>
      <c r="D2223" s="230" t="s">
        <v>222</v>
      </c>
      <c r="E2223" s="231" t="s">
        <v>19</v>
      </c>
      <c r="F2223" s="232" t="s">
        <v>271</v>
      </c>
      <c r="G2223" s="229"/>
      <c r="H2223" s="231" t="s">
        <v>19</v>
      </c>
      <c r="I2223" s="233"/>
      <c r="J2223" s="229"/>
      <c r="K2223" s="229"/>
      <c r="L2223" s="234"/>
      <c r="M2223" s="235"/>
      <c r="N2223" s="236"/>
      <c r="O2223" s="236"/>
      <c r="P2223" s="236"/>
      <c r="Q2223" s="236"/>
      <c r="R2223" s="236"/>
      <c r="S2223" s="236"/>
      <c r="T2223" s="237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38" t="s">
        <v>222</v>
      </c>
      <c r="AU2223" s="238" t="s">
        <v>83</v>
      </c>
      <c r="AV2223" s="13" t="s">
        <v>81</v>
      </c>
      <c r="AW2223" s="13" t="s">
        <v>34</v>
      </c>
      <c r="AX2223" s="13" t="s">
        <v>74</v>
      </c>
      <c r="AY2223" s="238" t="s">
        <v>213</v>
      </c>
    </row>
    <row r="2224" s="14" customFormat="1">
      <c r="A2224" s="14"/>
      <c r="B2224" s="239"/>
      <c r="C2224" s="240"/>
      <c r="D2224" s="230" t="s">
        <v>222</v>
      </c>
      <c r="E2224" s="241" t="s">
        <v>19</v>
      </c>
      <c r="F2224" s="242" t="s">
        <v>2941</v>
      </c>
      <c r="G2224" s="240"/>
      <c r="H2224" s="243">
        <v>6</v>
      </c>
      <c r="I2224" s="244"/>
      <c r="J2224" s="240"/>
      <c r="K2224" s="240"/>
      <c r="L2224" s="245"/>
      <c r="M2224" s="246"/>
      <c r="N2224" s="247"/>
      <c r="O2224" s="247"/>
      <c r="P2224" s="247"/>
      <c r="Q2224" s="247"/>
      <c r="R2224" s="247"/>
      <c r="S2224" s="247"/>
      <c r="T2224" s="248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49" t="s">
        <v>222</v>
      </c>
      <c r="AU2224" s="249" t="s">
        <v>83</v>
      </c>
      <c r="AV2224" s="14" t="s">
        <v>83</v>
      </c>
      <c r="AW2224" s="14" t="s">
        <v>34</v>
      </c>
      <c r="AX2224" s="14" t="s">
        <v>81</v>
      </c>
      <c r="AY2224" s="249" t="s">
        <v>213</v>
      </c>
    </row>
    <row r="2225" s="2" customFormat="1" ht="16.5" customHeight="1">
      <c r="A2225" s="40"/>
      <c r="B2225" s="41"/>
      <c r="C2225" s="272" t="s">
        <v>2942</v>
      </c>
      <c r="D2225" s="272" t="s">
        <v>310</v>
      </c>
      <c r="E2225" s="273" t="s">
        <v>2943</v>
      </c>
      <c r="F2225" s="274" t="s">
        <v>2944</v>
      </c>
      <c r="G2225" s="275" t="s">
        <v>501</v>
      </c>
      <c r="H2225" s="276">
        <v>6</v>
      </c>
      <c r="I2225" s="277"/>
      <c r="J2225" s="278">
        <f>ROUND(I2225*H2225,2)</f>
        <v>0</v>
      </c>
      <c r="K2225" s="274" t="s">
        <v>19</v>
      </c>
      <c r="L2225" s="279"/>
      <c r="M2225" s="280" t="s">
        <v>19</v>
      </c>
      <c r="N2225" s="281" t="s">
        <v>45</v>
      </c>
      <c r="O2225" s="86"/>
      <c r="P2225" s="224">
        <f>O2225*H2225</f>
        <v>0</v>
      </c>
      <c r="Q2225" s="224">
        <v>0.049000000000000002</v>
      </c>
      <c r="R2225" s="224">
        <f>Q2225*H2225</f>
        <v>0.29400000000000004</v>
      </c>
      <c r="S2225" s="224">
        <v>0</v>
      </c>
      <c r="T2225" s="225">
        <f>S2225*H2225</f>
        <v>0</v>
      </c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R2225" s="226" t="s">
        <v>397</v>
      </c>
      <c r="AT2225" s="226" t="s">
        <v>310</v>
      </c>
      <c r="AU2225" s="226" t="s">
        <v>83</v>
      </c>
      <c r="AY2225" s="19" t="s">
        <v>213</v>
      </c>
      <c r="BE2225" s="227">
        <f>IF(N2225="základní",J2225,0)</f>
        <v>0</v>
      </c>
      <c r="BF2225" s="227">
        <f>IF(N2225="snížená",J2225,0)</f>
        <v>0</v>
      </c>
      <c r="BG2225" s="227">
        <f>IF(N2225="zákl. přenesená",J2225,0)</f>
        <v>0</v>
      </c>
      <c r="BH2225" s="227">
        <f>IF(N2225="sníž. přenesená",J2225,0)</f>
        <v>0</v>
      </c>
      <c r="BI2225" s="227">
        <f>IF(N2225="nulová",J2225,0)</f>
        <v>0</v>
      </c>
      <c r="BJ2225" s="19" t="s">
        <v>81</v>
      </c>
      <c r="BK2225" s="227">
        <f>ROUND(I2225*H2225,2)</f>
        <v>0</v>
      </c>
      <c r="BL2225" s="19" t="s">
        <v>309</v>
      </c>
      <c r="BM2225" s="226" t="s">
        <v>2945</v>
      </c>
    </row>
    <row r="2226" s="2" customFormat="1" ht="33" customHeight="1">
      <c r="A2226" s="40"/>
      <c r="B2226" s="41"/>
      <c r="C2226" s="215" t="s">
        <v>2946</v>
      </c>
      <c r="D2226" s="215" t="s">
        <v>215</v>
      </c>
      <c r="E2226" s="216" t="s">
        <v>2947</v>
      </c>
      <c r="F2226" s="217" t="s">
        <v>2948</v>
      </c>
      <c r="G2226" s="218" t="s">
        <v>501</v>
      </c>
      <c r="H2226" s="219">
        <v>5</v>
      </c>
      <c r="I2226" s="220"/>
      <c r="J2226" s="221">
        <f>ROUND(I2226*H2226,2)</f>
        <v>0</v>
      </c>
      <c r="K2226" s="217" t="s">
        <v>219</v>
      </c>
      <c r="L2226" s="46"/>
      <c r="M2226" s="222" t="s">
        <v>19</v>
      </c>
      <c r="N2226" s="223" t="s">
        <v>45</v>
      </c>
      <c r="O2226" s="86"/>
      <c r="P2226" s="224">
        <f>O2226*H2226</f>
        <v>0</v>
      </c>
      <c r="Q2226" s="224">
        <v>0.00025999999999999998</v>
      </c>
      <c r="R2226" s="224">
        <f>Q2226*H2226</f>
        <v>0.0012999999999999999</v>
      </c>
      <c r="S2226" s="224">
        <v>0</v>
      </c>
      <c r="T2226" s="225">
        <f>S2226*H2226</f>
        <v>0</v>
      </c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R2226" s="226" t="s">
        <v>309</v>
      </c>
      <c r="AT2226" s="226" t="s">
        <v>215</v>
      </c>
      <c r="AU2226" s="226" t="s">
        <v>83</v>
      </c>
      <c r="AY2226" s="19" t="s">
        <v>213</v>
      </c>
      <c r="BE2226" s="227">
        <f>IF(N2226="základní",J2226,0)</f>
        <v>0</v>
      </c>
      <c r="BF2226" s="227">
        <f>IF(N2226="snížená",J2226,0)</f>
        <v>0</v>
      </c>
      <c r="BG2226" s="227">
        <f>IF(N2226="zákl. přenesená",J2226,0)</f>
        <v>0</v>
      </c>
      <c r="BH2226" s="227">
        <f>IF(N2226="sníž. přenesená",J2226,0)</f>
        <v>0</v>
      </c>
      <c r="BI2226" s="227">
        <f>IF(N2226="nulová",J2226,0)</f>
        <v>0</v>
      </c>
      <c r="BJ2226" s="19" t="s">
        <v>81</v>
      </c>
      <c r="BK2226" s="227">
        <f>ROUND(I2226*H2226,2)</f>
        <v>0</v>
      </c>
      <c r="BL2226" s="19" t="s">
        <v>309</v>
      </c>
      <c r="BM2226" s="226" t="s">
        <v>2949</v>
      </c>
    </row>
    <row r="2227" s="13" customFormat="1">
      <c r="A2227" s="13"/>
      <c r="B2227" s="228"/>
      <c r="C2227" s="229"/>
      <c r="D2227" s="230" t="s">
        <v>222</v>
      </c>
      <c r="E2227" s="231" t="s">
        <v>19</v>
      </c>
      <c r="F2227" s="232" t="s">
        <v>2626</v>
      </c>
      <c r="G2227" s="229"/>
      <c r="H2227" s="231" t="s">
        <v>19</v>
      </c>
      <c r="I2227" s="233"/>
      <c r="J2227" s="229"/>
      <c r="K2227" s="229"/>
      <c r="L2227" s="234"/>
      <c r="M2227" s="235"/>
      <c r="N2227" s="236"/>
      <c r="O2227" s="236"/>
      <c r="P2227" s="236"/>
      <c r="Q2227" s="236"/>
      <c r="R2227" s="236"/>
      <c r="S2227" s="236"/>
      <c r="T2227" s="237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38" t="s">
        <v>222</v>
      </c>
      <c r="AU2227" s="238" t="s">
        <v>83</v>
      </c>
      <c r="AV2227" s="13" t="s">
        <v>81</v>
      </c>
      <c r="AW2227" s="13" t="s">
        <v>34</v>
      </c>
      <c r="AX2227" s="13" t="s">
        <v>74</v>
      </c>
      <c r="AY2227" s="238" t="s">
        <v>213</v>
      </c>
    </row>
    <row r="2228" s="14" customFormat="1">
      <c r="A2228" s="14"/>
      <c r="B2228" s="239"/>
      <c r="C2228" s="240"/>
      <c r="D2228" s="230" t="s">
        <v>222</v>
      </c>
      <c r="E2228" s="241" t="s">
        <v>19</v>
      </c>
      <c r="F2228" s="242" t="s">
        <v>2950</v>
      </c>
      <c r="G2228" s="240"/>
      <c r="H2228" s="243">
        <v>3</v>
      </c>
      <c r="I2228" s="244"/>
      <c r="J2228" s="240"/>
      <c r="K2228" s="240"/>
      <c r="L2228" s="245"/>
      <c r="M2228" s="246"/>
      <c r="N2228" s="247"/>
      <c r="O2228" s="247"/>
      <c r="P2228" s="247"/>
      <c r="Q2228" s="247"/>
      <c r="R2228" s="247"/>
      <c r="S2228" s="247"/>
      <c r="T2228" s="248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49" t="s">
        <v>222</v>
      </c>
      <c r="AU2228" s="249" t="s">
        <v>83</v>
      </c>
      <c r="AV2228" s="14" t="s">
        <v>83</v>
      </c>
      <c r="AW2228" s="14" t="s">
        <v>34</v>
      </c>
      <c r="AX2228" s="14" t="s">
        <v>74</v>
      </c>
      <c r="AY2228" s="249" t="s">
        <v>213</v>
      </c>
    </row>
    <row r="2229" s="14" customFormat="1">
      <c r="A2229" s="14"/>
      <c r="B2229" s="239"/>
      <c r="C2229" s="240"/>
      <c r="D2229" s="230" t="s">
        <v>222</v>
      </c>
      <c r="E2229" s="241" t="s">
        <v>19</v>
      </c>
      <c r="F2229" s="242" t="s">
        <v>2951</v>
      </c>
      <c r="G2229" s="240"/>
      <c r="H2229" s="243">
        <v>2</v>
      </c>
      <c r="I2229" s="244"/>
      <c r="J2229" s="240"/>
      <c r="K2229" s="240"/>
      <c r="L2229" s="245"/>
      <c r="M2229" s="246"/>
      <c r="N2229" s="247"/>
      <c r="O2229" s="247"/>
      <c r="P2229" s="247"/>
      <c r="Q2229" s="247"/>
      <c r="R2229" s="247"/>
      <c r="S2229" s="247"/>
      <c r="T2229" s="248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49" t="s">
        <v>222</v>
      </c>
      <c r="AU2229" s="249" t="s">
        <v>83</v>
      </c>
      <c r="AV2229" s="14" t="s">
        <v>83</v>
      </c>
      <c r="AW2229" s="14" t="s">
        <v>34</v>
      </c>
      <c r="AX2229" s="14" t="s">
        <v>74</v>
      </c>
      <c r="AY2229" s="249" t="s">
        <v>213</v>
      </c>
    </row>
    <row r="2230" s="15" customFormat="1">
      <c r="A2230" s="15"/>
      <c r="B2230" s="250"/>
      <c r="C2230" s="251"/>
      <c r="D2230" s="230" t="s">
        <v>222</v>
      </c>
      <c r="E2230" s="252" t="s">
        <v>19</v>
      </c>
      <c r="F2230" s="253" t="s">
        <v>228</v>
      </c>
      <c r="G2230" s="251"/>
      <c r="H2230" s="254">
        <v>5</v>
      </c>
      <c r="I2230" s="255"/>
      <c r="J2230" s="251"/>
      <c r="K2230" s="251"/>
      <c r="L2230" s="256"/>
      <c r="M2230" s="257"/>
      <c r="N2230" s="258"/>
      <c r="O2230" s="258"/>
      <c r="P2230" s="258"/>
      <c r="Q2230" s="258"/>
      <c r="R2230" s="258"/>
      <c r="S2230" s="258"/>
      <c r="T2230" s="259"/>
      <c r="U2230" s="15"/>
      <c r="V2230" s="15"/>
      <c r="W2230" s="15"/>
      <c r="X2230" s="15"/>
      <c r="Y2230" s="15"/>
      <c r="Z2230" s="15"/>
      <c r="AA2230" s="15"/>
      <c r="AB2230" s="15"/>
      <c r="AC2230" s="15"/>
      <c r="AD2230" s="15"/>
      <c r="AE2230" s="15"/>
      <c r="AT2230" s="260" t="s">
        <v>222</v>
      </c>
      <c r="AU2230" s="260" t="s">
        <v>83</v>
      </c>
      <c r="AV2230" s="15" t="s">
        <v>220</v>
      </c>
      <c r="AW2230" s="15" t="s">
        <v>34</v>
      </c>
      <c r="AX2230" s="15" t="s">
        <v>81</v>
      </c>
      <c r="AY2230" s="260" t="s">
        <v>213</v>
      </c>
    </row>
    <row r="2231" s="2" customFormat="1" ht="16.5" customHeight="1">
      <c r="A2231" s="40"/>
      <c r="B2231" s="41"/>
      <c r="C2231" s="272" t="s">
        <v>2952</v>
      </c>
      <c r="D2231" s="272" t="s">
        <v>310</v>
      </c>
      <c r="E2231" s="273" t="s">
        <v>2953</v>
      </c>
      <c r="F2231" s="274" t="s">
        <v>2954</v>
      </c>
      <c r="G2231" s="275" t="s">
        <v>501</v>
      </c>
      <c r="H2231" s="276">
        <v>3</v>
      </c>
      <c r="I2231" s="277"/>
      <c r="J2231" s="278">
        <f>ROUND(I2231*H2231,2)</f>
        <v>0</v>
      </c>
      <c r="K2231" s="274" t="s">
        <v>19</v>
      </c>
      <c r="L2231" s="279"/>
      <c r="M2231" s="280" t="s">
        <v>19</v>
      </c>
      <c r="N2231" s="281" t="s">
        <v>45</v>
      </c>
      <c r="O2231" s="86"/>
      <c r="P2231" s="224">
        <f>O2231*H2231</f>
        <v>0</v>
      </c>
      <c r="Q2231" s="224">
        <v>0.055</v>
      </c>
      <c r="R2231" s="224">
        <f>Q2231*H2231</f>
        <v>0.16500000000000001</v>
      </c>
      <c r="S2231" s="224">
        <v>0</v>
      </c>
      <c r="T2231" s="225">
        <f>S2231*H2231</f>
        <v>0</v>
      </c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R2231" s="226" t="s">
        <v>397</v>
      </c>
      <c r="AT2231" s="226" t="s">
        <v>310</v>
      </c>
      <c r="AU2231" s="226" t="s">
        <v>83</v>
      </c>
      <c r="AY2231" s="19" t="s">
        <v>213</v>
      </c>
      <c r="BE2231" s="227">
        <f>IF(N2231="základní",J2231,0)</f>
        <v>0</v>
      </c>
      <c r="BF2231" s="227">
        <f>IF(N2231="snížená",J2231,0)</f>
        <v>0</v>
      </c>
      <c r="BG2231" s="227">
        <f>IF(N2231="zákl. přenesená",J2231,0)</f>
        <v>0</v>
      </c>
      <c r="BH2231" s="227">
        <f>IF(N2231="sníž. přenesená",J2231,0)</f>
        <v>0</v>
      </c>
      <c r="BI2231" s="227">
        <f>IF(N2231="nulová",J2231,0)</f>
        <v>0</v>
      </c>
      <c r="BJ2231" s="19" t="s">
        <v>81</v>
      </c>
      <c r="BK2231" s="227">
        <f>ROUND(I2231*H2231,2)</f>
        <v>0</v>
      </c>
      <c r="BL2231" s="19" t="s">
        <v>309</v>
      </c>
      <c r="BM2231" s="226" t="s">
        <v>2955</v>
      </c>
    </row>
    <row r="2232" s="2" customFormat="1" ht="16.5" customHeight="1">
      <c r="A2232" s="40"/>
      <c r="B2232" s="41"/>
      <c r="C2232" s="272" t="s">
        <v>2956</v>
      </c>
      <c r="D2232" s="272" t="s">
        <v>310</v>
      </c>
      <c r="E2232" s="273" t="s">
        <v>2957</v>
      </c>
      <c r="F2232" s="274" t="s">
        <v>2958</v>
      </c>
      <c r="G2232" s="275" t="s">
        <v>501</v>
      </c>
      <c r="H2232" s="276">
        <v>2</v>
      </c>
      <c r="I2232" s="277"/>
      <c r="J2232" s="278">
        <f>ROUND(I2232*H2232,2)</f>
        <v>0</v>
      </c>
      <c r="K2232" s="274" t="s">
        <v>19</v>
      </c>
      <c r="L2232" s="279"/>
      <c r="M2232" s="280" t="s">
        <v>19</v>
      </c>
      <c r="N2232" s="281" t="s">
        <v>45</v>
      </c>
      <c r="O2232" s="86"/>
      <c r="P2232" s="224">
        <f>O2232*H2232</f>
        <v>0</v>
      </c>
      <c r="Q2232" s="224">
        <v>0</v>
      </c>
      <c r="R2232" s="224">
        <f>Q2232*H2232</f>
        <v>0</v>
      </c>
      <c r="S2232" s="224">
        <v>0</v>
      </c>
      <c r="T2232" s="225">
        <f>S2232*H2232</f>
        <v>0</v>
      </c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R2232" s="226" t="s">
        <v>397</v>
      </c>
      <c r="AT2232" s="226" t="s">
        <v>310</v>
      </c>
      <c r="AU2232" s="226" t="s">
        <v>83</v>
      </c>
      <c r="AY2232" s="19" t="s">
        <v>213</v>
      </c>
      <c r="BE2232" s="227">
        <f>IF(N2232="základní",J2232,0)</f>
        <v>0</v>
      </c>
      <c r="BF2232" s="227">
        <f>IF(N2232="snížená",J2232,0)</f>
        <v>0</v>
      </c>
      <c r="BG2232" s="227">
        <f>IF(N2232="zákl. přenesená",J2232,0)</f>
        <v>0</v>
      </c>
      <c r="BH2232" s="227">
        <f>IF(N2232="sníž. přenesená",J2232,0)</f>
        <v>0</v>
      </c>
      <c r="BI2232" s="227">
        <f>IF(N2232="nulová",J2232,0)</f>
        <v>0</v>
      </c>
      <c r="BJ2232" s="19" t="s">
        <v>81</v>
      </c>
      <c r="BK2232" s="227">
        <f>ROUND(I2232*H2232,2)</f>
        <v>0</v>
      </c>
      <c r="BL2232" s="19" t="s">
        <v>309</v>
      </c>
      <c r="BM2232" s="226" t="s">
        <v>2959</v>
      </c>
    </row>
    <row r="2233" s="2" customFormat="1" ht="16.5" customHeight="1">
      <c r="A2233" s="40"/>
      <c r="B2233" s="41"/>
      <c r="C2233" s="215" t="s">
        <v>2960</v>
      </c>
      <c r="D2233" s="215" t="s">
        <v>215</v>
      </c>
      <c r="E2233" s="216" t="s">
        <v>2961</v>
      </c>
      <c r="F2233" s="217" t="s">
        <v>2962</v>
      </c>
      <c r="G2233" s="218" t="s">
        <v>487</v>
      </c>
      <c r="H2233" s="219">
        <v>1</v>
      </c>
      <c r="I2233" s="220"/>
      <c r="J2233" s="221">
        <f>ROUND(I2233*H2233,2)</f>
        <v>0</v>
      </c>
      <c r="K2233" s="217" t="s">
        <v>19</v>
      </c>
      <c r="L2233" s="46"/>
      <c r="M2233" s="222" t="s">
        <v>19</v>
      </c>
      <c r="N2233" s="223" t="s">
        <v>45</v>
      </c>
      <c r="O2233" s="86"/>
      <c r="P2233" s="224">
        <f>O2233*H2233</f>
        <v>0</v>
      </c>
      <c r="Q2233" s="224">
        <v>0</v>
      </c>
      <c r="R2233" s="224">
        <f>Q2233*H2233</f>
        <v>0</v>
      </c>
      <c r="S2233" s="224">
        <v>0</v>
      </c>
      <c r="T2233" s="225">
        <f>S2233*H2233</f>
        <v>0</v>
      </c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R2233" s="226" t="s">
        <v>309</v>
      </c>
      <c r="AT2233" s="226" t="s">
        <v>215</v>
      </c>
      <c r="AU2233" s="226" t="s">
        <v>83</v>
      </c>
      <c r="AY2233" s="19" t="s">
        <v>213</v>
      </c>
      <c r="BE2233" s="227">
        <f>IF(N2233="základní",J2233,0)</f>
        <v>0</v>
      </c>
      <c r="BF2233" s="227">
        <f>IF(N2233="snížená",J2233,0)</f>
        <v>0</v>
      </c>
      <c r="BG2233" s="227">
        <f>IF(N2233="zákl. přenesená",J2233,0)</f>
        <v>0</v>
      </c>
      <c r="BH2233" s="227">
        <f>IF(N2233="sníž. přenesená",J2233,0)</f>
        <v>0</v>
      </c>
      <c r="BI2233" s="227">
        <f>IF(N2233="nulová",J2233,0)</f>
        <v>0</v>
      </c>
      <c r="BJ2233" s="19" t="s">
        <v>81</v>
      </c>
      <c r="BK2233" s="227">
        <f>ROUND(I2233*H2233,2)</f>
        <v>0</v>
      </c>
      <c r="BL2233" s="19" t="s">
        <v>309</v>
      </c>
      <c r="BM2233" s="226" t="s">
        <v>2963</v>
      </c>
    </row>
    <row r="2234" s="13" customFormat="1">
      <c r="A2234" s="13"/>
      <c r="B2234" s="228"/>
      <c r="C2234" s="229"/>
      <c r="D2234" s="230" t="s">
        <v>222</v>
      </c>
      <c r="E2234" s="231" t="s">
        <v>19</v>
      </c>
      <c r="F2234" s="232" t="s">
        <v>2964</v>
      </c>
      <c r="G2234" s="229"/>
      <c r="H2234" s="231" t="s">
        <v>19</v>
      </c>
      <c r="I2234" s="233"/>
      <c r="J2234" s="229"/>
      <c r="K2234" s="229"/>
      <c r="L2234" s="234"/>
      <c r="M2234" s="235"/>
      <c r="N2234" s="236"/>
      <c r="O2234" s="236"/>
      <c r="P2234" s="236"/>
      <c r="Q2234" s="236"/>
      <c r="R2234" s="236"/>
      <c r="S2234" s="236"/>
      <c r="T2234" s="237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38" t="s">
        <v>222</v>
      </c>
      <c r="AU2234" s="238" t="s">
        <v>83</v>
      </c>
      <c r="AV2234" s="13" t="s">
        <v>81</v>
      </c>
      <c r="AW2234" s="13" t="s">
        <v>34</v>
      </c>
      <c r="AX2234" s="13" t="s">
        <v>74</v>
      </c>
      <c r="AY2234" s="238" t="s">
        <v>213</v>
      </c>
    </row>
    <row r="2235" s="13" customFormat="1">
      <c r="A2235" s="13"/>
      <c r="B2235" s="228"/>
      <c r="C2235" s="229"/>
      <c r="D2235" s="230" t="s">
        <v>222</v>
      </c>
      <c r="E2235" s="231" t="s">
        <v>19</v>
      </c>
      <c r="F2235" s="232" t="s">
        <v>2965</v>
      </c>
      <c r="G2235" s="229"/>
      <c r="H2235" s="231" t="s">
        <v>19</v>
      </c>
      <c r="I2235" s="233"/>
      <c r="J2235" s="229"/>
      <c r="K2235" s="229"/>
      <c r="L2235" s="234"/>
      <c r="M2235" s="235"/>
      <c r="N2235" s="236"/>
      <c r="O2235" s="236"/>
      <c r="P2235" s="236"/>
      <c r="Q2235" s="236"/>
      <c r="R2235" s="236"/>
      <c r="S2235" s="236"/>
      <c r="T2235" s="237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38" t="s">
        <v>222</v>
      </c>
      <c r="AU2235" s="238" t="s">
        <v>83</v>
      </c>
      <c r="AV2235" s="13" t="s">
        <v>81</v>
      </c>
      <c r="AW2235" s="13" t="s">
        <v>34</v>
      </c>
      <c r="AX2235" s="13" t="s">
        <v>74</v>
      </c>
      <c r="AY2235" s="238" t="s">
        <v>213</v>
      </c>
    </row>
    <row r="2236" s="13" customFormat="1">
      <c r="A2236" s="13"/>
      <c r="B2236" s="228"/>
      <c r="C2236" s="229"/>
      <c r="D2236" s="230" t="s">
        <v>222</v>
      </c>
      <c r="E2236" s="231" t="s">
        <v>19</v>
      </c>
      <c r="F2236" s="232" t="s">
        <v>2966</v>
      </c>
      <c r="G2236" s="229"/>
      <c r="H2236" s="231" t="s">
        <v>19</v>
      </c>
      <c r="I2236" s="233"/>
      <c r="J2236" s="229"/>
      <c r="K2236" s="229"/>
      <c r="L2236" s="234"/>
      <c r="M2236" s="235"/>
      <c r="N2236" s="236"/>
      <c r="O2236" s="236"/>
      <c r="P2236" s="236"/>
      <c r="Q2236" s="236"/>
      <c r="R2236" s="236"/>
      <c r="S2236" s="236"/>
      <c r="T2236" s="237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38" t="s">
        <v>222</v>
      </c>
      <c r="AU2236" s="238" t="s">
        <v>83</v>
      </c>
      <c r="AV2236" s="13" t="s">
        <v>81</v>
      </c>
      <c r="AW2236" s="13" t="s">
        <v>34</v>
      </c>
      <c r="AX2236" s="13" t="s">
        <v>74</v>
      </c>
      <c r="AY2236" s="238" t="s">
        <v>213</v>
      </c>
    </row>
    <row r="2237" s="13" customFormat="1">
      <c r="A2237" s="13"/>
      <c r="B2237" s="228"/>
      <c r="C2237" s="229"/>
      <c r="D2237" s="230" t="s">
        <v>222</v>
      </c>
      <c r="E2237" s="231" t="s">
        <v>19</v>
      </c>
      <c r="F2237" s="232" t="s">
        <v>2967</v>
      </c>
      <c r="G2237" s="229"/>
      <c r="H2237" s="231" t="s">
        <v>19</v>
      </c>
      <c r="I2237" s="233"/>
      <c r="J2237" s="229"/>
      <c r="K2237" s="229"/>
      <c r="L2237" s="234"/>
      <c r="M2237" s="235"/>
      <c r="N2237" s="236"/>
      <c r="O2237" s="236"/>
      <c r="P2237" s="236"/>
      <c r="Q2237" s="236"/>
      <c r="R2237" s="236"/>
      <c r="S2237" s="236"/>
      <c r="T2237" s="237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38" t="s">
        <v>222</v>
      </c>
      <c r="AU2237" s="238" t="s">
        <v>83</v>
      </c>
      <c r="AV2237" s="13" t="s">
        <v>81</v>
      </c>
      <c r="AW2237" s="13" t="s">
        <v>34</v>
      </c>
      <c r="AX2237" s="13" t="s">
        <v>74</v>
      </c>
      <c r="AY2237" s="238" t="s">
        <v>213</v>
      </c>
    </row>
    <row r="2238" s="13" customFormat="1">
      <c r="A2238" s="13"/>
      <c r="B2238" s="228"/>
      <c r="C2238" s="229"/>
      <c r="D2238" s="230" t="s">
        <v>222</v>
      </c>
      <c r="E2238" s="231" t="s">
        <v>19</v>
      </c>
      <c r="F2238" s="232" t="s">
        <v>2968</v>
      </c>
      <c r="G2238" s="229"/>
      <c r="H2238" s="231" t="s">
        <v>19</v>
      </c>
      <c r="I2238" s="233"/>
      <c r="J2238" s="229"/>
      <c r="K2238" s="229"/>
      <c r="L2238" s="234"/>
      <c r="M2238" s="235"/>
      <c r="N2238" s="236"/>
      <c r="O2238" s="236"/>
      <c r="P2238" s="236"/>
      <c r="Q2238" s="236"/>
      <c r="R2238" s="236"/>
      <c r="S2238" s="236"/>
      <c r="T2238" s="237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38" t="s">
        <v>222</v>
      </c>
      <c r="AU2238" s="238" t="s">
        <v>83</v>
      </c>
      <c r="AV2238" s="13" t="s">
        <v>81</v>
      </c>
      <c r="AW2238" s="13" t="s">
        <v>34</v>
      </c>
      <c r="AX2238" s="13" t="s">
        <v>74</v>
      </c>
      <c r="AY2238" s="238" t="s">
        <v>213</v>
      </c>
    </row>
    <row r="2239" s="14" customFormat="1">
      <c r="A2239" s="14"/>
      <c r="B2239" s="239"/>
      <c r="C2239" s="240"/>
      <c r="D2239" s="230" t="s">
        <v>222</v>
      </c>
      <c r="E2239" s="241" t="s">
        <v>19</v>
      </c>
      <c r="F2239" s="242" t="s">
        <v>2969</v>
      </c>
      <c r="G2239" s="240"/>
      <c r="H2239" s="243">
        <v>1</v>
      </c>
      <c r="I2239" s="244"/>
      <c r="J2239" s="240"/>
      <c r="K2239" s="240"/>
      <c r="L2239" s="245"/>
      <c r="M2239" s="246"/>
      <c r="N2239" s="247"/>
      <c r="O2239" s="247"/>
      <c r="P2239" s="247"/>
      <c r="Q2239" s="247"/>
      <c r="R2239" s="247"/>
      <c r="S2239" s="247"/>
      <c r="T2239" s="248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49" t="s">
        <v>222</v>
      </c>
      <c r="AU2239" s="249" t="s">
        <v>83</v>
      </c>
      <c r="AV2239" s="14" t="s">
        <v>83</v>
      </c>
      <c r="AW2239" s="14" t="s">
        <v>34</v>
      </c>
      <c r="AX2239" s="14" t="s">
        <v>81</v>
      </c>
      <c r="AY2239" s="249" t="s">
        <v>213</v>
      </c>
    </row>
    <row r="2240" s="2" customFormat="1" ht="16.5" customHeight="1">
      <c r="A2240" s="40"/>
      <c r="B2240" s="41"/>
      <c r="C2240" s="215" t="s">
        <v>2970</v>
      </c>
      <c r="D2240" s="215" t="s">
        <v>215</v>
      </c>
      <c r="E2240" s="216" t="s">
        <v>2971</v>
      </c>
      <c r="F2240" s="217" t="s">
        <v>2972</v>
      </c>
      <c r="G2240" s="218" t="s">
        <v>501</v>
      </c>
      <c r="H2240" s="219">
        <v>15</v>
      </c>
      <c r="I2240" s="220"/>
      <c r="J2240" s="221">
        <f>ROUND(I2240*H2240,2)</f>
        <v>0</v>
      </c>
      <c r="K2240" s="217" t="s">
        <v>219</v>
      </c>
      <c r="L2240" s="46"/>
      <c r="M2240" s="222" t="s">
        <v>19</v>
      </c>
      <c r="N2240" s="223" t="s">
        <v>45</v>
      </c>
      <c r="O2240" s="86"/>
      <c r="P2240" s="224">
        <f>O2240*H2240</f>
        <v>0</v>
      </c>
      <c r="Q2240" s="224">
        <v>0</v>
      </c>
      <c r="R2240" s="224">
        <f>Q2240*H2240</f>
        <v>0</v>
      </c>
      <c r="S2240" s="224">
        <v>0.041700000000000001</v>
      </c>
      <c r="T2240" s="225">
        <f>S2240*H2240</f>
        <v>0.62550000000000006</v>
      </c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R2240" s="226" t="s">
        <v>309</v>
      </c>
      <c r="AT2240" s="226" t="s">
        <v>215</v>
      </c>
      <c r="AU2240" s="226" t="s">
        <v>83</v>
      </c>
      <c r="AY2240" s="19" t="s">
        <v>213</v>
      </c>
      <c r="BE2240" s="227">
        <f>IF(N2240="základní",J2240,0)</f>
        <v>0</v>
      </c>
      <c r="BF2240" s="227">
        <f>IF(N2240="snížená",J2240,0)</f>
        <v>0</v>
      </c>
      <c r="BG2240" s="227">
        <f>IF(N2240="zákl. přenesená",J2240,0)</f>
        <v>0</v>
      </c>
      <c r="BH2240" s="227">
        <f>IF(N2240="sníž. přenesená",J2240,0)</f>
        <v>0</v>
      </c>
      <c r="BI2240" s="227">
        <f>IF(N2240="nulová",J2240,0)</f>
        <v>0</v>
      </c>
      <c r="BJ2240" s="19" t="s">
        <v>81</v>
      </c>
      <c r="BK2240" s="227">
        <f>ROUND(I2240*H2240,2)</f>
        <v>0</v>
      </c>
      <c r="BL2240" s="19" t="s">
        <v>309</v>
      </c>
      <c r="BM2240" s="226" t="s">
        <v>2973</v>
      </c>
    </row>
    <row r="2241" s="13" customFormat="1">
      <c r="A2241" s="13"/>
      <c r="B2241" s="228"/>
      <c r="C2241" s="229"/>
      <c r="D2241" s="230" t="s">
        <v>222</v>
      </c>
      <c r="E2241" s="231" t="s">
        <v>19</v>
      </c>
      <c r="F2241" s="232" t="s">
        <v>271</v>
      </c>
      <c r="G2241" s="229"/>
      <c r="H2241" s="231" t="s">
        <v>19</v>
      </c>
      <c r="I2241" s="233"/>
      <c r="J2241" s="229"/>
      <c r="K2241" s="229"/>
      <c r="L2241" s="234"/>
      <c r="M2241" s="235"/>
      <c r="N2241" s="236"/>
      <c r="O2241" s="236"/>
      <c r="P2241" s="236"/>
      <c r="Q2241" s="236"/>
      <c r="R2241" s="236"/>
      <c r="S2241" s="236"/>
      <c r="T2241" s="237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38" t="s">
        <v>222</v>
      </c>
      <c r="AU2241" s="238" t="s">
        <v>83</v>
      </c>
      <c r="AV2241" s="13" t="s">
        <v>81</v>
      </c>
      <c r="AW2241" s="13" t="s">
        <v>34</v>
      </c>
      <c r="AX2241" s="13" t="s">
        <v>74</v>
      </c>
      <c r="AY2241" s="238" t="s">
        <v>213</v>
      </c>
    </row>
    <row r="2242" s="14" customFormat="1">
      <c r="A2242" s="14"/>
      <c r="B2242" s="239"/>
      <c r="C2242" s="240"/>
      <c r="D2242" s="230" t="s">
        <v>222</v>
      </c>
      <c r="E2242" s="241" t="s">
        <v>19</v>
      </c>
      <c r="F2242" s="242" t="s">
        <v>2974</v>
      </c>
      <c r="G2242" s="240"/>
      <c r="H2242" s="243">
        <v>15</v>
      </c>
      <c r="I2242" s="244"/>
      <c r="J2242" s="240"/>
      <c r="K2242" s="240"/>
      <c r="L2242" s="245"/>
      <c r="M2242" s="246"/>
      <c r="N2242" s="247"/>
      <c r="O2242" s="247"/>
      <c r="P2242" s="247"/>
      <c r="Q2242" s="247"/>
      <c r="R2242" s="247"/>
      <c r="S2242" s="247"/>
      <c r="T2242" s="248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49" t="s">
        <v>222</v>
      </c>
      <c r="AU2242" s="249" t="s">
        <v>83</v>
      </c>
      <c r="AV2242" s="14" t="s">
        <v>83</v>
      </c>
      <c r="AW2242" s="14" t="s">
        <v>34</v>
      </c>
      <c r="AX2242" s="14" t="s">
        <v>81</v>
      </c>
      <c r="AY2242" s="249" t="s">
        <v>213</v>
      </c>
    </row>
    <row r="2243" s="2" customFormat="1">
      <c r="A2243" s="40"/>
      <c r="B2243" s="41"/>
      <c r="C2243" s="215" t="s">
        <v>2975</v>
      </c>
      <c r="D2243" s="215" t="s">
        <v>215</v>
      </c>
      <c r="E2243" s="216" t="s">
        <v>2976</v>
      </c>
      <c r="F2243" s="217" t="s">
        <v>2977</v>
      </c>
      <c r="G2243" s="218" t="s">
        <v>501</v>
      </c>
      <c r="H2243" s="219">
        <v>5</v>
      </c>
      <c r="I2243" s="220"/>
      <c r="J2243" s="221">
        <f>ROUND(I2243*H2243,2)</f>
        <v>0</v>
      </c>
      <c r="K2243" s="217" t="s">
        <v>219</v>
      </c>
      <c r="L2243" s="46"/>
      <c r="M2243" s="222" t="s">
        <v>19</v>
      </c>
      <c r="N2243" s="223" t="s">
        <v>45</v>
      </c>
      <c r="O2243" s="86"/>
      <c r="P2243" s="224">
        <f>O2243*H2243</f>
        <v>0</v>
      </c>
      <c r="Q2243" s="224">
        <v>0</v>
      </c>
      <c r="R2243" s="224">
        <f>Q2243*H2243</f>
        <v>0</v>
      </c>
      <c r="S2243" s="224">
        <v>0</v>
      </c>
      <c r="T2243" s="225">
        <f>S2243*H2243</f>
        <v>0</v>
      </c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R2243" s="226" t="s">
        <v>309</v>
      </c>
      <c r="AT2243" s="226" t="s">
        <v>215</v>
      </c>
      <c r="AU2243" s="226" t="s">
        <v>83</v>
      </c>
      <c r="AY2243" s="19" t="s">
        <v>213</v>
      </c>
      <c r="BE2243" s="227">
        <f>IF(N2243="základní",J2243,0)</f>
        <v>0</v>
      </c>
      <c r="BF2243" s="227">
        <f>IF(N2243="snížená",J2243,0)</f>
        <v>0</v>
      </c>
      <c r="BG2243" s="227">
        <f>IF(N2243="zákl. přenesená",J2243,0)</f>
        <v>0</v>
      </c>
      <c r="BH2243" s="227">
        <f>IF(N2243="sníž. přenesená",J2243,0)</f>
        <v>0</v>
      </c>
      <c r="BI2243" s="227">
        <f>IF(N2243="nulová",J2243,0)</f>
        <v>0</v>
      </c>
      <c r="BJ2243" s="19" t="s">
        <v>81</v>
      </c>
      <c r="BK2243" s="227">
        <f>ROUND(I2243*H2243,2)</f>
        <v>0</v>
      </c>
      <c r="BL2243" s="19" t="s">
        <v>309</v>
      </c>
      <c r="BM2243" s="226" t="s">
        <v>2978</v>
      </c>
    </row>
    <row r="2244" s="13" customFormat="1">
      <c r="A2244" s="13"/>
      <c r="B2244" s="228"/>
      <c r="C2244" s="229"/>
      <c r="D2244" s="230" t="s">
        <v>222</v>
      </c>
      <c r="E2244" s="231" t="s">
        <v>19</v>
      </c>
      <c r="F2244" s="232" t="s">
        <v>271</v>
      </c>
      <c r="G2244" s="229"/>
      <c r="H2244" s="231" t="s">
        <v>19</v>
      </c>
      <c r="I2244" s="233"/>
      <c r="J2244" s="229"/>
      <c r="K2244" s="229"/>
      <c r="L2244" s="234"/>
      <c r="M2244" s="235"/>
      <c r="N2244" s="236"/>
      <c r="O2244" s="236"/>
      <c r="P2244" s="236"/>
      <c r="Q2244" s="236"/>
      <c r="R2244" s="236"/>
      <c r="S2244" s="236"/>
      <c r="T2244" s="237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38" t="s">
        <v>222</v>
      </c>
      <c r="AU2244" s="238" t="s">
        <v>83</v>
      </c>
      <c r="AV2244" s="13" t="s">
        <v>81</v>
      </c>
      <c r="AW2244" s="13" t="s">
        <v>34</v>
      </c>
      <c r="AX2244" s="13" t="s">
        <v>74</v>
      </c>
      <c r="AY2244" s="238" t="s">
        <v>213</v>
      </c>
    </row>
    <row r="2245" s="14" customFormat="1">
      <c r="A2245" s="14"/>
      <c r="B2245" s="239"/>
      <c r="C2245" s="240"/>
      <c r="D2245" s="230" t="s">
        <v>222</v>
      </c>
      <c r="E2245" s="241" t="s">
        <v>19</v>
      </c>
      <c r="F2245" s="242" t="s">
        <v>2979</v>
      </c>
      <c r="G2245" s="240"/>
      <c r="H2245" s="243">
        <v>5</v>
      </c>
      <c r="I2245" s="244"/>
      <c r="J2245" s="240"/>
      <c r="K2245" s="240"/>
      <c r="L2245" s="245"/>
      <c r="M2245" s="246"/>
      <c r="N2245" s="247"/>
      <c r="O2245" s="247"/>
      <c r="P2245" s="247"/>
      <c r="Q2245" s="247"/>
      <c r="R2245" s="247"/>
      <c r="S2245" s="247"/>
      <c r="T2245" s="248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49" t="s">
        <v>222</v>
      </c>
      <c r="AU2245" s="249" t="s">
        <v>83</v>
      </c>
      <c r="AV2245" s="14" t="s">
        <v>83</v>
      </c>
      <c r="AW2245" s="14" t="s">
        <v>34</v>
      </c>
      <c r="AX2245" s="14" t="s">
        <v>81</v>
      </c>
      <c r="AY2245" s="249" t="s">
        <v>213</v>
      </c>
    </row>
    <row r="2246" s="2" customFormat="1" ht="16.5" customHeight="1">
      <c r="A2246" s="40"/>
      <c r="B2246" s="41"/>
      <c r="C2246" s="272" t="s">
        <v>2980</v>
      </c>
      <c r="D2246" s="272" t="s">
        <v>310</v>
      </c>
      <c r="E2246" s="273" t="s">
        <v>2981</v>
      </c>
      <c r="F2246" s="274" t="s">
        <v>2982</v>
      </c>
      <c r="G2246" s="275" t="s">
        <v>338</v>
      </c>
      <c r="H2246" s="276">
        <v>4.7000000000000002</v>
      </c>
      <c r="I2246" s="277"/>
      <c r="J2246" s="278">
        <f>ROUND(I2246*H2246,2)</f>
        <v>0</v>
      </c>
      <c r="K2246" s="274" t="s">
        <v>219</v>
      </c>
      <c r="L2246" s="279"/>
      <c r="M2246" s="280" t="s">
        <v>19</v>
      </c>
      <c r="N2246" s="281" t="s">
        <v>45</v>
      </c>
      <c r="O2246" s="86"/>
      <c r="P2246" s="224">
        <f>O2246*H2246</f>
        <v>0</v>
      </c>
      <c r="Q2246" s="224">
        <v>0.0040000000000000001</v>
      </c>
      <c r="R2246" s="224">
        <f>Q2246*H2246</f>
        <v>0.018800000000000001</v>
      </c>
      <c r="S2246" s="224">
        <v>0</v>
      </c>
      <c r="T2246" s="225">
        <f>S2246*H2246</f>
        <v>0</v>
      </c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R2246" s="226" t="s">
        <v>397</v>
      </c>
      <c r="AT2246" s="226" t="s">
        <v>310</v>
      </c>
      <c r="AU2246" s="226" t="s">
        <v>83</v>
      </c>
      <c r="AY2246" s="19" t="s">
        <v>213</v>
      </c>
      <c r="BE2246" s="227">
        <f>IF(N2246="základní",J2246,0)</f>
        <v>0</v>
      </c>
      <c r="BF2246" s="227">
        <f>IF(N2246="snížená",J2246,0)</f>
        <v>0</v>
      </c>
      <c r="BG2246" s="227">
        <f>IF(N2246="zákl. přenesená",J2246,0)</f>
        <v>0</v>
      </c>
      <c r="BH2246" s="227">
        <f>IF(N2246="sníž. přenesená",J2246,0)</f>
        <v>0</v>
      </c>
      <c r="BI2246" s="227">
        <f>IF(N2246="nulová",J2246,0)</f>
        <v>0</v>
      </c>
      <c r="BJ2246" s="19" t="s">
        <v>81</v>
      </c>
      <c r="BK2246" s="227">
        <f>ROUND(I2246*H2246,2)</f>
        <v>0</v>
      </c>
      <c r="BL2246" s="19" t="s">
        <v>309</v>
      </c>
      <c r="BM2246" s="226" t="s">
        <v>2983</v>
      </c>
    </row>
    <row r="2247" s="14" customFormat="1">
      <c r="A2247" s="14"/>
      <c r="B2247" s="239"/>
      <c r="C2247" s="240"/>
      <c r="D2247" s="230" t="s">
        <v>222</v>
      </c>
      <c r="E2247" s="241" t="s">
        <v>19</v>
      </c>
      <c r="F2247" s="242" t="s">
        <v>2984</v>
      </c>
      <c r="G2247" s="240"/>
      <c r="H2247" s="243">
        <v>4.7000000000000002</v>
      </c>
      <c r="I2247" s="244"/>
      <c r="J2247" s="240"/>
      <c r="K2247" s="240"/>
      <c r="L2247" s="245"/>
      <c r="M2247" s="246"/>
      <c r="N2247" s="247"/>
      <c r="O2247" s="247"/>
      <c r="P2247" s="247"/>
      <c r="Q2247" s="247"/>
      <c r="R2247" s="247"/>
      <c r="S2247" s="247"/>
      <c r="T2247" s="248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49" t="s">
        <v>222</v>
      </c>
      <c r="AU2247" s="249" t="s">
        <v>83</v>
      </c>
      <c r="AV2247" s="14" t="s">
        <v>83</v>
      </c>
      <c r="AW2247" s="14" t="s">
        <v>34</v>
      </c>
      <c r="AX2247" s="14" t="s">
        <v>81</v>
      </c>
      <c r="AY2247" s="249" t="s">
        <v>213</v>
      </c>
    </row>
    <row r="2248" s="2" customFormat="1" ht="16.5" customHeight="1">
      <c r="A2248" s="40"/>
      <c r="B2248" s="41"/>
      <c r="C2248" s="272" t="s">
        <v>2985</v>
      </c>
      <c r="D2248" s="272" t="s">
        <v>310</v>
      </c>
      <c r="E2248" s="273" t="s">
        <v>2981</v>
      </c>
      <c r="F2248" s="274" t="s">
        <v>2982</v>
      </c>
      <c r="G2248" s="275" t="s">
        <v>338</v>
      </c>
      <c r="H2248" s="276">
        <v>5</v>
      </c>
      <c r="I2248" s="277"/>
      <c r="J2248" s="278">
        <f>ROUND(I2248*H2248,2)</f>
        <v>0</v>
      </c>
      <c r="K2248" s="274" t="s">
        <v>219</v>
      </c>
      <c r="L2248" s="279"/>
      <c r="M2248" s="280" t="s">
        <v>19</v>
      </c>
      <c r="N2248" s="281" t="s">
        <v>45</v>
      </c>
      <c r="O2248" s="86"/>
      <c r="P2248" s="224">
        <f>O2248*H2248</f>
        <v>0</v>
      </c>
      <c r="Q2248" s="224">
        <v>0.0040000000000000001</v>
      </c>
      <c r="R2248" s="224">
        <f>Q2248*H2248</f>
        <v>0.02</v>
      </c>
      <c r="S2248" s="224">
        <v>0</v>
      </c>
      <c r="T2248" s="225">
        <f>S2248*H2248</f>
        <v>0</v>
      </c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R2248" s="226" t="s">
        <v>397</v>
      </c>
      <c r="AT2248" s="226" t="s">
        <v>310</v>
      </c>
      <c r="AU2248" s="226" t="s">
        <v>83</v>
      </c>
      <c r="AY2248" s="19" t="s">
        <v>213</v>
      </c>
      <c r="BE2248" s="227">
        <f>IF(N2248="základní",J2248,0)</f>
        <v>0</v>
      </c>
      <c r="BF2248" s="227">
        <f>IF(N2248="snížená",J2248,0)</f>
        <v>0</v>
      </c>
      <c r="BG2248" s="227">
        <f>IF(N2248="zákl. přenesená",J2248,0)</f>
        <v>0</v>
      </c>
      <c r="BH2248" s="227">
        <f>IF(N2248="sníž. přenesená",J2248,0)</f>
        <v>0</v>
      </c>
      <c r="BI2248" s="227">
        <f>IF(N2248="nulová",J2248,0)</f>
        <v>0</v>
      </c>
      <c r="BJ2248" s="19" t="s">
        <v>81</v>
      </c>
      <c r="BK2248" s="227">
        <f>ROUND(I2248*H2248,2)</f>
        <v>0</v>
      </c>
      <c r="BL2248" s="19" t="s">
        <v>309</v>
      </c>
      <c r="BM2248" s="226" t="s">
        <v>2986</v>
      </c>
    </row>
    <row r="2249" s="2" customFormat="1">
      <c r="A2249" s="40"/>
      <c r="B2249" s="41"/>
      <c r="C2249" s="215" t="s">
        <v>2987</v>
      </c>
      <c r="D2249" s="215" t="s">
        <v>215</v>
      </c>
      <c r="E2249" s="216" t="s">
        <v>2988</v>
      </c>
      <c r="F2249" s="217" t="s">
        <v>2989</v>
      </c>
      <c r="G2249" s="218" t="s">
        <v>501</v>
      </c>
      <c r="H2249" s="219">
        <v>48</v>
      </c>
      <c r="I2249" s="220"/>
      <c r="J2249" s="221">
        <f>ROUND(I2249*H2249,2)</f>
        <v>0</v>
      </c>
      <c r="K2249" s="217" t="s">
        <v>219</v>
      </c>
      <c r="L2249" s="46"/>
      <c r="M2249" s="222" t="s">
        <v>19</v>
      </c>
      <c r="N2249" s="223" t="s">
        <v>45</v>
      </c>
      <c r="O2249" s="86"/>
      <c r="P2249" s="224">
        <f>O2249*H2249</f>
        <v>0</v>
      </c>
      <c r="Q2249" s="224">
        <v>0</v>
      </c>
      <c r="R2249" s="224">
        <f>Q2249*H2249</f>
        <v>0</v>
      </c>
      <c r="S2249" s="224">
        <v>0</v>
      </c>
      <c r="T2249" s="225">
        <f>S2249*H2249</f>
        <v>0</v>
      </c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R2249" s="226" t="s">
        <v>309</v>
      </c>
      <c r="AT2249" s="226" t="s">
        <v>215</v>
      </c>
      <c r="AU2249" s="226" t="s">
        <v>83</v>
      </c>
      <c r="AY2249" s="19" t="s">
        <v>213</v>
      </c>
      <c r="BE2249" s="227">
        <f>IF(N2249="základní",J2249,0)</f>
        <v>0</v>
      </c>
      <c r="BF2249" s="227">
        <f>IF(N2249="snížená",J2249,0)</f>
        <v>0</v>
      </c>
      <c r="BG2249" s="227">
        <f>IF(N2249="zákl. přenesená",J2249,0)</f>
        <v>0</v>
      </c>
      <c r="BH2249" s="227">
        <f>IF(N2249="sníž. přenesená",J2249,0)</f>
        <v>0</v>
      </c>
      <c r="BI2249" s="227">
        <f>IF(N2249="nulová",J2249,0)</f>
        <v>0</v>
      </c>
      <c r="BJ2249" s="19" t="s">
        <v>81</v>
      </c>
      <c r="BK2249" s="227">
        <f>ROUND(I2249*H2249,2)</f>
        <v>0</v>
      </c>
      <c r="BL2249" s="19" t="s">
        <v>309</v>
      </c>
      <c r="BM2249" s="226" t="s">
        <v>2990</v>
      </c>
    </row>
    <row r="2250" s="13" customFormat="1">
      <c r="A2250" s="13"/>
      <c r="B2250" s="228"/>
      <c r="C2250" s="229"/>
      <c r="D2250" s="230" t="s">
        <v>222</v>
      </c>
      <c r="E2250" s="231" t="s">
        <v>19</v>
      </c>
      <c r="F2250" s="232" t="s">
        <v>271</v>
      </c>
      <c r="G2250" s="229"/>
      <c r="H2250" s="231" t="s">
        <v>19</v>
      </c>
      <c r="I2250" s="233"/>
      <c r="J2250" s="229"/>
      <c r="K2250" s="229"/>
      <c r="L2250" s="234"/>
      <c r="M2250" s="235"/>
      <c r="N2250" s="236"/>
      <c r="O2250" s="236"/>
      <c r="P2250" s="236"/>
      <c r="Q2250" s="236"/>
      <c r="R2250" s="236"/>
      <c r="S2250" s="236"/>
      <c r="T2250" s="237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38" t="s">
        <v>222</v>
      </c>
      <c r="AU2250" s="238" t="s">
        <v>83</v>
      </c>
      <c r="AV2250" s="13" t="s">
        <v>81</v>
      </c>
      <c r="AW2250" s="13" t="s">
        <v>34</v>
      </c>
      <c r="AX2250" s="13" t="s">
        <v>74</v>
      </c>
      <c r="AY2250" s="238" t="s">
        <v>213</v>
      </c>
    </row>
    <row r="2251" s="14" customFormat="1">
      <c r="A2251" s="14"/>
      <c r="B2251" s="239"/>
      <c r="C2251" s="240"/>
      <c r="D2251" s="230" t="s">
        <v>222</v>
      </c>
      <c r="E2251" s="241" t="s">
        <v>19</v>
      </c>
      <c r="F2251" s="242" t="s">
        <v>2991</v>
      </c>
      <c r="G2251" s="240"/>
      <c r="H2251" s="243">
        <v>15</v>
      </c>
      <c r="I2251" s="244"/>
      <c r="J2251" s="240"/>
      <c r="K2251" s="240"/>
      <c r="L2251" s="245"/>
      <c r="M2251" s="246"/>
      <c r="N2251" s="247"/>
      <c r="O2251" s="247"/>
      <c r="P2251" s="247"/>
      <c r="Q2251" s="247"/>
      <c r="R2251" s="247"/>
      <c r="S2251" s="247"/>
      <c r="T2251" s="248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49" t="s">
        <v>222</v>
      </c>
      <c r="AU2251" s="249" t="s">
        <v>83</v>
      </c>
      <c r="AV2251" s="14" t="s">
        <v>83</v>
      </c>
      <c r="AW2251" s="14" t="s">
        <v>34</v>
      </c>
      <c r="AX2251" s="14" t="s">
        <v>74</v>
      </c>
      <c r="AY2251" s="249" t="s">
        <v>213</v>
      </c>
    </row>
    <row r="2252" s="16" customFormat="1">
      <c r="A2252" s="16"/>
      <c r="B2252" s="261"/>
      <c r="C2252" s="262"/>
      <c r="D2252" s="230" t="s">
        <v>222</v>
      </c>
      <c r="E2252" s="263" t="s">
        <v>19</v>
      </c>
      <c r="F2252" s="264" t="s">
        <v>299</v>
      </c>
      <c r="G2252" s="262"/>
      <c r="H2252" s="265">
        <v>15</v>
      </c>
      <c r="I2252" s="266"/>
      <c r="J2252" s="262"/>
      <c r="K2252" s="262"/>
      <c r="L2252" s="267"/>
      <c r="M2252" s="268"/>
      <c r="N2252" s="269"/>
      <c r="O2252" s="269"/>
      <c r="P2252" s="269"/>
      <c r="Q2252" s="269"/>
      <c r="R2252" s="269"/>
      <c r="S2252" s="269"/>
      <c r="T2252" s="270"/>
      <c r="U2252" s="16"/>
      <c r="V2252" s="16"/>
      <c r="W2252" s="16"/>
      <c r="X2252" s="16"/>
      <c r="Y2252" s="16"/>
      <c r="Z2252" s="16"/>
      <c r="AA2252" s="16"/>
      <c r="AB2252" s="16"/>
      <c r="AC2252" s="16"/>
      <c r="AD2252" s="16"/>
      <c r="AE2252" s="16"/>
      <c r="AT2252" s="271" t="s">
        <v>222</v>
      </c>
      <c r="AU2252" s="271" t="s">
        <v>83</v>
      </c>
      <c r="AV2252" s="16" t="s">
        <v>106</v>
      </c>
      <c r="AW2252" s="16" t="s">
        <v>34</v>
      </c>
      <c r="AX2252" s="16" t="s">
        <v>74</v>
      </c>
      <c r="AY2252" s="271" t="s">
        <v>213</v>
      </c>
    </row>
    <row r="2253" s="14" customFormat="1">
      <c r="A2253" s="14"/>
      <c r="B2253" s="239"/>
      <c r="C2253" s="240"/>
      <c r="D2253" s="230" t="s">
        <v>222</v>
      </c>
      <c r="E2253" s="241" t="s">
        <v>19</v>
      </c>
      <c r="F2253" s="242" t="s">
        <v>2992</v>
      </c>
      <c r="G2253" s="240"/>
      <c r="H2253" s="243">
        <v>2</v>
      </c>
      <c r="I2253" s="244"/>
      <c r="J2253" s="240"/>
      <c r="K2253" s="240"/>
      <c r="L2253" s="245"/>
      <c r="M2253" s="246"/>
      <c r="N2253" s="247"/>
      <c r="O2253" s="247"/>
      <c r="P2253" s="247"/>
      <c r="Q2253" s="247"/>
      <c r="R2253" s="247"/>
      <c r="S2253" s="247"/>
      <c r="T2253" s="248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49" t="s">
        <v>222</v>
      </c>
      <c r="AU2253" s="249" t="s">
        <v>83</v>
      </c>
      <c r="AV2253" s="14" t="s">
        <v>83</v>
      </c>
      <c r="AW2253" s="14" t="s">
        <v>34</v>
      </c>
      <c r="AX2253" s="14" t="s">
        <v>74</v>
      </c>
      <c r="AY2253" s="249" t="s">
        <v>213</v>
      </c>
    </row>
    <row r="2254" s="14" customFormat="1">
      <c r="A2254" s="14"/>
      <c r="B2254" s="239"/>
      <c r="C2254" s="240"/>
      <c r="D2254" s="230" t="s">
        <v>222</v>
      </c>
      <c r="E2254" s="241" t="s">
        <v>19</v>
      </c>
      <c r="F2254" s="242" t="s">
        <v>2993</v>
      </c>
      <c r="G2254" s="240"/>
      <c r="H2254" s="243">
        <v>2</v>
      </c>
      <c r="I2254" s="244"/>
      <c r="J2254" s="240"/>
      <c r="K2254" s="240"/>
      <c r="L2254" s="245"/>
      <c r="M2254" s="246"/>
      <c r="N2254" s="247"/>
      <c r="O2254" s="247"/>
      <c r="P2254" s="247"/>
      <c r="Q2254" s="247"/>
      <c r="R2254" s="247"/>
      <c r="S2254" s="247"/>
      <c r="T2254" s="248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49" t="s">
        <v>222</v>
      </c>
      <c r="AU2254" s="249" t="s">
        <v>83</v>
      </c>
      <c r="AV2254" s="14" t="s">
        <v>83</v>
      </c>
      <c r="AW2254" s="14" t="s">
        <v>34</v>
      </c>
      <c r="AX2254" s="14" t="s">
        <v>74</v>
      </c>
      <c r="AY2254" s="249" t="s">
        <v>213</v>
      </c>
    </row>
    <row r="2255" s="14" customFormat="1">
      <c r="A2255" s="14"/>
      <c r="B2255" s="239"/>
      <c r="C2255" s="240"/>
      <c r="D2255" s="230" t="s">
        <v>222</v>
      </c>
      <c r="E2255" s="241" t="s">
        <v>19</v>
      </c>
      <c r="F2255" s="242" t="s">
        <v>2994</v>
      </c>
      <c r="G2255" s="240"/>
      <c r="H2255" s="243">
        <v>8</v>
      </c>
      <c r="I2255" s="244"/>
      <c r="J2255" s="240"/>
      <c r="K2255" s="240"/>
      <c r="L2255" s="245"/>
      <c r="M2255" s="246"/>
      <c r="N2255" s="247"/>
      <c r="O2255" s="247"/>
      <c r="P2255" s="247"/>
      <c r="Q2255" s="247"/>
      <c r="R2255" s="247"/>
      <c r="S2255" s="247"/>
      <c r="T2255" s="248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49" t="s">
        <v>222</v>
      </c>
      <c r="AU2255" s="249" t="s">
        <v>83</v>
      </c>
      <c r="AV2255" s="14" t="s">
        <v>83</v>
      </c>
      <c r="AW2255" s="14" t="s">
        <v>34</v>
      </c>
      <c r="AX2255" s="14" t="s">
        <v>74</v>
      </c>
      <c r="AY2255" s="249" t="s">
        <v>213</v>
      </c>
    </row>
    <row r="2256" s="14" customFormat="1">
      <c r="A2256" s="14"/>
      <c r="B2256" s="239"/>
      <c r="C2256" s="240"/>
      <c r="D2256" s="230" t="s">
        <v>222</v>
      </c>
      <c r="E2256" s="241" t="s">
        <v>19</v>
      </c>
      <c r="F2256" s="242" t="s">
        <v>2995</v>
      </c>
      <c r="G2256" s="240"/>
      <c r="H2256" s="243">
        <v>2</v>
      </c>
      <c r="I2256" s="244"/>
      <c r="J2256" s="240"/>
      <c r="K2256" s="240"/>
      <c r="L2256" s="245"/>
      <c r="M2256" s="246"/>
      <c r="N2256" s="247"/>
      <c r="O2256" s="247"/>
      <c r="P2256" s="247"/>
      <c r="Q2256" s="247"/>
      <c r="R2256" s="247"/>
      <c r="S2256" s="247"/>
      <c r="T2256" s="248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49" t="s">
        <v>222</v>
      </c>
      <c r="AU2256" s="249" t="s">
        <v>83</v>
      </c>
      <c r="AV2256" s="14" t="s">
        <v>83</v>
      </c>
      <c r="AW2256" s="14" t="s">
        <v>34</v>
      </c>
      <c r="AX2256" s="14" t="s">
        <v>74</v>
      </c>
      <c r="AY2256" s="249" t="s">
        <v>213</v>
      </c>
    </row>
    <row r="2257" s="14" customFormat="1">
      <c r="A2257" s="14"/>
      <c r="B2257" s="239"/>
      <c r="C2257" s="240"/>
      <c r="D2257" s="230" t="s">
        <v>222</v>
      </c>
      <c r="E2257" s="241" t="s">
        <v>19</v>
      </c>
      <c r="F2257" s="242" t="s">
        <v>2996</v>
      </c>
      <c r="G2257" s="240"/>
      <c r="H2257" s="243">
        <v>2</v>
      </c>
      <c r="I2257" s="244"/>
      <c r="J2257" s="240"/>
      <c r="K2257" s="240"/>
      <c r="L2257" s="245"/>
      <c r="M2257" s="246"/>
      <c r="N2257" s="247"/>
      <c r="O2257" s="247"/>
      <c r="P2257" s="247"/>
      <c r="Q2257" s="247"/>
      <c r="R2257" s="247"/>
      <c r="S2257" s="247"/>
      <c r="T2257" s="248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49" t="s">
        <v>222</v>
      </c>
      <c r="AU2257" s="249" t="s">
        <v>83</v>
      </c>
      <c r="AV2257" s="14" t="s">
        <v>83</v>
      </c>
      <c r="AW2257" s="14" t="s">
        <v>34</v>
      </c>
      <c r="AX2257" s="14" t="s">
        <v>74</v>
      </c>
      <c r="AY2257" s="249" t="s">
        <v>213</v>
      </c>
    </row>
    <row r="2258" s="14" customFormat="1">
      <c r="A2258" s="14"/>
      <c r="B2258" s="239"/>
      <c r="C2258" s="240"/>
      <c r="D2258" s="230" t="s">
        <v>222</v>
      </c>
      <c r="E2258" s="241" t="s">
        <v>19</v>
      </c>
      <c r="F2258" s="242" t="s">
        <v>2997</v>
      </c>
      <c r="G2258" s="240"/>
      <c r="H2258" s="243">
        <v>5</v>
      </c>
      <c r="I2258" s="244"/>
      <c r="J2258" s="240"/>
      <c r="K2258" s="240"/>
      <c r="L2258" s="245"/>
      <c r="M2258" s="246"/>
      <c r="N2258" s="247"/>
      <c r="O2258" s="247"/>
      <c r="P2258" s="247"/>
      <c r="Q2258" s="247"/>
      <c r="R2258" s="247"/>
      <c r="S2258" s="247"/>
      <c r="T2258" s="248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49" t="s">
        <v>222</v>
      </c>
      <c r="AU2258" s="249" t="s">
        <v>83</v>
      </c>
      <c r="AV2258" s="14" t="s">
        <v>83</v>
      </c>
      <c r="AW2258" s="14" t="s">
        <v>34</v>
      </c>
      <c r="AX2258" s="14" t="s">
        <v>74</v>
      </c>
      <c r="AY2258" s="249" t="s">
        <v>213</v>
      </c>
    </row>
    <row r="2259" s="14" customFormat="1">
      <c r="A2259" s="14"/>
      <c r="B2259" s="239"/>
      <c r="C2259" s="240"/>
      <c r="D2259" s="230" t="s">
        <v>222</v>
      </c>
      <c r="E2259" s="241" t="s">
        <v>19</v>
      </c>
      <c r="F2259" s="242" t="s">
        <v>2998</v>
      </c>
      <c r="G2259" s="240"/>
      <c r="H2259" s="243">
        <v>5</v>
      </c>
      <c r="I2259" s="244"/>
      <c r="J2259" s="240"/>
      <c r="K2259" s="240"/>
      <c r="L2259" s="245"/>
      <c r="M2259" s="246"/>
      <c r="N2259" s="247"/>
      <c r="O2259" s="247"/>
      <c r="P2259" s="247"/>
      <c r="Q2259" s="247"/>
      <c r="R2259" s="247"/>
      <c r="S2259" s="247"/>
      <c r="T2259" s="248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49" t="s">
        <v>222</v>
      </c>
      <c r="AU2259" s="249" t="s">
        <v>83</v>
      </c>
      <c r="AV2259" s="14" t="s">
        <v>83</v>
      </c>
      <c r="AW2259" s="14" t="s">
        <v>34</v>
      </c>
      <c r="AX2259" s="14" t="s">
        <v>74</v>
      </c>
      <c r="AY2259" s="249" t="s">
        <v>213</v>
      </c>
    </row>
    <row r="2260" s="14" customFormat="1">
      <c r="A2260" s="14"/>
      <c r="B2260" s="239"/>
      <c r="C2260" s="240"/>
      <c r="D2260" s="230" t="s">
        <v>222</v>
      </c>
      <c r="E2260" s="241" t="s">
        <v>19</v>
      </c>
      <c r="F2260" s="242" t="s">
        <v>2999</v>
      </c>
      <c r="G2260" s="240"/>
      <c r="H2260" s="243">
        <v>2</v>
      </c>
      <c r="I2260" s="244"/>
      <c r="J2260" s="240"/>
      <c r="K2260" s="240"/>
      <c r="L2260" s="245"/>
      <c r="M2260" s="246"/>
      <c r="N2260" s="247"/>
      <c r="O2260" s="247"/>
      <c r="P2260" s="247"/>
      <c r="Q2260" s="247"/>
      <c r="R2260" s="247"/>
      <c r="S2260" s="247"/>
      <c r="T2260" s="248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49" t="s">
        <v>222</v>
      </c>
      <c r="AU2260" s="249" t="s">
        <v>83</v>
      </c>
      <c r="AV2260" s="14" t="s">
        <v>83</v>
      </c>
      <c r="AW2260" s="14" t="s">
        <v>34</v>
      </c>
      <c r="AX2260" s="14" t="s">
        <v>74</v>
      </c>
      <c r="AY2260" s="249" t="s">
        <v>213</v>
      </c>
    </row>
    <row r="2261" s="16" customFormat="1">
      <c r="A2261" s="16"/>
      <c r="B2261" s="261"/>
      <c r="C2261" s="262"/>
      <c r="D2261" s="230" t="s">
        <v>222</v>
      </c>
      <c r="E2261" s="263" t="s">
        <v>19</v>
      </c>
      <c r="F2261" s="264" t="s">
        <v>299</v>
      </c>
      <c r="G2261" s="262"/>
      <c r="H2261" s="265">
        <v>28</v>
      </c>
      <c r="I2261" s="266"/>
      <c r="J2261" s="262"/>
      <c r="K2261" s="262"/>
      <c r="L2261" s="267"/>
      <c r="M2261" s="268"/>
      <c r="N2261" s="269"/>
      <c r="O2261" s="269"/>
      <c r="P2261" s="269"/>
      <c r="Q2261" s="269"/>
      <c r="R2261" s="269"/>
      <c r="S2261" s="269"/>
      <c r="T2261" s="270"/>
      <c r="U2261" s="16"/>
      <c r="V2261" s="16"/>
      <c r="W2261" s="16"/>
      <c r="X2261" s="16"/>
      <c r="Y2261" s="16"/>
      <c r="Z2261" s="16"/>
      <c r="AA2261" s="16"/>
      <c r="AB2261" s="16"/>
      <c r="AC2261" s="16"/>
      <c r="AD2261" s="16"/>
      <c r="AE2261" s="16"/>
      <c r="AT2261" s="271" t="s">
        <v>222</v>
      </c>
      <c r="AU2261" s="271" t="s">
        <v>83</v>
      </c>
      <c r="AV2261" s="16" t="s">
        <v>106</v>
      </c>
      <c r="AW2261" s="16" t="s">
        <v>34</v>
      </c>
      <c r="AX2261" s="16" t="s">
        <v>74</v>
      </c>
      <c r="AY2261" s="271" t="s">
        <v>213</v>
      </c>
    </row>
    <row r="2262" s="14" customFormat="1">
      <c r="A2262" s="14"/>
      <c r="B2262" s="239"/>
      <c r="C2262" s="240"/>
      <c r="D2262" s="230" t="s">
        <v>222</v>
      </c>
      <c r="E2262" s="241" t="s">
        <v>19</v>
      </c>
      <c r="F2262" s="242" t="s">
        <v>3000</v>
      </c>
      <c r="G2262" s="240"/>
      <c r="H2262" s="243">
        <v>5</v>
      </c>
      <c r="I2262" s="244"/>
      <c r="J2262" s="240"/>
      <c r="K2262" s="240"/>
      <c r="L2262" s="245"/>
      <c r="M2262" s="246"/>
      <c r="N2262" s="247"/>
      <c r="O2262" s="247"/>
      <c r="P2262" s="247"/>
      <c r="Q2262" s="247"/>
      <c r="R2262" s="247"/>
      <c r="S2262" s="247"/>
      <c r="T2262" s="248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49" t="s">
        <v>222</v>
      </c>
      <c r="AU2262" s="249" t="s">
        <v>83</v>
      </c>
      <c r="AV2262" s="14" t="s">
        <v>83</v>
      </c>
      <c r="AW2262" s="14" t="s">
        <v>34</v>
      </c>
      <c r="AX2262" s="14" t="s">
        <v>74</v>
      </c>
      <c r="AY2262" s="249" t="s">
        <v>213</v>
      </c>
    </row>
    <row r="2263" s="15" customFormat="1">
      <c r="A2263" s="15"/>
      <c r="B2263" s="250"/>
      <c r="C2263" s="251"/>
      <c r="D2263" s="230" t="s">
        <v>222</v>
      </c>
      <c r="E2263" s="252" t="s">
        <v>19</v>
      </c>
      <c r="F2263" s="253" t="s">
        <v>228</v>
      </c>
      <c r="G2263" s="251"/>
      <c r="H2263" s="254">
        <v>48</v>
      </c>
      <c r="I2263" s="255"/>
      <c r="J2263" s="251"/>
      <c r="K2263" s="251"/>
      <c r="L2263" s="256"/>
      <c r="M2263" s="257"/>
      <c r="N2263" s="258"/>
      <c r="O2263" s="258"/>
      <c r="P2263" s="258"/>
      <c r="Q2263" s="258"/>
      <c r="R2263" s="258"/>
      <c r="S2263" s="258"/>
      <c r="T2263" s="259"/>
      <c r="U2263" s="15"/>
      <c r="V2263" s="15"/>
      <c r="W2263" s="15"/>
      <c r="X2263" s="15"/>
      <c r="Y2263" s="15"/>
      <c r="Z2263" s="15"/>
      <c r="AA2263" s="15"/>
      <c r="AB2263" s="15"/>
      <c r="AC2263" s="15"/>
      <c r="AD2263" s="15"/>
      <c r="AE2263" s="15"/>
      <c r="AT2263" s="260" t="s">
        <v>222</v>
      </c>
      <c r="AU2263" s="260" t="s">
        <v>83</v>
      </c>
      <c r="AV2263" s="15" t="s">
        <v>220</v>
      </c>
      <c r="AW2263" s="15" t="s">
        <v>34</v>
      </c>
      <c r="AX2263" s="15" t="s">
        <v>81</v>
      </c>
      <c r="AY2263" s="260" t="s">
        <v>213</v>
      </c>
    </row>
    <row r="2264" s="2" customFormat="1" ht="16.5" customHeight="1">
      <c r="A2264" s="40"/>
      <c r="B2264" s="41"/>
      <c r="C2264" s="272" t="s">
        <v>3001</v>
      </c>
      <c r="D2264" s="272" t="s">
        <v>310</v>
      </c>
      <c r="E2264" s="273" t="s">
        <v>3002</v>
      </c>
      <c r="F2264" s="274" t="s">
        <v>3003</v>
      </c>
      <c r="G2264" s="275" t="s">
        <v>338</v>
      </c>
      <c r="H2264" s="276">
        <v>32.5</v>
      </c>
      <c r="I2264" s="277"/>
      <c r="J2264" s="278">
        <f>ROUND(I2264*H2264,2)</f>
        <v>0</v>
      </c>
      <c r="K2264" s="274" t="s">
        <v>219</v>
      </c>
      <c r="L2264" s="279"/>
      <c r="M2264" s="280" t="s">
        <v>19</v>
      </c>
      <c r="N2264" s="281" t="s">
        <v>45</v>
      </c>
      <c r="O2264" s="86"/>
      <c r="P2264" s="224">
        <f>O2264*H2264</f>
        <v>0</v>
      </c>
      <c r="Q2264" s="224">
        <v>0.0030000000000000001</v>
      </c>
      <c r="R2264" s="224">
        <f>Q2264*H2264</f>
        <v>0.097500000000000003</v>
      </c>
      <c r="S2264" s="224">
        <v>0</v>
      </c>
      <c r="T2264" s="225">
        <f>S2264*H2264</f>
        <v>0</v>
      </c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R2264" s="226" t="s">
        <v>397</v>
      </c>
      <c r="AT2264" s="226" t="s">
        <v>310</v>
      </c>
      <c r="AU2264" s="226" t="s">
        <v>83</v>
      </c>
      <c r="AY2264" s="19" t="s">
        <v>213</v>
      </c>
      <c r="BE2264" s="227">
        <f>IF(N2264="základní",J2264,0)</f>
        <v>0</v>
      </c>
      <c r="BF2264" s="227">
        <f>IF(N2264="snížená",J2264,0)</f>
        <v>0</v>
      </c>
      <c r="BG2264" s="227">
        <f>IF(N2264="zákl. přenesená",J2264,0)</f>
        <v>0</v>
      </c>
      <c r="BH2264" s="227">
        <f>IF(N2264="sníž. přenesená",J2264,0)</f>
        <v>0</v>
      </c>
      <c r="BI2264" s="227">
        <f>IF(N2264="nulová",J2264,0)</f>
        <v>0</v>
      </c>
      <c r="BJ2264" s="19" t="s">
        <v>81</v>
      </c>
      <c r="BK2264" s="227">
        <f>ROUND(I2264*H2264,2)</f>
        <v>0</v>
      </c>
      <c r="BL2264" s="19" t="s">
        <v>309</v>
      </c>
      <c r="BM2264" s="226" t="s">
        <v>3004</v>
      </c>
    </row>
    <row r="2265" s="14" customFormat="1">
      <c r="A2265" s="14"/>
      <c r="B2265" s="239"/>
      <c r="C2265" s="240"/>
      <c r="D2265" s="230" t="s">
        <v>222</v>
      </c>
      <c r="E2265" s="241" t="s">
        <v>19</v>
      </c>
      <c r="F2265" s="242" t="s">
        <v>3005</v>
      </c>
      <c r="G2265" s="240"/>
      <c r="H2265" s="243">
        <v>18.600000000000001</v>
      </c>
      <c r="I2265" s="244"/>
      <c r="J2265" s="240"/>
      <c r="K2265" s="240"/>
      <c r="L2265" s="245"/>
      <c r="M2265" s="246"/>
      <c r="N2265" s="247"/>
      <c r="O2265" s="247"/>
      <c r="P2265" s="247"/>
      <c r="Q2265" s="247"/>
      <c r="R2265" s="247"/>
      <c r="S2265" s="247"/>
      <c r="T2265" s="248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49" t="s">
        <v>222</v>
      </c>
      <c r="AU2265" s="249" t="s">
        <v>83</v>
      </c>
      <c r="AV2265" s="14" t="s">
        <v>83</v>
      </c>
      <c r="AW2265" s="14" t="s">
        <v>34</v>
      </c>
      <c r="AX2265" s="14" t="s">
        <v>74</v>
      </c>
      <c r="AY2265" s="249" t="s">
        <v>213</v>
      </c>
    </row>
    <row r="2266" s="14" customFormat="1">
      <c r="A2266" s="14"/>
      <c r="B2266" s="239"/>
      <c r="C2266" s="240"/>
      <c r="D2266" s="230" t="s">
        <v>222</v>
      </c>
      <c r="E2266" s="241" t="s">
        <v>19</v>
      </c>
      <c r="F2266" s="242" t="s">
        <v>3006</v>
      </c>
      <c r="G2266" s="240"/>
      <c r="H2266" s="243">
        <v>7.7000000000000002</v>
      </c>
      <c r="I2266" s="244"/>
      <c r="J2266" s="240"/>
      <c r="K2266" s="240"/>
      <c r="L2266" s="245"/>
      <c r="M2266" s="246"/>
      <c r="N2266" s="247"/>
      <c r="O2266" s="247"/>
      <c r="P2266" s="247"/>
      <c r="Q2266" s="247"/>
      <c r="R2266" s="247"/>
      <c r="S2266" s="247"/>
      <c r="T2266" s="248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49" t="s">
        <v>222</v>
      </c>
      <c r="AU2266" s="249" t="s">
        <v>83</v>
      </c>
      <c r="AV2266" s="14" t="s">
        <v>83</v>
      </c>
      <c r="AW2266" s="14" t="s">
        <v>34</v>
      </c>
      <c r="AX2266" s="14" t="s">
        <v>74</v>
      </c>
      <c r="AY2266" s="249" t="s">
        <v>213</v>
      </c>
    </row>
    <row r="2267" s="14" customFormat="1">
      <c r="A2267" s="14"/>
      <c r="B2267" s="239"/>
      <c r="C2267" s="240"/>
      <c r="D2267" s="230" t="s">
        <v>222</v>
      </c>
      <c r="E2267" s="241" t="s">
        <v>19</v>
      </c>
      <c r="F2267" s="242" t="s">
        <v>3007</v>
      </c>
      <c r="G2267" s="240"/>
      <c r="H2267" s="243">
        <v>6.2000000000000002</v>
      </c>
      <c r="I2267" s="244"/>
      <c r="J2267" s="240"/>
      <c r="K2267" s="240"/>
      <c r="L2267" s="245"/>
      <c r="M2267" s="246"/>
      <c r="N2267" s="247"/>
      <c r="O2267" s="247"/>
      <c r="P2267" s="247"/>
      <c r="Q2267" s="247"/>
      <c r="R2267" s="247"/>
      <c r="S2267" s="247"/>
      <c r="T2267" s="248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49" t="s">
        <v>222</v>
      </c>
      <c r="AU2267" s="249" t="s">
        <v>83</v>
      </c>
      <c r="AV2267" s="14" t="s">
        <v>83</v>
      </c>
      <c r="AW2267" s="14" t="s">
        <v>34</v>
      </c>
      <c r="AX2267" s="14" t="s">
        <v>74</v>
      </c>
      <c r="AY2267" s="249" t="s">
        <v>213</v>
      </c>
    </row>
    <row r="2268" s="15" customFormat="1">
      <c r="A2268" s="15"/>
      <c r="B2268" s="250"/>
      <c r="C2268" s="251"/>
      <c r="D2268" s="230" t="s">
        <v>222</v>
      </c>
      <c r="E2268" s="252" t="s">
        <v>19</v>
      </c>
      <c r="F2268" s="253" t="s">
        <v>228</v>
      </c>
      <c r="G2268" s="251"/>
      <c r="H2268" s="254">
        <v>32.5</v>
      </c>
      <c r="I2268" s="255"/>
      <c r="J2268" s="251"/>
      <c r="K2268" s="251"/>
      <c r="L2268" s="256"/>
      <c r="M2268" s="257"/>
      <c r="N2268" s="258"/>
      <c r="O2268" s="258"/>
      <c r="P2268" s="258"/>
      <c r="Q2268" s="258"/>
      <c r="R2268" s="258"/>
      <c r="S2268" s="258"/>
      <c r="T2268" s="259"/>
      <c r="U2268" s="15"/>
      <c r="V2268" s="15"/>
      <c r="W2268" s="15"/>
      <c r="X2268" s="15"/>
      <c r="Y2268" s="15"/>
      <c r="Z2268" s="15"/>
      <c r="AA2268" s="15"/>
      <c r="AB2268" s="15"/>
      <c r="AC2268" s="15"/>
      <c r="AD2268" s="15"/>
      <c r="AE2268" s="15"/>
      <c r="AT2268" s="260" t="s">
        <v>222</v>
      </c>
      <c r="AU2268" s="260" t="s">
        <v>83</v>
      </c>
      <c r="AV2268" s="15" t="s">
        <v>220</v>
      </c>
      <c r="AW2268" s="15" t="s">
        <v>34</v>
      </c>
      <c r="AX2268" s="15" t="s">
        <v>81</v>
      </c>
      <c r="AY2268" s="260" t="s">
        <v>213</v>
      </c>
    </row>
    <row r="2269" s="2" customFormat="1" ht="16.5" customHeight="1">
      <c r="A2269" s="40"/>
      <c r="B2269" s="41"/>
      <c r="C2269" s="272" t="s">
        <v>3008</v>
      </c>
      <c r="D2269" s="272" t="s">
        <v>310</v>
      </c>
      <c r="E2269" s="273" t="s">
        <v>2981</v>
      </c>
      <c r="F2269" s="274" t="s">
        <v>2982</v>
      </c>
      <c r="G2269" s="275" t="s">
        <v>338</v>
      </c>
      <c r="H2269" s="276">
        <v>18.82</v>
      </c>
      <c r="I2269" s="277"/>
      <c r="J2269" s="278">
        <f>ROUND(I2269*H2269,2)</f>
        <v>0</v>
      </c>
      <c r="K2269" s="274" t="s">
        <v>219</v>
      </c>
      <c r="L2269" s="279"/>
      <c r="M2269" s="280" t="s">
        <v>19</v>
      </c>
      <c r="N2269" s="281" t="s">
        <v>45</v>
      </c>
      <c r="O2269" s="86"/>
      <c r="P2269" s="224">
        <f>O2269*H2269</f>
        <v>0</v>
      </c>
      <c r="Q2269" s="224">
        <v>0.0040000000000000001</v>
      </c>
      <c r="R2269" s="224">
        <f>Q2269*H2269</f>
        <v>0.07528</v>
      </c>
      <c r="S2269" s="224">
        <v>0</v>
      </c>
      <c r="T2269" s="225">
        <f>S2269*H2269</f>
        <v>0</v>
      </c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R2269" s="226" t="s">
        <v>397</v>
      </c>
      <c r="AT2269" s="226" t="s">
        <v>310</v>
      </c>
      <c r="AU2269" s="226" t="s">
        <v>83</v>
      </c>
      <c r="AY2269" s="19" t="s">
        <v>213</v>
      </c>
      <c r="BE2269" s="227">
        <f>IF(N2269="základní",J2269,0)</f>
        <v>0</v>
      </c>
      <c r="BF2269" s="227">
        <f>IF(N2269="snížená",J2269,0)</f>
        <v>0</v>
      </c>
      <c r="BG2269" s="227">
        <f>IF(N2269="zákl. přenesená",J2269,0)</f>
        <v>0</v>
      </c>
      <c r="BH2269" s="227">
        <f>IF(N2269="sníž. přenesená",J2269,0)</f>
        <v>0</v>
      </c>
      <c r="BI2269" s="227">
        <f>IF(N2269="nulová",J2269,0)</f>
        <v>0</v>
      </c>
      <c r="BJ2269" s="19" t="s">
        <v>81</v>
      </c>
      <c r="BK2269" s="227">
        <f>ROUND(I2269*H2269,2)</f>
        <v>0</v>
      </c>
      <c r="BL2269" s="19" t="s">
        <v>309</v>
      </c>
      <c r="BM2269" s="226" t="s">
        <v>3009</v>
      </c>
    </row>
    <row r="2270" s="14" customFormat="1">
      <c r="A2270" s="14"/>
      <c r="B2270" s="239"/>
      <c r="C2270" s="240"/>
      <c r="D2270" s="230" t="s">
        <v>222</v>
      </c>
      <c r="E2270" s="241" t="s">
        <v>19</v>
      </c>
      <c r="F2270" s="242" t="s">
        <v>3010</v>
      </c>
      <c r="G2270" s="240"/>
      <c r="H2270" s="243">
        <v>2.48</v>
      </c>
      <c r="I2270" s="244"/>
      <c r="J2270" s="240"/>
      <c r="K2270" s="240"/>
      <c r="L2270" s="245"/>
      <c r="M2270" s="246"/>
      <c r="N2270" s="247"/>
      <c r="O2270" s="247"/>
      <c r="P2270" s="247"/>
      <c r="Q2270" s="247"/>
      <c r="R2270" s="247"/>
      <c r="S2270" s="247"/>
      <c r="T2270" s="248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49" t="s">
        <v>222</v>
      </c>
      <c r="AU2270" s="249" t="s">
        <v>83</v>
      </c>
      <c r="AV2270" s="14" t="s">
        <v>83</v>
      </c>
      <c r="AW2270" s="14" t="s">
        <v>34</v>
      </c>
      <c r="AX2270" s="14" t="s">
        <v>74</v>
      </c>
      <c r="AY2270" s="249" t="s">
        <v>213</v>
      </c>
    </row>
    <row r="2271" s="14" customFormat="1">
      <c r="A2271" s="14"/>
      <c r="B2271" s="239"/>
      <c r="C2271" s="240"/>
      <c r="D2271" s="230" t="s">
        <v>222</v>
      </c>
      <c r="E2271" s="241" t="s">
        <v>19</v>
      </c>
      <c r="F2271" s="242" t="s">
        <v>3011</v>
      </c>
      <c r="G2271" s="240"/>
      <c r="H2271" s="243">
        <v>2.7799999999999998</v>
      </c>
      <c r="I2271" s="244"/>
      <c r="J2271" s="240"/>
      <c r="K2271" s="240"/>
      <c r="L2271" s="245"/>
      <c r="M2271" s="246"/>
      <c r="N2271" s="247"/>
      <c r="O2271" s="247"/>
      <c r="P2271" s="247"/>
      <c r="Q2271" s="247"/>
      <c r="R2271" s="247"/>
      <c r="S2271" s="247"/>
      <c r="T2271" s="248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49" t="s">
        <v>222</v>
      </c>
      <c r="AU2271" s="249" t="s">
        <v>83</v>
      </c>
      <c r="AV2271" s="14" t="s">
        <v>83</v>
      </c>
      <c r="AW2271" s="14" t="s">
        <v>34</v>
      </c>
      <c r="AX2271" s="14" t="s">
        <v>74</v>
      </c>
      <c r="AY2271" s="249" t="s">
        <v>213</v>
      </c>
    </row>
    <row r="2272" s="14" customFormat="1">
      <c r="A2272" s="14"/>
      <c r="B2272" s="239"/>
      <c r="C2272" s="240"/>
      <c r="D2272" s="230" t="s">
        <v>222</v>
      </c>
      <c r="E2272" s="241" t="s">
        <v>19</v>
      </c>
      <c r="F2272" s="242" t="s">
        <v>3012</v>
      </c>
      <c r="G2272" s="240"/>
      <c r="H2272" s="243">
        <v>2.7799999999999998</v>
      </c>
      <c r="I2272" s="244"/>
      <c r="J2272" s="240"/>
      <c r="K2272" s="240"/>
      <c r="L2272" s="245"/>
      <c r="M2272" s="246"/>
      <c r="N2272" s="247"/>
      <c r="O2272" s="247"/>
      <c r="P2272" s="247"/>
      <c r="Q2272" s="247"/>
      <c r="R2272" s="247"/>
      <c r="S2272" s="247"/>
      <c r="T2272" s="248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49" t="s">
        <v>222</v>
      </c>
      <c r="AU2272" s="249" t="s">
        <v>83</v>
      </c>
      <c r="AV2272" s="14" t="s">
        <v>83</v>
      </c>
      <c r="AW2272" s="14" t="s">
        <v>34</v>
      </c>
      <c r="AX2272" s="14" t="s">
        <v>74</v>
      </c>
      <c r="AY2272" s="249" t="s">
        <v>213</v>
      </c>
    </row>
    <row r="2273" s="14" customFormat="1">
      <c r="A2273" s="14"/>
      <c r="B2273" s="239"/>
      <c r="C2273" s="240"/>
      <c r="D2273" s="230" t="s">
        <v>222</v>
      </c>
      <c r="E2273" s="241" t="s">
        <v>19</v>
      </c>
      <c r="F2273" s="242" t="s">
        <v>3013</v>
      </c>
      <c r="G2273" s="240"/>
      <c r="H2273" s="243">
        <v>7.7000000000000002</v>
      </c>
      <c r="I2273" s="244"/>
      <c r="J2273" s="240"/>
      <c r="K2273" s="240"/>
      <c r="L2273" s="245"/>
      <c r="M2273" s="246"/>
      <c r="N2273" s="247"/>
      <c r="O2273" s="247"/>
      <c r="P2273" s="247"/>
      <c r="Q2273" s="247"/>
      <c r="R2273" s="247"/>
      <c r="S2273" s="247"/>
      <c r="T2273" s="248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49" t="s">
        <v>222</v>
      </c>
      <c r="AU2273" s="249" t="s">
        <v>83</v>
      </c>
      <c r="AV2273" s="14" t="s">
        <v>83</v>
      </c>
      <c r="AW2273" s="14" t="s">
        <v>34</v>
      </c>
      <c r="AX2273" s="14" t="s">
        <v>74</v>
      </c>
      <c r="AY2273" s="249" t="s">
        <v>213</v>
      </c>
    </row>
    <row r="2274" s="14" customFormat="1">
      <c r="A2274" s="14"/>
      <c r="B2274" s="239"/>
      <c r="C2274" s="240"/>
      <c r="D2274" s="230" t="s">
        <v>222</v>
      </c>
      <c r="E2274" s="241" t="s">
        <v>19</v>
      </c>
      <c r="F2274" s="242" t="s">
        <v>3014</v>
      </c>
      <c r="G2274" s="240"/>
      <c r="H2274" s="243">
        <v>3.0800000000000001</v>
      </c>
      <c r="I2274" s="244"/>
      <c r="J2274" s="240"/>
      <c r="K2274" s="240"/>
      <c r="L2274" s="245"/>
      <c r="M2274" s="246"/>
      <c r="N2274" s="247"/>
      <c r="O2274" s="247"/>
      <c r="P2274" s="247"/>
      <c r="Q2274" s="247"/>
      <c r="R2274" s="247"/>
      <c r="S2274" s="247"/>
      <c r="T2274" s="248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49" t="s">
        <v>222</v>
      </c>
      <c r="AU2274" s="249" t="s">
        <v>83</v>
      </c>
      <c r="AV2274" s="14" t="s">
        <v>83</v>
      </c>
      <c r="AW2274" s="14" t="s">
        <v>34</v>
      </c>
      <c r="AX2274" s="14" t="s">
        <v>74</v>
      </c>
      <c r="AY2274" s="249" t="s">
        <v>213</v>
      </c>
    </row>
    <row r="2275" s="15" customFormat="1">
      <c r="A2275" s="15"/>
      <c r="B2275" s="250"/>
      <c r="C2275" s="251"/>
      <c r="D2275" s="230" t="s">
        <v>222</v>
      </c>
      <c r="E2275" s="252" t="s">
        <v>19</v>
      </c>
      <c r="F2275" s="253" t="s">
        <v>228</v>
      </c>
      <c r="G2275" s="251"/>
      <c r="H2275" s="254">
        <v>18.82</v>
      </c>
      <c r="I2275" s="255"/>
      <c r="J2275" s="251"/>
      <c r="K2275" s="251"/>
      <c r="L2275" s="256"/>
      <c r="M2275" s="257"/>
      <c r="N2275" s="258"/>
      <c r="O2275" s="258"/>
      <c r="P2275" s="258"/>
      <c r="Q2275" s="258"/>
      <c r="R2275" s="258"/>
      <c r="S2275" s="258"/>
      <c r="T2275" s="259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  <c r="AE2275" s="15"/>
      <c r="AT2275" s="260" t="s">
        <v>222</v>
      </c>
      <c r="AU2275" s="260" t="s">
        <v>83</v>
      </c>
      <c r="AV2275" s="15" t="s">
        <v>220</v>
      </c>
      <c r="AW2275" s="15" t="s">
        <v>34</v>
      </c>
      <c r="AX2275" s="15" t="s">
        <v>81</v>
      </c>
      <c r="AY2275" s="260" t="s">
        <v>213</v>
      </c>
    </row>
    <row r="2276" s="2" customFormat="1" ht="16.5" customHeight="1">
      <c r="A2276" s="40"/>
      <c r="B2276" s="41"/>
      <c r="C2276" s="272" t="s">
        <v>3015</v>
      </c>
      <c r="D2276" s="272" t="s">
        <v>310</v>
      </c>
      <c r="E2276" s="273" t="s">
        <v>3016</v>
      </c>
      <c r="F2276" s="274" t="s">
        <v>3017</v>
      </c>
      <c r="G2276" s="275" t="s">
        <v>338</v>
      </c>
      <c r="H2276" s="276">
        <v>14.35</v>
      </c>
      <c r="I2276" s="277"/>
      <c r="J2276" s="278">
        <f>ROUND(I2276*H2276,2)</f>
        <v>0</v>
      </c>
      <c r="K2276" s="274" t="s">
        <v>219</v>
      </c>
      <c r="L2276" s="279"/>
      <c r="M2276" s="280" t="s">
        <v>19</v>
      </c>
      <c r="N2276" s="281" t="s">
        <v>45</v>
      </c>
      <c r="O2276" s="86"/>
      <c r="P2276" s="224">
        <f>O2276*H2276</f>
        <v>0</v>
      </c>
      <c r="Q2276" s="224">
        <v>0.0050000000000000001</v>
      </c>
      <c r="R2276" s="224">
        <f>Q2276*H2276</f>
        <v>0.071749999999999994</v>
      </c>
      <c r="S2276" s="224">
        <v>0</v>
      </c>
      <c r="T2276" s="225">
        <f>S2276*H2276</f>
        <v>0</v>
      </c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R2276" s="226" t="s">
        <v>397</v>
      </c>
      <c r="AT2276" s="226" t="s">
        <v>310</v>
      </c>
      <c r="AU2276" s="226" t="s">
        <v>83</v>
      </c>
      <c r="AY2276" s="19" t="s">
        <v>213</v>
      </c>
      <c r="BE2276" s="227">
        <f>IF(N2276="základní",J2276,0)</f>
        <v>0</v>
      </c>
      <c r="BF2276" s="227">
        <f>IF(N2276="snížená",J2276,0)</f>
        <v>0</v>
      </c>
      <c r="BG2276" s="227">
        <f>IF(N2276="zákl. přenesená",J2276,0)</f>
        <v>0</v>
      </c>
      <c r="BH2276" s="227">
        <f>IF(N2276="sníž. přenesená",J2276,0)</f>
        <v>0</v>
      </c>
      <c r="BI2276" s="227">
        <f>IF(N2276="nulová",J2276,0)</f>
        <v>0</v>
      </c>
      <c r="BJ2276" s="19" t="s">
        <v>81</v>
      </c>
      <c r="BK2276" s="227">
        <f>ROUND(I2276*H2276,2)</f>
        <v>0</v>
      </c>
      <c r="BL2276" s="19" t="s">
        <v>309</v>
      </c>
      <c r="BM2276" s="226" t="s">
        <v>3018</v>
      </c>
    </row>
    <row r="2277" s="14" customFormat="1">
      <c r="A2277" s="14"/>
      <c r="B2277" s="239"/>
      <c r="C2277" s="240"/>
      <c r="D2277" s="230" t="s">
        <v>222</v>
      </c>
      <c r="E2277" s="241" t="s">
        <v>19</v>
      </c>
      <c r="F2277" s="242" t="s">
        <v>3019</v>
      </c>
      <c r="G2277" s="240"/>
      <c r="H2277" s="243">
        <v>2.48</v>
      </c>
      <c r="I2277" s="244"/>
      <c r="J2277" s="240"/>
      <c r="K2277" s="240"/>
      <c r="L2277" s="245"/>
      <c r="M2277" s="246"/>
      <c r="N2277" s="247"/>
      <c r="O2277" s="247"/>
      <c r="P2277" s="247"/>
      <c r="Q2277" s="247"/>
      <c r="R2277" s="247"/>
      <c r="S2277" s="247"/>
      <c r="T2277" s="248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49" t="s">
        <v>222</v>
      </c>
      <c r="AU2277" s="249" t="s">
        <v>83</v>
      </c>
      <c r="AV2277" s="14" t="s">
        <v>83</v>
      </c>
      <c r="AW2277" s="14" t="s">
        <v>34</v>
      </c>
      <c r="AX2277" s="14" t="s">
        <v>74</v>
      </c>
      <c r="AY2277" s="249" t="s">
        <v>213</v>
      </c>
    </row>
    <row r="2278" s="14" customFormat="1">
      <c r="A2278" s="14"/>
      <c r="B2278" s="239"/>
      <c r="C2278" s="240"/>
      <c r="D2278" s="230" t="s">
        <v>222</v>
      </c>
      <c r="E2278" s="241" t="s">
        <v>19</v>
      </c>
      <c r="F2278" s="242" t="s">
        <v>3020</v>
      </c>
      <c r="G2278" s="240"/>
      <c r="H2278" s="243">
        <v>11.869999999999999</v>
      </c>
      <c r="I2278" s="244"/>
      <c r="J2278" s="240"/>
      <c r="K2278" s="240"/>
      <c r="L2278" s="245"/>
      <c r="M2278" s="246"/>
      <c r="N2278" s="247"/>
      <c r="O2278" s="247"/>
      <c r="P2278" s="247"/>
      <c r="Q2278" s="247"/>
      <c r="R2278" s="247"/>
      <c r="S2278" s="247"/>
      <c r="T2278" s="248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49" t="s">
        <v>222</v>
      </c>
      <c r="AU2278" s="249" t="s">
        <v>83</v>
      </c>
      <c r="AV2278" s="14" t="s">
        <v>83</v>
      </c>
      <c r="AW2278" s="14" t="s">
        <v>34</v>
      </c>
      <c r="AX2278" s="14" t="s">
        <v>74</v>
      </c>
      <c r="AY2278" s="249" t="s">
        <v>213</v>
      </c>
    </row>
    <row r="2279" s="15" customFormat="1">
      <c r="A2279" s="15"/>
      <c r="B2279" s="250"/>
      <c r="C2279" s="251"/>
      <c r="D2279" s="230" t="s">
        <v>222</v>
      </c>
      <c r="E2279" s="252" t="s">
        <v>19</v>
      </c>
      <c r="F2279" s="253" t="s">
        <v>228</v>
      </c>
      <c r="G2279" s="251"/>
      <c r="H2279" s="254">
        <v>14.35</v>
      </c>
      <c r="I2279" s="255"/>
      <c r="J2279" s="251"/>
      <c r="K2279" s="251"/>
      <c r="L2279" s="256"/>
      <c r="M2279" s="257"/>
      <c r="N2279" s="258"/>
      <c r="O2279" s="258"/>
      <c r="P2279" s="258"/>
      <c r="Q2279" s="258"/>
      <c r="R2279" s="258"/>
      <c r="S2279" s="258"/>
      <c r="T2279" s="259"/>
      <c r="U2279" s="15"/>
      <c r="V2279" s="15"/>
      <c r="W2279" s="15"/>
      <c r="X2279" s="15"/>
      <c r="Y2279" s="15"/>
      <c r="Z2279" s="15"/>
      <c r="AA2279" s="15"/>
      <c r="AB2279" s="15"/>
      <c r="AC2279" s="15"/>
      <c r="AD2279" s="15"/>
      <c r="AE2279" s="15"/>
      <c r="AT2279" s="260" t="s">
        <v>222</v>
      </c>
      <c r="AU2279" s="260" t="s">
        <v>83</v>
      </c>
      <c r="AV2279" s="15" t="s">
        <v>220</v>
      </c>
      <c r="AW2279" s="15" t="s">
        <v>34</v>
      </c>
      <c r="AX2279" s="15" t="s">
        <v>81</v>
      </c>
      <c r="AY2279" s="260" t="s">
        <v>213</v>
      </c>
    </row>
    <row r="2280" s="2" customFormat="1" ht="16.5" customHeight="1">
      <c r="A2280" s="40"/>
      <c r="B2280" s="41"/>
      <c r="C2280" s="272" t="s">
        <v>3021</v>
      </c>
      <c r="D2280" s="272" t="s">
        <v>310</v>
      </c>
      <c r="E2280" s="273" t="s">
        <v>3022</v>
      </c>
      <c r="F2280" s="274" t="s">
        <v>3023</v>
      </c>
      <c r="G2280" s="275" t="s">
        <v>501</v>
      </c>
      <c r="H2280" s="276">
        <v>48</v>
      </c>
      <c r="I2280" s="277"/>
      <c r="J2280" s="278">
        <f>ROUND(I2280*H2280,2)</f>
        <v>0</v>
      </c>
      <c r="K2280" s="274" t="s">
        <v>219</v>
      </c>
      <c r="L2280" s="279"/>
      <c r="M2280" s="280" t="s">
        <v>19</v>
      </c>
      <c r="N2280" s="281" t="s">
        <v>45</v>
      </c>
      <c r="O2280" s="86"/>
      <c r="P2280" s="224">
        <f>O2280*H2280</f>
        <v>0</v>
      </c>
      <c r="Q2280" s="224">
        <v>6.0000000000000002E-05</v>
      </c>
      <c r="R2280" s="224">
        <f>Q2280*H2280</f>
        <v>0.0028800000000000002</v>
      </c>
      <c r="S2280" s="224">
        <v>0</v>
      </c>
      <c r="T2280" s="225">
        <f>S2280*H2280</f>
        <v>0</v>
      </c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R2280" s="226" t="s">
        <v>397</v>
      </c>
      <c r="AT2280" s="226" t="s">
        <v>310</v>
      </c>
      <c r="AU2280" s="226" t="s">
        <v>83</v>
      </c>
      <c r="AY2280" s="19" t="s">
        <v>213</v>
      </c>
      <c r="BE2280" s="227">
        <f>IF(N2280="základní",J2280,0)</f>
        <v>0</v>
      </c>
      <c r="BF2280" s="227">
        <f>IF(N2280="snížená",J2280,0)</f>
        <v>0</v>
      </c>
      <c r="BG2280" s="227">
        <f>IF(N2280="zákl. přenesená",J2280,0)</f>
        <v>0</v>
      </c>
      <c r="BH2280" s="227">
        <f>IF(N2280="sníž. přenesená",J2280,0)</f>
        <v>0</v>
      </c>
      <c r="BI2280" s="227">
        <f>IF(N2280="nulová",J2280,0)</f>
        <v>0</v>
      </c>
      <c r="BJ2280" s="19" t="s">
        <v>81</v>
      </c>
      <c r="BK2280" s="227">
        <f>ROUND(I2280*H2280,2)</f>
        <v>0</v>
      </c>
      <c r="BL2280" s="19" t="s">
        <v>309</v>
      </c>
      <c r="BM2280" s="226" t="s">
        <v>3024</v>
      </c>
    </row>
    <row r="2281" s="2" customFormat="1">
      <c r="A2281" s="40"/>
      <c r="B2281" s="41"/>
      <c r="C2281" s="215" t="s">
        <v>3025</v>
      </c>
      <c r="D2281" s="215" t="s">
        <v>215</v>
      </c>
      <c r="E2281" s="216" t="s">
        <v>3026</v>
      </c>
      <c r="F2281" s="217" t="s">
        <v>3027</v>
      </c>
      <c r="G2281" s="218" t="s">
        <v>501</v>
      </c>
      <c r="H2281" s="219">
        <v>7</v>
      </c>
      <c r="I2281" s="220"/>
      <c r="J2281" s="221">
        <f>ROUND(I2281*H2281,2)</f>
        <v>0</v>
      </c>
      <c r="K2281" s="217" t="s">
        <v>219</v>
      </c>
      <c r="L2281" s="46"/>
      <c r="M2281" s="222" t="s">
        <v>19</v>
      </c>
      <c r="N2281" s="223" t="s">
        <v>45</v>
      </c>
      <c r="O2281" s="86"/>
      <c r="P2281" s="224">
        <f>O2281*H2281</f>
        <v>0</v>
      </c>
      <c r="Q2281" s="224">
        <v>0</v>
      </c>
      <c r="R2281" s="224">
        <f>Q2281*H2281</f>
        <v>0</v>
      </c>
      <c r="S2281" s="224">
        <v>0</v>
      </c>
      <c r="T2281" s="225">
        <f>S2281*H2281</f>
        <v>0</v>
      </c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R2281" s="226" t="s">
        <v>309</v>
      </c>
      <c r="AT2281" s="226" t="s">
        <v>215</v>
      </c>
      <c r="AU2281" s="226" t="s">
        <v>83</v>
      </c>
      <c r="AY2281" s="19" t="s">
        <v>213</v>
      </c>
      <c r="BE2281" s="227">
        <f>IF(N2281="základní",J2281,0)</f>
        <v>0</v>
      </c>
      <c r="BF2281" s="227">
        <f>IF(N2281="snížená",J2281,0)</f>
        <v>0</v>
      </c>
      <c r="BG2281" s="227">
        <f>IF(N2281="zákl. přenesená",J2281,0)</f>
        <v>0</v>
      </c>
      <c r="BH2281" s="227">
        <f>IF(N2281="sníž. přenesená",J2281,0)</f>
        <v>0</v>
      </c>
      <c r="BI2281" s="227">
        <f>IF(N2281="nulová",J2281,0)</f>
        <v>0</v>
      </c>
      <c r="BJ2281" s="19" t="s">
        <v>81</v>
      </c>
      <c r="BK2281" s="227">
        <f>ROUND(I2281*H2281,2)</f>
        <v>0</v>
      </c>
      <c r="BL2281" s="19" t="s">
        <v>309</v>
      </c>
      <c r="BM2281" s="226" t="s">
        <v>3028</v>
      </c>
    </row>
    <row r="2282" s="13" customFormat="1">
      <c r="A2282" s="13"/>
      <c r="B2282" s="228"/>
      <c r="C2282" s="229"/>
      <c r="D2282" s="230" t="s">
        <v>222</v>
      </c>
      <c r="E2282" s="231" t="s">
        <v>19</v>
      </c>
      <c r="F2282" s="232" t="s">
        <v>271</v>
      </c>
      <c r="G2282" s="229"/>
      <c r="H2282" s="231" t="s">
        <v>19</v>
      </c>
      <c r="I2282" s="233"/>
      <c r="J2282" s="229"/>
      <c r="K2282" s="229"/>
      <c r="L2282" s="234"/>
      <c r="M2282" s="235"/>
      <c r="N2282" s="236"/>
      <c r="O2282" s="236"/>
      <c r="P2282" s="236"/>
      <c r="Q2282" s="236"/>
      <c r="R2282" s="236"/>
      <c r="S2282" s="236"/>
      <c r="T2282" s="237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38" t="s">
        <v>222</v>
      </c>
      <c r="AU2282" s="238" t="s">
        <v>83</v>
      </c>
      <c r="AV2282" s="13" t="s">
        <v>81</v>
      </c>
      <c r="AW2282" s="13" t="s">
        <v>34</v>
      </c>
      <c r="AX2282" s="13" t="s">
        <v>74</v>
      </c>
      <c r="AY2282" s="238" t="s">
        <v>213</v>
      </c>
    </row>
    <row r="2283" s="14" customFormat="1">
      <c r="A2283" s="14"/>
      <c r="B2283" s="239"/>
      <c r="C2283" s="240"/>
      <c r="D2283" s="230" t="s">
        <v>222</v>
      </c>
      <c r="E2283" s="241" t="s">
        <v>19</v>
      </c>
      <c r="F2283" s="242" t="s">
        <v>3029</v>
      </c>
      <c r="G2283" s="240"/>
      <c r="H2283" s="243">
        <v>7</v>
      </c>
      <c r="I2283" s="244"/>
      <c r="J2283" s="240"/>
      <c r="K2283" s="240"/>
      <c r="L2283" s="245"/>
      <c r="M2283" s="246"/>
      <c r="N2283" s="247"/>
      <c r="O2283" s="247"/>
      <c r="P2283" s="247"/>
      <c r="Q2283" s="247"/>
      <c r="R2283" s="247"/>
      <c r="S2283" s="247"/>
      <c r="T2283" s="248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49" t="s">
        <v>222</v>
      </c>
      <c r="AU2283" s="249" t="s">
        <v>83</v>
      </c>
      <c r="AV2283" s="14" t="s">
        <v>83</v>
      </c>
      <c r="AW2283" s="14" t="s">
        <v>34</v>
      </c>
      <c r="AX2283" s="14" t="s">
        <v>81</v>
      </c>
      <c r="AY2283" s="249" t="s">
        <v>213</v>
      </c>
    </row>
    <row r="2284" s="2" customFormat="1" ht="16.5" customHeight="1">
      <c r="A2284" s="40"/>
      <c r="B2284" s="41"/>
      <c r="C2284" s="272" t="s">
        <v>3030</v>
      </c>
      <c r="D2284" s="272" t="s">
        <v>310</v>
      </c>
      <c r="E2284" s="273" t="s">
        <v>3031</v>
      </c>
      <c r="F2284" s="274" t="s">
        <v>3032</v>
      </c>
      <c r="G2284" s="275" t="s">
        <v>338</v>
      </c>
      <c r="H2284" s="276">
        <v>6.5800000000000001</v>
      </c>
      <c r="I2284" s="277"/>
      <c r="J2284" s="278">
        <f>ROUND(I2284*H2284,2)</f>
        <v>0</v>
      </c>
      <c r="K2284" s="274" t="s">
        <v>219</v>
      </c>
      <c r="L2284" s="279"/>
      <c r="M2284" s="280" t="s">
        <v>19</v>
      </c>
      <c r="N2284" s="281" t="s">
        <v>45</v>
      </c>
      <c r="O2284" s="86"/>
      <c r="P2284" s="224">
        <f>O2284*H2284</f>
        <v>0</v>
      </c>
      <c r="Q2284" s="224">
        <v>0.0070000000000000001</v>
      </c>
      <c r="R2284" s="224">
        <f>Q2284*H2284</f>
        <v>0.046060000000000004</v>
      </c>
      <c r="S2284" s="224">
        <v>0</v>
      </c>
      <c r="T2284" s="225">
        <f>S2284*H2284</f>
        <v>0</v>
      </c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R2284" s="226" t="s">
        <v>397</v>
      </c>
      <c r="AT2284" s="226" t="s">
        <v>310</v>
      </c>
      <c r="AU2284" s="226" t="s">
        <v>83</v>
      </c>
      <c r="AY2284" s="19" t="s">
        <v>213</v>
      </c>
      <c r="BE2284" s="227">
        <f>IF(N2284="základní",J2284,0)</f>
        <v>0</v>
      </c>
      <c r="BF2284" s="227">
        <f>IF(N2284="snížená",J2284,0)</f>
        <v>0</v>
      </c>
      <c r="BG2284" s="227">
        <f>IF(N2284="zákl. přenesená",J2284,0)</f>
        <v>0</v>
      </c>
      <c r="BH2284" s="227">
        <f>IF(N2284="sníž. přenesená",J2284,0)</f>
        <v>0</v>
      </c>
      <c r="BI2284" s="227">
        <f>IF(N2284="nulová",J2284,0)</f>
        <v>0</v>
      </c>
      <c r="BJ2284" s="19" t="s">
        <v>81</v>
      </c>
      <c r="BK2284" s="227">
        <f>ROUND(I2284*H2284,2)</f>
        <v>0</v>
      </c>
      <c r="BL2284" s="19" t="s">
        <v>309</v>
      </c>
      <c r="BM2284" s="226" t="s">
        <v>3033</v>
      </c>
    </row>
    <row r="2285" s="14" customFormat="1">
      <c r="A2285" s="14"/>
      <c r="B2285" s="239"/>
      <c r="C2285" s="240"/>
      <c r="D2285" s="230" t="s">
        <v>222</v>
      </c>
      <c r="E2285" s="241" t="s">
        <v>19</v>
      </c>
      <c r="F2285" s="242" t="s">
        <v>3034</v>
      </c>
      <c r="G2285" s="240"/>
      <c r="H2285" s="243">
        <v>6.5800000000000001</v>
      </c>
      <c r="I2285" s="244"/>
      <c r="J2285" s="240"/>
      <c r="K2285" s="240"/>
      <c r="L2285" s="245"/>
      <c r="M2285" s="246"/>
      <c r="N2285" s="247"/>
      <c r="O2285" s="247"/>
      <c r="P2285" s="247"/>
      <c r="Q2285" s="247"/>
      <c r="R2285" s="247"/>
      <c r="S2285" s="247"/>
      <c r="T2285" s="248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49" t="s">
        <v>222</v>
      </c>
      <c r="AU2285" s="249" t="s">
        <v>83</v>
      </c>
      <c r="AV2285" s="14" t="s">
        <v>83</v>
      </c>
      <c r="AW2285" s="14" t="s">
        <v>34</v>
      </c>
      <c r="AX2285" s="14" t="s">
        <v>81</v>
      </c>
      <c r="AY2285" s="249" t="s">
        <v>213</v>
      </c>
    </row>
    <row r="2286" s="2" customFormat="1" ht="16.5" customHeight="1">
      <c r="A2286" s="40"/>
      <c r="B2286" s="41"/>
      <c r="C2286" s="272" t="s">
        <v>3035</v>
      </c>
      <c r="D2286" s="272" t="s">
        <v>310</v>
      </c>
      <c r="E2286" s="273" t="s">
        <v>3022</v>
      </c>
      <c r="F2286" s="274" t="s">
        <v>3023</v>
      </c>
      <c r="G2286" s="275" t="s">
        <v>501</v>
      </c>
      <c r="H2286" s="276">
        <v>14</v>
      </c>
      <c r="I2286" s="277"/>
      <c r="J2286" s="278">
        <f>ROUND(I2286*H2286,2)</f>
        <v>0</v>
      </c>
      <c r="K2286" s="274" t="s">
        <v>219</v>
      </c>
      <c r="L2286" s="279"/>
      <c r="M2286" s="280" t="s">
        <v>19</v>
      </c>
      <c r="N2286" s="281" t="s">
        <v>45</v>
      </c>
      <c r="O2286" s="86"/>
      <c r="P2286" s="224">
        <f>O2286*H2286</f>
        <v>0</v>
      </c>
      <c r="Q2286" s="224">
        <v>6.0000000000000002E-05</v>
      </c>
      <c r="R2286" s="224">
        <f>Q2286*H2286</f>
        <v>0.00084000000000000003</v>
      </c>
      <c r="S2286" s="224">
        <v>0</v>
      </c>
      <c r="T2286" s="225">
        <f>S2286*H2286</f>
        <v>0</v>
      </c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R2286" s="226" t="s">
        <v>397</v>
      </c>
      <c r="AT2286" s="226" t="s">
        <v>310</v>
      </c>
      <c r="AU2286" s="226" t="s">
        <v>83</v>
      </c>
      <c r="AY2286" s="19" t="s">
        <v>213</v>
      </c>
      <c r="BE2286" s="227">
        <f>IF(N2286="základní",J2286,0)</f>
        <v>0</v>
      </c>
      <c r="BF2286" s="227">
        <f>IF(N2286="snížená",J2286,0)</f>
        <v>0</v>
      </c>
      <c r="BG2286" s="227">
        <f>IF(N2286="zákl. přenesená",J2286,0)</f>
        <v>0</v>
      </c>
      <c r="BH2286" s="227">
        <f>IF(N2286="sníž. přenesená",J2286,0)</f>
        <v>0</v>
      </c>
      <c r="BI2286" s="227">
        <f>IF(N2286="nulová",J2286,0)</f>
        <v>0</v>
      </c>
      <c r="BJ2286" s="19" t="s">
        <v>81</v>
      </c>
      <c r="BK2286" s="227">
        <f>ROUND(I2286*H2286,2)</f>
        <v>0</v>
      </c>
      <c r="BL2286" s="19" t="s">
        <v>309</v>
      </c>
      <c r="BM2286" s="226" t="s">
        <v>3036</v>
      </c>
    </row>
    <row r="2287" s="14" customFormat="1">
      <c r="A2287" s="14"/>
      <c r="B2287" s="239"/>
      <c r="C2287" s="240"/>
      <c r="D2287" s="230" t="s">
        <v>222</v>
      </c>
      <c r="E2287" s="241" t="s">
        <v>19</v>
      </c>
      <c r="F2287" s="242" t="s">
        <v>3037</v>
      </c>
      <c r="G2287" s="240"/>
      <c r="H2287" s="243">
        <v>14</v>
      </c>
      <c r="I2287" s="244"/>
      <c r="J2287" s="240"/>
      <c r="K2287" s="240"/>
      <c r="L2287" s="245"/>
      <c r="M2287" s="246"/>
      <c r="N2287" s="247"/>
      <c r="O2287" s="247"/>
      <c r="P2287" s="247"/>
      <c r="Q2287" s="247"/>
      <c r="R2287" s="247"/>
      <c r="S2287" s="247"/>
      <c r="T2287" s="248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49" t="s">
        <v>222</v>
      </c>
      <c r="AU2287" s="249" t="s">
        <v>83</v>
      </c>
      <c r="AV2287" s="14" t="s">
        <v>83</v>
      </c>
      <c r="AW2287" s="14" t="s">
        <v>34</v>
      </c>
      <c r="AX2287" s="14" t="s">
        <v>81</v>
      </c>
      <c r="AY2287" s="249" t="s">
        <v>213</v>
      </c>
    </row>
    <row r="2288" s="2" customFormat="1">
      <c r="A2288" s="40"/>
      <c r="B2288" s="41"/>
      <c r="C2288" s="215" t="s">
        <v>3038</v>
      </c>
      <c r="D2288" s="215" t="s">
        <v>215</v>
      </c>
      <c r="E2288" s="216" t="s">
        <v>3039</v>
      </c>
      <c r="F2288" s="217" t="s">
        <v>3040</v>
      </c>
      <c r="G2288" s="218" t="s">
        <v>501</v>
      </c>
      <c r="H2288" s="219">
        <v>33</v>
      </c>
      <c r="I2288" s="220"/>
      <c r="J2288" s="221">
        <f>ROUND(I2288*H2288,2)</f>
        <v>0</v>
      </c>
      <c r="K2288" s="217" t="s">
        <v>219</v>
      </c>
      <c r="L2288" s="46"/>
      <c r="M2288" s="222" t="s">
        <v>19</v>
      </c>
      <c r="N2288" s="223" t="s">
        <v>45</v>
      </c>
      <c r="O2288" s="86"/>
      <c r="P2288" s="224">
        <f>O2288*H2288</f>
        <v>0</v>
      </c>
      <c r="Q2288" s="224">
        <v>0</v>
      </c>
      <c r="R2288" s="224">
        <f>Q2288*H2288</f>
        <v>0</v>
      </c>
      <c r="S2288" s="224">
        <v>0</v>
      </c>
      <c r="T2288" s="225">
        <f>S2288*H2288</f>
        <v>0</v>
      </c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R2288" s="226" t="s">
        <v>309</v>
      </c>
      <c r="AT2288" s="226" t="s">
        <v>215</v>
      </c>
      <c r="AU2288" s="226" t="s">
        <v>83</v>
      </c>
      <c r="AY2288" s="19" t="s">
        <v>213</v>
      </c>
      <c r="BE2288" s="227">
        <f>IF(N2288="základní",J2288,0)</f>
        <v>0</v>
      </c>
      <c r="BF2288" s="227">
        <f>IF(N2288="snížená",J2288,0)</f>
        <v>0</v>
      </c>
      <c r="BG2288" s="227">
        <f>IF(N2288="zákl. přenesená",J2288,0)</f>
        <v>0</v>
      </c>
      <c r="BH2288" s="227">
        <f>IF(N2288="sníž. přenesená",J2288,0)</f>
        <v>0</v>
      </c>
      <c r="BI2288" s="227">
        <f>IF(N2288="nulová",J2288,0)</f>
        <v>0</v>
      </c>
      <c r="BJ2288" s="19" t="s">
        <v>81</v>
      </c>
      <c r="BK2288" s="227">
        <f>ROUND(I2288*H2288,2)</f>
        <v>0</v>
      </c>
      <c r="BL2288" s="19" t="s">
        <v>309</v>
      </c>
      <c r="BM2288" s="226" t="s">
        <v>3041</v>
      </c>
    </row>
    <row r="2289" s="13" customFormat="1">
      <c r="A2289" s="13"/>
      <c r="B2289" s="228"/>
      <c r="C2289" s="229"/>
      <c r="D2289" s="230" t="s">
        <v>222</v>
      </c>
      <c r="E2289" s="231" t="s">
        <v>19</v>
      </c>
      <c r="F2289" s="232" t="s">
        <v>271</v>
      </c>
      <c r="G2289" s="229"/>
      <c r="H2289" s="231" t="s">
        <v>19</v>
      </c>
      <c r="I2289" s="233"/>
      <c r="J2289" s="229"/>
      <c r="K2289" s="229"/>
      <c r="L2289" s="234"/>
      <c r="M2289" s="235"/>
      <c r="N2289" s="236"/>
      <c r="O2289" s="236"/>
      <c r="P2289" s="236"/>
      <c r="Q2289" s="236"/>
      <c r="R2289" s="236"/>
      <c r="S2289" s="236"/>
      <c r="T2289" s="237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38" t="s">
        <v>222</v>
      </c>
      <c r="AU2289" s="238" t="s">
        <v>83</v>
      </c>
      <c r="AV2289" s="13" t="s">
        <v>81</v>
      </c>
      <c r="AW2289" s="13" t="s">
        <v>34</v>
      </c>
      <c r="AX2289" s="13" t="s">
        <v>74</v>
      </c>
      <c r="AY2289" s="238" t="s">
        <v>213</v>
      </c>
    </row>
    <row r="2290" s="14" customFormat="1">
      <c r="A2290" s="14"/>
      <c r="B2290" s="239"/>
      <c r="C2290" s="240"/>
      <c r="D2290" s="230" t="s">
        <v>222</v>
      </c>
      <c r="E2290" s="241" t="s">
        <v>19</v>
      </c>
      <c r="F2290" s="242" t="s">
        <v>3042</v>
      </c>
      <c r="G2290" s="240"/>
      <c r="H2290" s="243">
        <v>13</v>
      </c>
      <c r="I2290" s="244"/>
      <c r="J2290" s="240"/>
      <c r="K2290" s="240"/>
      <c r="L2290" s="245"/>
      <c r="M2290" s="246"/>
      <c r="N2290" s="247"/>
      <c r="O2290" s="247"/>
      <c r="P2290" s="247"/>
      <c r="Q2290" s="247"/>
      <c r="R2290" s="247"/>
      <c r="S2290" s="247"/>
      <c r="T2290" s="248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49" t="s">
        <v>222</v>
      </c>
      <c r="AU2290" s="249" t="s">
        <v>83</v>
      </c>
      <c r="AV2290" s="14" t="s">
        <v>83</v>
      </c>
      <c r="AW2290" s="14" t="s">
        <v>34</v>
      </c>
      <c r="AX2290" s="14" t="s">
        <v>74</v>
      </c>
      <c r="AY2290" s="249" t="s">
        <v>213</v>
      </c>
    </row>
    <row r="2291" s="16" customFormat="1">
      <c r="A2291" s="16"/>
      <c r="B2291" s="261"/>
      <c r="C2291" s="262"/>
      <c r="D2291" s="230" t="s">
        <v>222</v>
      </c>
      <c r="E2291" s="263" t="s">
        <v>19</v>
      </c>
      <c r="F2291" s="264" t="s">
        <v>299</v>
      </c>
      <c r="G2291" s="262"/>
      <c r="H2291" s="265">
        <v>13</v>
      </c>
      <c r="I2291" s="266"/>
      <c r="J2291" s="262"/>
      <c r="K2291" s="262"/>
      <c r="L2291" s="267"/>
      <c r="M2291" s="268"/>
      <c r="N2291" s="269"/>
      <c r="O2291" s="269"/>
      <c r="P2291" s="269"/>
      <c r="Q2291" s="269"/>
      <c r="R2291" s="269"/>
      <c r="S2291" s="269"/>
      <c r="T2291" s="270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/>
      <c r="AE2291" s="16"/>
      <c r="AT2291" s="271" t="s">
        <v>222</v>
      </c>
      <c r="AU2291" s="271" t="s">
        <v>83</v>
      </c>
      <c r="AV2291" s="16" t="s">
        <v>106</v>
      </c>
      <c r="AW2291" s="16" t="s">
        <v>34</v>
      </c>
      <c r="AX2291" s="16" t="s">
        <v>74</v>
      </c>
      <c r="AY2291" s="271" t="s">
        <v>213</v>
      </c>
    </row>
    <row r="2292" s="14" customFormat="1">
      <c r="A2292" s="14"/>
      <c r="B2292" s="239"/>
      <c r="C2292" s="240"/>
      <c r="D2292" s="230" t="s">
        <v>222</v>
      </c>
      <c r="E2292" s="241" t="s">
        <v>19</v>
      </c>
      <c r="F2292" s="242" t="s">
        <v>3043</v>
      </c>
      <c r="G2292" s="240"/>
      <c r="H2292" s="243">
        <v>3</v>
      </c>
      <c r="I2292" s="244"/>
      <c r="J2292" s="240"/>
      <c r="K2292" s="240"/>
      <c r="L2292" s="245"/>
      <c r="M2292" s="246"/>
      <c r="N2292" s="247"/>
      <c r="O2292" s="247"/>
      <c r="P2292" s="247"/>
      <c r="Q2292" s="247"/>
      <c r="R2292" s="247"/>
      <c r="S2292" s="247"/>
      <c r="T2292" s="248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49" t="s">
        <v>222</v>
      </c>
      <c r="AU2292" s="249" t="s">
        <v>83</v>
      </c>
      <c r="AV2292" s="14" t="s">
        <v>83</v>
      </c>
      <c r="AW2292" s="14" t="s">
        <v>34</v>
      </c>
      <c r="AX2292" s="14" t="s">
        <v>74</v>
      </c>
      <c r="AY2292" s="249" t="s">
        <v>213</v>
      </c>
    </row>
    <row r="2293" s="14" customFormat="1">
      <c r="A2293" s="14"/>
      <c r="B2293" s="239"/>
      <c r="C2293" s="240"/>
      <c r="D2293" s="230" t="s">
        <v>222</v>
      </c>
      <c r="E2293" s="241" t="s">
        <v>19</v>
      </c>
      <c r="F2293" s="242" t="s">
        <v>3044</v>
      </c>
      <c r="G2293" s="240"/>
      <c r="H2293" s="243">
        <v>2</v>
      </c>
      <c r="I2293" s="244"/>
      <c r="J2293" s="240"/>
      <c r="K2293" s="240"/>
      <c r="L2293" s="245"/>
      <c r="M2293" s="246"/>
      <c r="N2293" s="247"/>
      <c r="O2293" s="247"/>
      <c r="P2293" s="247"/>
      <c r="Q2293" s="247"/>
      <c r="R2293" s="247"/>
      <c r="S2293" s="247"/>
      <c r="T2293" s="248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49" t="s">
        <v>222</v>
      </c>
      <c r="AU2293" s="249" t="s">
        <v>83</v>
      </c>
      <c r="AV2293" s="14" t="s">
        <v>83</v>
      </c>
      <c r="AW2293" s="14" t="s">
        <v>34</v>
      </c>
      <c r="AX2293" s="14" t="s">
        <v>74</v>
      </c>
      <c r="AY2293" s="249" t="s">
        <v>213</v>
      </c>
    </row>
    <row r="2294" s="14" customFormat="1">
      <c r="A2294" s="14"/>
      <c r="B2294" s="239"/>
      <c r="C2294" s="240"/>
      <c r="D2294" s="230" t="s">
        <v>222</v>
      </c>
      <c r="E2294" s="241" t="s">
        <v>19</v>
      </c>
      <c r="F2294" s="242" t="s">
        <v>3045</v>
      </c>
      <c r="G2294" s="240"/>
      <c r="H2294" s="243">
        <v>5</v>
      </c>
      <c r="I2294" s="244"/>
      <c r="J2294" s="240"/>
      <c r="K2294" s="240"/>
      <c r="L2294" s="245"/>
      <c r="M2294" s="246"/>
      <c r="N2294" s="247"/>
      <c r="O2294" s="247"/>
      <c r="P2294" s="247"/>
      <c r="Q2294" s="247"/>
      <c r="R2294" s="247"/>
      <c r="S2294" s="247"/>
      <c r="T2294" s="248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49" t="s">
        <v>222</v>
      </c>
      <c r="AU2294" s="249" t="s">
        <v>83</v>
      </c>
      <c r="AV2294" s="14" t="s">
        <v>83</v>
      </c>
      <c r="AW2294" s="14" t="s">
        <v>34</v>
      </c>
      <c r="AX2294" s="14" t="s">
        <v>74</v>
      </c>
      <c r="AY2294" s="249" t="s">
        <v>213</v>
      </c>
    </row>
    <row r="2295" s="16" customFormat="1">
      <c r="A2295" s="16"/>
      <c r="B2295" s="261"/>
      <c r="C2295" s="262"/>
      <c r="D2295" s="230" t="s">
        <v>222</v>
      </c>
      <c r="E2295" s="263" t="s">
        <v>19</v>
      </c>
      <c r="F2295" s="264" t="s">
        <v>299</v>
      </c>
      <c r="G2295" s="262"/>
      <c r="H2295" s="265">
        <v>10</v>
      </c>
      <c r="I2295" s="266"/>
      <c r="J2295" s="262"/>
      <c r="K2295" s="262"/>
      <c r="L2295" s="267"/>
      <c r="M2295" s="268"/>
      <c r="N2295" s="269"/>
      <c r="O2295" s="269"/>
      <c r="P2295" s="269"/>
      <c r="Q2295" s="269"/>
      <c r="R2295" s="269"/>
      <c r="S2295" s="269"/>
      <c r="T2295" s="270"/>
      <c r="U2295" s="16"/>
      <c r="V2295" s="16"/>
      <c r="W2295" s="16"/>
      <c r="X2295" s="16"/>
      <c r="Y2295" s="16"/>
      <c r="Z2295" s="16"/>
      <c r="AA2295" s="16"/>
      <c r="AB2295" s="16"/>
      <c r="AC2295" s="16"/>
      <c r="AD2295" s="16"/>
      <c r="AE2295" s="16"/>
      <c r="AT2295" s="271" t="s">
        <v>222</v>
      </c>
      <c r="AU2295" s="271" t="s">
        <v>83</v>
      </c>
      <c r="AV2295" s="16" t="s">
        <v>106</v>
      </c>
      <c r="AW2295" s="16" t="s">
        <v>34</v>
      </c>
      <c r="AX2295" s="16" t="s">
        <v>74</v>
      </c>
      <c r="AY2295" s="271" t="s">
        <v>213</v>
      </c>
    </row>
    <row r="2296" s="14" customFormat="1">
      <c r="A2296" s="14"/>
      <c r="B2296" s="239"/>
      <c r="C2296" s="240"/>
      <c r="D2296" s="230" t="s">
        <v>222</v>
      </c>
      <c r="E2296" s="241" t="s">
        <v>19</v>
      </c>
      <c r="F2296" s="242" t="s">
        <v>3046</v>
      </c>
      <c r="G2296" s="240"/>
      <c r="H2296" s="243">
        <v>3</v>
      </c>
      <c r="I2296" s="244"/>
      <c r="J2296" s="240"/>
      <c r="K2296" s="240"/>
      <c r="L2296" s="245"/>
      <c r="M2296" s="246"/>
      <c r="N2296" s="247"/>
      <c r="O2296" s="247"/>
      <c r="P2296" s="247"/>
      <c r="Q2296" s="247"/>
      <c r="R2296" s="247"/>
      <c r="S2296" s="247"/>
      <c r="T2296" s="248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49" t="s">
        <v>222</v>
      </c>
      <c r="AU2296" s="249" t="s">
        <v>83</v>
      </c>
      <c r="AV2296" s="14" t="s">
        <v>83</v>
      </c>
      <c r="AW2296" s="14" t="s">
        <v>34</v>
      </c>
      <c r="AX2296" s="14" t="s">
        <v>74</v>
      </c>
      <c r="AY2296" s="249" t="s">
        <v>213</v>
      </c>
    </row>
    <row r="2297" s="14" customFormat="1">
      <c r="A2297" s="14"/>
      <c r="B2297" s="239"/>
      <c r="C2297" s="240"/>
      <c r="D2297" s="230" t="s">
        <v>222</v>
      </c>
      <c r="E2297" s="241" t="s">
        <v>19</v>
      </c>
      <c r="F2297" s="242" t="s">
        <v>3047</v>
      </c>
      <c r="G2297" s="240"/>
      <c r="H2297" s="243">
        <v>3</v>
      </c>
      <c r="I2297" s="244"/>
      <c r="J2297" s="240"/>
      <c r="K2297" s="240"/>
      <c r="L2297" s="245"/>
      <c r="M2297" s="246"/>
      <c r="N2297" s="247"/>
      <c r="O2297" s="247"/>
      <c r="P2297" s="247"/>
      <c r="Q2297" s="247"/>
      <c r="R2297" s="247"/>
      <c r="S2297" s="247"/>
      <c r="T2297" s="248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49" t="s">
        <v>222</v>
      </c>
      <c r="AU2297" s="249" t="s">
        <v>83</v>
      </c>
      <c r="AV2297" s="14" t="s">
        <v>83</v>
      </c>
      <c r="AW2297" s="14" t="s">
        <v>34</v>
      </c>
      <c r="AX2297" s="14" t="s">
        <v>74</v>
      </c>
      <c r="AY2297" s="249" t="s">
        <v>213</v>
      </c>
    </row>
    <row r="2298" s="14" customFormat="1">
      <c r="A2298" s="14"/>
      <c r="B2298" s="239"/>
      <c r="C2298" s="240"/>
      <c r="D2298" s="230" t="s">
        <v>222</v>
      </c>
      <c r="E2298" s="241" t="s">
        <v>19</v>
      </c>
      <c r="F2298" s="242" t="s">
        <v>3048</v>
      </c>
      <c r="G2298" s="240"/>
      <c r="H2298" s="243">
        <v>2</v>
      </c>
      <c r="I2298" s="244"/>
      <c r="J2298" s="240"/>
      <c r="K2298" s="240"/>
      <c r="L2298" s="245"/>
      <c r="M2298" s="246"/>
      <c r="N2298" s="247"/>
      <c r="O2298" s="247"/>
      <c r="P2298" s="247"/>
      <c r="Q2298" s="247"/>
      <c r="R2298" s="247"/>
      <c r="S2298" s="247"/>
      <c r="T2298" s="248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49" t="s">
        <v>222</v>
      </c>
      <c r="AU2298" s="249" t="s">
        <v>83</v>
      </c>
      <c r="AV2298" s="14" t="s">
        <v>83</v>
      </c>
      <c r="AW2298" s="14" t="s">
        <v>34</v>
      </c>
      <c r="AX2298" s="14" t="s">
        <v>74</v>
      </c>
      <c r="AY2298" s="249" t="s">
        <v>213</v>
      </c>
    </row>
    <row r="2299" s="14" customFormat="1">
      <c r="A2299" s="14"/>
      <c r="B2299" s="239"/>
      <c r="C2299" s="240"/>
      <c r="D2299" s="230" t="s">
        <v>222</v>
      </c>
      <c r="E2299" s="241" t="s">
        <v>19</v>
      </c>
      <c r="F2299" s="242" t="s">
        <v>3049</v>
      </c>
      <c r="G2299" s="240"/>
      <c r="H2299" s="243">
        <v>2</v>
      </c>
      <c r="I2299" s="244"/>
      <c r="J2299" s="240"/>
      <c r="K2299" s="240"/>
      <c r="L2299" s="245"/>
      <c r="M2299" s="246"/>
      <c r="N2299" s="247"/>
      <c r="O2299" s="247"/>
      <c r="P2299" s="247"/>
      <c r="Q2299" s="247"/>
      <c r="R2299" s="247"/>
      <c r="S2299" s="247"/>
      <c r="T2299" s="248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49" t="s">
        <v>222</v>
      </c>
      <c r="AU2299" s="249" t="s">
        <v>83</v>
      </c>
      <c r="AV2299" s="14" t="s">
        <v>83</v>
      </c>
      <c r="AW2299" s="14" t="s">
        <v>34</v>
      </c>
      <c r="AX2299" s="14" t="s">
        <v>74</v>
      </c>
      <c r="AY2299" s="249" t="s">
        <v>213</v>
      </c>
    </row>
    <row r="2300" s="16" customFormat="1">
      <c r="A2300" s="16"/>
      <c r="B2300" s="261"/>
      <c r="C2300" s="262"/>
      <c r="D2300" s="230" t="s">
        <v>222</v>
      </c>
      <c r="E2300" s="263" t="s">
        <v>19</v>
      </c>
      <c r="F2300" s="264" t="s">
        <v>299</v>
      </c>
      <c r="G2300" s="262"/>
      <c r="H2300" s="265">
        <v>10</v>
      </c>
      <c r="I2300" s="266"/>
      <c r="J2300" s="262"/>
      <c r="K2300" s="262"/>
      <c r="L2300" s="267"/>
      <c r="M2300" s="268"/>
      <c r="N2300" s="269"/>
      <c r="O2300" s="269"/>
      <c r="P2300" s="269"/>
      <c r="Q2300" s="269"/>
      <c r="R2300" s="269"/>
      <c r="S2300" s="269"/>
      <c r="T2300" s="270"/>
      <c r="U2300" s="16"/>
      <c r="V2300" s="16"/>
      <c r="W2300" s="16"/>
      <c r="X2300" s="16"/>
      <c r="Y2300" s="16"/>
      <c r="Z2300" s="16"/>
      <c r="AA2300" s="16"/>
      <c r="AB2300" s="16"/>
      <c r="AC2300" s="16"/>
      <c r="AD2300" s="16"/>
      <c r="AE2300" s="16"/>
      <c r="AT2300" s="271" t="s">
        <v>222</v>
      </c>
      <c r="AU2300" s="271" t="s">
        <v>83</v>
      </c>
      <c r="AV2300" s="16" t="s">
        <v>106</v>
      </c>
      <c r="AW2300" s="16" t="s">
        <v>34</v>
      </c>
      <c r="AX2300" s="16" t="s">
        <v>74</v>
      </c>
      <c r="AY2300" s="271" t="s">
        <v>213</v>
      </c>
    </row>
    <row r="2301" s="15" customFormat="1">
      <c r="A2301" s="15"/>
      <c r="B2301" s="250"/>
      <c r="C2301" s="251"/>
      <c r="D2301" s="230" t="s">
        <v>222</v>
      </c>
      <c r="E2301" s="252" t="s">
        <v>19</v>
      </c>
      <c r="F2301" s="253" t="s">
        <v>228</v>
      </c>
      <c r="G2301" s="251"/>
      <c r="H2301" s="254">
        <v>33</v>
      </c>
      <c r="I2301" s="255"/>
      <c r="J2301" s="251"/>
      <c r="K2301" s="251"/>
      <c r="L2301" s="256"/>
      <c r="M2301" s="257"/>
      <c r="N2301" s="258"/>
      <c r="O2301" s="258"/>
      <c r="P2301" s="258"/>
      <c r="Q2301" s="258"/>
      <c r="R2301" s="258"/>
      <c r="S2301" s="258"/>
      <c r="T2301" s="259"/>
      <c r="U2301" s="15"/>
      <c r="V2301" s="15"/>
      <c r="W2301" s="15"/>
      <c r="X2301" s="15"/>
      <c r="Y2301" s="15"/>
      <c r="Z2301" s="15"/>
      <c r="AA2301" s="15"/>
      <c r="AB2301" s="15"/>
      <c r="AC2301" s="15"/>
      <c r="AD2301" s="15"/>
      <c r="AE2301" s="15"/>
      <c r="AT2301" s="260" t="s">
        <v>222</v>
      </c>
      <c r="AU2301" s="260" t="s">
        <v>83</v>
      </c>
      <c r="AV2301" s="15" t="s">
        <v>220</v>
      </c>
      <c r="AW2301" s="15" t="s">
        <v>34</v>
      </c>
      <c r="AX2301" s="15" t="s">
        <v>81</v>
      </c>
      <c r="AY2301" s="260" t="s">
        <v>213</v>
      </c>
    </row>
    <row r="2302" s="2" customFormat="1" ht="16.5" customHeight="1">
      <c r="A2302" s="40"/>
      <c r="B2302" s="41"/>
      <c r="C2302" s="272" t="s">
        <v>3050</v>
      </c>
      <c r="D2302" s="272" t="s">
        <v>310</v>
      </c>
      <c r="E2302" s="273" t="s">
        <v>3051</v>
      </c>
      <c r="F2302" s="274" t="s">
        <v>3052</v>
      </c>
      <c r="G2302" s="275" t="s">
        <v>338</v>
      </c>
      <c r="H2302" s="276">
        <v>18.969999999999999</v>
      </c>
      <c r="I2302" s="277"/>
      <c r="J2302" s="278">
        <f>ROUND(I2302*H2302,2)</f>
        <v>0</v>
      </c>
      <c r="K2302" s="274" t="s">
        <v>219</v>
      </c>
      <c r="L2302" s="279"/>
      <c r="M2302" s="280" t="s">
        <v>19</v>
      </c>
      <c r="N2302" s="281" t="s">
        <v>45</v>
      </c>
      <c r="O2302" s="86"/>
      <c r="P2302" s="224">
        <f>O2302*H2302</f>
        <v>0</v>
      </c>
      <c r="Q2302" s="224">
        <v>0.01</v>
      </c>
      <c r="R2302" s="224">
        <f>Q2302*H2302</f>
        <v>0.18969999999999998</v>
      </c>
      <c r="S2302" s="224">
        <v>0</v>
      </c>
      <c r="T2302" s="225">
        <f>S2302*H2302</f>
        <v>0</v>
      </c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R2302" s="226" t="s">
        <v>397</v>
      </c>
      <c r="AT2302" s="226" t="s">
        <v>310</v>
      </c>
      <c r="AU2302" s="226" t="s">
        <v>83</v>
      </c>
      <c r="AY2302" s="19" t="s">
        <v>213</v>
      </c>
      <c r="BE2302" s="227">
        <f>IF(N2302="základní",J2302,0)</f>
        <v>0</v>
      </c>
      <c r="BF2302" s="227">
        <f>IF(N2302="snížená",J2302,0)</f>
        <v>0</v>
      </c>
      <c r="BG2302" s="227">
        <f>IF(N2302="zákl. přenesená",J2302,0)</f>
        <v>0</v>
      </c>
      <c r="BH2302" s="227">
        <f>IF(N2302="sníž. přenesená",J2302,0)</f>
        <v>0</v>
      </c>
      <c r="BI2302" s="227">
        <f>IF(N2302="nulová",J2302,0)</f>
        <v>0</v>
      </c>
      <c r="BJ2302" s="19" t="s">
        <v>81</v>
      </c>
      <c r="BK2302" s="227">
        <f>ROUND(I2302*H2302,2)</f>
        <v>0</v>
      </c>
      <c r="BL2302" s="19" t="s">
        <v>309</v>
      </c>
      <c r="BM2302" s="226" t="s">
        <v>3053</v>
      </c>
    </row>
    <row r="2303" s="14" customFormat="1">
      <c r="A2303" s="14"/>
      <c r="B2303" s="239"/>
      <c r="C2303" s="240"/>
      <c r="D2303" s="230" t="s">
        <v>222</v>
      </c>
      <c r="E2303" s="241" t="s">
        <v>19</v>
      </c>
      <c r="F2303" s="242" t="s">
        <v>3054</v>
      </c>
      <c r="G2303" s="240"/>
      <c r="H2303" s="243">
        <v>18.969999999999999</v>
      </c>
      <c r="I2303" s="244"/>
      <c r="J2303" s="240"/>
      <c r="K2303" s="240"/>
      <c r="L2303" s="245"/>
      <c r="M2303" s="246"/>
      <c r="N2303" s="247"/>
      <c r="O2303" s="247"/>
      <c r="P2303" s="247"/>
      <c r="Q2303" s="247"/>
      <c r="R2303" s="247"/>
      <c r="S2303" s="247"/>
      <c r="T2303" s="248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49" t="s">
        <v>222</v>
      </c>
      <c r="AU2303" s="249" t="s">
        <v>83</v>
      </c>
      <c r="AV2303" s="14" t="s">
        <v>83</v>
      </c>
      <c r="AW2303" s="14" t="s">
        <v>34</v>
      </c>
      <c r="AX2303" s="14" t="s">
        <v>81</v>
      </c>
      <c r="AY2303" s="249" t="s">
        <v>213</v>
      </c>
    </row>
    <row r="2304" s="2" customFormat="1" ht="16.5" customHeight="1">
      <c r="A2304" s="40"/>
      <c r="B2304" s="41"/>
      <c r="C2304" s="272" t="s">
        <v>3055</v>
      </c>
      <c r="D2304" s="272" t="s">
        <v>310</v>
      </c>
      <c r="E2304" s="273" t="s">
        <v>3056</v>
      </c>
      <c r="F2304" s="274" t="s">
        <v>3057</v>
      </c>
      <c r="G2304" s="275" t="s">
        <v>338</v>
      </c>
      <c r="H2304" s="276">
        <v>7.4400000000000004</v>
      </c>
      <c r="I2304" s="277"/>
      <c r="J2304" s="278">
        <f>ROUND(I2304*H2304,2)</f>
        <v>0</v>
      </c>
      <c r="K2304" s="274" t="s">
        <v>219</v>
      </c>
      <c r="L2304" s="279"/>
      <c r="M2304" s="280" t="s">
        <v>19</v>
      </c>
      <c r="N2304" s="281" t="s">
        <v>45</v>
      </c>
      <c r="O2304" s="86"/>
      <c r="P2304" s="224">
        <f>O2304*H2304</f>
        <v>0</v>
      </c>
      <c r="Q2304" s="224">
        <v>0.0080000000000000002</v>
      </c>
      <c r="R2304" s="224">
        <f>Q2304*H2304</f>
        <v>0.059520000000000003</v>
      </c>
      <c r="S2304" s="224">
        <v>0</v>
      </c>
      <c r="T2304" s="225">
        <f>S2304*H2304</f>
        <v>0</v>
      </c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R2304" s="226" t="s">
        <v>397</v>
      </c>
      <c r="AT2304" s="226" t="s">
        <v>310</v>
      </c>
      <c r="AU2304" s="226" t="s">
        <v>83</v>
      </c>
      <c r="AY2304" s="19" t="s">
        <v>213</v>
      </c>
      <c r="BE2304" s="227">
        <f>IF(N2304="základní",J2304,0)</f>
        <v>0</v>
      </c>
      <c r="BF2304" s="227">
        <f>IF(N2304="snížená",J2304,0)</f>
        <v>0</v>
      </c>
      <c r="BG2304" s="227">
        <f>IF(N2304="zákl. přenesená",J2304,0)</f>
        <v>0</v>
      </c>
      <c r="BH2304" s="227">
        <f>IF(N2304="sníž. přenesená",J2304,0)</f>
        <v>0</v>
      </c>
      <c r="BI2304" s="227">
        <f>IF(N2304="nulová",J2304,0)</f>
        <v>0</v>
      </c>
      <c r="BJ2304" s="19" t="s">
        <v>81</v>
      </c>
      <c r="BK2304" s="227">
        <f>ROUND(I2304*H2304,2)</f>
        <v>0</v>
      </c>
      <c r="BL2304" s="19" t="s">
        <v>309</v>
      </c>
      <c r="BM2304" s="226" t="s">
        <v>3058</v>
      </c>
    </row>
    <row r="2305" s="14" customFormat="1">
      <c r="A2305" s="14"/>
      <c r="B2305" s="239"/>
      <c r="C2305" s="240"/>
      <c r="D2305" s="230" t="s">
        <v>222</v>
      </c>
      <c r="E2305" s="241" t="s">
        <v>19</v>
      </c>
      <c r="F2305" s="242" t="s">
        <v>3059</v>
      </c>
      <c r="G2305" s="240"/>
      <c r="H2305" s="243">
        <v>3.7200000000000002</v>
      </c>
      <c r="I2305" s="244"/>
      <c r="J2305" s="240"/>
      <c r="K2305" s="240"/>
      <c r="L2305" s="245"/>
      <c r="M2305" s="246"/>
      <c r="N2305" s="247"/>
      <c r="O2305" s="247"/>
      <c r="P2305" s="247"/>
      <c r="Q2305" s="247"/>
      <c r="R2305" s="247"/>
      <c r="S2305" s="247"/>
      <c r="T2305" s="248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49" t="s">
        <v>222</v>
      </c>
      <c r="AU2305" s="249" t="s">
        <v>83</v>
      </c>
      <c r="AV2305" s="14" t="s">
        <v>83</v>
      </c>
      <c r="AW2305" s="14" t="s">
        <v>34</v>
      </c>
      <c r="AX2305" s="14" t="s">
        <v>74</v>
      </c>
      <c r="AY2305" s="249" t="s">
        <v>213</v>
      </c>
    </row>
    <row r="2306" s="14" customFormat="1">
      <c r="A2306" s="14"/>
      <c r="B2306" s="239"/>
      <c r="C2306" s="240"/>
      <c r="D2306" s="230" t="s">
        <v>222</v>
      </c>
      <c r="E2306" s="241" t="s">
        <v>19</v>
      </c>
      <c r="F2306" s="242" t="s">
        <v>3060</v>
      </c>
      <c r="G2306" s="240"/>
      <c r="H2306" s="243">
        <v>3.7200000000000002</v>
      </c>
      <c r="I2306" s="244"/>
      <c r="J2306" s="240"/>
      <c r="K2306" s="240"/>
      <c r="L2306" s="245"/>
      <c r="M2306" s="246"/>
      <c r="N2306" s="247"/>
      <c r="O2306" s="247"/>
      <c r="P2306" s="247"/>
      <c r="Q2306" s="247"/>
      <c r="R2306" s="247"/>
      <c r="S2306" s="247"/>
      <c r="T2306" s="248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49" t="s">
        <v>222</v>
      </c>
      <c r="AU2306" s="249" t="s">
        <v>83</v>
      </c>
      <c r="AV2306" s="14" t="s">
        <v>83</v>
      </c>
      <c r="AW2306" s="14" t="s">
        <v>34</v>
      </c>
      <c r="AX2306" s="14" t="s">
        <v>74</v>
      </c>
      <c r="AY2306" s="249" t="s">
        <v>213</v>
      </c>
    </row>
    <row r="2307" s="15" customFormat="1">
      <c r="A2307" s="15"/>
      <c r="B2307" s="250"/>
      <c r="C2307" s="251"/>
      <c r="D2307" s="230" t="s">
        <v>222</v>
      </c>
      <c r="E2307" s="252" t="s">
        <v>19</v>
      </c>
      <c r="F2307" s="253" t="s">
        <v>228</v>
      </c>
      <c r="G2307" s="251"/>
      <c r="H2307" s="254">
        <v>7.4400000000000004</v>
      </c>
      <c r="I2307" s="255"/>
      <c r="J2307" s="251"/>
      <c r="K2307" s="251"/>
      <c r="L2307" s="256"/>
      <c r="M2307" s="257"/>
      <c r="N2307" s="258"/>
      <c r="O2307" s="258"/>
      <c r="P2307" s="258"/>
      <c r="Q2307" s="258"/>
      <c r="R2307" s="258"/>
      <c r="S2307" s="258"/>
      <c r="T2307" s="259"/>
      <c r="U2307" s="15"/>
      <c r="V2307" s="15"/>
      <c r="W2307" s="15"/>
      <c r="X2307" s="15"/>
      <c r="Y2307" s="15"/>
      <c r="Z2307" s="15"/>
      <c r="AA2307" s="15"/>
      <c r="AB2307" s="15"/>
      <c r="AC2307" s="15"/>
      <c r="AD2307" s="15"/>
      <c r="AE2307" s="15"/>
      <c r="AT2307" s="260" t="s">
        <v>222</v>
      </c>
      <c r="AU2307" s="260" t="s">
        <v>83</v>
      </c>
      <c r="AV2307" s="15" t="s">
        <v>220</v>
      </c>
      <c r="AW2307" s="15" t="s">
        <v>34</v>
      </c>
      <c r="AX2307" s="15" t="s">
        <v>81</v>
      </c>
      <c r="AY2307" s="260" t="s">
        <v>213</v>
      </c>
    </row>
    <row r="2308" s="2" customFormat="1" ht="16.5" customHeight="1">
      <c r="A2308" s="40"/>
      <c r="B2308" s="41"/>
      <c r="C2308" s="272" t="s">
        <v>3061</v>
      </c>
      <c r="D2308" s="272" t="s">
        <v>310</v>
      </c>
      <c r="E2308" s="273" t="s">
        <v>3031</v>
      </c>
      <c r="F2308" s="274" t="s">
        <v>3032</v>
      </c>
      <c r="G2308" s="275" t="s">
        <v>338</v>
      </c>
      <c r="H2308" s="276">
        <v>10.880000000000001</v>
      </c>
      <c r="I2308" s="277"/>
      <c r="J2308" s="278">
        <f>ROUND(I2308*H2308,2)</f>
        <v>0</v>
      </c>
      <c r="K2308" s="274" t="s">
        <v>219</v>
      </c>
      <c r="L2308" s="279"/>
      <c r="M2308" s="280" t="s">
        <v>19</v>
      </c>
      <c r="N2308" s="281" t="s">
        <v>45</v>
      </c>
      <c r="O2308" s="86"/>
      <c r="P2308" s="224">
        <f>O2308*H2308</f>
        <v>0</v>
      </c>
      <c r="Q2308" s="224">
        <v>0.0070000000000000001</v>
      </c>
      <c r="R2308" s="224">
        <f>Q2308*H2308</f>
        <v>0.076160000000000005</v>
      </c>
      <c r="S2308" s="224">
        <v>0</v>
      </c>
      <c r="T2308" s="225">
        <f>S2308*H2308</f>
        <v>0</v>
      </c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R2308" s="226" t="s">
        <v>397</v>
      </c>
      <c r="AT2308" s="226" t="s">
        <v>310</v>
      </c>
      <c r="AU2308" s="226" t="s">
        <v>83</v>
      </c>
      <c r="AY2308" s="19" t="s">
        <v>213</v>
      </c>
      <c r="BE2308" s="227">
        <f>IF(N2308="základní",J2308,0)</f>
        <v>0</v>
      </c>
      <c r="BF2308" s="227">
        <f>IF(N2308="snížená",J2308,0)</f>
        <v>0</v>
      </c>
      <c r="BG2308" s="227">
        <f>IF(N2308="zákl. přenesená",J2308,0)</f>
        <v>0</v>
      </c>
      <c r="BH2308" s="227">
        <f>IF(N2308="sníž. přenesená",J2308,0)</f>
        <v>0</v>
      </c>
      <c r="BI2308" s="227">
        <f>IF(N2308="nulová",J2308,0)</f>
        <v>0</v>
      </c>
      <c r="BJ2308" s="19" t="s">
        <v>81</v>
      </c>
      <c r="BK2308" s="227">
        <f>ROUND(I2308*H2308,2)</f>
        <v>0</v>
      </c>
      <c r="BL2308" s="19" t="s">
        <v>309</v>
      </c>
      <c r="BM2308" s="226" t="s">
        <v>3062</v>
      </c>
    </row>
    <row r="2309" s="14" customFormat="1">
      <c r="A2309" s="14"/>
      <c r="B2309" s="239"/>
      <c r="C2309" s="240"/>
      <c r="D2309" s="230" t="s">
        <v>222</v>
      </c>
      <c r="E2309" s="241" t="s">
        <v>19</v>
      </c>
      <c r="F2309" s="242" t="s">
        <v>3063</v>
      </c>
      <c r="G2309" s="240"/>
      <c r="H2309" s="243">
        <v>2.6800000000000002</v>
      </c>
      <c r="I2309" s="244"/>
      <c r="J2309" s="240"/>
      <c r="K2309" s="240"/>
      <c r="L2309" s="245"/>
      <c r="M2309" s="246"/>
      <c r="N2309" s="247"/>
      <c r="O2309" s="247"/>
      <c r="P2309" s="247"/>
      <c r="Q2309" s="247"/>
      <c r="R2309" s="247"/>
      <c r="S2309" s="247"/>
      <c r="T2309" s="248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49" t="s">
        <v>222</v>
      </c>
      <c r="AU2309" s="249" t="s">
        <v>83</v>
      </c>
      <c r="AV2309" s="14" t="s">
        <v>83</v>
      </c>
      <c r="AW2309" s="14" t="s">
        <v>34</v>
      </c>
      <c r="AX2309" s="14" t="s">
        <v>74</v>
      </c>
      <c r="AY2309" s="249" t="s">
        <v>213</v>
      </c>
    </row>
    <row r="2310" s="16" customFormat="1">
      <c r="A2310" s="16"/>
      <c r="B2310" s="261"/>
      <c r="C2310" s="262"/>
      <c r="D2310" s="230" t="s">
        <v>222</v>
      </c>
      <c r="E2310" s="263" t="s">
        <v>19</v>
      </c>
      <c r="F2310" s="264" t="s">
        <v>299</v>
      </c>
      <c r="G2310" s="262"/>
      <c r="H2310" s="265">
        <v>2.6800000000000002</v>
      </c>
      <c r="I2310" s="266"/>
      <c r="J2310" s="262"/>
      <c r="K2310" s="262"/>
      <c r="L2310" s="267"/>
      <c r="M2310" s="268"/>
      <c r="N2310" s="269"/>
      <c r="O2310" s="269"/>
      <c r="P2310" s="269"/>
      <c r="Q2310" s="269"/>
      <c r="R2310" s="269"/>
      <c r="S2310" s="269"/>
      <c r="T2310" s="270"/>
      <c r="U2310" s="16"/>
      <c r="V2310" s="16"/>
      <c r="W2310" s="16"/>
      <c r="X2310" s="16"/>
      <c r="Y2310" s="16"/>
      <c r="Z2310" s="16"/>
      <c r="AA2310" s="16"/>
      <c r="AB2310" s="16"/>
      <c r="AC2310" s="16"/>
      <c r="AD2310" s="16"/>
      <c r="AE2310" s="16"/>
      <c r="AT2310" s="271" t="s">
        <v>222</v>
      </c>
      <c r="AU2310" s="271" t="s">
        <v>83</v>
      </c>
      <c r="AV2310" s="16" t="s">
        <v>106</v>
      </c>
      <c r="AW2310" s="16" t="s">
        <v>34</v>
      </c>
      <c r="AX2310" s="16" t="s">
        <v>74</v>
      </c>
      <c r="AY2310" s="271" t="s">
        <v>213</v>
      </c>
    </row>
    <row r="2311" s="14" customFormat="1">
      <c r="A2311" s="14"/>
      <c r="B2311" s="239"/>
      <c r="C2311" s="240"/>
      <c r="D2311" s="230" t="s">
        <v>222</v>
      </c>
      <c r="E2311" s="241" t="s">
        <v>19</v>
      </c>
      <c r="F2311" s="242" t="s">
        <v>3064</v>
      </c>
      <c r="G2311" s="240"/>
      <c r="H2311" s="243">
        <v>3.7200000000000002</v>
      </c>
      <c r="I2311" s="244"/>
      <c r="J2311" s="240"/>
      <c r="K2311" s="240"/>
      <c r="L2311" s="245"/>
      <c r="M2311" s="246"/>
      <c r="N2311" s="247"/>
      <c r="O2311" s="247"/>
      <c r="P2311" s="247"/>
      <c r="Q2311" s="247"/>
      <c r="R2311" s="247"/>
      <c r="S2311" s="247"/>
      <c r="T2311" s="248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49" t="s">
        <v>222</v>
      </c>
      <c r="AU2311" s="249" t="s">
        <v>83</v>
      </c>
      <c r="AV2311" s="14" t="s">
        <v>83</v>
      </c>
      <c r="AW2311" s="14" t="s">
        <v>34</v>
      </c>
      <c r="AX2311" s="14" t="s">
        <v>74</v>
      </c>
      <c r="AY2311" s="249" t="s">
        <v>213</v>
      </c>
    </row>
    <row r="2312" s="14" customFormat="1">
      <c r="A2312" s="14"/>
      <c r="B2312" s="239"/>
      <c r="C2312" s="240"/>
      <c r="D2312" s="230" t="s">
        <v>222</v>
      </c>
      <c r="E2312" s="241" t="s">
        <v>19</v>
      </c>
      <c r="F2312" s="242" t="s">
        <v>3065</v>
      </c>
      <c r="G2312" s="240"/>
      <c r="H2312" s="243">
        <v>2.48</v>
      </c>
      <c r="I2312" s="244"/>
      <c r="J2312" s="240"/>
      <c r="K2312" s="240"/>
      <c r="L2312" s="245"/>
      <c r="M2312" s="246"/>
      <c r="N2312" s="247"/>
      <c r="O2312" s="247"/>
      <c r="P2312" s="247"/>
      <c r="Q2312" s="247"/>
      <c r="R2312" s="247"/>
      <c r="S2312" s="247"/>
      <c r="T2312" s="248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49" t="s">
        <v>222</v>
      </c>
      <c r="AU2312" s="249" t="s">
        <v>83</v>
      </c>
      <c r="AV2312" s="14" t="s">
        <v>83</v>
      </c>
      <c r="AW2312" s="14" t="s">
        <v>34</v>
      </c>
      <c r="AX2312" s="14" t="s">
        <v>74</v>
      </c>
      <c r="AY2312" s="249" t="s">
        <v>213</v>
      </c>
    </row>
    <row r="2313" s="14" customFormat="1">
      <c r="A2313" s="14"/>
      <c r="B2313" s="239"/>
      <c r="C2313" s="240"/>
      <c r="D2313" s="230" t="s">
        <v>222</v>
      </c>
      <c r="E2313" s="241" t="s">
        <v>19</v>
      </c>
      <c r="F2313" s="242" t="s">
        <v>3049</v>
      </c>
      <c r="G2313" s="240"/>
      <c r="H2313" s="243">
        <v>2</v>
      </c>
      <c r="I2313" s="244"/>
      <c r="J2313" s="240"/>
      <c r="K2313" s="240"/>
      <c r="L2313" s="245"/>
      <c r="M2313" s="246"/>
      <c r="N2313" s="247"/>
      <c r="O2313" s="247"/>
      <c r="P2313" s="247"/>
      <c r="Q2313" s="247"/>
      <c r="R2313" s="247"/>
      <c r="S2313" s="247"/>
      <c r="T2313" s="248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49" t="s">
        <v>222</v>
      </c>
      <c r="AU2313" s="249" t="s">
        <v>83</v>
      </c>
      <c r="AV2313" s="14" t="s">
        <v>83</v>
      </c>
      <c r="AW2313" s="14" t="s">
        <v>34</v>
      </c>
      <c r="AX2313" s="14" t="s">
        <v>74</v>
      </c>
      <c r="AY2313" s="249" t="s">
        <v>213</v>
      </c>
    </row>
    <row r="2314" s="16" customFormat="1">
      <c r="A2314" s="16"/>
      <c r="B2314" s="261"/>
      <c r="C2314" s="262"/>
      <c r="D2314" s="230" t="s">
        <v>222</v>
      </c>
      <c r="E2314" s="263" t="s">
        <v>19</v>
      </c>
      <c r="F2314" s="264" t="s">
        <v>299</v>
      </c>
      <c r="G2314" s="262"/>
      <c r="H2314" s="265">
        <v>8.1999999999999993</v>
      </c>
      <c r="I2314" s="266"/>
      <c r="J2314" s="262"/>
      <c r="K2314" s="262"/>
      <c r="L2314" s="267"/>
      <c r="M2314" s="268"/>
      <c r="N2314" s="269"/>
      <c r="O2314" s="269"/>
      <c r="P2314" s="269"/>
      <c r="Q2314" s="269"/>
      <c r="R2314" s="269"/>
      <c r="S2314" s="269"/>
      <c r="T2314" s="270"/>
      <c r="U2314" s="16"/>
      <c r="V2314" s="16"/>
      <c r="W2314" s="16"/>
      <c r="X2314" s="16"/>
      <c r="Y2314" s="16"/>
      <c r="Z2314" s="16"/>
      <c r="AA2314" s="16"/>
      <c r="AB2314" s="16"/>
      <c r="AC2314" s="16"/>
      <c r="AD2314" s="16"/>
      <c r="AE2314" s="16"/>
      <c r="AT2314" s="271" t="s">
        <v>222</v>
      </c>
      <c r="AU2314" s="271" t="s">
        <v>83</v>
      </c>
      <c r="AV2314" s="16" t="s">
        <v>106</v>
      </c>
      <c r="AW2314" s="16" t="s">
        <v>34</v>
      </c>
      <c r="AX2314" s="16" t="s">
        <v>74</v>
      </c>
      <c r="AY2314" s="271" t="s">
        <v>213</v>
      </c>
    </row>
    <row r="2315" s="15" customFormat="1">
      <c r="A2315" s="15"/>
      <c r="B2315" s="250"/>
      <c r="C2315" s="251"/>
      <c r="D2315" s="230" t="s">
        <v>222</v>
      </c>
      <c r="E2315" s="252" t="s">
        <v>19</v>
      </c>
      <c r="F2315" s="253" t="s">
        <v>228</v>
      </c>
      <c r="G2315" s="251"/>
      <c r="H2315" s="254">
        <v>10.880000000000001</v>
      </c>
      <c r="I2315" s="255"/>
      <c r="J2315" s="251"/>
      <c r="K2315" s="251"/>
      <c r="L2315" s="256"/>
      <c r="M2315" s="257"/>
      <c r="N2315" s="258"/>
      <c r="O2315" s="258"/>
      <c r="P2315" s="258"/>
      <c r="Q2315" s="258"/>
      <c r="R2315" s="258"/>
      <c r="S2315" s="258"/>
      <c r="T2315" s="259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T2315" s="260" t="s">
        <v>222</v>
      </c>
      <c r="AU2315" s="260" t="s">
        <v>83</v>
      </c>
      <c r="AV2315" s="15" t="s">
        <v>220</v>
      </c>
      <c r="AW2315" s="15" t="s">
        <v>34</v>
      </c>
      <c r="AX2315" s="15" t="s">
        <v>81</v>
      </c>
      <c r="AY2315" s="260" t="s">
        <v>213</v>
      </c>
    </row>
    <row r="2316" s="2" customFormat="1" ht="16.5" customHeight="1">
      <c r="A2316" s="40"/>
      <c r="B2316" s="41"/>
      <c r="C2316" s="272" t="s">
        <v>3066</v>
      </c>
      <c r="D2316" s="272" t="s">
        <v>310</v>
      </c>
      <c r="E2316" s="273" t="s">
        <v>3067</v>
      </c>
      <c r="F2316" s="274" t="s">
        <v>3068</v>
      </c>
      <c r="G2316" s="275" t="s">
        <v>338</v>
      </c>
      <c r="H2316" s="276">
        <v>7.7000000000000002</v>
      </c>
      <c r="I2316" s="277"/>
      <c r="J2316" s="278">
        <f>ROUND(I2316*H2316,2)</f>
        <v>0</v>
      </c>
      <c r="K2316" s="274" t="s">
        <v>219</v>
      </c>
      <c r="L2316" s="279"/>
      <c r="M2316" s="280" t="s">
        <v>19</v>
      </c>
      <c r="N2316" s="281" t="s">
        <v>45</v>
      </c>
      <c r="O2316" s="86"/>
      <c r="P2316" s="224">
        <f>O2316*H2316</f>
        <v>0</v>
      </c>
      <c r="Q2316" s="224">
        <v>0.0070000000000000001</v>
      </c>
      <c r="R2316" s="224">
        <f>Q2316*H2316</f>
        <v>0.053900000000000003</v>
      </c>
      <c r="S2316" s="224">
        <v>0</v>
      </c>
      <c r="T2316" s="225">
        <f>S2316*H2316</f>
        <v>0</v>
      </c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R2316" s="226" t="s">
        <v>397</v>
      </c>
      <c r="AT2316" s="226" t="s">
        <v>310</v>
      </c>
      <c r="AU2316" s="226" t="s">
        <v>83</v>
      </c>
      <c r="AY2316" s="19" t="s">
        <v>213</v>
      </c>
      <c r="BE2316" s="227">
        <f>IF(N2316="základní",J2316,0)</f>
        <v>0</v>
      </c>
      <c r="BF2316" s="227">
        <f>IF(N2316="snížená",J2316,0)</f>
        <v>0</v>
      </c>
      <c r="BG2316" s="227">
        <f>IF(N2316="zákl. přenesená",J2316,0)</f>
        <v>0</v>
      </c>
      <c r="BH2316" s="227">
        <f>IF(N2316="sníž. přenesená",J2316,0)</f>
        <v>0</v>
      </c>
      <c r="BI2316" s="227">
        <f>IF(N2316="nulová",J2316,0)</f>
        <v>0</v>
      </c>
      <c r="BJ2316" s="19" t="s">
        <v>81</v>
      </c>
      <c r="BK2316" s="227">
        <f>ROUND(I2316*H2316,2)</f>
        <v>0</v>
      </c>
      <c r="BL2316" s="19" t="s">
        <v>309</v>
      </c>
      <c r="BM2316" s="226" t="s">
        <v>3069</v>
      </c>
    </row>
    <row r="2317" s="14" customFormat="1">
      <c r="A2317" s="14"/>
      <c r="B2317" s="239"/>
      <c r="C2317" s="240"/>
      <c r="D2317" s="230" t="s">
        <v>222</v>
      </c>
      <c r="E2317" s="241" t="s">
        <v>19</v>
      </c>
      <c r="F2317" s="242" t="s">
        <v>3070</v>
      </c>
      <c r="G2317" s="240"/>
      <c r="H2317" s="243">
        <v>7.7000000000000002</v>
      </c>
      <c r="I2317" s="244"/>
      <c r="J2317" s="240"/>
      <c r="K2317" s="240"/>
      <c r="L2317" s="245"/>
      <c r="M2317" s="246"/>
      <c r="N2317" s="247"/>
      <c r="O2317" s="247"/>
      <c r="P2317" s="247"/>
      <c r="Q2317" s="247"/>
      <c r="R2317" s="247"/>
      <c r="S2317" s="247"/>
      <c r="T2317" s="248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49" t="s">
        <v>222</v>
      </c>
      <c r="AU2317" s="249" t="s">
        <v>83</v>
      </c>
      <c r="AV2317" s="14" t="s">
        <v>83</v>
      </c>
      <c r="AW2317" s="14" t="s">
        <v>34</v>
      </c>
      <c r="AX2317" s="14" t="s">
        <v>81</v>
      </c>
      <c r="AY2317" s="249" t="s">
        <v>213</v>
      </c>
    </row>
    <row r="2318" s="2" customFormat="1" ht="16.5" customHeight="1">
      <c r="A2318" s="40"/>
      <c r="B2318" s="41"/>
      <c r="C2318" s="272" t="s">
        <v>3071</v>
      </c>
      <c r="D2318" s="272" t="s">
        <v>310</v>
      </c>
      <c r="E2318" s="273" t="s">
        <v>3022</v>
      </c>
      <c r="F2318" s="274" t="s">
        <v>3023</v>
      </c>
      <c r="G2318" s="275" t="s">
        <v>501</v>
      </c>
      <c r="H2318" s="276">
        <v>46</v>
      </c>
      <c r="I2318" s="277"/>
      <c r="J2318" s="278">
        <f>ROUND(I2318*H2318,2)</f>
        <v>0</v>
      </c>
      <c r="K2318" s="274" t="s">
        <v>219</v>
      </c>
      <c r="L2318" s="279"/>
      <c r="M2318" s="280" t="s">
        <v>19</v>
      </c>
      <c r="N2318" s="281" t="s">
        <v>45</v>
      </c>
      <c r="O2318" s="86"/>
      <c r="P2318" s="224">
        <f>O2318*H2318</f>
        <v>0</v>
      </c>
      <c r="Q2318" s="224">
        <v>6.0000000000000002E-05</v>
      </c>
      <c r="R2318" s="224">
        <f>Q2318*H2318</f>
        <v>0.0027599999999999999</v>
      </c>
      <c r="S2318" s="224">
        <v>0</v>
      </c>
      <c r="T2318" s="225">
        <f>S2318*H2318</f>
        <v>0</v>
      </c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R2318" s="226" t="s">
        <v>397</v>
      </c>
      <c r="AT2318" s="226" t="s">
        <v>310</v>
      </c>
      <c r="AU2318" s="226" t="s">
        <v>83</v>
      </c>
      <c r="AY2318" s="19" t="s">
        <v>213</v>
      </c>
      <c r="BE2318" s="227">
        <f>IF(N2318="základní",J2318,0)</f>
        <v>0</v>
      </c>
      <c r="BF2318" s="227">
        <f>IF(N2318="snížená",J2318,0)</f>
        <v>0</v>
      </c>
      <c r="BG2318" s="227">
        <f>IF(N2318="zákl. přenesená",J2318,0)</f>
        <v>0</v>
      </c>
      <c r="BH2318" s="227">
        <f>IF(N2318="sníž. přenesená",J2318,0)</f>
        <v>0</v>
      </c>
      <c r="BI2318" s="227">
        <f>IF(N2318="nulová",J2318,0)</f>
        <v>0</v>
      </c>
      <c r="BJ2318" s="19" t="s">
        <v>81</v>
      </c>
      <c r="BK2318" s="227">
        <f>ROUND(I2318*H2318,2)</f>
        <v>0</v>
      </c>
      <c r="BL2318" s="19" t="s">
        <v>309</v>
      </c>
      <c r="BM2318" s="226" t="s">
        <v>3072</v>
      </c>
    </row>
    <row r="2319" s="14" customFormat="1">
      <c r="A2319" s="14"/>
      <c r="B2319" s="239"/>
      <c r="C2319" s="240"/>
      <c r="D2319" s="230" t="s">
        <v>222</v>
      </c>
      <c r="E2319" s="241" t="s">
        <v>19</v>
      </c>
      <c r="F2319" s="242" t="s">
        <v>3073</v>
      </c>
      <c r="G2319" s="240"/>
      <c r="H2319" s="243">
        <v>46</v>
      </c>
      <c r="I2319" s="244"/>
      <c r="J2319" s="240"/>
      <c r="K2319" s="240"/>
      <c r="L2319" s="245"/>
      <c r="M2319" s="246"/>
      <c r="N2319" s="247"/>
      <c r="O2319" s="247"/>
      <c r="P2319" s="247"/>
      <c r="Q2319" s="247"/>
      <c r="R2319" s="247"/>
      <c r="S2319" s="247"/>
      <c r="T2319" s="248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49" t="s">
        <v>222</v>
      </c>
      <c r="AU2319" s="249" t="s">
        <v>83</v>
      </c>
      <c r="AV2319" s="14" t="s">
        <v>83</v>
      </c>
      <c r="AW2319" s="14" t="s">
        <v>34</v>
      </c>
      <c r="AX2319" s="14" t="s">
        <v>81</v>
      </c>
      <c r="AY2319" s="249" t="s">
        <v>213</v>
      </c>
    </row>
    <row r="2320" s="2" customFormat="1" ht="16.5" customHeight="1">
      <c r="A2320" s="40"/>
      <c r="B2320" s="41"/>
      <c r="C2320" s="215" t="s">
        <v>3074</v>
      </c>
      <c r="D2320" s="215" t="s">
        <v>215</v>
      </c>
      <c r="E2320" s="216" t="s">
        <v>3075</v>
      </c>
      <c r="F2320" s="217" t="s">
        <v>3076</v>
      </c>
      <c r="G2320" s="218" t="s">
        <v>236</v>
      </c>
      <c r="H2320" s="219">
        <v>1.728</v>
      </c>
      <c r="I2320" s="220"/>
      <c r="J2320" s="221">
        <f>ROUND(I2320*H2320,2)</f>
        <v>0</v>
      </c>
      <c r="K2320" s="217" t="s">
        <v>19</v>
      </c>
      <c r="L2320" s="46"/>
      <c r="M2320" s="222" t="s">
        <v>19</v>
      </c>
      <c r="N2320" s="223" t="s">
        <v>45</v>
      </c>
      <c r="O2320" s="86"/>
      <c r="P2320" s="224">
        <f>O2320*H2320</f>
        <v>0</v>
      </c>
      <c r="Q2320" s="224">
        <v>0</v>
      </c>
      <c r="R2320" s="224">
        <f>Q2320*H2320</f>
        <v>0</v>
      </c>
      <c r="S2320" s="224">
        <v>0</v>
      </c>
      <c r="T2320" s="225">
        <f>S2320*H2320</f>
        <v>0</v>
      </c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R2320" s="226" t="s">
        <v>309</v>
      </c>
      <c r="AT2320" s="226" t="s">
        <v>215</v>
      </c>
      <c r="AU2320" s="226" t="s">
        <v>83</v>
      </c>
      <c r="AY2320" s="19" t="s">
        <v>213</v>
      </c>
      <c r="BE2320" s="227">
        <f>IF(N2320="základní",J2320,0)</f>
        <v>0</v>
      </c>
      <c r="BF2320" s="227">
        <f>IF(N2320="snížená",J2320,0)</f>
        <v>0</v>
      </c>
      <c r="BG2320" s="227">
        <f>IF(N2320="zákl. přenesená",J2320,0)</f>
        <v>0</v>
      </c>
      <c r="BH2320" s="227">
        <f>IF(N2320="sníž. přenesená",J2320,0)</f>
        <v>0</v>
      </c>
      <c r="BI2320" s="227">
        <f>IF(N2320="nulová",J2320,0)</f>
        <v>0</v>
      </c>
      <c r="BJ2320" s="19" t="s">
        <v>81</v>
      </c>
      <c r="BK2320" s="227">
        <f>ROUND(I2320*H2320,2)</f>
        <v>0</v>
      </c>
      <c r="BL2320" s="19" t="s">
        <v>309</v>
      </c>
      <c r="BM2320" s="226" t="s">
        <v>3077</v>
      </c>
    </row>
    <row r="2321" s="13" customFormat="1">
      <c r="A2321" s="13"/>
      <c r="B2321" s="228"/>
      <c r="C2321" s="229"/>
      <c r="D2321" s="230" t="s">
        <v>222</v>
      </c>
      <c r="E2321" s="231" t="s">
        <v>19</v>
      </c>
      <c r="F2321" s="232" t="s">
        <v>271</v>
      </c>
      <c r="G2321" s="229"/>
      <c r="H2321" s="231" t="s">
        <v>19</v>
      </c>
      <c r="I2321" s="233"/>
      <c r="J2321" s="229"/>
      <c r="K2321" s="229"/>
      <c r="L2321" s="234"/>
      <c r="M2321" s="235"/>
      <c r="N2321" s="236"/>
      <c r="O2321" s="236"/>
      <c r="P2321" s="236"/>
      <c r="Q2321" s="236"/>
      <c r="R2321" s="236"/>
      <c r="S2321" s="236"/>
      <c r="T2321" s="237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38" t="s">
        <v>222</v>
      </c>
      <c r="AU2321" s="238" t="s">
        <v>83</v>
      </c>
      <c r="AV2321" s="13" t="s">
        <v>81</v>
      </c>
      <c r="AW2321" s="13" t="s">
        <v>34</v>
      </c>
      <c r="AX2321" s="13" t="s">
        <v>74</v>
      </c>
      <c r="AY2321" s="238" t="s">
        <v>213</v>
      </c>
    </row>
    <row r="2322" s="14" customFormat="1">
      <c r="A2322" s="14"/>
      <c r="B2322" s="239"/>
      <c r="C2322" s="240"/>
      <c r="D2322" s="230" t="s">
        <v>222</v>
      </c>
      <c r="E2322" s="241" t="s">
        <v>19</v>
      </c>
      <c r="F2322" s="242" t="s">
        <v>3078</v>
      </c>
      <c r="G2322" s="240"/>
      <c r="H2322" s="243">
        <v>1.728</v>
      </c>
      <c r="I2322" s="244"/>
      <c r="J2322" s="240"/>
      <c r="K2322" s="240"/>
      <c r="L2322" s="245"/>
      <c r="M2322" s="246"/>
      <c r="N2322" s="247"/>
      <c r="O2322" s="247"/>
      <c r="P2322" s="247"/>
      <c r="Q2322" s="247"/>
      <c r="R2322" s="247"/>
      <c r="S2322" s="247"/>
      <c r="T2322" s="248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49" t="s">
        <v>222</v>
      </c>
      <c r="AU2322" s="249" t="s">
        <v>83</v>
      </c>
      <c r="AV2322" s="14" t="s">
        <v>83</v>
      </c>
      <c r="AW2322" s="14" t="s">
        <v>34</v>
      </c>
      <c r="AX2322" s="14" t="s">
        <v>81</v>
      </c>
      <c r="AY2322" s="249" t="s">
        <v>213</v>
      </c>
    </row>
    <row r="2323" s="2" customFormat="1" ht="16.5" customHeight="1">
      <c r="A2323" s="40"/>
      <c r="B2323" s="41"/>
      <c r="C2323" s="215" t="s">
        <v>3079</v>
      </c>
      <c r="D2323" s="215" t="s">
        <v>215</v>
      </c>
      <c r="E2323" s="216" t="s">
        <v>3080</v>
      </c>
      <c r="F2323" s="217" t="s">
        <v>3081</v>
      </c>
      <c r="G2323" s="218" t="s">
        <v>501</v>
      </c>
      <c r="H2323" s="219">
        <v>11</v>
      </c>
      <c r="I2323" s="220"/>
      <c r="J2323" s="221">
        <f>ROUND(I2323*H2323,2)</f>
        <v>0</v>
      </c>
      <c r="K2323" s="217" t="s">
        <v>19</v>
      </c>
      <c r="L2323" s="46"/>
      <c r="M2323" s="222" t="s">
        <v>19</v>
      </c>
      <c r="N2323" s="223" t="s">
        <v>45</v>
      </c>
      <c r="O2323" s="86"/>
      <c r="P2323" s="224">
        <f>O2323*H2323</f>
        <v>0</v>
      </c>
      <c r="Q2323" s="224">
        <v>0</v>
      </c>
      <c r="R2323" s="224">
        <f>Q2323*H2323</f>
        <v>0</v>
      </c>
      <c r="S2323" s="224">
        <v>0</v>
      </c>
      <c r="T2323" s="225">
        <f>S2323*H2323</f>
        <v>0</v>
      </c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R2323" s="226" t="s">
        <v>309</v>
      </c>
      <c r="AT2323" s="226" t="s">
        <v>215</v>
      </c>
      <c r="AU2323" s="226" t="s">
        <v>83</v>
      </c>
      <c r="AY2323" s="19" t="s">
        <v>213</v>
      </c>
      <c r="BE2323" s="227">
        <f>IF(N2323="základní",J2323,0)</f>
        <v>0</v>
      </c>
      <c r="BF2323" s="227">
        <f>IF(N2323="snížená",J2323,0)</f>
        <v>0</v>
      </c>
      <c r="BG2323" s="227">
        <f>IF(N2323="zákl. přenesená",J2323,0)</f>
        <v>0</v>
      </c>
      <c r="BH2323" s="227">
        <f>IF(N2323="sníž. přenesená",J2323,0)</f>
        <v>0</v>
      </c>
      <c r="BI2323" s="227">
        <f>IF(N2323="nulová",J2323,0)</f>
        <v>0</v>
      </c>
      <c r="BJ2323" s="19" t="s">
        <v>81</v>
      </c>
      <c r="BK2323" s="227">
        <f>ROUND(I2323*H2323,2)</f>
        <v>0</v>
      </c>
      <c r="BL2323" s="19" t="s">
        <v>309</v>
      </c>
      <c r="BM2323" s="226" t="s">
        <v>3082</v>
      </c>
    </row>
    <row r="2324" s="13" customFormat="1">
      <c r="A2324" s="13"/>
      <c r="B2324" s="228"/>
      <c r="C2324" s="229"/>
      <c r="D2324" s="230" t="s">
        <v>222</v>
      </c>
      <c r="E2324" s="231" t="s">
        <v>19</v>
      </c>
      <c r="F2324" s="232" t="s">
        <v>271</v>
      </c>
      <c r="G2324" s="229"/>
      <c r="H2324" s="231" t="s">
        <v>19</v>
      </c>
      <c r="I2324" s="233"/>
      <c r="J2324" s="229"/>
      <c r="K2324" s="229"/>
      <c r="L2324" s="234"/>
      <c r="M2324" s="235"/>
      <c r="N2324" s="236"/>
      <c r="O2324" s="236"/>
      <c r="P2324" s="236"/>
      <c r="Q2324" s="236"/>
      <c r="R2324" s="236"/>
      <c r="S2324" s="236"/>
      <c r="T2324" s="237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38" t="s">
        <v>222</v>
      </c>
      <c r="AU2324" s="238" t="s">
        <v>83</v>
      </c>
      <c r="AV2324" s="13" t="s">
        <v>81</v>
      </c>
      <c r="AW2324" s="13" t="s">
        <v>34</v>
      </c>
      <c r="AX2324" s="13" t="s">
        <v>74</v>
      </c>
      <c r="AY2324" s="238" t="s">
        <v>213</v>
      </c>
    </row>
    <row r="2325" s="14" customFormat="1">
      <c r="A2325" s="14"/>
      <c r="B2325" s="239"/>
      <c r="C2325" s="240"/>
      <c r="D2325" s="230" t="s">
        <v>222</v>
      </c>
      <c r="E2325" s="241" t="s">
        <v>19</v>
      </c>
      <c r="F2325" s="242" t="s">
        <v>3083</v>
      </c>
      <c r="G2325" s="240"/>
      <c r="H2325" s="243">
        <v>11</v>
      </c>
      <c r="I2325" s="244"/>
      <c r="J2325" s="240"/>
      <c r="K2325" s="240"/>
      <c r="L2325" s="245"/>
      <c r="M2325" s="246"/>
      <c r="N2325" s="247"/>
      <c r="O2325" s="247"/>
      <c r="P2325" s="247"/>
      <c r="Q2325" s="247"/>
      <c r="R2325" s="247"/>
      <c r="S2325" s="247"/>
      <c r="T2325" s="248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49" t="s">
        <v>222</v>
      </c>
      <c r="AU2325" s="249" t="s">
        <v>83</v>
      </c>
      <c r="AV2325" s="14" t="s">
        <v>83</v>
      </c>
      <c r="AW2325" s="14" t="s">
        <v>34</v>
      </c>
      <c r="AX2325" s="14" t="s">
        <v>81</v>
      </c>
      <c r="AY2325" s="249" t="s">
        <v>213</v>
      </c>
    </row>
    <row r="2326" s="2" customFormat="1" ht="16.5" customHeight="1">
      <c r="A2326" s="40"/>
      <c r="B2326" s="41"/>
      <c r="C2326" s="215" t="s">
        <v>3084</v>
      </c>
      <c r="D2326" s="215" t="s">
        <v>215</v>
      </c>
      <c r="E2326" s="216" t="s">
        <v>3085</v>
      </c>
      <c r="F2326" s="217" t="s">
        <v>3086</v>
      </c>
      <c r="G2326" s="218" t="s">
        <v>501</v>
      </c>
      <c r="H2326" s="219">
        <v>4</v>
      </c>
      <c r="I2326" s="220"/>
      <c r="J2326" s="221">
        <f>ROUND(I2326*H2326,2)</f>
        <v>0</v>
      </c>
      <c r="K2326" s="217" t="s">
        <v>19</v>
      </c>
      <c r="L2326" s="46"/>
      <c r="M2326" s="222" t="s">
        <v>19</v>
      </c>
      <c r="N2326" s="223" t="s">
        <v>45</v>
      </c>
      <c r="O2326" s="86"/>
      <c r="P2326" s="224">
        <f>O2326*H2326</f>
        <v>0</v>
      </c>
      <c r="Q2326" s="224">
        <v>0</v>
      </c>
      <c r="R2326" s="224">
        <f>Q2326*H2326</f>
        <v>0</v>
      </c>
      <c r="S2326" s="224">
        <v>0</v>
      </c>
      <c r="T2326" s="225">
        <f>S2326*H2326</f>
        <v>0</v>
      </c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R2326" s="226" t="s">
        <v>309</v>
      </c>
      <c r="AT2326" s="226" t="s">
        <v>215</v>
      </c>
      <c r="AU2326" s="226" t="s">
        <v>83</v>
      </c>
      <c r="AY2326" s="19" t="s">
        <v>213</v>
      </c>
      <c r="BE2326" s="227">
        <f>IF(N2326="základní",J2326,0)</f>
        <v>0</v>
      </c>
      <c r="BF2326" s="227">
        <f>IF(N2326="snížená",J2326,0)</f>
        <v>0</v>
      </c>
      <c r="BG2326" s="227">
        <f>IF(N2326="zákl. přenesená",J2326,0)</f>
        <v>0</v>
      </c>
      <c r="BH2326" s="227">
        <f>IF(N2326="sníž. přenesená",J2326,0)</f>
        <v>0</v>
      </c>
      <c r="BI2326" s="227">
        <f>IF(N2326="nulová",J2326,0)</f>
        <v>0</v>
      </c>
      <c r="BJ2326" s="19" t="s">
        <v>81</v>
      </c>
      <c r="BK2326" s="227">
        <f>ROUND(I2326*H2326,2)</f>
        <v>0</v>
      </c>
      <c r="BL2326" s="19" t="s">
        <v>309</v>
      </c>
      <c r="BM2326" s="226" t="s">
        <v>3087</v>
      </c>
    </row>
    <row r="2327" s="13" customFormat="1">
      <c r="A2327" s="13"/>
      <c r="B2327" s="228"/>
      <c r="C2327" s="229"/>
      <c r="D2327" s="230" t="s">
        <v>222</v>
      </c>
      <c r="E2327" s="231" t="s">
        <v>19</v>
      </c>
      <c r="F2327" s="232" t="s">
        <v>271</v>
      </c>
      <c r="G2327" s="229"/>
      <c r="H2327" s="231" t="s">
        <v>19</v>
      </c>
      <c r="I2327" s="233"/>
      <c r="J2327" s="229"/>
      <c r="K2327" s="229"/>
      <c r="L2327" s="234"/>
      <c r="M2327" s="235"/>
      <c r="N2327" s="236"/>
      <c r="O2327" s="236"/>
      <c r="P2327" s="236"/>
      <c r="Q2327" s="236"/>
      <c r="R2327" s="236"/>
      <c r="S2327" s="236"/>
      <c r="T2327" s="237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38" t="s">
        <v>222</v>
      </c>
      <c r="AU2327" s="238" t="s">
        <v>83</v>
      </c>
      <c r="AV2327" s="13" t="s">
        <v>81</v>
      </c>
      <c r="AW2327" s="13" t="s">
        <v>34</v>
      </c>
      <c r="AX2327" s="13" t="s">
        <v>74</v>
      </c>
      <c r="AY2327" s="238" t="s">
        <v>213</v>
      </c>
    </row>
    <row r="2328" s="14" customFormat="1">
      <c r="A2328" s="14"/>
      <c r="B2328" s="239"/>
      <c r="C2328" s="240"/>
      <c r="D2328" s="230" t="s">
        <v>222</v>
      </c>
      <c r="E2328" s="241" t="s">
        <v>19</v>
      </c>
      <c r="F2328" s="242" t="s">
        <v>3088</v>
      </c>
      <c r="G2328" s="240"/>
      <c r="H2328" s="243">
        <v>4</v>
      </c>
      <c r="I2328" s="244"/>
      <c r="J2328" s="240"/>
      <c r="K2328" s="240"/>
      <c r="L2328" s="245"/>
      <c r="M2328" s="246"/>
      <c r="N2328" s="247"/>
      <c r="O2328" s="247"/>
      <c r="P2328" s="247"/>
      <c r="Q2328" s="247"/>
      <c r="R2328" s="247"/>
      <c r="S2328" s="247"/>
      <c r="T2328" s="248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49" t="s">
        <v>222</v>
      </c>
      <c r="AU2328" s="249" t="s">
        <v>83</v>
      </c>
      <c r="AV2328" s="14" t="s">
        <v>83</v>
      </c>
      <c r="AW2328" s="14" t="s">
        <v>34</v>
      </c>
      <c r="AX2328" s="14" t="s">
        <v>81</v>
      </c>
      <c r="AY2328" s="249" t="s">
        <v>213</v>
      </c>
    </row>
    <row r="2329" s="2" customFormat="1" ht="16.5" customHeight="1">
      <c r="A2329" s="40"/>
      <c r="B2329" s="41"/>
      <c r="C2329" s="215" t="s">
        <v>3089</v>
      </c>
      <c r="D2329" s="215" t="s">
        <v>215</v>
      </c>
      <c r="E2329" s="216" t="s">
        <v>3090</v>
      </c>
      <c r="F2329" s="217" t="s">
        <v>3091</v>
      </c>
      <c r="G2329" s="218" t="s">
        <v>501</v>
      </c>
      <c r="H2329" s="219">
        <v>5</v>
      </c>
      <c r="I2329" s="220"/>
      <c r="J2329" s="221">
        <f>ROUND(I2329*H2329,2)</f>
        <v>0</v>
      </c>
      <c r="K2329" s="217" t="s">
        <v>19</v>
      </c>
      <c r="L2329" s="46"/>
      <c r="M2329" s="222" t="s">
        <v>19</v>
      </c>
      <c r="N2329" s="223" t="s">
        <v>45</v>
      </c>
      <c r="O2329" s="86"/>
      <c r="P2329" s="224">
        <f>O2329*H2329</f>
        <v>0</v>
      </c>
      <c r="Q2329" s="224">
        <v>0</v>
      </c>
      <c r="R2329" s="224">
        <f>Q2329*H2329</f>
        <v>0</v>
      </c>
      <c r="S2329" s="224">
        <v>0</v>
      </c>
      <c r="T2329" s="225">
        <f>S2329*H2329</f>
        <v>0</v>
      </c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R2329" s="226" t="s">
        <v>309</v>
      </c>
      <c r="AT2329" s="226" t="s">
        <v>215</v>
      </c>
      <c r="AU2329" s="226" t="s">
        <v>83</v>
      </c>
      <c r="AY2329" s="19" t="s">
        <v>213</v>
      </c>
      <c r="BE2329" s="227">
        <f>IF(N2329="základní",J2329,0)</f>
        <v>0</v>
      </c>
      <c r="BF2329" s="227">
        <f>IF(N2329="snížená",J2329,0)</f>
        <v>0</v>
      </c>
      <c r="BG2329" s="227">
        <f>IF(N2329="zákl. přenesená",J2329,0)</f>
        <v>0</v>
      </c>
      <c r="BH2329" s="227">
        <f>IF(N2329="sníž. přenesená",J2329,0)</f>
        <v>0</v>
      </c>
      <c r="BI2329" s="227">
        <f>IF(N2329="nulová",J2329,0)</f>
        <v>0</v>
      </c>
      <c r="BJ2329" s="19" t="s">
        <v>81</v>
      </c>
      <c r="BK2329" s="227">
        <f>ROUND(I2329*H2329,2)</f>
        <v>0</v>
      </c>
      <c r="BL2329" s="19" t="s">
        <v>309</v>
      </c>
      <c r="BM2329" s="226" t="s">
        <v>3092</v>
      </c>
    </row>
    <row r="2330" s="13" customFormat="1">
      <c r="A2330" s="13"/>
      <c r="B2330" s="228"/>
      <c r="C2330" s="229"/>
      <c r="D2330" s="230" t="s">
        <v>222</v>
      </c>
      <c r="E2330" s="231" t="s">
        <v>19</v>
      </c>
      <c r="F2330" s="232" t="s">
        <v>271</v>
      </c>
      <c r="G2330" s="229"/>
      <c r="H2330" s="231" t="s">
        <v>19</v>
      </c>
      <c r="I2330" s="233"/>
      <c r="J2330" s="229"/>
      <c r="K2330" s="229"/>
      <c r="L2330" s="234"/>
      <c r="M2330" s="235"/>
      <c r="N2330" s="236"/>
      <c r="O2330" s="236"/>
      <c r="P2330" s="236"/>
      <c r="Q2330" s="236"/>
      <c r="R2330" s="236"/>
      <c r="S2330" s="236"/>
      <c r="T2330" s="237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38" t="s">
        <v>222</v>
      </c>
      <c r="AU2330" s="238" t="s">
        <v>83</v>
      </c>
      <c r="AV2330" s="13" t="s">
        <v>81</v>
      </c>
      <c r="AW2330" s="13" t="s">
        <v>34</v>
      </c>
      <c r="AX2330" s="13" t="s">
        <v>74</v>
      </c>
      <c r="AY2330" s="238" t="s">
        <v>213</v>
      </c>
    </row>
    <row r="2331" s="14" customFormat="1">
      <c r="A2331" s="14"/>
      <c r="B2331" s="239"/>
      <c r="C2331" s="240"/>
      <c r="D2331" s="230" t="s">
        <v>222</v>
      </c>
      <c r="E2331" s="241" t="s">
        <v>19</v>
      </c>
      <c r="F2331" s="242" t="s">
        <v>3093</v>
      </c>
      <c r="G2331" s="240"/>
      <c r="H2331" s="243">
        <v>5</v>
      </c>
      <c r="I2331" s="244"/>
      <c r="J2331" s="240"/>
      <c r="K2331" s="240"/>
      <c r="L2331" s="245"/>
      <c r="M2331" s="246"/>
      <c r="N2331" s="247"/>
      <c r="O2331" s="247"/>
      <c r="P2331" s="247"/>
      <c r="Q2331" s="247"/>
      <c r="R2331" s="247"/>
      <c r="S2331" s="247"/>
      <c r="T2331" s="248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49" t="s">
        <v>222</v>
      </c>
      <c r="AU2331" s="249" t="s">
        <v>83</v>
      </c>
      <c r="AV2331" s="14" t="s">
        <v>83</v>
      </c>
      <c r="AW2331" s="14" t="s">
        <v>34</v>
      </c>
      <c r="AX2331" s="14" t="s">
        <v>81</v>
      </c>
      <c r="AY2331" s="249" t="s">
        <v>213</v>
      </c>
    </row>
    <row r="2332" s="2" customFormat="1" ht="16.5" customHeight="1">
      <c r="A2332" s="40"/>
      <c r="B2332" s="41"/>
      <c r="C2332" s="215" t="s">
        <v>3094</v>
      </c>
      <c r="D2332" s="215" t="s">
        <v>215</v>
      </c>
      <c r="E2332" s="216" t="s">
        <v>3095</v>
      </c>
      <c r="F2332" s="217" t="s">
        <v>3091</v>
      </c>
      <c r="G2332" s="218" t="s">
        <v>501</v>
      </c>
      <c r="H2332" s="219">
        <v>10</v>
      </c>
      <c r="I2332" s="220"/>
      <c r="J2332" s="221">
        <f>ROUND(I2332*H2332,2)</f>
        <v>0</v>
      </c>
      <c r="K2332" s="217" t="s">
        <v>19</v>
      </c>
      <c r="L2332" s="46"/>
      <c r="M2332" s="222" t="s">
        <v>19</v>
      </c>
      <c r="N2332" s="223" t="s">
        <v>45</v>
      </c>
      <c r="O2332" s="86"/>
      <c r="P2332" s="224">
        <f>O2332*H2332</f>
        <v>0</v>
      </c>
      <c r="Q2332" s="224">
        <v>0</v>
      </c>
      <c r="R2332" s="224">
        <f>Q2332*H2332</f>
        <v>0</v>
      </c>
      <c r="S2332" s="224">
        <v>0</v>
      </c>
      <c r="T2332" s="225">
        <f>S2332*H2332</f>
        <v>0</v>
      </c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R2332" s="226" t="s">
        <v>309</v>
      </c>
      <c r="AT2332" s="226" t="s">
        <v>215</v>
      </c>
      <c r="AU2332" s="226" t="s">
        <v>83</v>
      </c>
      <c r="AY2332" s="19" t="s">
        <v>213</v>
      </c>
      <c r="BE2332" s="227">
        <f>IF(N2332="základní",J2332,0)</f>
        <v>0</v>
      </c>
      <c r="BF2332" s="227">
        <f>IF(N2332="snížená",J2332,0)</f>
        <v>0</v>
      </c>
      <c r="BG2332" s="227">
        <f>IF(N2332="zákl. přenesená",J2332,0)</f>
        <v>0</v>
      </c>
      <c r="BH2332" s="227">
        <f>IF(N2332="sníž. přenesená",J2332,0)</f>
        <v>0</v>
      </c>
      <c r="BI2332" s="227">
        <f>IF(N2332="nulová",J2332,0)</f>
        <v>0</v>
      </c>
      <c r="BJ2332" s="19" t="s">
        <v>81</v>
      </c>
      <c r="BK2332" s="227">
        <f>ROUND(I2332*H2332,2)</f>
        <v>0</v>
      </c>
      <c r="BL2332" s="19" t="s">
        <v>309</v>
      </c>
      <c r="BM2332" s="226" t="s">
        <v>3096</v>
      </c>
    </row>
    <row r="2333" s="13" customFormat="1">
      <c r="A2333" s="13"/>
      <c r="B2333" s="228"/>
      <c r="C2333" s="229"/>
      <c r="D2333" s="230" t="s">
        <v>222</v>
      </c>
      <c r="E2333" s="231" t="s">
        <v>19</v>
      </c>
      <c r="F2333" s="232" t="s">
        <v>271</v>
      </c>
      <c r="G2333" s="229"/>
      <c r="H2333" s="231" t="s">
        <v>19</v>
      </c>
      <c r="I2333" s="233"/>
      <c r="J2333" s="229"/>
      <c r="K2333" s="229"/>
      <c r="L2333" s="234"/>
      <c r="M2333" s="235"/>
      <c r="N2333" s="236"/>
      <c r="O2333" s="236"/>
      <c r="P2333" s="236"/>
      <c r="Q2333" s="236"/>
      <c r="R2333" s="236"/>
      <c r="S2333" s="236"/>
      <c r="T2333" s="237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38" t="s">
        <v>222</v>
      </c>
      <c r="AU2333" s="238" t="s">
        <v>83</v>
      </c>
      <c r="AV2333" s="13" t="s">
        <v>81</v>
      </c>
      <c r="AW2333" s="13" t="s">
        <v>34</v>
      </c>
      <c r="AX2333" s="13" t="s">
        <v>74</v>
      </c>
      <c r="AY2333" s="238" t="s">
        <v>213</v>
      </c>
    </row>
    <row r="2334" s="14" customFormat="1">
      <c r="A2334" s="14"/>
      <c r="B2334" s="239"/>
      <c r="C2334" s="240"/>
      <c r="D2334" s="230" t="s">
        <v>222</v>
      </c>
      <c r="E2334" s="241" t="s">
        <v>19</v>
      </c>
      <c r="F2334" s="242" t="s">
        <v>3097</v>
      </c>
      <c r="G2334" s="240"/>
      <c r="H2334" s="243">
        <v>10</v>
      </c>
      <c r="I2334" s="244"/>
      <c r="J2334" s="240"/>
      <c r="K2334" s="240"/>
      <c r="L2334" s="245"/>
      <c r="M2334" s="246"/>
      <c r="N2334" s="247"/>
      <c r="O2334" s="247"/>
      <c r="P2334" s="247"/>
      <c r="Q2334" s="247"/>
      <c r="R2334" s="247"/>
      <c r="S2334" s="247"/>
      <c r="T2334" s="248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49" t="s">
        <v>222</v>
      </c>
      <c r="AU2334" s="249" t="s">
        <v>83</v>
      </c>
      <c r="AV2334" s="14" t="s">
        <v>83</v>
      </c>
      <c r="AW2334" s="14" t="s">
        <v>34</v>
      </c>
      <c r="AX2334" s="14" t="s">
        <v>81</v>
      </c>
      <c r="AY2334" s="249" t="s">
        <v>213</v>
      </c>
    </row>
    <row r="2335" s="2" customFormat="1" ht="16.5" customHeight="1">
      <c r="A2335" s="40"/>
      <c r="B2335" s="41"/>
      <c r="C2335" s="215" t="s">
        <v>3098</v>
      </c>
      <c r="D2335" s="215" t="s">
        <v>215</v>
      </c>
      <c r="E2335" s="216" t="s">
        <v>3099</v>
      </c>
      <c r="F2335" s="217" t="s">
        <v>3100</v>
      </c>
      <c r="G2335" s="218" t="s">
        <v>501</v>
      </c>
      <c r="H2335" s="219">
        <v>4</v>
      </c>
      <c r="I2335" s="220"/>
      <c r="J2335" s="221">
        <f>ROUND(I2335*H2335,2)</f>
        <v>0</v>
      </c>
      <c r="K2335" s="217" t="s">
        <v>19</v>
      </c>
      <c r="L2335" s="46"/>
      <c r="M2335" s="222" t="s">
        <v>19</v>
      </c>
      <c r="N2335" s="223" t="s">
        <v>45</v>
      </c>
      <c r="O2335" s="86"/>
      <c r="P2335" s="224">
        <f>O2335*H2335</f>
        <v>0</v>
      </c>
      <c r="Q2335" s="224">
        <v>0</v>
      </c>
      <c r="R2335" s="224">
        <f>Q2335*H2335</f>
        <v>0</v>
      </c>
      <c r="S2335" s="224">
        <v>0</v>
      </c>
      <c r="T2335" s="225">
        <f>S2335*H2335</f>
        <v>0</v>
      </c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R2335" s="226" t="s">
        <v>309</v>
      </c>
      <c r="AT2335" s="226" t="s">
        <v>215</v>
      </c>
      <c r="AU2335" s="226" t="s">
        <v>83</v>
      </c>
      <c r="AY2335" s="19" t="s">
        <v>213</v>
      </c>
      <c r="BE2335" s="227">
        <f>IF(N2335="základní",J2335,0)</f>
        <v>0</v>
      </c>
      <c r="BF2335" s="227">
        <f>IF(N2335="snížená",J2335,0)</f>
        <v>0</v>
      </c>
      <c r="BG2335" s="227">
        <f>IF(N2335="zákl. přenesená",J2335,0)</f>
        <v>0</v>
      </c>
      <c r="BH2335" s="227">
        <f>IF(N2335="sníž. přenesená",J2335,0)</f>
        <v>0</v>
      </c>
      <c r="BI2335" s="227">
        <f>IF(N2335="nulová",J2335,0)</f>
        <v>0</v>
      </c>
      <c r="BJ2335" s="19" t="s">
        <v>81</v>
      </c>
      <c r="BK2335" s="227">
        <f>ROUND(I2335*H2335,2)</f>
        <v>0</v>
      </c>
      <c r="BL2335" s="19" t="s">
        <v>309</v>
      </c>
      <c r="BM2335" s="226" t="s">
        <v>3101</v>
      </c>
    </row>
    <row r="2336" s="13" customFormat="1">
      <c r="A2336" s="13"/>
      <c r="B2336" s="228"/>
      <c r="C2336" s="229"/>
      <c r="D2336" s="230" t="s">
        <v>222</v>
      </c>
      <c r="E2336" s="231" t="s">
        <v>19</v>
      </c>
      <c r="F2336" s="232" t="s">
        <v>271</v>
      </c>
      <c r="G2336" s="229"/>
      <c r="H2336" s="231" t="s">
        <v>19</v>
      </c>
      <c r="I2336" s="233"/>
      <c r="J2336" s="229"/>
      <c r="K2336" s="229"/>
      <c r="L2336" s="234"/>
      <c r="M2336" s="235"/>
      <c r="N2336" s="236"/>
      <c r="O2336" s="236"/>
      <c r="P2336" s="236"/>
      <c r="Q2336" s="236"/>
      <c r="R2336" s="236"/>
      <c r="S2336" s="236"/>
      <c r="T2336" s="237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38" t="s">
        <v>222</v>
      </c>
      <c r="AU2336" s="238" t="s">
        <v>83</v>
      </c>
      <c r="AV2336" s="13" t="s">
        <v>81</v>
      </c>
      <c r="AW2336" s="13" t="s">
        <v>34</v>
      </c>
      <c r="AX2336" s="13" t="s">
        <v>74</v>
      </c>
      <c r="AY2336" s="238" t="s">
        <v>213</v>
      </c>
    </row>
    <row r="2337" s="14" customFormat="1">
      <c r="A2337" s="14"/>
      <c r="B2337" s="239"/>
      <c r="C2337" s="240"/>
      <c r="D2337" s="230" t="s">
        <v>222</v>
      </c>
      <c r="E2337" s="241" t="s">
        <v>19</v>
      </c>
      <c r="F2337" s="242" t="s">
        <v>3102</v>
      </c>
      <c r="G2337" s="240"/>
      <c r="H2337" s="243">
        <v>4</v>
      </c>
      <c r="I2337" s="244"/>
      <c r="J2337" s="240"/>
      <c r="K2337" s="240"/>
      <c r="L2337" s="245"/>
      <c r="M2337" s="246"/>
      <c r="N2337" s="247"/>
      <c r="O2337" s="247"/>
      <c r="P2337" s="247"/>
      <c r="Q2337" s="247"/>
      <c r="R2337" s="247"/>
      <c r="S2337" s="247"/>
      <c r="T2337" s="248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49" t="s">
        <v>222</v>
      </c>
      <c r="AU2337" s="249" t="s">
        <v>83</v>
      </c>
      <c r="AV2337" s="14" t="s">
        <v>83</v>
      </c>
      <c r="AW2337" s="14" t="s">
        <v>34</v>
      </c>
      <c r="AX2337" s="14" t="s">
        <v>81</v>
      </c>
      <c r="AY2337" s="249" t="s">
        <v>213</v>
      </c>
    </row>
    <row r="2338" s="2" customFormat="1" ht="16.5" customHeight="1">
      <c r="A2338" s="40"/>
      <c r="B2338" s="41"/>
      <c r="C2338" s="215" t="s">
        <v>3103</v>
      </c>
      <c r="D2338" s="215" t="s">
        <v>215</v>
      </c>
      <c r="E2338" s="216" t="s">
        <v>3104</v>
      </c>
      <c r="F2338" s="217" t="s">
        <v>3105</v>
      </c>
      <c r="G2338" s="218" t="s">
        <v>501</v>
      </c>
      <c r="H2338" s="219">
        <v>5</v>
      </c>
      <c r="I2338" s="220"/>
      <c r="J2338" s="221">
        <f>ROUND(I2338*H2338,2)</f>
        <v>0</v>
      </c>
      <c r="K2338" s="217" t="s">
        <v>19</v>
      </c>
      <c r="L2338" s="46"/>
      <c r="M2338" s="222" t="s">
        <v>19</v>
      </c>
      <c r="N2338" s="223" t="s">
        <v>45</v>
      </c>
      <c r="O2338" s="86"/>
      <c r="P2338" s="224">
        <f>O2338*H2338</f>
        <v>0</v>
      </c>
      <c r="Q2338" s="224">
        <v>0</v>
      </c>
      <c r="R2338" s="224">
        <f>Q2338*H2338</f>
        <v>0</v>
      </c>
      <c r="S2338" s="224">
        <v>0</v>
      </c>
      <c r="T2338" s="225">
        <f>S2338*H2338</f>
        <v>0</v>
      </c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R2338" s="226" t="s">
        <v>309</v>
      </c>
      <c r="AT2338" s="226" t="s">
        <v>215</v>
      </c>
      <c r="AU2338" s="226" t="s">
        <v>83</v>
      </c>
      <c r="AY2338" s="19" t="s">
        <v>213</v>
      </c>
      <c r="BE2338" s="227">
        <f>IF(N2338="základní",J2338,0)</f>
        <v>0</v>
      </c>
      <c r="BF2338" s="227">
        <f>IF(N2338="snížená",J2338,0)</f>
        <v>0</v>
      </c>
      <c r="BG2338" s="227">
        <f>IF(N2338="zákl. přenesená",J2338,0)</f>
        <v>0</v>
      </c>
      <c r="BH2338" s="227">
        <f>IF(N2338="sníž. přenesená",J2338,0)</f>
        <v>0</v>
      </c>
      <c r="BI2338" s="227">
        <f>IF(N2338="nulová",J2338,0)</f>
        <v>0</v>
      </c>
      <c r="BJ2338" s="19" t="s">
        <v>81</v>
      </c>
      <c r="BK2338" s="227">
        <f>ROUND(I2338*H2338,2)</f>
        <v>0</v>
      </c>
      <c r="BL2338" s="19" t="s">
        <v>309</v>
      </c>
      <c r="BM2338" s="226" t="s">
        <v>3106</v>
      </c>
    </row>
    <row r="2339" s="13" customFormat="1">
      <c r="A2339" s="13"/>
      <c r="B2339" s="228"/>
      <c r="C2339" s="229"/>
      <c r="D2339" s="230" t="s">
        <v>222</v>
      </c>
      <c r="E2339" s="231" t="s">
        <v>19</v>
      </c>
      <c r="F2339" s="232" t="s">
        <v>271</v>
      </c>
      <c r="G2339" s="229"/>
      <c r="H2339" s="231" t="s">
        <v>19</v>
      </c>
      <c r="I2339" s="233"/>
      <c r="J2339" s="229"/>
      <c r="K2339" s="229"/>
      <c r="L2339" s="234"/>
      <c r="M2339" s="235"/>
      <c r="N2339" s="236"/>
      <c r="O2339" s="236"/>
      <c r="P2339" s="236"/>
      <c r="Q2339" s="236"/>
      <c r="R2339" s="236"/>
      <c r="S2339" s="236"/>
      <c r="T2339" s="237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38" t="s">
        <v>222</v>
      </c>
      <c r="AU2339" s="238" t="s">
        <v>83</v>
      </c>
      <c r="AV2339" s="13" t="s">
        <v>81</v>
      </c>
      <c r="AW2339" s="13" t="s">
        <v>34</v>
      </c>
      <c r="AX2339" s="13" t="s">
        <v>74</v>
      </c>
      <c r="AY2339" s="238" t="s">
        <v>213</v>
      </c>
    </row>
    <row r="2340" s="14" customFormat="1">
      <c r="A2340" s="14"/>
      <c r="B2340" s="239"/>
      <c r="C2340" s="240"/>
      <c r="D2340" s="230" t="s">
        <v>222</v>
      </c>
      <c r="E2340" s="241" t="s">
        <v>19</v>
      </c>
      <c r="F2340" s="242" t="s">
        <v>3107</v>
      </c>
      <c r="G2340" s="240"/>
      <c r="H2340" s="243">
        <v>5</v>
      </c>
      <c r="I2340" s="244"/>
      <c r="J2340" s="240"/>
      <c r="K2340" s="240"/>
      <c r="L2340" s="245"/>
      <c r="M2340" s="246"/>
      <c r="N2340" s="247"/>
      <c r="O2340" s="247"/>
      <c r="P2340" s="247"/>
      <c r="Q2340" s="247"/>
      <c r="R2340" s="247"/>
      <c r="S2340" s="247"/>
      <c r="T2340" s="248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49" t="s">
        <v>222</v>
      </c>
      <c r="AU2340" s="249" t="s">
        <v>83</v>
      </c>
      <c r="AV2340" s="14" t="s">
        <v>83</v>
      </c>
      <c r="AW2340" s="14" t="s">
        <v>34</v>
      </c>
      <c r="AX2340" s="14" t="s">
        <v>81</v>
      </c>
      <c r="AY2340" s="249" t="s">
        <v>213</v>
      </c>
    </row>
    <row r="2341" s="2" customFormat="1" ht="16.5" customHeight="1">
      <c r="A2341" s="40"/>
      <c r="B2341" s="41"/>
      <c r="C2341" s="215" t="s">
        <v>3108</v>
      </c>
      <c r="D2341" s="215" t="s">
        <v>215</v>
      </c>
      <c r="E2341" s="216" t="s">
        <v>3109</v>
      </c>
      <c r="F2341" s="217" t="s">
        <v>3110</v>
      </c>
      <c r="G2341" s="218" t="s">
        <v>501</v>
      </c>
      <c r="H2341" s="219">
        <v>4</v>
      </c>
      <c r="I2341" s="220"/>
      <c r="J2341" s="221">
        <f>ROUND(I2341*H2341,2)</f>
        <v>0</v>
      </c>
      <c r="K2341" s="217" t="s">
        <v>19</v>
      </c>
      <c r="L2341" s="46"/>
      <c r="M2341" s="222" t="s">
        <v>19</v>
      </c>
      <c r="N2341" s="223" t="s">
        <v>45</v>
      </c>
      <c r="O2341" s="86"/>
      <c r="P2341" s="224">
        <f>O2341*H2341</f>
        <v>0</v>
      </c>
      <c r="Q2341" s="224">
        <v>0</v>
      </c>
      <c r="R2341" s="224">
        <f>Q2341*H2341</f>
        <v>0</v>
      </c>
      <c r="S2341" s="224">
        <v>0</v>
      </c>
      <c r="T2341" s="225">
        <f>S2341*H2341</f>
        <v>0</v>
      </c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R2341" s="226" t="s">
        <v>309</v>
      </c>
      <c r="AT2341" s="226" t="s">
        <v>215</v>
      </c>
      <c r="AU2341" s="226" t="s">
        <v>83</v>
      </c>
      <c r="AY2341" s="19" t="s">
        <v>213</v>
      </c>
      <c r="BE2341" s="227">
        <f>IF(N2341="základní",J2341,0)</f>
        <v>0</v>
      </c>
      <c r="BF2341" s="227">
        <f>IF(N2341="snížená",J2341,0)</f>
        <v>0</v>
      </c>
      <c r="BG2341" s="227">
        <f>IF(N2341="zákl. přenesená",J2341,0)</f>
        <v>0</v>
      </c>
      <c r="BH2341" s="227">
        <f>IF(N2341="sníž. přenesená",J2341,0)</f>
        <v>0</v>
      </c>
      <c r="BI2341" s="227">
        <f>IF(N2341="nulová",J2341,0)</f>
        <v>0</v>
      </c>
      <c r="BJ2341" s="19" t="s">
        <v>81</v>
      </c>
      <c r="BK2341" s="227">
        <f>ROUND(I2341*H2341,2)</f>
        <v>0</v>
      </c>
      <c r="BL2341" s="19" t="s">
        <v>309</v>
      </c>
      <c r="BM2341" s="226" t="s">
        <v>3111</v>
      </c>
    </row>
    <row r="2342" s="13" customFormat="1">
      <c r="A2342" s="13"/>
      <c r="B2342" s="228"/>
      <c r="C2342" s="229"/>
      <c r="D2342" s="230" t="s">
        <v>222</v>
      </c>
      <c r="E2342" s="231" t="s">
        <v>19</v>
      </c>
      <c r="F2342" s="232" t="s">
        <v>271</v>
      </c>
      <c r="G2342" s="229"/>
      <c r="H2342" s="231" t="s">
        <v>19</v>
      </c>
      <c r="I2342" s="233"/>
      <c r="J2342" s="229"/>
      <c r="K2342" s="229"/>
      <c r="L2342" s="234"/>
      <c r="M2342" s="235"/>
      <c r="N2342" s="236"/>
      <c r="O2342" s="236"/>
      <c r="P2342" s="236"/>
      <c r="Q2342" s="236"/>
      <c r="R2342" s="236"/>
      <c r="S2342" s="236"/>
      <c r="T2342" s="237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T2342" s="238" t="s">
        <v>222</v>
      </c>
      <c r="AU2342" s="238" t="s">
        <v>83</v>
      </c>
      <c r="AV2342" s="13" t="s">
        <v>81</v>
      </c>
      <c r="AW2342" s="13" t="s">
        <v>34</v>
      </c>
      <c r="AX2342" s="13" t="s">
        <v>74</v>
      </c>
      <c r="AY2342" s="238" t="s">
        <v>213</v>
      </c>
    </row>
    <row r="2343" s="14" customFormat="1">
      <c r="A2343" s="14"/>
      <c r="B2343" s="239"/>
      <c r="C2343" s="240"/>
      <c r="D2343" s="230" t="s">
        <v>222</v>
      </c>
      <c r="E2343" s="241" t="s">
        <v>19</v>
      </c>
      <c r="F2343" s="242" t="s">
        <v>3112</v>
      </c>
      <c r="G2343" s="240"/>
      <c r="H2343" s="243">
        <v>4</v>
      </c>
      <c r="I2343" s="244"/>
      <c r="J2343" s="240"/>
      <c r="K2343" s="240"/>
      <c r="L2343" s="245"/>
      <c r="M2343" s="246"/>
      <c r="N2343" s="247"/>
      <c r="O2343" s="247"/>
      <c r="P2343" s="247"/>
      <c r="Q2343" s="247"/>
      <c r="R2343" s="247"/>
      <c r="S2343" s="247"/>
      <c r="T2343" s="248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T2343" s="249" t="s">
        <v>222</v>
      </c>
      <c r="AU2343" s="249" t="s">
        <v>83</v>
      </c>
      <c r="AV2343" s="14" t="s">
        <v>83</v>
      </c>
      <c r="AW2343" s="14" t="s">
        <v>34</v>
      </c>
      <c r="AX2343" s="14" t="s">
        <v>81</v>
      </c>
      <c r="AY2343" s="249" t="s">
        <v>213</v>
      </c>
    </row>
    <row r="2344" s="2" customFormat="1" ht="16.5" customHeight="1">
      <c r="A2344" s="40"/>
      <c r="B2344" s="41"/>
      <c r="C2344" s="215" t="s">
        <v>3113</v>
      </c>
      <c r="D2344" s="215" t="s">
        <v>215</v>
      </c>
      <c r="E2344" s="216" t="s">
        <v>3114</v>
      </c>
      <c r="F2344" s="217" t="s">
        <v>3115</v>
      </c>
      <c r="G2344" s="218" t="s">
        <v>501</v>
      </c>
      <c r="H2344" s="219">
        <v>4</v>
      </c>
      <c r="I2344" s="220"/>
      <c r="J2344" s="221">
        <f>ROUND(I2344*H2344,2)</f>
        <v>0</v>
      </c>
      <c r="K2344" s="217" t="s">
        <v>19</v>
      </c>
      <c r="L2344" s="46"/>
      <c r="M2344" s="222" t="s">
        <v>19</v>
      </c>
      <c r="N2344" s="223" t="s">
        <v>45</v>
      </c>
      <c r="O2344" s="86"/>
      <c r="P2344" s="224">
        <f>O2344*H2344</f>
        <v>0</v>
      </c>
      <c r="Q2344" s="224">
        <v>0</v>
      </c>
      <c r="R2344" s="224">
        <f>Q2344*H2344</f>
        <v>0</v>
      </c>
      <c r="S2344" s="224">
        <v>0</v>
      </c>
      <c r="T2344" s="225">
        <f>S2344*H2344</f>
        <v>0</v>
      </c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R2344" s="226" t="s">
        <v>309</v>
      </c>
      <c r="AT2344" s="226" t="s">
        <v>215</v>
      </c>
      <c r="AU2344" s="226" t="s">
        <v>83</v>
      </c>
      <c r="AY2344" s="19" t="s">
        <v>213</v>
      </c>
      <c r="BE2344" s="227">
        <f>IF(N2344="základní",J2344,0)</f>
        <v>0</v>
      </c>
      <c r="BF2344" s="227">
        <f>IF(N2344="snížená",J2344,0)</f>
        <v>0</v>
      </c>
      <c r="BG2344" s="227">
        <f>IF(N2344="zákl. přenesená",J2344,0)</f>
        <v>0</v>
      </c>
      <c r="BH2344" s="227">
        <f>IF(N2344="sníž. přenesená",J2344,0)</f>
        <v>0</v>
      </c>
      <c r="BI2344" s="227">
        <f>IF(N2344="nulová",J2344,0)</f>
        <v>0</v>
      </c>
      <c r="BJ2344" s="19" t="s">
        <v>81</v>
      </c>
      <c r="BK2344" s="227">
        <f>ROUND(I2344*H2344,2)</f>
        <v>0</v>
      </c>
      <c r="BL2344" s="19" t="s">
        <v>309</v>
      </c>
      <c r="BM2344" s="226" t="s">
        <v>3116</v>
      </c>
    </row>
    <row r="2345" s="13" customFormat="1">
      <c r="A2345" s="13"/>
      <c r="B2345" s="228"/>
      <c r="C2345" s="229"/>
      <c r="D2345" s="230" t="s">
        <v>222</v>
      </c>
      <c r="E2345" s="231" t="s">
        <v>19</v>
      </c>
      <c r="F2345" s="232" t="s">
        <v>271</v>
      </c>
      <c r="G2345" s="229"/>
      <c r="H2345" s="231" t="s">
        <v>19</v>
      </c>
      <c r="I2345" s="233"/>
      <c r="J2345" s="229"/>
      <c r="K2345" s="229"/>
      <c r="L2345" s="234"/>
      <c r="M2345" s="235"/>
      <c r="N2345" s="236"/>
      <c r="O2345" s="236"/>
      <c r="P2345" s="236"/>
      <c r="Q2345" s="236"/>
      <c r="R2345" s="236"/>
      <c r="S2345" s="236"/>
      <c r="T2345" s="237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38" t="s">
        <v>222</v>
      </c>
      <c r="AU2345" s="238" t="s">
        <v>83</v>
      </c>
      <c r="AV2345" s="13" t="s">
        <v>81</v>
      </c>
      <c r="AW2345" s="13" t="s">
        <v>34</v>
      </c>
      <c r="AX2345" s="13" t="s">
        <v>74</v>
      </c>
      <c r="AY2345" s="238" t="s">
        <v>213</v>
      </c>
    </row>
    <row r="2346" s="14" customFormat="1">
      <c r="A2346" s="14"/>
      <c r="B2346" s="239"/>
      <c r="C2346" s="240"/>
      <c r="D2346" s="230" t="s">
        <v>222</v>
      </c>
      <c r="E2346" s="241" t="s">
        <v>19</v>
      </c>
      <c r="F2346" s="242" t="s">
        <v>3117</v>
      </c>
      <c r="G2346" s="240"/>
      <c r="H2346" s="243">
        <v>4</v>
      </c>
      <c r="I2346" s="244"/>
      <c r="J2346" s="240"/>
      <c r="K2346" s="240"/>
      <c r="L2346" s="245"/>
      <c r="M2346" s="246"/>
      <c r="N2346" s="247"/>
      <c r="O2346" s="247"/>
      <c r="P2346" s="247"/>
      <c r="Q2346" s="247"/>
      <c r="R2346" s="247"/>
      <c r="S2346" s="247"/>
      <c r="T2346" s="248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49" t="s">
        <v>222</v>
      </c>
      <c r="AU2346" s="249" t="s">
        <v>83</v>
      </c>
      <c r="AV2346" s="14" t="s">
        <v>83</v>
      </c>
      <c r="AW2346" s="14" t="s">
        <v>34</v>
      </c>
      <c r="AX2346" s="14" t="s">
        <v>81</v>
      </c>
      <c r="AY2346" s="249" t="s">
        <v>213</v>
      </c>
    </row>
    <row r="2347" s="2" customFormat="1" ht="16.5" customHeight="1">
      <c r="A2347" s="40"/>
      <c r="B2347" s="41"/>
      <c r="C2347" s="215" t="s">
        <v>3118</v>
      </c>
      <c r="D2347" s="215" t="s">
        <v>215</v>
      </c>
      <c r="E2347" s="216" t="s">
        <v>3119</v>
      </c>
      <c r="F2347" s="217" t="s">
        <v>3115</v>
      </c>
      <c r="G2347" s="218" t="s">
        <v>501</v>
      </c>
      <c r="H2347" s="219">
        <v>18</v>
      </c>
      <c r="I2347" s="220"/>
      <c r="J2347" s="221">
        <f>ROUND(I2347*H2347,2)</f>
        <v>0</v>
      </c>
      <c r="K2347" s="217" t="s">
        <v>19</v>
      </c>
      <c r="L2347" s="46"/>
      <c r="M2347" s="222" t="s">
        <v>19</v>
      </c>
      <c r="N2347" s="223" t="s">
        <v>45</v>
      </c>
      <c r="O2347" s="86"/>
      <c r="P2347" s="224">
        <f>O2347*H2347</f>
        <v>0</v>
      </c>
      <c r="Q2347" s="224">
        <v>0</v>
      </c>
      <c r="R2347" s="224">
        <f>Q2347*H2347</f>
        <v>0</v>
      </c>
      <c r="S2347" s="224">
        <v>0</v>
      </c>
      <c r="T2347" s="225">
        <f>S2347*H2347</f>
        <v>0</v>
      </c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R2347" s="226" t="s">
        <v>309</v>
      </c>
      <c r="AT2347" s="226" t="s">
        <v>215</v>
      </c>
      <c r="AU2347" s="226" t="s">
        <v>83</v>
      </c>
      <c r="AY2347" s="19" t="s">
        <v>213</v>
      </c>
      <c r="BE2347" s="227">
        <f>IF(N2347="základní",J2347,0)</f>
        <v>0</v>
      </c>
      <c r="BF2347" s="227">
        <f>IF(N2347="snížená",J2347,0)</f>
        <v>0</v>
      </c>
      <c r="BG2347" s="227">
        <f>IF(N2347="zákl. přenesená",J2347,0)</f>
        <v>0</v>
      </c>
      <c r="BH2347" s="227">
        <f>IF(N2347="sníž. přenesená",J2347,0)</f>
        <v>0</v>
      </c>
      <c r="BI2347" s="227">
        <f>IF(N2347="nulová",J2347,0)</f>
        <v>0</v>
      </c>
      <c r="BJ2347" s="19" t="s">
        <v>81</v>
      </c>
      <c r="BK2347" s="227">
        <f>ROUND(I2347*H2347,2)</f>
        <v>0</v>
      </c>
      <c r="BL2347" s="19" t="s">
        <v>309</v>
      </c>
      <c r="BM2347" s="226" t="s">
        <v>3120</v>
      </c>
    </row>
    <row r="2348" s="13" customFormat="1">
      <c r="A2348" s="13"/>
      <c r="B2348" s="228"/>
      <c r="C2348" s="229"/>
      <c r="D2348" s="230" t="s">
        <v>222</v>
      </c>
      <c r="E2348" s="231" t="s">
        <v>19</v>
      </c>
      <c r="F2348" s="232" t="s">
        <v>271</v>
      </c>
      <c r="G2348" s="229"/>
      <c r="H2348" s="231" t="s">
        <v>19</v>
      </c>
      <c r="I2348" s="233"/>
      <c r="J2348" s="229"/>
      <c r="K2348" s="229"/>
      <c r="L2348" s="234"/>
      <c r="M2348" s="235"/>
      <c r="N2348" s="236"/>
      <c r="O2348" s="236"/>
      <c r="P2348" s="236"/>
      <c r="Q2348" s="236"/>
      <c r="R2348" s="236"/>
      <c r="S2348" s="236"/>
      <c r="T2348" s="237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38" t="s">
        <v>222</v>
      </c>
      <c r="AU2348" s="238" t="s">
        <v>83</v>
      </c>
      <c r="AV2348" s="13" t="s">
        <v>81</v>
      </c>
      <c r="AW2348" s="13" t="s">
        <v>34</v>
      </c>
      <c r="AX2348" s="13" t="s">
        <v>74</v>
      </c>
      <c r="AY2348" s="238" t="s">
        <v>213</v>
      </c>
    </row>
    <row r="2349" s="14" customFormat="1">
      <c r="A2349" s="14"/>
      <c r="B2349" s="239"/>
      <c r="C2349" s="240"/>
      <c r="D2349" s="230" t="s">
        <v>222</v>
      </c>
      <c r="E2349" s="241" t="s">
        <v>19</v>
      </c>
      <c r="F2349" s="242" t="s">
        <v>3121</v>
      </c>
      <c r="G2349" s="240"/>
      <c r="H2349" s="243">
        <v>18</v>
      </c>
      <c r="I2349" s="244"/>
      <c r="J2349" s="240"/>
      <c r="K2349" s="240"/>
      <c r="L2349" s="245"/>
      <c r="M2349" s="246"/>
      <c r="N2349" s="247"/>
      <c r="O2349" s="247"/>
      <c r="P2349" s="247"/>
      <c r="Q2349" s="247"/>
      <c r="R2349" s="247"/>
      <c r="S2349" s="247"/>
      <c r="T2349" s="248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49" t="s">
        <v>222</v>
      </c>
      <c r="AU2349" s="249" t="s">
        <v>83</v>
      </c>
      <c r="AV2349" s="14" t="s">
        <v>83</v>
      </c>
      <c r="AW2349" s="14" t="s">
        <v>34</v>
      </c>
      <c r="AX2349" s="14" t="s">
        <v>81</v>
      </c>
      <c r="AY2349" s="249" t="s">
        <v>213</v>
      </c>
    </row>
    <row r="2350" s="2" customFormat="1" ht="16.5" customHeight="1">
      <c r="A2350" s="40"/>
      <c r="B2350" s="41"/>
      <c r="C2350" s="215" t="s">
        <v>3122</v>
      </c>
      <c r="D2350" s="215" t="s">
        <v>215</v>
      </c>
      <c r="E2350" s="216" t="s">
        <v>3123</v>
      </c>
      <c r="F2350" s="217" t="s">
        <v>3124</v>
      </c>
      <c r="G2350" s="218" t="s">
        <v>501</v>
      </c>
      <c r="H2350" s="219">
        <v>7</v>
      </c>
      <c r="I2350" s="220"/>
      <c r="J2350" s="221">
        <f>ROUND(I2350*H2350,2)</f>
        <v>0</v>
      </c>
      <c r="K2350" s="217" t="s">
        <v>19</v>
      </c>
      <c r="L2350" s="46"/>
      <c r="M2350" s="222" t="s">
        <v>19</v>
      </c>
      <c r="N2350" s="223" t="s">
        <v>45</v>
      </c>
      <c r="O2350" s="86"/>
      <c r="P2350" s="224">
        <f>O2350*H2350</f>
        <v>0</v>
      </c>
      <c r="Q2350" s="224">
        <v>0</v>
      </c>
      <c r="R2350" s="224">
        <f>Q2350*H2350</f>
        <v>0</v>
      </c>
      <c r="S2350" s="224">
        <v>0</v>
      </c>
      <c r="T2350" s="225">
        <f>S2350*H2350</f>
        <v>0</v>
      </c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R2350" s="226" t="s">
        <v>309</v>
      </c>
      <c r="AT2350" s="226" t="s">
        <v>215</v>
      </c>
      <c r="AU2350" s="226" t="s">
        <v>83</v>
      </c>
      <c r="AY2350" s="19" t="s">
        <v>213</v>
      </c>
      <c r="BE2350" s="227">
        <f>IF(N2350="základní",J2350,0)</f>
        <v>0</v>
      </c>
      <c r="BF2350" s="227">
        <f>IF(N2350="snížená",J2350,0)</f>
        <v>0</v>
      </c>
      <c r="BG2350" s="227">
        <f>IF(N2350="zákl. přenesená",J2350,0)</f>
        <v>0</v>
      </c>
      <c r="BH2350" s="227">
        <f>IF(N2350="sníž. přenesená",J2350,0)</f>
        <v>0</v>
      </c>
      <c r="BI2350" s="227">
        <f>IF(N2350="nulová",J2350,0)</f>
        <v>0</v>
      </c>
      <c r="BJ2350" s="19" t="s">
        <v>81</v>
      </c>
      <c r="BK2350" s="227">
        <f>ROUND(I2350*H2350,2)</f>
        <v>0</v>
      </c>
      <c r="BL2350" s="19" t="s">
        <v>309</v>
      </c>
      <c r="BM2350" s="226" t="s">
        <v>3125</v>
      </c>
    </row>
    <row r="2351" s="13" customFormat="1">
      <c r="A2351" s="13"/>
      <c r="B2351" s="228"/>
      <c r="C2351" s="229"/>
      <c r="D2351" s="230" t="s">
        <v>222</v>
      </c>
      <c r="E2351" s="231" t="s">
        <v>19</v>
      </c>
      <c r="F2351" s="232" t="s">
        <v>271</v>
      </c>
      <c r="G2351" s="229"/>
      <c r="H2351" s="231" t="s">
        <v>19</v>
      </c>
      <c r="I2351" s="233"/>
      <c r="J2351" s="229"/>
      <c r="K2351" s="229"/>
      <c r="L2351" s="234"/>
      <c r="M2351" s="235"/>
      <c r="N2351" s="236"/>
      <c r="O2351" s="236"/>
      <c r="P2351" s="236"/>
      <c r="Q2351" s="236"/>
      <c r="R2351" s="236"/>
      <c r="S2351" s="236"/>
      <c r="T2351" s="237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38" t="s">
        <v>222</v>
      </c>
      <c r="AU2351" s="238" t="s">
        <v>83</v>
      </c>
      <c r="AV2351" s="13" t="s">
        <v>81</v>
      </c>
      <c r="AW2351" s="13" t="s">
        <v>34</v>
      </c>
      <c r="AX2351" s="13" t="s">
        <v>74</v>
      </c>
      <c r="AY2351" s="238" t="s">
        <v>213</v>
      </c>
    </row>
    <row r="2352" s="14" customFormat="1">
      <c r="A2352" s="14"/>
      <c r="B2352" s="239"/>
      <c r="C2352" s="240"/>
      <c r="D2352" s="230" t="s">
        <v>222</v>
      </c>
      <c r="E2352" s="241" t="s">
        <v>19</v>
      </c>
      <c r="F2352" s="242" t="s">
        <v>3126</v>
      </c>
      <c r="G2352" s="240"/>
      <c r="H2352" s="243">
        <v>7</v>
      </c>
      <c r="I2352" s="244"/>
      <c r="J2352" s="240"/>
      <c r="K2352" s="240"/>
      <c r="L2352" s="245"/>
      <c r="M2352" s="246"/>
      <c r="N2352" s="247"/>
      <c r="O2352" s="247"/>
      <c r="P2352" s="247"/>
      <c r="Q2352" s="247"/>
      <c r="R2352" s="247"/>
      <c r="S2352" s="247"/>
      <c r="T2352" s="248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49" t="s">
        <v>222</v>
      </c>
      <c r="AU2352" s="249" t="s">
        <v>83</v>
      </c>
      <c r="AV2352" s="14" t="s">
        <v>83</v>
      </c>
      <c r="AW2352" s="14" t="s">
        <v>34</v>
      </c>
      <c r="AX2352" s="14" t="s">
        <v>81</v>
      </c>
      <c r="AY2352" s="249" t="s">
        <v>213</v>
      </c>
    </row>
    <row r="2353" s="2" customFormat="1" ht="16.5" customHeight="1">
      <c r="A2353" s="40"/>
      <c r="B2353" s="41"/>
      <c r="C2353" s="215" t="s">
        <v>3127</v>
      </c>
      <c r="D2353" s="215" t="s">
        <v>215</v>
      </c>
      <c r="E2353" s="216" t="s">
        <v>3128</v>
      </c>
      <c r="F2353" s="217" t="s">
        <v>3129</v>
      </c>
      <c r="G2353" s="218" t="s">
        <v>501</v>
      </c>
      <c r="H2353" s="219">
        <v>1</v>
      </c>
      <c r="I2353" s="220"/>
      <c r="J2353" s="221">
        <f>ROUND(I2353*H2353,2)</f>
        <v>0</v>
      </c>
      <c r="K2353" s="217" t="s">
        <v>19</v>
      </c>
      <c r="L2353" s="46"/>
      <c r="M2353" s="222" t="s">
        <v>19</v>
      </c>
      <c r="N2353" s="223" t="s">
        <v>45</v>
      </c>
      <c r="O2353" s="86"/>
      <c r="P2353" s="224">
        <f>O2353*H2353</f>
        <v>0</v>
      </c>
      <c r="Q2353" s="224">
        <v>0</v>
      </c>
      <c r="R2353" s="224">
        <f>Q2353*H2353</f>
        <v>0</v>
      </c>
      <c r="S2353" s="224">
        <v>0</v>
      </c>
      <c r="T2353" s="225">
        <f>S2353*H2353</f>
        <v>0</v>
      </c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R2353" s="226" t="s">
        <v>309</v>
      </c>
      <c r="AT2353" s="226" t="s">
        <v>215</v>
      </c>
      <c r="AU2353" s="226" t="s">
        <v>83</v>
      </c>
      <c r="AY2353" s="19" t="s">
        <v>213</v>
      </c>
      <c r="BE2353" s="227">
        <f>IF(N2353="základní",J2353,0)</f>
        <v>0</v>
      </c>
      <c r="BF2353" s="227">
        <f>IF(N2353="snížená",J2353,0)</f>
        <v>0</v>
      </c>
      <c r="BG2353" s="227">
        <f>IF(N2353="zákl. přenesená",J2353,0)</f>
        <v>0</v>
      </c>
      <c r="BH2353" s="227">
        <f>IF(N2353="sníž. přenesená",J2353,0)</f>
        <v>0</v>
      </c>
      <c r="BI2353" s="227">
        <f>IF(N2353="nulová",J2353,0)</f>
        <v>0</v>
      </c>
      <c r="BJ2353" s="19" t="s">
        <v>81</v>
      </c>
      <c r="BK2353" s="227">
        <f>ROUND(I2353*H2353,2)</f>
        <v>0</v>
      </c>
      <c r="BL2353" s="19" t="s">
        <v>309</v>
      </c>
      <c r="BM2353" s="226" t="s">
        <v>3130</v>
      </c>
    </row>
    <row r="2354" s="13" customFormat="1">
      <c r="A2354" s="13"/>
      <c r="B2354" s="228"/>
      <c r="C2354" s="229"/>
      <c r="D2354" s="230" t="s">
        <v>222</v>
      </c>
      <c r="E2354" s="231" t="s">
        <v>19</v>
      </c>
      <c r="F2354" s="232" t="s">
        <v>271</v>
      </c>
      <c r="G2354" s="229"/>
      <c r="H2354" s="231" t="s">
        <v>19</v>
      </c>
      <c r="I2354" s="233"/>
      <c r="J2354" s="229"/>
      <c r="K2354" s="229"/>
      <c r="L2354" s="234"/>
      <c r="M2354" s="235"/>
      <c r="N2354" s="236"/>
      <c r="O2354" s="236"/>
      <c r="P2354" s="236"/>
      <c r="Q2354" s="236"/>
      <c r="R2354" s="236"/>
      <c r="S2354" s="236"/>
      <c r="T2354" s="237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38" t="s">
        <v>222</v>
      </c>
      <c r="AU2354" s="238" t="s">
        <v>83</v>
      </c>
      <c r="AV2354" s="13" t="s">
        <v>81</v>
      </c>
      <c r="AW2354" s="13" t="s">
        <v>34</v>
      </c>
      <c r="AX2354" s="13" t="s">
        <v>74</v>
      </c>
      <c r="AY2354" s="238" t="s">
        <v>213</v>
      </c>
    </row>
    <row r="2355" s="14" customFormat="1">
      <c r="A2355" s="14"/>
      <c r="B2355" s="239"/>
      <c r="C2355" s="240"/>
      <c r="D2355" s="230" t="s">
        <v>222</v>
      </c>
      <c r="E2355" s="241" t="s">
        <v>19</v>
      </c>
      <c r="F2355" s="242" t="s">
        <v>3131</v>
      </c>
      <c r="G2355" s="240"/>
      <c r="H2355" s="243">
        <v>1</v>
      </c>
      <c r="I2355" s="244"/>
      <c r="J2355" s="240"/>
      <c r="K2355" s="240"/>
      <c r="L2355" s="245"/>
      <c r="M2355" s="246"/>
      <c r="N2355" s="247"/>
      <c r="O2355" s="247"/>
      <c r="P2355" s="247"/>
      <c r="Q2355" s="247"/>
      <c r="R2355" s="247"/>
      <c r="S2355" s="247"/>
      <c r="T2355" s="248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49" t="s">
        <v>222</v>
      </c>
      <c r="AU2355" s="249" t="s">
        <v>83</v>
      </c>
      <c r="AV2355" s="14" t="s">
        <v>83</v>
      </c>
      <c r="AW2355" s="14" t="s">
        <v>34</v>
      </c>
      <c r="AX2355" s="14" t="s">
        <v>81</v>
      </c>
      <c r="AY2355" s="249" t="s">
        <v>213</v>
      </c>
    </row>
    <row r="2356" s="2" customFormat="1" ht="16.5" customHeight="1">
      <c r="A2356" s="40"/>
      <c r="B2356" s="41"/>
      <c r="C2356" s="215" t="s">
        <v>3132</v>
      </c>
      <c r="D2356" s="215" t="s">
        <v>215</v>
      </c>
      <c r="E2356" s="216" t="s">
        <v>3133</v>
      </c>
      <c r="F2356" s="217" t="s">
        <v>3134</v>
      </c>
      <c r="G2356" s="218" t="s">
        <v>501</v>
      </c>
      <c r="H2356" s="219">
        <v>2</v>
      </c>
      <c r="I2356" s="220"/>
      <c r="J2356" s="221">
        <f>ROUND(I2356*H2356,2)</f>
        <v>0</v>
      </c>
      <c r="K2356" s="217" t="s">
        <v>19</v>
      </c>
      <c r="L2356" s="46"/>
      <c r="M2356" s="222" t="s">
        <v>19</v>
      </c>
      <c r="N2356" s="223" t="s">
        <v>45</v>
      </c>
      <c r="O2356" s="86"/>
      <c r="P2356" s="224">
        <f>O2356*H2356</f>
        <v>0</v>
      </c>
      <c r="Q2356" s="224">
        <v>0</v>
      </c>
      <c r="R2356" s="224">
        <f>Q2356*H2356</f>
        <v>0</v>
      </c>
      <c r="S2356" s="224">
        <v>0</v>
      </c>
      <c r="T2356" s="225">
        <f>S2356*H2356</f>
        <v>0</v>
      </c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R2356" s="226" t="s">
        <v>309</v>
      </c>
      <c r="AT2356" s="226" t="s">
        <v>215</v>
      </c>
      <c r="AU2356" s="226" t="s">
        <v>83</v>
      </c>
      <c r="AY2356" s="19" t="s">
        <v>213</v>
      </c>
      <c r="BE2356" s="227">
        <f>IF(N2356="základní",J2356,0)</f>
        <v>0</v>
      </c>
      <c r="BF2356" s="227">
        <f>IF(N2356="snížená",J2356,0)</f>
        <v>0</v>
      </c>
      <c r="BG2356" s="227">
        <f>IF(N2356="zákl. přenesená",J2356,0)</f>
        <v>0</v>
      </c>
      <c r="BH2356" s="227">
        <f>IF(N2356="sníž. přenesená",J2356,0)</f>
        <v>0</v>
      </c>
      <c r="BI2356" s="227">
        <f>IF(N2356="nulová",J2356,0)</f>
        <v>0</v>
      </c>
      <c r="BJ2356" s="19" t="s">
        <v>81</v>
      </c>
      <c r="BK2356" s="227">
        <f>ROUND(I2356*H2356,2)</f>
        <v>0</v>
      </c>
      <c r="BL2356" s="19" t="s">
        <v>309</v>
      </c>
      <c r="BM2356" s="226" t="s">
        <v>3135</v>
      </c>
    </row>
    <row r="2357" s="13" customFormat="1">
      <c r="A2357" s="13"/>
      <c r="B2357" s="228"/>
      <c r="C2357" s="229"/>
      <c r="D2357" s="230" t="s">
        <v>222</v>
      </c>
      <c r="E2357" s="231" t="s">
        <v>19</v>
      </c>
      <c r="F2357" s="232" t="s">
        <v>271</v>
      </c>
      <c r="G2357" s="229"/>
      <c r="H2357" s="231" t="s">
        <v>19</v>
      </c>
      <c r="I2357" s="233"/>
      <c r="J2357" s="229"/>
      <c r="K2357" s="229"/>
      <c r="L2357" s="234"/>
      <c r="M2357" s="235"/>
      <c r="N2357" s="236"/>
      <c r="O2357" s="236"/>
      <c r="P2357" s="236"/>
      <c r="Q2357" s="236"/>
      <c r="R2357" s="236"/>
      <c r="S2357" s="236"/>
      <c r="T2357" s="237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38" t="s">
        <v>222</v>
      </c>
      <c r="AU2357" s="238" t="s">
        <v>83</v>
      </c>
      <c r="AV2357" s="13" t="s">
        <v>81</v>
      </c>
      <c r="AW2357" s="13" t="s">
        <v>34</v>
      </c>
      <c r="AX2357" s="13" t="s">
        <v>74</v>
      </c>
      <c r="AY2357" s="238" t="s">
        <v>213</v>
      </c>
    </row>
    <row r="2358" s="14" customFormat="1">
      <c r="A2358" s="14"/>
      <c r="B2358" s="239"/>
      <c r="C2358" s="240"/>
      <c r="D2358" s="230" t="s">
        <v>222</v>
      </c>
      <c r="E2358" s="241" t="s">
        <v>19</v>
      </c>
      <c r="F2358" s="242" t="s">
        <v>3136</v>
      </c>
      <c r="G2358" s="240"/>
      <c r="H2358" s="243">
        <v>2</v>
      </c>
      <c r="I2358" s="244"/>
      <c r="J2358" s="240"/>
      <c r="K2358" s="240"/>
      <c r="L2358" s="245"/>
      <c r="M2358" s="246"/>
      <c r="N2358" s="247"/>
      <c r="O2358" s="247"/>
      <c r="P2358" s="247"/>
      <c r="Q2358" s="247"/>
      <c r="R2358" s="247"/>
      <c r="S2358" s="247"/>
      <c r="T2358" s="248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49" t="s">
        <v>222</v>
      </c>
      <c r="AU2358" s="249" t="s">
        <v>83</v>
      </c>
      <c r="AV2358" s="14" t="s">
        <v>83</v>
      </c>
      <c r="AW2358" s="14" t="s">
        <v>34</v>
      </c>
      <c r="AX2358" s="14" t="s">
        <v>81</v>
      </c>
      <c r="AY2358" s="249" t="s">
        <v>213</v>
      </c>
    </row>
    <row r="2359" s="2" customFormat="1" ht="16.5" customHeight="1">
      <c r="A2359" s="40"/>
      <c r="B2359" s="41"/>
      <c r="C2359" s="215" t="s">
        <v>3137</v>
      </c>
      <c r="D2359" s="215" t="s">
        <v>215</v>
      </c>
      <c r="E2359" s="216" t="s">
        <v>3138</v>
      </c>
      <c r="F2359" s="217" t="s">
        <v>3129</v>
      </c>
      <c r="G2359" s="218" t="s">
        <v>501</v>
      </c>
      <c r="H2359" s="219">
        <v>4</v>
      </c>
      <c r="I2359" s="220"/>
      <c r="J2359" s="221">
        <f>ROUND(I2359*H2359,2)</f>
        <v>0</v>
      </c>
      <c r="K2359" s="217" t="s">
        <v>19</v>
      </c>
      <c r="L2359" s="46"/>
      <c r="M2359" s="222" t="s">
        <v>19</v>
      </c>
      <c r="N2359" s="223" t="s">
        <v>45</v>
      </c>
      <c r="O2359" s="86"/>
      <c r="P2359" s="224">
        <f>O2359*H2359</f>
        <v>0</v>
      </c>
      <c r="Q2359" s="224">
        <v>0</v>
      </c>
      <c r="R2359" s="224">
        <f>Q2359*H2359</f>
        <v>0</v>
      </c>
      <c r="S2359" s="224">
        <v>0</v>
      </c>
      <c r="T2359" s="225">
        <f>S2359*H2359</f>
        <v>0</v>
      </c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R2359" s="226" t="s">
        <v>309</v>
      </c>
      <c r="AT2359" s="226" t="s">
        <v>215</v>
      </c>
      <c r="AU2359" s="226" t="s">
        <v>83</v>
      </c>
      <c r="AY2359" s="19" t="s">
        <v>213</v>
      </c>
      <c r="BE2359" s="227">
        <f>IF(N2359="základní",J2359,0)</f>
        <v>0</v>
      </c>
      <c r="BF2359" s="227">
        <f>IF(N2359="snížená",J2359,0)</f>
        <v>0</v>
      </c>
      <c r="BG2359" s="227">
        <f>IF(N2359="zákl. přenesená",J2359,0)</f>
        <v>0</v>
      </c>
      <c r="BH2359" s="227">
        <f>IF(N2359="sníž. přenesená",J2359,0)</f>
        <v>0</v>
      </c>
      <c r="BI2359" s="227">
        <f>IF(N2359="nulová",J2359,0)</f>
        <v>0</v>
      </c>
      <c r="BJ2359" s="19" t="s">
        <v>81</v>
      </c>
      <c r="BK2359" s="227">
        <f>ROUND(I2359*H2359,2)</f>
        <v>0</v>
      </c>
      <c r="BL2359" s="19" t="s">
        <v>309</v>
      </c>
      <c r="BM2359" s="226" t="s">
        <v>3139</v>
      </c>
    </row>
    <row r="2360" s="13" customFormat="1">
      <c r="A2360" s="13"/>
      <c r="B2360" s="228"/>
      <c r="C2360" s="229"/>
      <c r="D2360" s="230" t="s">
        <v>222</v>
      </c>
      <c r="E2360" s="231" t="s">
        <v>19</v>
      </c>
      <c r="F2360" s="232" t="s">
        <v>271</v>
      </c>
      <c r="G2360" s="229"/>
      <c r="H2360" s="231" t="s">
        <v>19</v>
      </c>
      <c r="I2360" s="233"/>
      <c r="J2360" s="229"/>
      <c r="K2360" s="229"/>
      <c r="L2360" s="234"/>
      <c r="M2360" s="235"/>
      <c r="N2360" s="236"/>
      <c r="O2360" s="236"/>
      <c r="P2360" s="236"/>
      <c r="Q2360" s="236"/>
      <c r="R2360" s="236"/>
      <c r="S2360" s="236"/>
      <c r="T2360" s="237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38" t="s">
        <v>222</v>
      </c>
      <c r="AU2360" s="238" t="s">
        <v>83</v>
      </c>
      <c r="AV2360" s="13" t="s">
        <v>81</v>
      </c>
      <c r="AW2360" s="13" t="s">
        <v>34</v>
      </c>
      <c r="AX2360" s="13" t="s">
        <v>74</v>
      </c>
      <c r="AY2360" s="238" t="s">
        <v>213</v>
      </c>
    </row>
    <row r="2361" s="14" customFormat="1">
      <c r="A2361" s="14"/>
      <c r="B2361" s="239"/>
      <c r="C2361" s="240"/>
      <c r="D2361" s="230" t="s">
        <v>222</v>
      </c>
      <c r="E2361" s="241" t="s">
        <v>19</v>
      </c>
      <c r="F2361" s="242" t="s">
        <v>3140</v>
      </c>
      <c r="G2361" s="240"/>
      <c r="H2361" s="243">
        <v>4</v>
      </c>
      <c r="I2361" s="244"/>
      <c r="J2361" s="240"/>
      <c r="K2361" s="240"/>
      <c r="L2361" s="245"/>
      <c r="M2361" s="246"/>
      <c r="N2361" s="247"/>
      <c r="O2361" s="247"/>
      <c r="P2361" s="247"/>
      <c r="Q2361" s="247"/>
      <c r="R2361" s="247"/>
      <c r="S2361" s="247"/>
      <c r="T2361" s="248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49" t="s">
        <v>222</v>
      </c>
      <c r="AU2361" s="249" t="s">
        <v>83</v>
      </c>
      <c r="AV2361" s="14" t="s">
        <v>83</v>
      </c>
      <c r="AW2361" s="14" t="s">
        <v>34</v>
      </c>
      <c r="AX2361" s="14" t="s">
        <v>81</v>
      </c>
      <c r="AY2361" s="249" t="s">
        <v>213</v>
      </c>
    </row>
    <row r="2362" s="2" customFormat="1" ht="16.5" customHeight="1">
      <c r="A2362" s="40"/>
      <c r="B2362" s="41"/>
      <c r="C2362" s="215" t="s">
        <v>3141</v>
      </c>
      <c r="D2362" s="215" t="s">
        <v>215</v>
      </c>
      <c r="E2362" s="216" t="s">
        <v>3142</v>
      </c>
      <c r="F2362" s="217" t="s">
        <v>3143</v>
      </c>
      <c r="G2362" s="218" t="s">
        <v>501</v>
      </c>
      <c r="H2362" s="219">
        <v>2</v>
      </c>
      <c r="I2362" s="220"/>
      <c r="J2362" s="221">
        <f>ROUND(I2362*H2362,2)</f>
        <v>0</v>
      </c>
      <c r="K2362" s="217" t="s">
        <v>19</v>
      </c>
      <c r="L2362" s="46"/>
      <c r="M2362" s="222" t="s">
        <v>19</v>
      </c>
      <c r="N2362" s="223" t="s">
        <v>45</v>
      </c>
      <c r="O2362" s="86"/>
      <c r="P2362" s="224">
        <f>O2362*H2362</f>
        <v>0</v>
      </c>
      <c r="Q2362" s="224">
        <v>0</v>
      </c>
      <c r="R2362" s="224">
        <f>Q2362*H2362</f>
        <v>0</v>
      </c>
      <c r="S2362" s="224">
        <v>0</v>
      </c>
      <c r="T2362" s="225">
        <f>S2362*H2362</f>
        <v>0</v>
      </c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R2362" s="226" t="s">
        <v>309</v>
      </c>
      <c r="AT2362" s="226" t="s">
        <v>215</v>
      </c>
      <c r="AU2362" s="226" t="s">
        <v>83</v>
      </c>
      <c r="AY2362" s="19" t="s">
        <v>213</v>
      </c>
      <c r="BE2362" s="227">
        <f>IF(N2362="základní",J2362,0)</f>
        <v>0</v>
      </c>
      <c r="BF2362" s="227">
        <f>IF(N2362="snížená",J2362,0)</f>
        <v>0</v>
      </c>
      <c r="BG2362" s="227">
        <f>IF(N2362="zákl. přenesená",J2362,0)</f>
        <v>0</v>
      </c>
      <c r="BH2362" s="227">
        <f>IF(N2362="sníž. přenesená",J2362,0)</f>
        <v>0</v>
      </c>
      <c r="BI2362" s="227">
        <f>IF(N2362="nulová",J2362,0)</f>
        <v>0</v>
      </c>
      <c r="BJ2362" s="19" t="s">
        <v>81</v>
      </c>
      <c r="BK2362" s="227">
        <f>ROUND(I2362*H2362,2)</f>
        <v>0</v>
      </c>
      <c r="BL2362" s="19" t="s">
        <v>309</v>
      </c>
      <c r="BM2362" s="226" t="s">
        <v>3144</v>
      </c>
    </row>
    <row r="2363" s="13" customFormat="1">
      <c r="A2363" s="13"/>
      <c r="B2363" s="228"/>
      <c r="C2363" s="229"/>
      <c r="D2363" s="230" t="s">
        <v>222</v>
      </c>
      <c r="E2363" s="231" t="s">
        <v>19</v>
      </c>
      <c r="F2363" s="232" t="s">
        <v>271</v>
      </c>
      <c r="G2363" s="229"/>
      <c r="H2363" s="231" t="s">
        <v>19</v>
      </c>
      <c r="I2363" s="233"/>
      <c r="J2363" s="229"/>
      <c r="K2363" s="229"/>
      <c r="L2363" s="234"/>
      <c r="M2363" s="235"/>
      <c r="N2363" s="236"/>
      <c r="O2363" s="236"/>
      <c r="P2363" s="236"/>
      <c r="Q2363" s="236"/>
      <c r="R2363" s="236"/>
      <c r="S2363" s="236"/>
      <c r="T2363" s="237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38" t="s">
        <v>222</v>
      </c>
      <c r="AU2363" s="238" t="s">
        <v>83</v>
      </c>
      <c r="AV2363" s="13" t="s">
        <v>81</v>
      </c>
      <c r="AW2363" s="13" t="s">
        <v>34</v>
      </c>
      <c r="AX2363" s="13" t="s">
        <v>74</v>
      </c>
      <c r="AY2363" s="238" t="s">
        <v>213</v>
      </c>
    </row>
    <row r="2364" s="14" customFormat="1">
      <c r="A2364" s="14"/>
      <c r="B2364" s="239"/>
      <c r="C2364" s="240"/>
      <c r="D2364" s="230" t="s">
        <v>222</v>
      </c>
      <c r="E2364" s="241" t="s">
        <v>19</v>
      </c>
      <c r="F2364" s="242" t="s">
        <v>3145</v>
      </c>
      <c r="G2364" s="240"/>
      <c r="H2364" s="243">
        <v>2</v>
      </c>
      <c r="I2364" s="244"/>
      <c r="J2364" s="240"/>
      <c r="K2364" s="240"/>
      <c r="L2364" s="245"/>
      <c r="M2364" s="246"/>
      <c r="N2364" s="247"/>
      <c r="O2364" s="247"/>
      <c r="P2364" s="247"/>
      <c r="Q2364" s="247"/>
      <c r="R2364" s="247"/>
      <c r="S2364" s="247"/>
      <c r="T2364" s="248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49" t="s">
        <v>222</v>
      </c>
      <c r="AU2364" s="249" t="s">
        <v>83</v>
      </c>
      <c r="AV2364" s="14" t="s">
        <v>83</v>
      </c>
      <c r="AW2364" s="14" t="s">
        <v>34</v>
      </c>
      <c r="AX2364" s="14" t="s">
        <v>81</v>
      </c>
      <c r="AY2364" s="249" t="s">
        <v>213</v>
      </c>
    </row>
    <row r="2365" s="2" customFormat="1" ht="16.5" customHeight="1">
      <c r="A2365" s="40"/>
      <c r="B2365" s="41"/>
      <c r="C2365" s="215" t="s">
        <v>3146</v>
      </c>
      <c r="D2365" s="215" t="s">
        <v>215</v>
      </c>
      <c r="E2365" s="216" t="s">
        <v>3147</v>
      </c>
      <c r="F2365" s="217" t="s">
        <v>3148</v>
      </c>
      <c r="G2365" s="218" t="s">
        <v>501</v>
      </c>
      <c r="H2365" s="219">
        <v>12</v>
      </c>
      <c r="I2365" s="220"/>
      <c r="J2365" s="221">
        <f>ROUND(I2365*H2365,2)</f>
        <v>0</v>
      </c>
      <c r="K2365" s="217" t="s">
        <v>19</v>
      </c>
      <c r="L2365" s="46"/>
      <c r="M2365" s="222" t="s">
        <v>19</v>
      </c>
      <c r="N2365" s="223" t="s">
        <v>45</v>
      </c>
      <c r="O2365" s="86"/>
      <c r="P2365" s="224">
        <f>O2365*H2365</f>
        <v>0</v>
      </c>
      <c r="Q2365" s="224">
        <v>0</v>
      </c>
      <c r="R2365" s="224">
        <f>Q2365*H2365</f>
        <v>0</v>
      </c>
      <c r="S2365" s="224">
        <v>0</v>
      </c>
      <c r="T2365" s="225">
        <f>S2365*H2365</f>
        <v>0</v>
      </c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R2365" s="226" t="s">
        <v>309</v>
      </c>
      <c r="AT2365" s="226" t="s">
        <v>215</v>
      </c>
      <c r="AU2365" s="226" t="s">
        <v>83</v>
      </c>
      <c r="AY2365" s="19" t="s">
        <v>213</v>
      </c>
      <c r="BE2365" s="227">
        <f>IF(N2365="základní",J2365,0)</f>
        <v>0</v>
      </c>
      <c r="BF2365" s="227">
        <f>IF(N2365="snížená",J2365,0)</f>
        <v>0</v>
      </c>
      <c r="BG2365" s="227">
        <f>IF(N2365="zákl. přenesená",J2365,0)</f>
        <v>0</v>
      </c>
      <c r="BH2365" s="227">
        <f>IF(N2365="sníž. přenesená",J2365,0)</f>
        <v>0</v>
      </c>
      <c r="BI2365" s="227">
        <f>IF(N2365="nulová",J2365,0)</f>
        <v>0</v>
      </c>
      <c r="BJ2365" s="19" t="s">
        <v>81</v>
      </c>
      <c r="BK2365" s="227">
        <f>ROUND(I2365*H2365,2)</f>
        <v>0</v>
      </c>
      <c r="BL2365" s="19" t="s">
        <v>309</v>
      </c>
      <c r="BM2365" s="226" t="s">
        <v>3149</v>
      </c>
    </row>
    <row r="2366" s="13" customFormat="1">
      <c r="A2366" s="13"/>
      <c r="B2366" s="228"/>
      <c r="C2366" s="229"/>
      <c r="D2366" s="230" t="s">
        <v>222</v>
      </c>
      <c r="E2366" s="231" t="s">
        <v>19</v>
      </c>
      <c r="F2366" s="232" t="s">
        <v>271</v>
      </c>
      <c r="G2366" s="229"/>
      <c r="H2366" s="231" t="s">
        <v>19</v>
      </c>
      <c r="I2366" s="233"/>
      <c r="J2366" s="229"/>
      <c r="K2366" s="229"/>
      <c r="L2366" s="234"/>
      <c r="M2366" s="235"/>
      <c r="N2366" s="236"/>
      <c r="O2366" s="236"/>
      <c r="P2366" s="236"/>
      <c r="Q2366" s="236"/>
      <c r="R2366" s="236"/>
      <c r="S2366" s="236"/>
      <c r="T2366" s="237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38" t="s">
        <v>222</v>
      </c>
      <c r="AU2366" s="238" t="s">
        <v>83</v>
      </c>
      <c r="AV2366" s="13" t="s">
        <v>81</v>
      </c>
      <c r="AW2366" s="13" t="s">
        <v>34</v>
      </c>
      <c r="AX2366" s="13" t="s">
        <v>74</v>
      </c>
      <c r="AY2366" s="238" t="s">
        <v>213</v>
      </c>
    </row>
    <row r="2367" s="14" customFormat="1">
      <c r="A2367" s="14"/>
      <c r="B2367" s="239"/>
      <c r="C2367" s="240"/>
      <c r="D2367" s="230" t="s">
        <v>222</v>
      </c>
      <c r="E2367" s="241" t="s">
        <v>19</v>
      </c>
      <c r="F2367" s="242" t="s">
        <v>3150</v>
      </c>
      <c r="G2367" s="240"/>
      <c r="H2367" s="243">
        <v>12</v>
      </c>
      <c r="I2367" s="244"/>
      <c r="J2367" s="240"/>
      <c r="K2367" s="240"/>
      <c r="L2367" s="245"/>
      <c r="M2367" s="246"/>
      <c r="N2367" s="247"/>
      <c r="O2367" s="247"/>
      <c r="P2367" s="247"/>
      <c r="Q2367" s="247"/>
      <c r="R2367" s="247"/>
      <c r="S2367" s="247"/>
      <c r="T2367" s="248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49" t="s">
        <v>222</v>
      </c>
      <c r="AU2367" s="249" t="s">
        <v>83</v>
      </c>
      <c r="AV2367" s="14" t="s">
        <v>83</v>
      </c>
      <c r="AW2367" s="14" t="s">
        <v>34</v>
      </c>
      <c r="AX2367" s="14" t="s">
        <v>81</v>
      </c>
      <c r="AY2367" s="249" t="s">
        <v>213</v>
      </c>
    </row>
    <row r="2368" s="2" customFormat="1" ht="16.5" customHeight="1">
      <c r="A2368" s="40"/>
      <c r="B2368" s="41"/>
      <c r="C2368" s="215" t="s">
        <v>3151</v>
      </c>
      <c r="D2368" s="215" t="s">
        <v>215</v>
      </c>
      <c r="E2368" s="216" t="s">
        <v>3152</v>
      </c>
      <c r="F2368" s="217" t="s">
        <v>3129</v>
      </c>
      <c r="G2368" s="218" t="s">
        <v>501</v>
      </c>
      <c r="H2368" s="219">
        <v>7</v>
      </c>
      <c r="I2368" s="220"/>
      <c r="J2368" s="221">
        <f>ROUND(I2368*H2368,2)</f>
        <v>0</v>
      </c>
      <c r="K2368" s="217" t="s">
        <v>19</v>
      </c>
      <c r="L2368" s="46"/>
      <c r="M2368" s="222" t="s">
        <v>19</v>
      </c>
      <c r="N2368" s="223" t="s">
        <v>45</v>
      </c>
      <c r="O2368" s="86"/>
      <c r="P2368" s="224">
        <f>O2368*H2368</f>
        <v>0</v>
      </c>
      <c r="Q2368" s="224">
        <v>0</v>
      </c>
      <c r="R2368" s="224">
        <f>Q2368*H2368</f>
        <v>0</v>
      </c>
      <c r="S2368" s="224">
        <v>0</v>
      </c>
      <c r="T2368" s="225">
        <f>S2368*H2368</f>
        <v>0</v>
      </c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R2368" s="226" t="s">
        <v>309</v>
      </c>
      <c r="AT2368" s="226" t="s">
        <v>215</v>
      </c>
      <c r="AU2368" s="226" t="s">
        <v>83</v>
      </c>
      <c r="AY2368" s="19" t="s">
        <v>213</v>
      </c>
      <c r="BE2368" s="227">
        <f>IF(N2368="základní",J2368,0)</f>
        <v>0</v>
      </c>
      <c r="BF2368" s="227">
        <f>IF(N2368="snížená",J2368,0)</f>
        <v>0</v>
      </c>
      <c r="BG2368" s="227">
        <f>IF(N2368="zákl. přenesená",J2368,0)</f>
        <v>0</v>
      </c>
      <c r="BH2368" s="227">
        <f>IF(N2368="sníž. přenesená",J2368,0)</f>
        <v>0</v>
      </c>
      <c r="BI2368" s="227">
        <f>IF(N2368="nulová",J2368,0)</f>
        <v>0</v>
      </c>
      <c r="BJ2368" s="19" t="s">
        <v>81</v>
      </c>
      <c r="BK2368" s="227">
        <f>ROUND(I2368*H2368,2)</f>
        <v>0</v>
      </c>
      <c r="BL2368" s="19" t="s">
        <v>309</v>
      </c>
      <c r="BM2368" s="226" t="s">
        <v>3153</v>
      </c>
    </row>
    <row r="2369" s="13" customFormat="1">
      <c r="A2369" s="13"/>
      <c r="B2369" s="228"/>
      <c r="C2369" s="229"/>
      <c r="D2369" s="230" t="s">
        <v>222</v>
      </c>
      <c r="E2369" s="231" t="s">
        <v>19</v>
      </c>
      <c r="F2369" s="232" t="s">
        <v>271</v>
      </c>
      <c r="G2369" s="229"/>
      <c r="H2369" s="231" t="s">
        <v>19</v>
      </c>
      <c r="I2369" s="233"/>
      <c r="J2369" s="229"/>
      <c r="K2369" s="229"/>
      <c r="L2369" s="234"/>
      <c r="M2369" s="235"/>
      <c r="N2369" s="236"/>
      <c r="O2369" s="236"/>
      <c r="P2369" s="236"/>
      <c r="Q2369" s="236"/>
      <c r="R2369" s="236"/>
      <c r="S2369" s="236"/>
      <c r="T2369" s="237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38" t="s">
        <v>222</v>
      </c>
      <c r="AU2369" s="238" t="s">
        <v>83</v>
      </c>
      <c r="AV2369" s="13" t="s">
        <v>81</v>
      </c>
      <c r="AW2369" s="13" t="s">
        <v>34</v>
      </c>
      <c r="AX2369" s="13" t="s">
        <v>74</v>
      </c>
      <c r="AY2369" s="238" t="s">
        <v>213</v>
      </c>
    </row>
    <row r="2370" s="14" customFormat="1">
      <c r="A2370" s="14"/>
      <c r="B2370" s="239"/>
      <c r="C2370" s="240"/>
      <c r="D2370" s="230" t="s">
        <v>222</v>
      </c>
      <c r="E2370" s="241" t="s">
        <v>19</v>
      </c>
      <c r="F2370" s="242" t="s">
        <v>3154</v>
      </c>
      <c r="G2370" s="240"/>
      <c r="H2370" s="243">
        <v>7</v>
      </c>
      <c r="I2370" s="244"/>
      <c r="J2370" s="240"/>
      <c r="K2370" s="240"/>
      <c r="L2370" s="245"/>
      <c r="M2370" s="246"/>
      <c r="N2370" s="247"/>
      <c r="O2370" s="247"/>
      <c r="P2370" s="247"/>
      <c r="Q2370" s="247"/>
      <c r="R2370" s="247"/>
      <c r="S2370" s="247"/>
      <c r="T2370" s="248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T2370" s="249" t="s">
        <v>222</v>
      </c>
      <c r="AU2370" s="249" t="s">
        <v>83</v>
      </c>
      <c r="AV2370" s="14" t="s">
        <v>83</v>
      </c>
      <c r="AW2370" s="14" t="s">
        <v>34</v>
      </c>
      <c r="AX2370" s="14" t="s">
        <v>81</v>
      </c>
      <c r="AY2370" s="249" t="s">
        <v>213</v>
      </c>
    </row>
    <row r="2371" s="2" customFormat="1" ht="16.5" customHeight="1">
      <c r="A2371" s="40"/>
      <c r="B2371" s="41"/>
      <c r="C2371" s="215" t="s">
        <v>3155</v>
      </c>
      <c r="D2371" s="215" t="s">
        <v>215</v>
      </c>
      <c r="E2371" s="216" t="s">
        <v>3156</v>
      </c>
      <c r="F2371" s="217" t="s">
        <v>3129</v>
      </c>
      <c r="G2371" s="218" t="s">
        <v>501</v>
      </c>
      <c r="H2371" s="219">
        <v>2</v>
      </c>
      <c r="I2371" s="220"/>
      <c r="J2371" s="221">
        <f>ROUND(I2371*H2371,2)</f>
        <v>0</v>
      </c>
      <c r="K2371" s="217" t="s">
        <v>19</v>
      </c>
      <c r="L2371" s="46"/>
      <c r="M2371" s="222" t="s">
        <v>19</v>
      </c>
      <c r="N2371" s="223" t="s">
        <v>45</v>
      </c>
      <c r="O2371" s="86"/>
      <c r="P2371" s="224">
        <f>O2371*H2371</f>
        <v>0</v>
      </c>
      <c r="Q2371" s="224">
        <v>0</v>
      </c>
      <c r="R2371" s="224">
        <f>Q2371*H2371</f>
        <v>0</v>
      </c>
      <c r="S2371" s="224">
        <v>0</v>
      </c>
      <c r="T2371" s="225">
        <f>S2371*H2371</f>
        <v>0</v>
      </c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R2371" s="226" t="s">
        <v>309</v>
      </c>
      <c r="AT2371" s="226" t="s">
        <v>215</v>
      </c>
      <c r="AU2371" s="226" t="s">
        <v>83</v>
      </c>
      <c r="AY2371" s="19" t="s">
        <v>213</v>
      </c>
      <c r="BE2371" s="227">
        <f>IF(N2371="základní",J2371,0)</f>
        <v>0</v>
      </c>
      <c r="BF2371" s="227">
        <f>IF(N2371="snížená",J2371,0)</f>
        <v>0</v>
      </c>
      <c r="BG2371" s="227">
        <f>IF(N2371="zákl. přenesená",J2371,0)</f>
        <v>0</v>
      </c>
      <c r="BH2371" s="227">
        <f>IF(N2371="sníž. přenesená",J2371,0)</f>
        <v>0</v>
      </c>
      <c r="BI2371" s="227">
        <f>IF(N2371="nulová",J2371,0)</f>
        <v>0</v>
      </c>
      <c r="BJ2371" s="19" t="s">
        <v>81</v>
      </c>
      <c r="BK2371" s="227">
        <f>ROUND(I2371*H2371,2)</f>
        <v>0</v>
      </c>
      <c r="BL2371" s="19" t="s">
        <v>309</v>
      </c>
      <c r="BM2371" s="226" t="s">
        <v>3157</v>
      </c>
    </row>
    <row r="2372" s="13" customFormat="1">
      <c r="A2372" s="13"/>
      <c r="B2372" s="228"/>
      <c r="C2372" s="229"/>
      <c r="D2372" s="230" t="s">
        <v>222</v>
      </c>
      <c r="E2372" s="231" t="s">
        <v>19</v>
      </c>
      <c r="F2372" s="232" t="s">
        <v>271</v>
      </c>
      <c r="G2372" s="229"/>
      <c r="H2372" s="231" t="s">
        <v>19</v>
      </c>
      <c r="I2372" s="233"/>
      <c r="J2372" s="229"/>
      <c r="K2372" s="229"/>
      <c r="L2372" s="234"/>
      <c r="M2372" s="235"/>
      <c r="N2372" s="236"/>
      <c r="O2372" s="236"/>
      <c r="P2372" s="236"/>
      <c r="Q2372" s="236"/>
      <c r="R2372" s="236"/>
      <c r="S2372" s="236"/>
      <c r="T2372" s="237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38" t="s">
        <v>222</v>
      </c>
      <c r="AU2372" s="238" t="s">
        <v>83</v>
      </c>
      <c r="AV2372" s="13" t="s">
        <v>81</v>
      </c>
      <c r="AW2372" s="13" t="s">
        <v>34</v>
      </c>
      <c r="AX2372" s="13" t="s">
        <v>74</v>
      </c>
      <c r="AY2372" s="238" t="s">
        <v>213</v>
      </c>
    </row>
    <row r="2373" s="14" customFormat="1">
      <c r="A2373" s="14"/>
      <c r="B2373" s="239"/>
      <c r="C2373" s="240"/>
      <c r="D2373" s="230" t="s">
        <v>222</v>
      </c>
      <c r="E2373" s="241" t="s">
        <v>19</v>
      </c>
      <c r="F2373" s="242" t="s">
        <v>3158</v>
      </c>
      <c r="G2373" s="240"/>
      <c r="H2373" s="243">
        <v>2</v>
      </c>
      <c r="I2373" s="244"/>
      <c r="J2373" s="240"/>
      <c r="K2373" s="240"/>
      <c r="L2373" s="245"/>
      <c r="M2373" s="246"/>
      <c r="N2373" s="247"/>
      <c r="O2373" s="247"/>
      <c r="P2373" s="247"/>
      <c r="Q2373" s="247"/>
      <c r="R2373" s="247"/>
      <c r="S2373" s="247"/>
      <c r="T2373" s="248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49" t="s">
        <v>222</v>
      </c>
      <c r="AU2373" s="249" t="s">
        <v>83</v>
      </c>
      <c r="AV2373" s="14" t="s">
        <v>83</v>
      </c>
      <c r="AW2373" s="14" t="s">
        <v>34</v>
      </c>
      <c r="AX2373" s="14" t="s">
        <v>81</v>
      </c>
      <c r="AY2373" s="249" t="s">
        <v>213</v>
      </c>
    </row>
    <row r="2374" s="2" customFormat="1" ht="16.5" customHeight="1">
      <c r="A2374" s="40"/>
      <c r="B2374" s="41"/>
      <c r="C2374" s="215" t="s">
        <v>3159</v>
      </c>
      <c r="D2374" s="215" t="s">
        <v>215</v>
      </c>
      <c r="E2374" s="216" t="s">
        <v>3160</v>
      </c>
      <c r="F2374" s="217" t="s">
        <v>3129</v>
      </c>
      <c r="G2374" s="218" t="s">
        <v>501</v>
      </c>
      <c r="H2374" s="219">
        <v>4</v>
      </c>
      <c r="I2374" s="220"/>
      <c r="J2374" s="221">
        <f>ROUND(I2374*H2374,2)</f>
        <v>0</v>
      </c>
      <c r="K2374" s="217" t="s">
        <v>19</v>
      </c>
      <c r="L2374" s="46"/>
      <c r="M2374" s="222" t="s">
        <v>19</v>
      </c>
      <c r="N2374" s="223" t="s">
        <v>45</v>
      </c>
      <c r="O2374" s="86"/>
      <c r="P2374" s="224">
        <f>O2374*H2374</f>
        <v>0</v>
      </c>
      <c r="Q2374" s="224">
        <v>0</v>
      </c>
      <c r="R2374" s="224">
        <f>Q2374*H2374</f>
        <v>0</v>
      </c>
      <c r="S2374" s="224">
        <v>0</v>
      </c>
      <c r="T2374" s="225">
        <f>S2374*H2374</f>
        <v>0</v>
      </c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R2374" s="226" t="s">
        <v>309</v>
      </c>
      <c r="AT2374" s="226" t="s">
        <v>215</v>
      </c>
      <c r="AU2374" s="226" t="s">
        <v>83</v>
      </c>
      <c r="AY2374" s="19" t="s">
        <v>213</v>
      </c>
      <c r="BE2374" s="227">
        <f>IF(N2374="základní",J2374,0)</f>
        <v>0</v>
      </c>
      <c r="BF2374" s="227">
        <f>IF(N2374="snížená",J2374,0)</f>
        <v>0</v>
      </c>
      <c r="BG2374" s="227">
        <f>IF(N2374="zákl. přenesená",J2374,0)</f>
        <v>0</v>
      </c>
      <c r="BH2374" s="227">
        <f>IF(N2374="sníž. přenesená",J2374,0)</f>
        <v>0</v>
      </c>
      <c r="BI2374" s="227">
        <f>IF(N2374="nulová",J2374,0)</f>
        <v>0</v>
      </c>
      <c r="BJ2374" s="19" t="s">
        <v>81</v>
      </c>
      <c r="BK2374" s="227">
        <f>ROUND(I2374*H2374,2)</f>
        <v>0</v>
      </c>
      <c r="BL2374" s="19" t="s">
        <v>309</v>
      </c>
      <c r="BM2374" s="226" t="s">
        <v>3161</v>
      </c>
    </row>
    <row r="2375" s="13" customFormat="1">
      <c r="A2375" s="13"/>
      <c r="B2375" s="228"/>
      <c r="C2375" s="229"/>
      <c r="D2375" s="230" t="s">
        <v>222</v>
      </c>
      <c r="E2375" s="231" t="s">
        <v>19</v>
      </c>
      <c r="F2375" s="232" t="s">
        <v>271</v>
      </c>
      <c r="G2375" s="229"/>
      <c r="H2375" s="231" t="s">
        <v>19</v>
      </c>
      <c r="I2375" s="233"/>
      <c r="J2375" s="229"/>
      <c r="K2375" s="229"/>
      <c r="L2375" s="234"/>
      <c r="M2375" s="235"/>
      <c r="N2375" s="236"/>
      <c r="O2375" s="236"/>
      <c r="P2375" s="236"/>
      <c r="Q2375" s="236"/>
      <c r="R2375" s="236"/>
      <c r="S2375" s="236"/>
      <c r="T2375" s="237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38" t="s">
        <v>222</v>
      </c>
      <c r="AU2375" s="238" t="s">
        <v>83</v>
      </c>
      <c r="AV2375" s="13" t="s">
        <v>81</v>
      </c>
      <c r="AW2375" s="13" t="s">
        <v>34</v>
      </c>
      <c r="AX2375" s="13" t="s">
        <v>74</v>
      </c>
      <c r="AY2375" s="238" t="s">
        <v>213</v>
      </c>
    </row>
    <row r="2376" s="14" customFormat="1">
      <c r="A2376" s="14"/>
      <c r="B2376" s="239"/>
      <c r="C2376" s="240"/>
      <c r="D2376" s="230" t="s">
        <v>222</v>
      </c>
      <c r="E2376" s="241" t="s">
        <v>19</v>
      </c>
      <c r="F2376" s="242" t="s">
        <v>3162</v>
      </c>
      <c r="G2376" s="240"/>
      <c r="H2376" s="243">
        <v>4</v>
      </c>
      <c r="I2376" s="244"/>
      <c r="J2376" s="240"/>
      <c r="K2376" s="240"/>
      <c r="L2376" s="245"/>
      <c r="M2376" s="246"/>
      <c r="N2376" s="247"/>
      <c r="O2376" s="247"/>
      <c r="P2376" s="247"/>
      <c r="Q2376" s="247"/>
      <c r="R2376" s="247"/>
      <c r="S2376" s="247"/>
      <c r="T2376" s="248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T2376" s="249" t="s">
        <v>222</v>
      </c>
      <c r="AU2376" s="249" t="s">
        <v>83</v>
      </c>
      <c r="AV2376" s="14" t="s">
        <v>83</v>
      </c>
      <c r="AW2376" s="14" t="s">
        <v>34</v>
      </c>
      <c r="AX2376" s="14" t="s">
        <v>81</v>
      </c>
      <c r="AY2376" s="249" t="s">
        <v>213</v>
      </c>
    </row>
    <row r="2377" s="2" customFormat="1" ht="16.5" customHeight="1">
      <c r="A2377" s="40"/>
      <c r="B2377" s="41"/>
      <c r="C2377" s="215" t="s">
        <v>3163</v>
      </c>
      <c r="D2377" s="215" t="s">
        <v>215</v>
      </c>
      <c r="E2377" s="216" t="s">
        <v>3164</v>
      </c>
      <c r="F2377" s="217" t="s">
        <v>3165</v>
      </c>
      <c r="G2377" s="218" t="s">
        <v>501</v>
      </c>
      <c r="H2377" s="219">
        <v>3</v>
      </c>
      <c r="I2377" s="220"/>
      <c r="J2377" s="221">
        <f>ROUND(I2377*H2377,2)</f>
        <v>0</v>
      </c>
      <c r="K2377" s="217" t="s">
        <v>19</v>
      </c>
      <c r="L2377" s="46"/>
      <c r="M2377" s="222" t="s">
        <v>19</v>
      </c>
      <c r="N2377" s="223" t="s">
        <v>45</v>
      </c>
      <c r="O2377" s="86"/>
      <c r="P2377" s="224">
        <f>O2377*H2377</f>
        <v>0</v>
      </c>
      <c r="Q2377" s="224">
        <v>0</v>
      </c>
      <c r="R2377" s="224">
        <f>Q2377*H2377</f>
        <v>0</v>
      </c>
      <c r="S2377" s="224">
        <v>0</v>
      </c>
      <c r="T2377" s="225">
        <f>S2377*H2377</f>
        <v>0</v>
      </c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R2377" s="226" t="s">
        <v>309</v>
      </c>
      <c r="AT2377" s="226" t="s">
        <v>215</v>
      </c>
      <c r="AU2377" s="226" t="s">
        <v>83</v>
      </c>
      <c r="AY2377" s="19" t="s">
        <v>213</v>
      </c>
      <c r="BE2377" s="227">
        <f>IF(N2377="základní",J2377,0)</f>
        <v>0</v>
      </c>
      <c r="BF2377" s="227">
        <f>IF(N2377="snížená",J2377,0)</f>
        <v>0</v>
      </c>
      <c r="BG2377" s="227">
        <f>IF(N2377="zákl. přenesená",J2377,0)</f>
        <v>0</v>
      </c>
      <c r="BH2377" s="227">
        <f>IF(N2377="sníž. přenesená",J2377,0)</f>
        <v>0</v>
      </c>
      <c r="BI2377" s="227">
        <f>IF(N2377="nulová",J2377,0)</f>
        <v>0</v>
      </c>
      <c r="BJ2377" s="19" t="s">
        <v>81</v>
      </c>
      <c r="BK2377" s="227">
        <f>ROUND(I2377*H2377,2)</f>
        <v>0</v>
      </c>
      <c r="BL2377" s="19" t="s">
        <v>309</v>
      </c>
      <c r="BM2377" s="226" t="s">
        <v>3166</v>
      </c>
    </row>
    <row r="2378" s="13" customFormat="1">
      <c r="A2378" s="13"/>
      <c r="B2378" s="228"/>
      <c r="C2378" s="229"/>
      <c r="D2378" s="230" t="s">
        <v>222</v>
      </c>
      <c r="E2378" s="231" t="s">
        <v>19</v>
      </c>
      <c r="F2378" s="232" t="s">
        <v>271</v>
      </c>
      <c r="G2378" s="229"/>
      <c r="H2378" s="231" t="s">
        <v>19</v>
      </c>
      <c r="I2378" s="233"/>
      <c r="J2378" s="229"/>
      <c r="K2378" s="229"/>
      <c r="L2378" s="234"/>
      <c r="M2378" s="235"/>
      <c r="N2378" s="236"/>
      <c r="O2378" s="236"/>
      <c r="P2378" s="236"/>
      <c r="Q2378" s="236"/>
      <c r="R2378" s="236"/>
      <c r="S2378" s="236"/>
      <c r="T2378" s="237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38" t="s">
        <v>222</v>
      </c>
      <c r="AU2378" s="238" t="s">
        <v>83</v>
      </c>
      <c r="AV2378" s="13" t="s">
        <v>81</v>
      </c>
      <c r="AW2378" s="13" t="s">
        <v>34</v>
      </c>
      <c r="AX2378" s="13" t="s">
        <v>74</v>
      </c>
      <c r="AY2378" s="238" t="s">
        <v>213</v>
      </c>
    </row>
    <row r="2379" s="14" customFormat="1">
      <c r="A2379" s="14"/>
      <c r="B2379" s="239"/>
      <c r="C2379" s="240"/>
      <c r="D2379" s="230" t="s">
        <v>222</v>
      </c>
      <c r="E2379" s="241" t="s">
        <v>19</v>
      </c>
      <c r="F2379" s="242" t="s">
        <v>3167</v>
      </c>
      <c r="G2379" s="240"/>
      <c r="H2379" s="243">
        <v>3</v>
      </c>
      <c r="I2379" s="244"/>
      <c r="J2379" s="240"/>
      <c r="K2379" s="240"/>
      <c r="L2379" s="245"/>
      <c r="M2379" s="246"/>
      <c r="N2379" s="247"/>
      <c r="O2379" s="247"/>
      <c r="P2379" s="247"/>
      <c r="Q2379" s="247"/>
      <c r="R2379" s="247"/>
      <c r="S2379" s="247"/>
      <c r="T2379" s="248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49" t="s">
        <v>222</v>
      </c>
      <c r="AU2379" s="249" t="s">
        <v>83</v>
      </c>
      <c r="AV2379" s="14" t="s">
        <v>83</v>
      </c>
      <c r="AW2379" s="14" t="s">
        <v>34</v>
      </c>
      <c r="AX2379" s="14" t="s">
        <v>81</v>
      </c>
      <c r="AY2379" s="249" t="s">
        <v>213</v>
      </c>
    </row>
    <row r="2380" s="2" customFormat="1" ht="16.5" customHeight="1">
      <c r="A2380" s="40"/>
      <c r="B2380" s="41"/>
      <c r="C2380" s="215" t="s">
        <v>3168</v>
      </c>
      <c r="D2380" s="215" t="s">
        <v>215</v>
      </c>
      <c r="E2380" s="216" t="s">
        <v>3169</v>
      </c>
      <c r="F2380" s="217" t="s">
        <v>3170</v>
      </c>
      <c r="G2380" s="218" t="s">
        <v>501</v>
      </c>
      <c r="H2380" s="219">
        <v>2</v>
      </c>
      <c r="I2380" s="220"/>
      <c r="J2380" s="221">
        <f>ROUND(I2380*H2380,2)</f>
        <v>0</v>
      </c>
      <c r="K2380" s="217" t="s">
        <v>19</v>
      </c>
      <c r="L2380" s="46"/>
      <c r="M2380" s="222" t="s">
        <v>19</v>
      </c>
      <c r="N2380" s="223" t="s">
        <v>45</v>
      </c>
      <c r="O2380" s="86"/>
      <c r="P2380" s="224">
        <f>O2380*H2380</f>
        <v>0</v>
      </c>
      <c r="Q2380" s="224">
        <v>0</v>
      </c>
      <c r="R2380" s="224">
        <f>Q2380*H2380</f>
        <v>0</v>
      </c>
      <c r="S2380" s="224">
        <v>0</v>
      </c>
      <c r="T2380" s="225">
        <f>S2380*H2380</f>
        <v>0</v>
      </c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R2380" s="226" t="s">
        <v>309</v>
      </c>
      <c r="AT2380" s="226" t="s">
        <v>215</v>
      </c>
      <c r="AU2380" s="226" t="s">
        <v>83</v>
      </c>
      <c r="AY2380" s="19" t="s">
        <v>213</v>
      </c>
      <c r="BE2380" s="227">
        <f>IF(N2380="základní",J2380,0)</f>
        <v>0</v>
      </c>
      <c r="BF2380" s="227">
        <f>IF(N2380="snížená",J2380,0)</f>
        <v>0</v>
      </c>
      <c r="BG2380" s="227">
        <f>IF(N2380="zákl. přenesená",J2380,0)</f>
        <v>0</v>
      </c>
      <c r="BH2380" s="227">
        <f>IF(N2380="sníž. přenesená",J2380,0)</f>
        <v>0</v>
      </c>
      <c r="BI2380" s="227">
        <f>IF(N2380="nulová",J2380,0)</f>
        <v>0</v>
      </c>
      <c r="BJ2380" s="19" t="s">
        <v>81</v>
      </c>
      <c r="BK2380" s="227">
        <f>ROUND(I2380*H2380,2)</f>
        <v>0</v>
      </c>
      <c r="BL2380" s="19" t="s">
        <v>309</v>
      </c>
      <c r="BM2380" s="226" t="s">
        <v>3171</v>
      </c>
    </row>
    <row r="2381" s="13" customFormat="1">
      <c r="A2381" s="13"/>
      <c r="B2381" s="228"/>
      <c r="C2381" s="229"/>
      <c r="D2381" s="230" t="s">
        <v>222</v>
      </c>
      <c r="E2381" s="231" t="s">
        <v>19</v>
      </c>
      <c r="F2381" s="232" t="s">
        <v>271</v>
      </c>
      <c r="G2381" s="229"/>
      <c r="H2381" s="231" t="s">
        <v>19</v>
      </c>
      <c r="I2381" s="233"/>
      <c r="J2381" s="229"/>
      <c r="K2381" s="229"/>
      <c r="L2381" s="234"/>
      <c r="M2381" s="235"/>
      <c r="N2381" s="236"/>
      <c r="O2381" s="236"/>
      <c r="P2381" s="236"/>
      <c r="Q2381" s="236"/>
      <c r="R2381" s="236"/>
      <c r="S2381" s="236"/>
      <c r="T2381" s="237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38" t="s">
        <v>222</v>
      </c>
      <c r="AU2381" s="238" t="s">
        <v>83</v>
      </c>
      <c r="AV2381" s="13" t="s">
        <v>81</v>
      </c>
      <c r="AW2381" s="13" t="s">
        <v>34</v>
      </c>
      <c r="AX2381" s="13" t="s">
        <v>74</v>
      </c>
      <c r="AY2381" s="238" t="s">
        <v>213</v>
      </c>
    </row>
    <row r="2382" s="14" customFormat="1">
      <c r="A2382" s="14"/>
      <c r="B2382" s="239"/>
      <c r="C2382" s="240"/>
      <c r="D2382" s="230" t="s">
        <v>222</v>
      </c>
      <c r="E2382" s="241" t="s">
        <v>19</v>
      </c>
      <c r="F2382" s="242" t="s">
        <v>3172</v>
      </c>
      <c r="G2382" s="240"/>
      <c r="H2382" s="243">
        <v>2</v>
      </c>
      <c r="I2382" s="244"/>
      <c r="J2382" s="240"/>
      <c r="K2382" s="240"/>
      <c r="L2382" s="245"/>
      <c r="M2382" s="246"/>
      <c r="N2382" s="247"/>
      <c r="O2382" s="247"/>
      <c r="P2382" s="247"/>
      <c r="Q2382" s="247"/>
      <c r="R2382" s="247"/>
      <c r="S2382" s="247"/>
      <c r="T2382" s="248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49" t="s">
        <v>222</v>
      </c>
      <c r="AU2382" s="249" t="s">
        <v>83</v>
      </c>
      <c r="AV2382" s="14" t="s">
        <v>83</v>
      </c>
      <c r="AW2382" s="14" t="s">
        <v>34</v>
      </c>
      <c r="AX2382" s="14" t="s">
        <v>81</v>
      </c>
      <c r="AY2382" s="249" t="s">
        <v>213</v>
      </c>
    </row>
    <row r="2383" s="2" customFormat="1">
      <c r="A2383" s="40"/>
      <c r="B2383" s="41"/>
      <c r="C2383" s="215" t="s">
        <v>3173</v>
      </c>
      <c r="D2383" s="215" t="s">
        <v>215</v>
      </c>
      <c r="E2383" s="216" t="s">
        <v>3174</v>
      </c>
      <c r="F2383" s="217" t="s">
        <v>3175</v>
      </c>
      <c r="G2383" s="218" t="s">
        <v>501</v>
      </c>
      <c r="H2383" s="219">
        <v>2</v>
      </c>
      <c r="I2383" s="220"/>
      <c r="J2383" s="221">
        <f>ROUND(I2383*H2383,2)</f>
        <v>0</v>
      </c>
      <c r="K2383" s="217" t="s">
        <v>19</v>
      </c>
      <c r="L2383" s="46"/>
      <c r="M2383" s="222" t="s">
        <v>19</v>
      </c>
      <c r="N2383" s="223" t="s">
        <v>45</v>
      </c>
      <c r="O2383" s="86"/>
      <c r="P2383" s="224">
        <f>O2383*H2383</f>
        <v>0</v>
      </c>
      <c r="Q2383" s="224">
        <v>0</v>
      </c>
      <c r="R2383" s="224">
        <f>Q2383*H2383</f>
        <v>0</v>
      </c>
      <c r="S2383" s="224">
        <v>0</v>
      </c>
      <c r="T2383" s="225">
        <f>S2383*H2383</f>
        <v>0</v>
      </c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R2383" s="226" t="s">
        <v>309</v>
      </c>
      <c r="AT2383" s="226" t="s">
        <v>215</v>
      </c>
      <c r="AU2383" s="226" t="s">
        <v>83</v>
      </c>
      <c r="AY2383" s="19" t="s">
        <v>213</v>
      </c>
      <c r="BE2383" s="227">
        <f>IF(N2383="základní",J2383,0)</f>
        <v>0</v>
      </c>
      <c r="BF2383" s="227">
        <f>IF(N2383="snížená",J2383,0)</f>
        <v>0</v>
      </c>
      <c r="BG2383" s="227">
        <f>IF(N2383="zákl. přenesená",J2383,0)</f>
        <v>0</v>
      </c>
      <c r="BH2383" s="227">
        <f>IF(N2383="sníž. přenesená",J2383,0)</f>
        <v>0</v>
      </c>
      <c r="BI2383" s="227">
        <f>IF(N2383="nulová",J2383,0)</f>
        <v>0</v>
      </c>
      <c r="BJ2383" s="19" t="s">
        <v>81</v>
      </c>
      <c r="BK2383" s="227">
        <f>ROUND(I2383*H2383,2)</f>
        <v>0</v>
      </c>
      <c r="BL2383" s="19" t="s">
        <v>309</v>
      </c>
      <c r="BM2383" s="226" t="s">
        <v>3176</v>
      </c>
    </row>
    <row r="2384" s="13" customFormat="1">
      <c r="A2384" s="13"/>
      <c r="B2384" s="228"/>
      <c r="C2384" s="229"/>
      <c r="D2384" s="230" t="s">
        <v>222</v>
      </c>
      <c r="E2384" s="231" t="s">
        <v>19</v>
      </c>
      <c r="F2384" s="232" t="s">
        <v>3177</v>
      </c>
      <c r="G2384" s="229"/>
      <c r="H2384" s="231" t="s">
        <v>19</v>
      </c>
      <c r="I2384" s="233"/>
      <c r="J2384" s="229"/>
      <c r="K2384" s="229"/>
      <c r="L2384" s="234"/>
      <c r="M2384" s="235"/>
      <c r="N2384" s="236"/>
      <c r="O2384" s="236"/>
      <c r="P2384" s="236"/>
      <c r="Q2384" s="236"/>
      <c r="R2384" s="236"/>
      <c r="S2384" s="236"/>
      <c r="T2384" s="237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38" t="s">
        <v>222</v>
      </c>
      <c r="AU2384" s="238" t="s">
        <v>83</v>
      </c>
      <c r="AV2384" s="13" t="s">
        <v>81</v>
      </c>
      <c r="AW2384" s="13" t="s">
        <v>34</v>
      </c>
      <c r="AX2384" s="13" t="s">
        <v>74</v>
      </c>
      <c r="AY2384" s="238" t="s">
        <v>213</v>
      </c>
    </row>
    <row r="2385" s="14" customFormat="1">
      <c r="A2385" s="14"/>
      <c r="B2385" s="239"/>
      <c r="C2385" s="240"/>
      <c r="D2385" s="230" t="s">
        <v>222</v>
      </c>
      <c r="E2385" s="241" t="s">
        <v>19</v>
      </c>
      <c r="F2385" s="242" t="s">
        <v>3178</v>
      </c>
      <c r="G2385" s="240"/>
      <c r="H2385" s="243">
        <v>2</v>
      </c>
      <c r="I2385" s="244"/>
      <c r="J2385" s="240"/>
      <c r="K2385" s="240"/>
      <c r="L2385" s="245"/>
      <c r="M2385" s="246"/>
      <c r="N2385" s="247"/>
      <c r="O2385" s="247"/>
      <c r="P2385" s="247"/>
      <c r="Q2385" s="247"/>
      <c r="R2385" s="247"/>
      <c r="S2385" s="247"/>
      <c r="T2385" s="248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49" t="s">
        <v>222</v>
      </c>
      <c r="AU2385" s="249" t="s">
        <v>83</v>
      </c>
      <c r="AV2385" s="14" t="s">
        <v>83</v>
      </c>
      <c r="AW2385" s="14" t="s">
        <v>34</v>
      </c>
      <c r="AX2385" s="14" t="s">
        <v>81</v>
      </c>
      <c r="AY2385" s="249" t="s">
        <v>213</v>
      </c>
    </row>
    <row r="2386" s="2" customFormat="1">
      <c r="A2386" s="40"/>
      <c r="B2386" s="41"/>
      <c r="C2386" s="215" t="s">
        <v>3179</v>
      </c>
      <c r="D2386" s="215" t="s">
        <v>215</v>
      </c>
      <c r="E2386" s="216" t="s">
        <v>3180</v>
      </c>
      <c r="F2386" s="217" t="s">
        <v>3175</v>
      </c>
      <c r="G2386" s="218" t="s">
        <v>501</v>
      </c>
      <c r="H2386" s="219">
        <v>2</v>
      </c>
      <c r="I2386" s="220"/>
      <c r="J2386" s="221">
        <f>ROUND(I2386*H2386,2)</f>
        <v>0</v>
      </c>
      <c r="K2386" s="217" t="s">
        <v>19</v>
      </c>
      <c r="L2386" s="46"/>
      <c r="M2386" s="222" t="s">
        <v>19</v>
      </c>
      <c r="N2386" s="223" t="s">
        <v>45</v>
      </c>
      <c r="O2386" s="86"/>
      <c r="P2386" s="224">
        <f>O2386*H2386</f>
        <v>0</v>
      </c>
      <c r="Q2386" s="224">
        <v>0</v>
      </c>
      <c r="R2386" s="224">
        <f>Q2386*H2386</f>
        <v>0</v>
      </c>
      <c r="S2386" s="224">
        <v>0</v>
      </c>
      <c r="T2386" s="225">
        <f>S2386*H2386</f>
        <v>0</v>
      </c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R2386" s="226" t="s">
        <v>309</v>
      </c>
      <c r="AT2386" s="226" t="s">
        <v>215</v>
      </c>
      <c r="AU2386" s="226" t="s">
        <v>83</v>
      </c>
      <c r="AY2386" s="19" t="s">
        <v>213</v>
      </c>
      <c r="BE2386" s="227">
        <f>IF(N2386="základní",J2386,0)</f>
        <v>0</v>
      </c>
      <c r="BF2386" s="227">
        <f>IF(N2386="snížená",J2386,0)</f>
        <v>0</v>
      </c>
      <c r="BG2386" s="227">
        <f>IF(N2386="zákl. přenesená",J2386,0)</f>
        <v>0</v>
      </c>
      <c r="BH2386" s="227">
        <f>IF(N2386="sníž. přenesená",J2386,0)</f>
        <v>0</v>
      </c>
      <c r="BI2386" s="227">
        <f>IF(N2386="nulová",J2386,0)</f>
        <v>0</v>
      </c>
      <c r="BJ2386" s="19" t="s">
        <v>81</v>
      </c>
      <c r="BK2386" s="227">
        <f>ROUND(I2386*H2386,2)</f>
        <v>0</v>
      </c>
      <c r="BL2386" s="19" t="s">
        <v>309</v>
      </c>
      <c r="BM2386" s="226" t="s">
        <v>3181</v>
      </c>
    </row>
    <row r="2387" s="13" customFormat="1">
      <c r="A2387" s="13"/>
      <c r="B2387" s="228"/>
      <c r="C2387" s="229"/>
      <c r="D2387" s="230" t="s">
        <v>222</v>
      </c>
      <c r="E2387" s="231" t="s">
        <v>19</v>
      </c>
      <c r="F2387" s="232" t="s">
        <v>3177</v>
      </c>
      <c r="G2387" s="229"/>
      <c r="H2387" s="231" t="s">
        <v>19</v>
      </c>
      <c r="I2387" s="233"/>
      <c r="J2387" s="229"/>
      <c r="K2387" s="229"/>
      <c r="L2387" s="234"/>
      <c r="M2387" s="235"/>
      <c r="N2387" s="236"/>
      <c r="O2387" s="236"/>
      <c r="P2387" s="236"/>
      <c r="Q2387" s="236"/>
      <c r="R2387" s="236"/>
      <c r="S2387" s="236"/>
      <c r="T2387" s="237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38" t="s">
        <v>222</v>
      </c>
      <c r="AU2387" s="238" t="s">
        <v>83</v>
      </c>
      <c r="AV2387" s="13" t="s">
        <v>81</v>
      </c>
      <c r="AW2387" s="13" t="s">
        <v>34</v>
      </c>
      <c r="AX2387" s="13" t="s">
        <v>74</v>
      </c>
      <c r="AY2387" s="238" t="s">
        <v>213</v>
      </c>
    </row>
    <row r="2388" s="14" customFormat="1">
      <c r="A2388" s="14"/>
      <c r="B2388" s="239"/>
      <c r="C2388" s="240"/>
      <c r="D2388" s="230" t="s">
        <v>222</v>
      </c>
      <c r="E2388" s="241" t="s">
        <v>19</v>
      </c>
      <c r="F2388" s="242" t="s">
        <v>3182</v>
      </c>
      <c r="G2388" s="240"/>
      <c r="H2388" s="243">
        <v>2</v>
      </c>
      <c r="I2388" s="244"/>
      <c r="J2388" s="240"/>
      <c r="K2388" s="240"/>
      <c r="L2388" s="245"/>
      <c r="M2388" s="246"/>
      <c r="N2388" s="247"/>
      <c r="O2388" s="247"/>
      <c r="P2388" s="247"/>
      <c r="Q2388" s="247"/>
      <c r="R2388" s="247"/>
      <c r="S2388" s="247"/>
      <c r="T2388" s="248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49" t="s">
        <v>222</v>
      </c>
      <c r="AU2388" s="249" t="s">
        <v>83</v>
      </c>
      <c r="AV2388" s="14" t="s">
        <v>83</v>
      </c>
      <c r="AW2388" s="14" t="s">
        <v>34</v>
      </c>
      <c r="AX2388" s="14" t="s">
        <v>81</v>
      </c>
      <c r="AY2388" s="249" t="s">
        <v>213</v>
      </c>
    </row>
    <row r="2389" s="2" customFormat="1" ht="16.5" customHeight="1">
      <c r="A2389" s="40"/>
      <c r="B2389" s="41"/>
      <c r="C2389" s="215" t="s">
        <v>3183</v>
      </c>
      <c r="D2389" s="215" t="s">
        <v>215</v>
      </c>
      <c r="E2389" s="216" t="s">
        <v>3184</v>
      </c>
      <c r="F2389" s="217" t="s">
        <v>3185</v>
      </c>
      <c r="G2389" s="218" t="s">
        <v>501</v>
      </c>
      <c r="H2389" s="219">
        <v>2</v>
      </c>
      <c r="I2389" s="220"/>
      <c r="J2389" s="221">
        <f>ROUND(I2389*H2389,2)</f>
        <v>0</v>
      </c>
      <c r="K2389" s="217" t="s">
        <v>19</v>
      </c>
      <c r="L2389" s="46"/>
      <c r="M2389" s="222" t="s">
        <v>19</v>
      </c>
      <c r="N2389" s="223" t="s">
        <v>45</v>
      </c>
      <c r="O2389" s="86"/>
      <c r="P2389" s="224">
        <f>O2389*H2389</f>
        <v>0</v>
      </c>
      <c r="Q2389" s="224">
        <v>0</v>
      </c>
      <c r="R2389" s="224">
        <f>Q2389*H2389</f>
        <v>0</v>
      </c>
      <c r="S2389" s="224">
        <v>0</v>
      </c>
      <c r="T2389" s="225">
        <f>S2389*H2389</f>
        <v>0</v>
      </c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R2389" s="226" t="s">
        <v>309</v>
      </c>
      <c r="AT2389" s="226" t="s">
        <v>215</v>
      </c>
      <c r="AU2389" s="226" t="s">
        <v>83</v>
      </c>
      <c r="AY2389" s="19" t="s">
        <v>213</v>
      </c>
      <c r="BE2389" s="227">
        <f>IF(N2389="základní",J2389,0)</f>
        <v>0</v>
      </c>
      <c r="BF2389" s="227">
        <f>IF(N2389="snížená",J2389,0)</f>
        <v>0</v>
      </c>
      <c r="BG2389" s="227">
        <f>IF(N2389="zákl. přenesená",J2389,0)</f>
        <v>0</v>
      </c>
      <c r="BH2389" s="227">
        <f>IF(N2389="sníž. přenesená",J2389,0)</f>
        <v>0</v>
      </c>
      <c r="BI2389" s="227">
        <f>IF(N2389="nulová",J2389,0)</f>
        <v>0</v>
      </c>
      <c r="BJ2389" s="19" t="s">
        <v>81</v>
      </c>
      <c r="BK2389" s="227">
        <f>ROUND(I2389*H2389,2)</f>
        <v>0</v>
      </c>
      <c r="BL2389" s="19" t="s">
        <v>309</v>
      </c>
      <c r="BM2389" s="226" t="s">
        <v>3186</v>
      </c>
    </row>
    <row r="2390" s="13" customFormat="1">
      <c r="A2390" s="13"/>
      <c r="B2390" s="228"/>
      <c r="C2390" s="229"/>
      <c r="D2390" s="230" t="s">
        <v>222</v>
      </c>
      <c r="E2390" s="231" t="s">
        <v>19</v>
      </c>
      <c r="F2390" s="232" t="s">
        <v>3177</v>
      </c>
      <c r="G2390" s="229"/>
      <c r="H2390" s="231" t="s">
        <v>19</v>
      </c>
      <c r="I2390" s="233"/>
      <c r="J2390" s="229"/>
      <c r="K2390" s="229"/>
      <c r="L2390" s="234"/>
      <c r="M2390" s="235"/>
      <c r="N2390" s="236"/>
      <c r="O2390" s="236"/>
      <c r="P2390" s="236"/>
      <c r="Q2390" s="236"/>
      <c r="R2390" s="236"/>
      <c r="S2390" s="236"/>
      <c r="T2390" s="237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38" t="s">
        <v>222</v>
      </c>
      <c r="AU2390" s="238" t="s">
        <v>83</v>
      </c>
      <c r="AV2390" s="13" t="s">
        <v>81</v>
      </c>
      <c r="AW2390" s="13" t="s">
        <v>34</v>
      </c>
      <c r="AX2390" s="13" t="s">
        <v>74</v>
      </c>
      <c r="AY2390" s="238" t="s">
        <v>213</v>
      </c>
    </row>
    <row r="2391" s="14" customFormat="1">
      <c r="A2391" s="14"/>
      <c r="B2391" s="239"/>
      <c r="C2391" s="240"/>
      <c r="D2391" s="230" t="s">
        <v>222</v>
      </c>
      <c r="E2391" s="241" t="s">
        <v>19</v>
      </c>
      <c r="F2391" s="242" t="s">
        <v>3187</v>
      </c>
      <c r="G2391" s="240"/>
      <c r="H2391" s="243">
        <v>2</v>
      </c>
      <c r="I2391" s="244"/>
      <c r="J2391" s="240"/>
      <c r="K2391" s="240"/>
      <c r="L2391" s="245"/>
      <c r="M2391" s="246"/>
      <c r="N2391" s="247"/>
      <c r="O2391" s="247"/>
      <c r="P2391" s="247"/>
      <c r="Q2391" s="247"/>
      <c r="R2391" s="247"/>
      <c r="S2391" s="247"/>
      <c r="T2391" s="248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49" t="s">
        <v>222</v>
      </c>
      <c r="AU2391" s="249" t="s">
        <v>83</v>
      </c>
      <c r="AV2391" s="14" t="s">
        <v>83</v>
      </c>
      <c r="AW2391" s="14" t="s">
        <v>34</v>
      </c>
      <c r="AX2391" s="14" t="s">
        <v>81</v>
      </c>
      <c r="AY2391" s="249" t="s">
        <v>213</v>
      </c>
    </row>
    <row r="2392" s="2" customFormat="1" ht="16.5" customHeight="1">
      <c r="A2392" s="40"/>
      <c r="B2392" s="41"/>
      <c r="C2392" s="215" t="s">
        <v>3188</v>
      </c>
      <c r="D2392" s="215" t="s">
        <v>215</v>
      </c>
      <c r="E2392" s="216" t="s">
        <v>3189</v>
      </c>
      <c r="F2392" s="217" t="s">
        <v>3190</v>
      </c>
      <c r="G2392" s="218" t="s">
        <v>501</v>
      </c>
      <c r="H2392" s="219">
        <v>1</v>
      </c>
      <c r="I2392" s="220"/>
      <c r="J2392" s="221">
        <f>ROUND(I2392*H2392,2)</f>
        <v>0</v>
      </c>
      <c r="K2392" s="217" t="s">
        <v>19</v>
      </c>
      <c r="L2392" s="46"/>
      <c r="M2392" s="222" t="s">
        <v>19</v>
      </c>
      <c r="N2392" s="223" t="s">
        <v>45</v>
      </c>
      <c r="O2392" s="86"/>
      <c r="P2392" s="224">
        <f>O2392*H2392</f>
        <v>0</v>
      </c>
      <c r="Q2392" s="224">
        <v>0</v>
      </c>
      <c r="R2392" s="224">
        <f>Q2392*H2392</f>
        <v>0</v>
      </c>
      <c r="S2392" s="224">
        <v>0</v>
      </c>
      <c r="T2392" s="225">
        <f>S2392*H2392</f>
        <v>0</v>
      </c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R2392" s="226" t="s">
        <v>309</v>
      </c>
      <c r="AT2392" s="226" t="s">
        <v>215</v>
      </c>
      <c r="AU2392" s="226" t="s">
        <v>83</v>
      </c>
      <c r="AY2392" s="19" t="s">
        <v>213</v>
      </c>
      <c r="BE2392" s="227">
        <f>IF(N2392="základní",J2392,0)</f>
        <v>0</v>
      </c>
      <c r="BF2392" s="227">
        <f>IF(N2392="snížená",J2392,0)</f>
        <v>0</v>
      </c>
      <c r="BG2392" s="227">
        <f>IF(N2392="zákl. přenesená",J2392,0)</f>
        <v>0</v>
      </c>
      <c r="BH2392" s="227">
        <f>IF(N2392="sníž. přenesená",J2392,0)</f>
        <v>0</v>
      </c>
      <c r="BI2392" s="227">
        <f>IF(N2392="nulová",J2392,0)</f>
        <v>0</v>
      </c>
      <c r="BJ2392" s="19" t="s">
        <v>81</v>
      </c>
      <c r="BK2392" s="227">
        <f>ROUND(I2392*H2392,2)</f>
        <v>0</v>
      </c>
      <c r="BL2392" s="19" t="s">
        <v>309</v>
      </c>
      <c r="BM2392" s="226" t="s">
        <v>3191</v>
      </c>
    </row>
    <row r="2393" s="13" customFormat="1">
      <c r="A2393" s="13"/>
      <c r="B2393" s="228"/>
      <c r="C2393" s="229"/>
      <c r="D2393" s="230" t="s">
        <v>222</v>
      </c>
      <c r="E2393" s="231" t="s">
        <v>19</v>
      </c>
      <c r="F2393" s="232" t="s">
        <v>3177</v>
      </c>
      <c r="G2393" s="229"/>
      <c r="H2393" s="231" t="s">
        <v>19</v>
      </c>
      <c r="I2393" s="233"/>
      <c r="J2393" s="229"/>
      <c r="K2393" s="229"/>
      <c r="L2393" s="234"/>
      <c r="M2393" s="235"/>
      <c r="N2393" s="236"/>
      <c r="O2393" s="236"/>
      <c r="P2393" s="236"/>
      <c r="Q2393" s="236"/>
      <c r="R2393" s="236"/>
      <c r="S2393" s="236"/>
      <c r="T2393" s="237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38" t="s">
        <v>222</v>
      </c>
      <c r="AU2393" s="238" t="s">
        <v>83</v>
      </c>
      <c r="AV2393" s="13" t="s">
        <v>81</v>
      </c>
      <c r="AW2393" s="13" t="s">
        <v>34</v>
      </c>
      <c r="AX2393" s="13" t="s">
        <v>74</v>
      </c>
      <c r="AY2393" s="238" t="s">
        <v>213</v>
      </c>
    </row>
    <row r="2394" s="14" customFormat="1">
      <c r="A2394" s="14"/>
      <c r="B2394" s="239"/>
      <c r="C2394" s="240"/>
      <c r="D2394" s="230" t="s">
        <v>222</v>
      </c>
      <c r="E2394" s="241" t="s">
        <v>19</v>
      </c>
      <c r="F2394" s="242" t="s">
        <v>3192</v>
      </c>
      <c r="G2394" s="240"/>
      <c r="H2394" s="243">
        <v>1</v>
      </c>
      <c r="I2394" s="244"/>
      <c r="J2394" s="240"/>
      <c r="K2394" s="240"/>
      <c r="L2394" s="245"/>
      <c r="M2394" s="246"/>
      <c r="N2394" s="247"/>
      <c r="O2394" s="247"/>
      <c r="P2394" s="247"/>
      <c r="Q2394" s="247"/>
      <c r="R2394" s="247"/>
      <c r="S2394" s="247"/>
      <c r="T2394" s="248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49" t="s">
        <v>222</v>
      </c>
      <c r="AU2394" s="249" t="s">
        <v>83</v>
      </c>
      <c r="AV2394" s="14" t="s">
        <v>83</v>
      </c>
      <c r="AW2394" s="14" t="s">
        <v>34</v>
      </c>
      <c r="AX2394" s="14" t="s">
        <v>81</v>
      </c>
      <c r="AY2394" s="249" t="s">
        <v>213</v>
      </c>
    </row>
    <row r="2395" s="2" customFormat="1" ht="16.5" customHeight="1">
      <c r="A2395" s="40"/>
      <c r="B2395" s="41"/>
      <c r="C2395" s="215" t="s">
        <v>3193</v>
      </c>
      <c r="D2395" s="215" t="s">
        <v>215</v>
      </c>
      <c r="E2395" s="216" t="s">
        <v>3194</v>
      </c>
      <c r="F2395" s="217" t="s">
        <v>3195</v>
      </c>
      <c r="G2395" s="218" t="s">
        <v>501</v>
      </c>
      <c r="H2395" s="219">
        <v>3</v>
      </c>
      <c r="I2395" s="220"/>
      <c r="J2395" s="221">
        <f>ROUND(I2395*H2395,2)</f>
        <v>0</v>
      </c>
      <c r="K2395" s="217" t="s">
        <v>19</v>
      </c>
      <c r="L2395" s="46"/>
      <c r="M2395" s="222" t="s">
        <v>19</v>
      </c>
      <c r="N2395" s="223" t="s">
        <v>45</v>
      </c>
      <c r="O2395" s="86"/>
      <c r="P2395" s="224">
        <f>O2395*H2395</f>
        <v>0</v>
      </c>
      <c r="Q2395" s="224">
        <v>0</v>
      </c>
      <c r="R2395" s="224">
        <f>Q2395*H2395</f>
        <v>0</v>
      </c>
      <c r="S2395" s="224">
        <v>0</v>
      </c>
      <c r="T2395" s="225">
        <f>S2395*H2395</f>
        <v>0</v>
      </c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R2395" s="226" t="s">
        <v>309</v>
      </c>
      <c r="AT2395" s="226" t="s">
        <v>215</v>
      </c>
      <c r="AU2395" s="226" t="s">
        <v>83</v>
      </c>
      <c r="AY2395" s="19" t="s">
        <v>213</v>
      </c>
      <c r="BE2395" s="227">
        <f>IF(N2395="základní",J2395,0)</f>
        <v>0</v>
      </c>
      <c r="BF2395" s="227">
        <f>IF(N2395="snížená",J2395,0)</f>
        <v>0</v>
      </c>
      <c r="BG2395" s="227">
        <f>IF(N2395="zákl. přenesená",J2395,0)</f>
        <v>0</v>
      </c>
      <c r="BH2395" s="227">
        <f>IF(N2395="sníž. přenesená",J2395,0)</f>
        <v>0</v>
      </c>
      <c r="BI2395" s="227">
        <f>IF(N2395="nulová",J2395,0)</f>
        <v>0</v>
      </c>
      <c r="BJ2395" s="19" t="s">
        <v>81</v>
      </c>
      <c r="BK2395" s="227">
        <f>ROUND(I2395*H2395,2)</f>
        <v>0</v>
      </c>
      <c r="BL2395" s="19" t="s">
        <v>309</v>
      </c>
      <c r="BM2395" s="226" t="s">
        <v>3196</v>
      </c>
    </row>
    <row r="2396" s="13" customFormat="1">
      <c r="A2396" s="13"/>
      <c r="B2396" s="228"/>
      <c r="C2396" s="229"/>
      <c r="D2396" s="230" t="s">
        <v>222</v>
      </c>
      <c r="E2396" s="231" t="s">
        <v>19</v>
      </c>
      <c r="F2396" s="232" t="s">
        <v>3177</v>
      </c>
      <c r="G2396" s="229"/>
      <c r="H2396" s="231" t="s">
        <v>19</v>
      </c>
      <c r="I2396" s="233"/>
      <c r="J2396" s="229"/>
      <c r="K2396" s="229"/>
      <c r="L2396" s="234"/>
      <c r="M2396" s="235"/>
      <c r="N2396" s="236"/>
      <c r="O2396" s="236"/>
      <c r="P2396" s="236"/>
      <c r="Q2396" s="236"/>
      <c r="R2396" s="236"/>
      <c r="S2396" s="236"/>
      <c r="T2396" s="237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38" t="s">
        <v>222</v>
      </c>
      <c r="AU2396" s="238" t="s">
        <v>83</v>
      </c>
      <c r="AV2396" s="13" t="s">
        <v>81</v>
      </c>
      <c r="AW2396" s="13" t="s">
        <v>34</v>
      </c>
      <c r="AX2396" s="13" t="s">
        <v>74</v>
      </c>
      <c r="AY2396" s="238" t="s">
        <v>213</v>
      </c>
    </row>
    <row r="2397" s="14" customFormat="1">
      <c r="A2397" s="14"/>
      <c r="B2397" s="239"/>
      <c r="C2397" s="240"/>
      <c r="D2397" s="230" t="s">
        <v>222</v>
      </c>
      <c r="E2397" s="241" t="s">
        <v>19</v>
      </c>
      <c r="F2397" s="242" t="s">
        <v>3197</v>
      </c>
      <c r="G2397" s="240"/>
      <c r="H2397" s="243">
        <v>3</v>
      </c>
      <c r="I2397" s="244"/>
      <c r="J2397" s="240"/>
      <c r="K2397" s="240"/>
      <c r="L2397" s="245"/>
      <c r="M2397" s="246"/>
      <c r="N2397" s="247"/>
      <c r="O2397" s="247"/>
      <c r="P2397" s="247"/>
      <c r="Q2397" s="247"/>
      <c r="R2397" s="247"/>
      <c r="S2397" s="247"/>
      <c r="T2397" s="248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49" t="s">
        <v>222</v>
      </c>
      <c r="AU2397" s="249" t="s">
        <v>83</v>
      </c>
      <c r="AV2397" s="14" t="s">
        <v>83</v>
      </c>
      <c r="AW2397" s="14" t="s">
        <v>34</v>
      </c>
      <c r="AX2397" s="14" t="s">
        <v>81</v>
      </c>
      <c r="AY2397" s="249" t="s">
        <v>213</v>
      </c>
    </row>
    <row r="2398" s="2" customFormat="1" ht="16.5" customHeight="1">
      <c r="A2398" s="40"/>
      <c r="B2398" s="41"/>
      <c r="C2398" s="215" t="s">
        <v>3198</v>
      </c>
      <c r="D2398" s="215" t="s">
        <v>215</v>
      </c>
      <c r="E2398" s="216" t="s">
        <v>3199</v>
      </c>
      <c r="F2398" s="217" t="s">
        <v>3200</v>
      </c>
      <c r="G2398" s="218" t="s">
        <v>501</v>
      </c>
      <c r="H2398" s="219">
        <v>1</v>
      </c>
      <c r="I2398" s="220"/>
      <c r="J2398" s="221">
        <f>ROUND(I2398*H2398,2)</f>
        <v>0</v>
      </c>
      <c r="K2398" s="217" t="s">
        <v>19</v>
      </c>
      <c r="L2398" s="46"/>
      <c r="M2398" s="222" t="s">
        <v>19</v>
      </c>
      <c r="N2398" s="223" t="s">
        <v>45</v>
      </c>
      <c r="O2398" s="86"/>
      <c r="P2398" s="224">
        <f>O2398*H2398</f>
        <v>0</v>
      </c>
      <c r="Q2398" s="224">
        <v>0</v>
      </c>
      <c r="R2398" s="224">
        <f>Q2398*H2398</f>
        <v>0</v>
      </c>
      <c r="S2398" s="224">
        <v>0</v>
      </c>
      <c r="T2398" s="225">
        <f>S2398*H2398</f>
        <v>0</v>
      </c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R2398" s="226" t="s">
        <v>309</v>
      </c>
      <c r="AT2398" s="226" t="s">
        <v>215</v>
      </c>
      <c r="AU2398" s="226" t="s">
        <v>83</v>
      </c>
      <c r="AY2398" s="19" t="s">
        <v>213</v>
      </c>
      <c r="BE2398" s="227">
        <f>IF(N2398="základní",J2398,0)</f>
        <v>0</v>
      </c>
      <c r="BF2398" s="227">
        <f>IF(N2398="snížená",J2398,0)</f>
        <v>0</v>
      </c>
      <c r="BG2398" s="227">
        <f>IF(N2398="zákl. přenesená",J2398,0)</f>
        <v>0</v>
      </c>
      <c r="BH2398" s="227">
        <f>IF(N2398="sníž. přenesená",J2398,0)</f>
        <v>0</v>
      </c>
      <c r="BI2398" s="227">
        <f>IF(N2398="nulová",J2398,0)</f>
        <v>0</v>
      </c>
      <c r="BJ2398" s="19" t="s">
        <v>81</v>
      </c>
      <c r="BK2398" s="227">
        <f>ROUND(I2398*H2398,2)</f>
        <v>0</v>
      </c>
      <c r="BL2398" s="19" t="s">
        <v>309</v>
      </c>
      <c r="BM2398" s="226" t="s">
        <v>3201</v>
      </c>
    </row>
    <row r="2399" s="13" customFormat="1">
      <c r="A2399" s="13"/>
      <c r="B2399" s="228"/>
      <c r="C2399" s="229"/>
      <c r="D2399" s="230" t="s">
        <v>222</v>
      </c>
      <c r="E2399" s="231" t="s">
        <v>19</v>
      </c>
      <c r="F2399" s="232" t="s">
        <v>3177</v>
      </c>
      <c r="G2399" s="229"/>
      <c r="H2399" s="231" t="s">
        <v>19</v>
      </c>
      <c r="I2399" s="233"/>
      <c r="J2399" s="229"/>
      <c r="K2399" s="229"/>
      <c r="L2399" s="234"/>
      <c r="M2399" s="235"/>
      <c r="N2399" s="236"/>
      <c r="O2399" s="236"/>
      <c r="P2399" s="236"/>
      <c r="Q2399" s="236"/>
      <c r="R2399" s="236"/>
      <c r="S2399" s="236"/>
      <c r="T2399" s="237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38" t="s">
        <v>222</v>
      </c>
      <c r="AU2399" s="238" t="s">
        <v>83</v>
      </c>
      <c r="AV2399" s="13" t="s">
        <v>81</v>
      </c>
      <c r="AW2399" s="13" t="s">
        <v>34</v>
      </c>
      <c r="AX2399" s="13" t="s">
        <v>74</v>
      </c>
      <c r="AY2399" s="238" t="s">
        <v>213</v>
      </c>
    </row>
    <row r="2400" s="14" customFormat="1">
      <c r="A2400" s="14"/>
      <c r="B2400" s="239"/>
      <c r="C2400" s="240"/>
      <c r="D2400" s="230" t="s">
        <v>222</v>
      </c>
      <c r="E2400" s="241" t="s">
        <v>19</v>
      </c>
      <c r="F2400" s="242" t="s">
        <v>3202</v>
      </c>
      <c r="G2400" s="240"/>
      <c r="H2400" s="243">
        <v>1</v>
      </c>
      <c r="I2400" s="244"/>
      <c r="J2400" s="240"/>
      <c r="K2400" s="240"/>
      <c r="L2400" s="245"/>
      <c r="M2400" s="246"/>
      <c r="N2400" s="247"/>
      <c r="O2400" s="247"/>
      <c r="P2400" s="247"/>
      <c r="Q2400" s="247"/>
      <c r="R2400" s="247"/>
      <c r="S2400" s="247"/>
      <c r="T2400" s="248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49" t="s">
        <v>222</v>
      </c>
      <c r="AU2400" s="249" t="s">
        <v>83</v>
      </c>
      <c r="AV2400" s="14" t="s">
        <v>83</v>
      </c>
      <c r="AW2400" s="14" t="s">
        <v>34</v>
      </c>
      <c r="AX2400" s="14" t="s">
        <v>81</v>
      </c>
      <c r="AY2400" s="249" t="s">
        <v>213</v>
      </c>
    </row>
    <row r="2401" s="2" customFormat="1" ht="21.75" customHeight="1">
      <c r="A2401" s="40"/>
      <c r="B2401" s="41"/>
      <c r="C2401" s="215" t="s">
        <v>3203</v>
      </c>
      <c r="D2401" s="215" t="s">
        <v>215</v>
      </c>
      <c r="E2401" s="216" t="s">
        <v>3204</v>
      </c>
      <c r="F2401" s="217" t="s">
        <v>3205</v>
      </c>
      <c r="G2401" s="218" t="s">
        <v>501</v>
      </c>
      <c r="H2401" s="219">
        <v>5</v>
      </c>
      <c r="I2401" s="220"/>
      <c r="J2401" s="221">
        <f>ROUND(I2401*H2401,2)</f>
        <v>0</v>
      </c>
      <c r="K2401" s="217" t="s">
        <v>19</v>
      </c>
      <c r="L2401" s="46"/>
      <c r="M2401" s="222" t="s">
        <v>19</v>
      </c>
      <c r="N2401" s="223" t="s">
        <v>45</v>
      </c>
      <c r="O2401" s="86"/>
      <c r="P2401" s="224">
        <f>O2401*H2401</f>
        <v>0</v>
      </c>
      <c r="Q2401" s="224">
        <v>0</v>
      </c>
      <c r="R2401" s="224">
        <f>Q2401*H2401</f>
        <v>0</v>
      </c>
      <c r="S2401" s="224">
        <v>0</v>
      </c>
      <c r="T2401" s="225">
        <f>S2401*H2401</f>
        <v>0</v>
      </c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R2401" s="226" t="s">
        <v>309</v>
      </c>
      <c r="AT2401" s="226" t="s">
        <v>215</v>
      </c>
      <c r="AU2401" s="226" t="s">
        <v>83</v>
      </c>
      <c r="AY2401" s="19" t="s">
        <v>213</v>
      </c>
      <c r="BE2401" s="227">
        <f>IF(N2401="základní",J2401,0)</f>
        <v>0</v>
      </c>
      <c r="BF2401" s="227">
        <f>IF(N2401="snížená",J2401,0)</f>
        <v>0</v>
      </c>
      <c r="BG2401" s="227">
        <f>IF(N2401="zákl. přenesená",J2401,0)</f>
        <v>0</v>
      </c>
      <c r="BH2401" s="227">
        <f>IF(N2401="sníž. přenesená",J2401,0)</f>
        <v>0</v>
      </c>
      <c r="BI2401" s="227">
        <f>IF(N2401="nulová",J2401,0)</f>
        <v>0</v>
      </c>
      <c r="BJ2401" s="19" t="s">
        <v>81</v>
      </c>
      <c r="BK2401" s="227">
        <f>ROUND(I2401*H2401,2)</f>
        <v>0</v>
      </c>
      <c r="BL2401" s="19" t="s">
        <v>309</v>
      </c>
      <c r="BM2401" s="226" t="s">
        <v>3206</v>
      </c>
    </row>
    <row r="2402" s="13" customFormat="1">
      <c r="A2402" s="13"/>
      <c r="B2402" s="228"/>
      <c r="C2402" s="229"/>
      <c r="D2402" s="230" t="s">
        <v>222</v>
      </c>
      <c r="E2402" s="231" t="s">
        <v>19</v>
      </c>
      <c r="F2402" s="232" t="s">
        <v>3177</v>
      </c>
      <c r="G2402" s="229"/>
      <c r="H2402" s="231" t="s">
        <v>19</v>
      </c>
      <c r="I2402" s="233"/>
      <c r="J2402" s="229"/>
      <c r="K2402" s="229"/>
      <c r="L2402" s="234"/>
      <c r="M2402" s="235"/>
      <c r="N2402" s="236"/>
      <c r="O2402" s="236"/>
      <c r="P2402" s="236"/>
      <c r="Q2402" s="236"/>
      <c r="R2402" s="236"/>
      <c r="S2402" s="236"/>
      <c r="T2402" s="237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38" t="s">
        <v>222</v>
      </c>
      <c r="AU2402" s="238" t="s">
        <v>83</v>
      </c>
      <c r="AV2402" s="13" t="s">
        <v>81</v>
      </c>
      <c r="AW2402" s="13" t="s">
        <v>34</v>
      </c>
      <c r="AX2402" s="13" t="s">
        <v>74</v>
      </c>
      <c r="AY2402" s="238" t="s">
        <v>213</v>
      </c>
    </row>
    <row r="2403" s="14" customFormat="1">
      <c r="A2403" s="14"/>
      <c r="B2403" s="239"/>
      <c r="C2403" s="240"/>
      <c r="D2403" s="230" t="s">
        <v>222</v>
      </c>
      <c r="E2403" s="241" t="s">
        <v>19</v>
      </c>
      <c r="F2403" s="242" t="s">
        <v>3207</v>
      </c>
      <c r="G2403" s="240"/>
      <c r="H2403" s="243">
        <v>5</v>
      </c>
      <c r="I2403" s="244"/>
      <c r="J2403" s="240"/>
      <c r="K2403" s="240"/>
      <c r="L2403" s="245"/>
      <c r="M2403" s="246"/>
      <c r="N2403" s="247"/>
      <c r="O2403" s="247"/>
      <c r="P2403" s="247"/>
      <c r="Q2403" s="247"/>
      <c r="R2403" s="247"/>
      <c r="S2403" s="247"/>
      <c r="T2403" s="248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49" t="s">
        <v>222</v>
      </c>
      <c r="AU2403" s="249" t="s">
        <v>83</v>
      </c>
      <c r="AV2403" s="14" t="s">
        <v>83</v>
      </c>
      <c r="AW2403" s="14" t="s">
        <v>34</v>
      </c>
      <c r="AX2403" s="14" t="s">
        <v>81</v>
      </c>
      <c r="AY2403" s="249" t="s">
        <v>213</v>
      </c>
    </row>
    <row r="2404" s="2" customFormat="1">
      <c r="A2404" s="40"/>
      <c r="B2404" s="41"/>
      <c r="C2404" s="215" t="s">
        <v>3208</v>
      </c>
      <c r="D2404" s="215" t="s">
        <v>215</v>
      </c>
      <c r="E2404" s="216" t="s">
        <v>3209</v>
      </c>
      <c r="F2404" s="217" t="s">
        <v>3210</v>
      </c>
      <c r="G2404" s="218" t="s">
        <v>501</v>
      </c>
      <c r="H2404" s="219">
        <v>1</v>
      </c>
      <c r="I2404" s="220"/>
      <c r="J2404" s="221">
        <f>ROUND(I2404*H2404,2)</f>
        <v>0</v>
      </c>
      <c r="K2404" s="217" t="s">
        <v>19</v>
      </c>
      <c r="L2404" s="46"/>
      <c r="M2404" s="222" t="s">
        <v>19</v>
      </c>
      <c r="N2404" s="223" t="s">
        <v>45</v>
      </c>
      <c r="O2404" s="86"/>
      <c r="P2404" s="224">
        <f>O2404*H2404</f>
        <v>0</v>
      </c>
      <c r="Q2404" s="224">
        <v>0</v>
      </c>
      <c r="R2404" s="224">
        <f>Q2404*H2404</f>
        <v>0</v>
      </c>
      <c r="S2404" s="224">
        <v>0</v>
      </c>
      <c r="T2404" s="225">
        <f>S2404*H2404</f>
        <v>0</v>
      </c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R2404" s="226" t="s">
        <v>309</v>
      </c>
      <c r="AT2404" s="226" t="s">
        <v>215</v>
      </c>
      <c r="AU2404" s="226" t="s">
        <v>83</v>
      </c>
      <c r="AY2404" s="19" t="s">
        <v>213</v>
      </c>
      <c r="BE2404" s="227">
        <f>IF(N2404="základní",J2404,0)</f>
        <v>0</v>
      </c>
      <c r="BF2404" s="227">
        <f>IF(N2404="snížená",J2404,0)</f>
        <v>0</v>
      </c>
      <c r="BG2404" s="227">
        <f>IF(N2404="zákl. přenesená",J2404,0)</f>
        <v>0</v>
      </c>
      <c r="BH2404" s="227">
        <f>IF(N2404="sníž. přenesená",J2404,0)</f>
        <v>0</v>
      </c>
      <c r="BI2404" s="227">
        <f>IF(N2404="nulová",J2404,0)</f>
        <v>0</v>
      </c>
      <c r="BJ2404" s="19" t="s">
        <v>81</v>
      </c>
      <c r="BK2404" s="227">
        <f>ROUND(I2404*H2404,2)</f>
        <v>0</v>
      </c>
      <c r="BL2404" s="19" t="s">
        <v>309</v>
      </c>
      <c r="BM2404" s="226" t="s">
        <v>3211</v>
      </c>
    </row>
    <row r="2405" s="13" customFormat="1">
      <c r="A2405" s="13"/>
      <c r="B2405" s="228"/>
      <c r="C2405" s="229"/>
      <c r="D2405" s="230" t="s">
        <v>222</v>
      </c>
      <c r="E2405" s="231" t="s">
        <v>19</v>
      </c>
      <c r="F2405" s="232" t="s">
        <v>3177</v>
      </c>
      <c r="G2405" s="229"/>
      <c r="H2405" s="231" t="s">
        <v>19</v>
      </c>
      <c r="I2405" s="233"/>
      <c r="J2405" s="229"/>
      <c r="K2405" s="229"/>
      <c r="L2405" s="234"/>
      <c r="M2405" s="235"/>
      <c r="N2405" s="236"/>
      <c r="O2405" s="236"/>
      <c r="P2405" s="236"/>
      <c r="Q2405" s="236"/>
      <c r="R2405" s="236"/>
      <c r="S2405" s="236"/>
      <c r="T2405" s="237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38" t="s">
        <v>222</v>
      </c>
      <c r="AU2405" s="238" t="s">
        <v>83</v>
      </c>
      <c r="AV2405" s="13" t="s">
        <v>81</v>
      </c>
      <c r="AW2405" s="13" t="s">
        <v>34</v>
      </c>
      <c r="AX2405" s="13" t="s">
        <v>74</v>
      </c>
      <c r="AY2405" s="238" t="s">
        <v>213</v>
      </c>
    </row>
    <row r="2406" s="14" customFormat="1">
      <c r="A2406" s="14"/>
      <c r="B2406" s="239"/>
      <c r="C2406" s="240"/>
      <c r="D2406" s="230" t="s">
        <v>222</v>
      </c>
      <c r="E2406" s="241" t="s">
        <v>19</v>
      </c>
      <c r="F2406" s="242" t="s">
        <v>3212</v>
      </c>
      <c r="G2406" s="240"/>
      <c r="H2406" s="243">
        <v>1</v>
      </c>
      <c r="I2406" s="244"/>
      <c r="J2406" s="240"/>
      <c r="K2406" s="240"/>
      <c r="L2406" s="245"/>
      <c r="M2406" s="246"/>
      <c r="N2406" s="247"/>
      <c r="O2406" s="247"/>
      <c r="P2406" s="247"/>
      <c r="Q2406" s="247"/>
      <c r="R2406" s="247"/>
      <c r="S2406" s="247"/>
      <c r="T2406" s="248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49" t="s">
        <v>222</v>
      </c>
      <c r="AU2406" s="249" t="s">
        <v>83</v>
      </c>
      <c r="AV2406" s="14" t="s">
        <v>83</v>
      </c>
      <c r="AW2406" s="14" t="s">
        <v>34</v>
      </c>
      <c r="AX2406" s="14" t="s">
        <v>81</v>
      </c>
      <c r="AY2406" s="249" t="s">
        <v>213</v>
      </c>
    </row>
    <row r="2407" s="2" customFormat="1" ht="21.75" customHeight="1">
      <c r="A2407" s="40"/>
      <c r="B2407" s="41"/>
      <c r="C2407" s="215" t="s">
        <v>3213</v>
      </c>
      <c r="D2407" s="215" t="s">
        <v>215</v>
      </c>
      <c r="E2407" s="216" t="s">
        <v>3214</v>
      </c>
      <c r="F2407" s="217" t="s">
        <v>3215</v>
      </c>
      <c r="G2407" s="218" t="s">
        <v>501</v>
      </c>
      <c r="H2407" s="219">
        <v>1</v>
      </c>
      <c r="I2407" s="220"/>
      <c r="J2407" s="221">
        <f>ROUND(I2407*H2407,2)</f>
        <v>0</v>
      </c>
      <c r="K2407" s="217" t="s">
        <v>19</v>
      </c>
      <c r="L2407" s="46"/>
      <c r="M2407" s="222" t="s">
        <v>19</v>
      </c>
      <c r="N2407" s="223" t="s">
        <v>45</v>
      </c>
      <c r="O2407" s="86"/>
      <c r="P2407" s="224">
        <f>O2407*H2407</f>
        <v>0</v>
      </c>
      <c r="Q2407" s="224">
        <v>0</v>
      </c>
      <c r="R2407" s="224">
        <f>Q2407*H2407</f>
        <v>0</v>
      </c>
      <c r="S2407" s="224">
        <v>0</v>
      </c>
      <c r="T2407" s="225">
        <f>S2407*H2407</f>
        <v>0</v>
      </c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R2407" s="226" t="s">
        <v>309</v>
      </c>
      <c r="AT2407" s="226" t="s">
        <v>215</v>
      </c>
      <c r="AU2407" s="226" t="s">
        <v>83</v>
      </c>
      <c r="AY2407" s="19" t="s">
        <v>213</v>
      </c>
      <c r="BE2407" s="227">
        <f>IF(N2407="základní",J2407,0)</f>
        <v>0</v>
      </c>
      <c r="BF2407" s="227">
        <f>IF(N2407="snížená",J2407,0)</f>
        <v>0</v>
      </c>
      <c r="BG2407" s="227">
        <f>IF(N2407="zákl. přenesená",J2407,0)</f>
        <v>0</v>
      </c>
      <c r="BH2407" s="227">
        <f>IF(N2407="sníž. přenesená",J2407,0)</f>
        <v>0</v>
      </c>
      <c r="BI2407" s="227">
        <f>IF(N2407="nulová",J2407,0)</f>
        <v>0</v>
      </c>
      <c r="BJ2407" s="19" t="s">
        <v>81</v>
      </c>
      <c r="BK2407" s="227">
        <f>ROUND(I2407*H2407,2)</f>
        <v>0</v>
      </c>
      <c r="BL2407" s="19" t="s">
        <v>309</v>
      </c>
      <c r="BM2407" s="226" t="s">
        <v>3216</v>
      </c>
    </row>
    <row r="2408" s="13" customFormat="1">
      <c r="A2408" s="13"/>
      <c r="B2408" s="228"/>
      <c r="C2408" s="229"/>
      <c r="D2408" s="230" t="s">
        <v>222</v>
      </c>
      <c r="E2408" s="231" t="s">
        <v>19</v>
      </c>
      <c r="F2408" s="232" t="s">
        <v>3177</v>
      </c>
      <c r="G2408" s="229"/>
      <c r="H2408" s="231" t="s">
        <v>19</v>
      </c>
      <c r="I2408" s="233"/>
      <c r="J2408" s="229"/>
      <c r="K2408" s="229"/>
      <c r="L2408" s="234"/>
      <c r="M2408" s="235"/>
      <c r="N2408" s="236"/>
      <c r="O2408" s="236"/>
      <c r="P2408" s="236"/>
      <c r="Q2408" s="236"/>
      <c r="R2408" s="236"/>
      <c r="S2408" s="236"/>
      <c r="T2408" s="237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38" t="s">
        <v>222</v>
      </c>
      <c r="AU2408" s="238" t="s">
        <v>83</v>
      </c>
      <c r="AV2408" s="13" t="s">
        <v>81</v>
      </c>
      <c r="AW2408" s="13" t="s">
        <v>34</v>
      </c>
      <c r="AX2408" s="13" t="s">
        <v>74</v>
      </c>
      <c r="AY2408" s="238" t="s">
        <v>213</v>
      </c>
    </row>
    <row r="2409" s="14" customFormat="1">
      <c r="A2409" s="14"/>
      <c r="B2409" s="239"/>
      <c r="C2409" s="240"/>
      <c r="D2409" s="230" t="s">
        <v>222</v>
      </c>
      <c r="E2409" s="241" t="s">
        <v>19</v>
      </c>
      <c r="F2409" s="242" t="s">
        <v>3217</v>
      </c>
      <c r="G2409" s="240"/>
      <c r="H2409" s="243">
        <v>1</v>
      </c>
      <c r="I2409" s="244"/>
      <c r="J2409" s="240"/>
      <c r="K2409" s="240"/>
      <c r="L2409" s="245"/>
      <c r="M2409" s="246"/>
      <c r="N2409" s="247"/>
      <c r="O2409" s="247"/>
      <c r="P2409" s="247"/>
      <c r="Q2409" s="247"/>
      <c r="R2409" s="247"/>
      <c r="S2409" s="247"/>
      <c r="T2409" s="248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49" t="s">
        <v>222</v>
      </c>
      <c r="AU2409" s="249" t="s">
        <v>83</v>
      </c>
      <c r="AV2409" s="14" t="s">
        <v>83</v>
      </c>
      <c r="AW2409" s="14" t="s">
        <v>34</v>
      </c>
      <c r="AX2409" s="14" t="s">
        <v>81</v>
      </c>
      <c r="AY2409" s="249" t="s">
        <v>213</v>
      </c>
    </row>
    <row r="2410" s="2" customFormat="1" ht="16.5" customHeight="1">
      <c r="A2410" s="40"/>
      <c r="B2410" s="41"/>
      <c r="C2410" s="215" t="s">
        <v>3218</v>
      </c>
      <c r="D2410" s="215" t="s">
        <v>215</v>
      </c>
      <c r="E2410" s="216" t="s">
        <v>3219</v>
      </c>
      <c r="F2410" s="217" t="s">
        <v>3220</v>
      </c>
      <c r="G2410" s="218" t="s">
        <v>501</v>
      </c>
      <c r="H2410" s="219">
        <v>1</v>
      </c>
      <c r="I2410" s="220"/>
      <c r="J2410" s="221">
        <f>ROUND(I2410*H2410,2)</f>
        <v>0</v>
      </c>
      <c r="K2410" s="217" t="s">
        <v>19</v>
      </c>
      <c r="L2410" s="46"/>
      <c r="M2410" s="222" t="s">
        <v>19</v>
      </c>
      <c r="N2410" s="223" t="s">
        <v>45</v>
      </c>
      <c r="O2410" s="86"/>
      <c r="P2410" s="224">
        <f>O2410*H2410</f>
        <v>0</v>
      </c>
      <c r="Q2410" s="224">
        <v>0</v>
      </c>
      <c r="R2410" s="224">
        <f>Q2410*H2410</f>
        <v>0</v>
      </c>
      <c r="S2410" s="224">
        <v>0</v>
      </c>
      <c r="T2410" s="225">
        <f>S2410*H2410</f>
        <v>0</v>
      </c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R2410" s="226" t="s">
        <v>309</v>
      </c>
      <c r="AT2410" s="226" t="s">
        <v>215</v>
      </c>
      <c r="AU2410" s="226" t="s">
        <v>83</v>
      </c>
      <c r="AY2410" s="19" t="s">
        <v>213</v>
      </c>
      <c r="BE2410" s="227">
        <f>IF(N2410="základní",J2410,0)</f>
        <v>0</v>
      </c>
      <c r="BF2410" s="227">
        <f>IF(N2410="snížená",J2410,0)</f>
        <v>0</v>
      </c>
      <c r="BG2410" s="227">
        <f>IF(N2410="zákl. přenesená",J2410,0)</f>
        <v>0</v>
      </c>
      <c r="BH2410" s="227">
        <f>IF(N2410="sníž. přenesená",J2410,0)</f>
        <v>0</v>
      </c>
      <c r="BI2410" s="227">
        <f>IF(N2410="nulová",J2410,0)</f>
        <v>0</v>
      </c>
      <c r="BJ2410" s="19" t="s">
        <v>81</v>
      </c>
      <c r="BK2410" s="227">
        <f>ROUND(I2410*H2410,2)</f>
        <v>0</v>
      </c>
      <c r="BL2410" s="19" t="s">
        <v>309</v>
      </c>
      <c r="BM2410" s="226" t="s">
        <v>3221</v>
      </c>
    </row>
    <row r="2411" s="13" customFormat="1">
      <c r="A2411" s="13"/>
      <c r="B2411" s="228"/>
      <c r="C2411" s="229"/>
      <c r="D2411" s="230" t="s">
        <v>222</v>
      </c>
      <c r="E2411" s="231" t="s">
        <v>19</v>
      </c>
      <c r="F2411" s="232" t="s">
        <v>3177</v>
      </c>
      <c r="G2411" s="229"/>
      <c r="H2411" s="231" t="s">
        <v>19</v>
      </c>
      <c r="I2411" s="233"/>
      <c r="J2411" s="229"/>
      <c r="K2411" s="229"/>
      <c r="L2411" s="234"/>
      <c r="M2411" s="235"/>
      <c r="N2411" s="236"/>
      <c r="O2411" s="236"/>
      <c r="P2411" s="236"/>
      <c r="Q2411" s="236"/>
      <c r="R2411" s="236"/>
      <c r="S2411" s="236"/>
      <c r="T2411" s="237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38" t="s">
        <v>222</v>
      </c>
      <c r="AU2411" s="238" t="s">
        <v>83</v>
      </c>
      <c r="AV2411" s="13" t="s">
        <v>81</v>
      </c>
      <c r="AW2411" s="13" t="s">
        <v>34</v>
      </c>
      <c r="AX2411" s="13" t="s">
        <v>74</v>
      </c>
      <c r="AY2411" s="238" t="s">
        <v>213</v>
      </c>
    </row>
    <row r="2412" s="14" customFormat="1">
      <c r="A2412" s="14"/>
      <c r="B2412" s="239"/>
      <c r="C2412" s="240"/>
      <c r="D2412" s="230" t="s">
        <v>222</v>
      </c>
      <c r="E2412" s="241" t="s">
        <v>19</v>
      </c>
      <c r="F2412" s="242" t="s">
        <v>3222</v>
      </c>
      <c r="G2412" s="240"/>
      <c r="H2412" s="243">
        <v>1</v>
      </c>
      <c r="I2412" s="244"/>
      <c r="J2412" s="240"/>
      <c r="K2412" s="240"/>
      <c r="L2412" s="245"/>
      <c r="M2412" s="246"/>
      <c r="N2412" s="247"/>
      <c r="O2412" s="247"/>
      <c r="P2412" s="247"/>
      <c r="Q2412" s="247"/>
      <c r="R2412" s="247"/>
      <c r="S2412" s="247"/>
      <c r="T2412" s="248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49" t="s">
        <v>222</v>
      </c>
      <c r="AU2412" s="249" t="s">
        <v>83</v>
      </c>
      <c r="AV2412" s="14" t="s">
        <v>83</v>
      </c>
      <c r="AW2412" s="14" t="s">
        <v>34</v>
      </c>
      <c r="AX2412" s="14" t="s">
        <v>81</v>
      </c>
      <c r="AY2412" s="249" t="s">
        <v>213</v>
      </c>
    </row>
    <row r="2413" s="2" customFormat="1" ht="16.5" customHeight="1">
      <c r="A2413" s="40"/>
      <c r="B2413" s="41"/>
      <c r="C2413" s="215" t="s">
        <v>3223</v>
      </c>
      <c r="D2413" s="215" t="s">
        <v>215</v>
      </c>
      <c r="E2413" s="216" t="s">
        <v>3224</v>
      </c>
      <c r="F2413" s="217" t="s">
        <v>3220</v>
      </c>
      <c r="G2413" s="218" t="s">
        <v>501</v>
      </c>
      <c r="H2413" s="219">
        <v>1</v>
      </c>
      <c r="I2413" s="220"/>
      <c r="J2413" s="221">
        <f>ROUND(I2413*H2413,2)</f>
        <v>0</v>
      </c>
      <c r="K2413" s="217" t="s">
        <v>19</v>
      </c>
      <c r="L2413" s="46"/>
      <c r="M2413" s="222" t="s">
        <v>19</v>
      </c>
      <c r="N2413" s="223" t="s">
        <v>45</v>
      </c>
      <c r="O2413" s="86"/>
      <c r="P2413" s="224">
        <f>O2413*H2413</f>
        <v>0</v>
      </c>
      <c r="Q2413" s="224">
        <v>0</v>
      </c>
      <c r="R2413" s="224">
        <f>Q2413*H2413</f>
        <v>0</v>
      </c>
      <c r="S2413" s="224">
        <v>0</v>
      </c>
      <c r="T2413" s="225">
        <f>S2413*H2413</f>
        <v>0</v>
      </c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R2413" s="226" t="s">
        <v>309</v>
      </c>
      <c r="AT2413" s="226" t="s">
        <v>215</v>
      </c>
      <c r="AU2413" s="226" t="s">
        <v>83</v>
      </c>
      <c r="AY2413" s="19" t="s">
        <v>213</v>
      </c>
      <c r="BE2413" s="227">
        <f>IF(N2413="základní",J2413,0)</f>
        <v>0</v>
      </c>
      <c r="BF2413" s="227">
        <f>IF(N2413="snížená",J2413,0)</f>
        <v>0</v>
      </c>
      <c r="BG2413" s="227">
        <f>IF(N2413="zákl. přenesená",J2413,0)</f>
        <v>0</v>
      </c>
      <c r="BH2413" s="227">
        <f>IF(N2413="sníž. přenesená",J2413,0)</f>
        <v>0</v>
      </c>
      <c r="BI2413" s="227">
        <f>IF(N2413="nulová",J2413,0)</f>
        <v>0</v>
      </c>
      <c r="BJ2413" s="19" t="s">
        <v>81</v>
      </c>
      <c r="BK2413" s="227">
        <f>ROUND(I2413*H2413,2)</f>
        <v>0</v>
      </c>
      <c r="BL2413" s="19" t="s">
        <v>309</v>
      </c>
      <c r="BM2413" s="226" t="s">
        <v>3225</v>
      </c>
    </row>
    <row r="2414" s="13" customFormat="1">
      <c r="A2414" s="13"/>
      <c r="B2414" s="228"/>
      <c r="C2414" s="229"/>
      <c r="D2414" s="230" t="s">
        <v>222</v>
      </c>
      <c r="E2414" s="231" t="s">
        <v>19</v>
      </c>
      <c r="F2414" s="232" t="s">
        <v>3177</v>
      </c>
      <c r="G2414" s="229"/>
      <c r="H2414" s="231" t="s">
        <v>19</v>
      </c>
      <c r="I2414" s="233"/>
      <c r="J2414" s="229"/>
      <c r="K2414" s="229"/>
      <c r="L2414" s="234"/>
      <c r="M2414" s="235"/>
      <c r="N2414" s="236"/>
      <c r="O2414" s="236"/>
      <c r="P2414" s="236"/>
      <c r="Q2414" s="236"/>
      <c r="R2414" s="236"/>
      <c r="S2414" s="236"/>
      <c r="T2414" s="237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38" t="s">
        <v>222</v>
      </c>
      <c r="AU2414" s="238" t="s">
        <v>83</v>
      </c>
      <c r="AV2414" s="13" t="s">
        <v>81</v>
      </c>
      <c r="AW2414" s="13" t="s">
        <v>34</v>
      </c>
      <c r="AX2414" s="13" t="s">
        <v>74</v>
      </c>
      <c r="AY2414" s="238" t="s">
        <v>213</v>
      </c>
    </row>
    <row r="2415" s="14" customFormat="1">
      <c r="A2415" s="14"/>
      <c r="B2415" s="239"/>
      <c r="C2415" s="240"/>
      <c r="D2415" s="230" t="s">
        <v>222</v>
      </c>
      <c r="E2415" s="241" t="s">
        <v>19</v>
      </c>
      <c r="F2415" s="242" t="s">
        <v>3226</v>
      </c>
      <c r="G2415" s="240"/>
      <c r="H2415" s="243">
        <v>1</v>
      </c>
      <c r="I2415" s="244"/>
      <c r="J2415" s="240"/>
      <c r="K2415" s="240"/>
      <c r="L2415" s="245"/>
      <c r="M2415" s="246"/>
      <c r="N2415" s="247"/>
      <c r="O2415" s="247"/>
      <c r="P2415" s="247"/>
      <c r="Q2415" s="247"/>
      <c r="R2415" s="247"/>
      <c r="S2415" s="247"/>
      <c r="T2415" s="248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49" t="s">
        <v>222</v>
      </c>
      <c r="AU2415" s="249" t="s">
        <v>83</v>
      </c>
      <c r="AV2415" s="14" t="s">
        <v>83</v>
      </c>
      <c r="AW2415" s="14" t="s">
        <v>34</v>
      </c>
      <c r="AX2415" s="14" t="s">
        <v>81</v>
      </c>
      <c r="AY2415" s="249" t="s">
        <v>213</v>
      </c>
    </row>
    <row r="2416" s="2" customFormat="1">
      <c r="A2416" s="40"/>
      <c r="B2416" s="41"/>
      <c r="C2416" s="215" t="s">
        <v>3227</v>
      </c>
      <c r="D2416" s="215" t="s">
        <v>215</v>
      </c>
      <c r="E2416" s="216" t="s">
        <v>3228</v>
      </c>
      <c r="F2416" s="217" t="s">
        <v>3229</v>
      </c>
      <c r="G2416" s="218" t="s">
        <v>501</v>
      </c>
      <c r="H2416" s="219">
        <v>1</v>
      </c>
      <c r="I2416" s="220"/>
      <c r="J2416" s="221">
        <f>ROUND(I2416*H2416,2)</f>
        <v>0</v>
      </c>
      <c r="K2416" s="217" t="s">
        <v>19</v>
      </c>
      <c r="L2416" s="46"/>
      <c r="M2416" s="222" t="s">
        <v>19</v>
      </c>
      <c r="N2416" s="223" t="s">
        <v>45</v>
      </c>
      <c r="O2416" s="86"/>
      <c r="P2416" s="224">
        <f>O2416*H2416</f>
        <v>0</v>
      </c>
      <c r="Q2416" s="224">
        <v>0</v>
      </c>
      <c r="R2416" s="224">
        <f>Q2416*H2416</f>
        <v>0</v>
      </c>
      <c r="S2416" s="224">
        <v>0</v>
      </c>
      <c r="T2416" s="225">
        <f>S2416*H2416</f>
        <v>0</v>
      </c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R2416" s="226" t="s">
        <v>309</v>
      </c>
      <c r="AT2416" s="226" t="s">
        <v>215</v>
      </c>
      <c r="AU2416" s="226" t="s">
        <v>83</v>
      </c>
      <c r="AY2416" s="19" t="s">
        <v>213</v>
      </c>
      <c r="BE2416" s="227">
        <f>IF(N2416="základní",J2416,0)</f>
        <v>0</v>
      </c>
      <c r="BF2416" s="227">
        <f>IF(N2416="snížená",J2416,0)</f>
        <v>0</v>
      </c>
      <c r="BG2416" s="227">
        <f>IF(N2416="zákl. přenesená",J2416,0)</f>
        <v>0</v>
      </c>
      <c r="BH2416" s="227">
        <f>IF(N2416="sníž. přenesená",J2416,0)</f>
        <v>0</v>
      </c>
      <c r="BI2416" s="227">
        <f>IF(N2416="nulová",J2416,0)</f>
        <v>0</v>
      </c>
      <c r="BJ2416" s="19" t="s">
        <v>81</v>
      </c>
      <c r="BK2416" s="227">
        <f>ROUND(I2416*H2416,2)</f>
        <v>0</v>
      </c>
      <c r="BL2416" s="19" t="s">
        <v>309</v>
      </c>
      <c r="BM2416" s="226" t="s">
        <v>3230</v>
      </c>
    </row>
    <row r="2417" s="13" customFormat="1">
      <c r="A2417" s="13"/>
      <c r="B2417" s="228"/>
      <c r="C2417" s="229"/>
      <c r="D2417" s="230" t="s">
        <v>222</v>
      </c>
      <c r="E2417" s="231" t="s">
        <v>19</v>
      </c>
      <c r="F2417" s="232" t="s">
        <v>3177</v>
      </c>
      <c r="G2417" s="229"/>
      <c r="H2417" s="231" t="s">
        <v>19</v>
      </c>
      <c r="I2417" s="233"/>
      <c r="J2417" s="229"/>
      <c r="K2417" s="229"/>
      <c r="L2417" s="234"/>
      <c r="M2417" s="235"/>
      <c r="N2417" s="236"/>
      <c r="O2417" s="236"/>
      <c r="P2417" s="236"/>
      <c r="Q2417" s="236"/>
      <c r="R2417" s="236"/>
      <c r="S2417" s="236"/>
      <c r="T2417" s="237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38" t="s">
        <v>222</v>
      </c>
      <c r="AU2417" s="238" t="s">
        <v>83</v>
      </c>
      <c r="AV2417" s="13" t="s">
        <v>81</v>
      </c>
      <c r="AW2417" s="13" t="s">
        <v>34</v>
      </c>
      <c r="AX2417" s="13" t="s">
        <v>74</v>
      </c>
      <c r="AY2417" s="238" t="s">
        <v>213</v>
      </c>
    </row>
    <row r="2418" s="14" customFormat="1">
      <c r="A2418" s="14"/>
      <c r="B2418" s="239"/>
      <c r="C2418" s="240"/>
      <c r="D2418" s="230" t="s">
        <v>222</v>
      </c>
      <c r="E2418" s="241" t="s">
        <v>19</v>
      </c>
      <c r="F2418" s="242" t="s">
        <v>3231</v>
      </c>
      <c r="G2418" s="240"/>
      <c r="H2418" s="243">
        <v>1</v>
      </c>
      <c r="I2418" s="244"/>
      <c r="J2418" s="240"/>
      <c r="K2418" s="240"/>
      <c r="L2418" s="245"/>
      <c r="M2418" s="246"/>
      <c r="N2418" s="247"/>
      <c r="O2418" s="247"/>
      <c r="P2418" s="247"/>
      <c r="Q2418" s="247"/>
      <c r="R2418" s="247"/>
      <c r="S2418" s="247"/>
      <c r="T2418" s="248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49" t="s">
        <v>222</v>
      </c>
      <c r="AU2418" s="249" t="s">
        <v>83</v>
      </c>
      <c r="AV2418" s="14" t="s">
        <v>83</v>
      </c>
      <c r="AW2418" s="14" t="s">
        <v>34</v>
      </c>
      <c r="AX2418" s="14" t="s">
        <v>81</v>
      </c>
      <c r="AY2418" s="249" t="s">
        <v>213</v>
      </c>
    </row>
    <row r="2419" s="2" customFormat="1" ht="16.5" customHeight="1">
      <c r="A2419" s="40"/>
      <c r="B2419" s="41"/>
      <c r="C2419" s="215" t="s">
        <v>3232</v>
      </c>
      <c r="D2419" s="215" t="s">
        <v>215</v>
      </c>
      <c r="E2419" s="216" t="s">
        <v>3233</v>
      </c>
      <c r="F2419" s="217" t="s">
        <v>3220</v>
      </c>
      <c r="G2419" s="218" t="s">
        <v>501</v>
      </c>
      <c r="H2419" s="219">
        <v>1</v>
      </c>
      <c r="I2419" s="220"/>
      <c r="J2419" s="221">
        <f>ROUND(I2419*H2419,2)</f>
        <v>0</v>
      </c>
      <c r="K2419" s="217" t="s">
        <v>19</v>
      </c>
      <c r="L2419" s="46"/>
      <c r="M2419" s="222" t="s">
        <v>19</v>
      </c>
      <c r="N2419" s="223" t="s">
        <v>45</v>
      </c>
      <c r="O2419" s="86"/>
      <c r="P2419" s="224">
        <f>O2419*H2419</f>
        <v>0</v>
      </c>
      <c r="Q2419" s="224">
        <v>0</v>
      </c>
      <c r="R2419" s="224">
        <f>Q2419*H2419</f>
        <v>0</v>
      </c>
      <c r="S2419" s="224">
        <v>0</v>
      </c>
      <c r="T2419" s="225">
        <f>S2419*H2419</f>
        <v>0</v>
      </c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R2419" s="226" t="s">
        <v>309</v>
      </c>
      <c r="AT2419" s="226" t="s">
        <v>215</v>
      </c>
      <c r="AU2419" s="226" t="s">
        <v>83</v>
      </c>
      <c r="AY2419" s="19" t="s">
        <v>213</v>
      </c>
      <c r="BE2419" s="227">
        <f>IF(N2419="základní",J2419,0)</f>
        <v>0</v>
      </c>
      <c r="BF2419" s="227">
        <f>IF(N2419="snížená",J2419,0)</f>
        <v>0</v>
      </c>
      <c r="BG2419" s="227">
        <f>IF(N2419="zákl. přenesená",J2419,0)</f>
        <v>0</v>
      </c>
      <c r="BH2419" s="227">
        <f>IF(N2419="sníž. přenesená",J2419,0)</f>
        <v>0</v>
      </c>
      <c r="BI2419" s="227">
        <f>IF(N2419="nulová",J2419,0)</f>
        <v>0</v>
      </c>
      <c r="BJ2419" s="19" t="s">
        <v>81</v>
      </c>
      <c r="BK2419" s="227">
        <f>ROUND(I2419*H2419,2)</f>
        <v>0</v>
      </c>
      <c r="BL2419" s="19" t="s">
        <v>309</v>
      </c>
      <c r="BM2419" s="226" t="s">
        <v>3234</v>
      </c>
    </row>
    <row r="2420" s="13" customFormat="1">
      <c r="A2420" s="13"/>
      <c r="B2420" s="228"/>
      <c r="C2420" s="229"/>
      <c r="D2420" s="230" t="s">
        <v>222</v>
      </c>
      <c r="E2420" s="231" t="s">
        <v>19</v>
      </c>
      <c r="F2420" s="232" t="s">
        <v>3177</v>
      </c>
      <c r="G2420" s="229"/>
      <c r="H2420" s="231" t="s">
        <v>19</v>
      </c>
      <c r="I2420" s="233"/>
      <c r="J2420" s="229"/>
      <c r="K2420" s="229"/>
      <c r="L2420" s="234"/>
      <c r="M2420" s="235"/>
      <c r="N2420" s="236"/>
      <c r="O2420" s="236"/>
      <c r="P2420" s="236"/>
      <c r="Q2420" s="236"/>
      <c r="R2420" s="236"/>
      <c r="S2420" s="236"/>
      <c r="T2420" s="237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38" t="s">
        <v>222</v>
      </c>
      <c r="AU2420" s="238" t="s">
        <v>83</v>
      </c>
      <c r="AV2420" s="13" t="s">
        <v>81</v>
      </c>
      <c r="AW2420" s="13" t="s">
        <v>34</v>
      </c>
      <c r="AX2420" s="13" t="s">
        <v>74</v>
      </c>
      <c r="AY2420" s="238" t="s">
        <v>213</v>
      </c>
    </row>
    <row r="2421" s="14" customFormat="1">
      <c r="A2421" s="14"/>
      <c r="B2421" s="239"/>
      <c r="C2421" s="240"/>
      <c r="D2421" s="230" t="s">
        <v>222</v>
      </c>
      <c r="E2421" s="241" t="s">
        <v>19</v>
      </c>
      <c r="F2421" s="242" t="s">
        <v>3235</v>
      </c>
      <c r="G2421" s="240"/>
      <c r="H2421" s="243">
        <v>1</v>
      </c>
      <c r="I2421" s="244"/>
      <c r="J2421" s="240"/>
      <c r="K2421" s="240"/>
      <c r="L2421" s="245"/>
      <c r="M2421" s="246"/>
      <c r="N2421" s="247"/>
      <c r="O2421" s="247"/>
      <c r="P2421" s="247"/>
      <c r="Q2421" s="247"/>
      <c r="R2421" s="247"/>
      <c r="S2421" s="247"/>
      <c r="T2421" s="248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49" t="s">
        <v>222</v>
      </c>
      <c r="AU2421" s="249" t="s">
        <v>83</v>
      </c>
      <c r="AV2421" s="14" t="s">
        <v>83</v>
      </c>
      <c r="AW2421" s="14" t="s">
        <v>34</v>
      </c>
      <c r="AX2421" s="14" t="s">
        <v>81</v>
      </c>
      <c r="AY2421" s="249" t="s">
        <v>213</v>
      </c>
    </row>
    <row r="2422" s="2" customFormat="1" ht="21.75" customHeight="1">
      <c r="A2422" s="40"/>
      <c r="B2422" s="41"/>
      <c r="C2422" s="215" t="s">
        <v>3236</v>
      </c>
      <c r="D2422" s="215" t="s">
        <v>215</v>
      </c>
      <c r="E2422" s="216" t="s">
        <v>3237</v>
      </c>
      <c r="F2422" s="217" t="s">
        <v>3238</v>
      </c>
      <c r="G2422" s="218" t="s">
        <v>501</v>
      </c>
      <c r="H2422" s="219">
        <v>1</v>
      </c>
      <c r="I2422" s="220"/>
      <c r="J2422" s="221">
        <f>ROUND(I2422*H2422,2)</f>
        <v>0</v>
      </c>
      <c r="K2422" s="217" t="s">
        <v>19</v>
      </c>
      <c r="L2422" s="46"/>
      <c r="M2422" s="222" t="s">
        <v>19</v>
      </c>
      <c r="N2422" s="223" t="s">
        <v>45</v>
      </c>
      <c r="O2422" s="86"/>
      <c r="P2422" s="224">
        <f>O2422*H2422</f>
        <v>0</v>
      </c>
      <c r="Q2422" s="224">
        <v>0</v>
      </c>
      <c r="R2422" s="224">
        <f>Q2422*H2422</f>
        <v>0</v>
      </c>
      <c r="S2422" s="224">
        <v>0</v>
      </c>
      <c r="T2422" s="225">
        <f>S2422*H2422</f>
        <v>0</v>
      </c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R2422" s="226" t="s">
        <v>309</v>
      </c>
      <c r="AT2422" s="226" t="s">
        <v>215</v>
      </c>
      <c r="AU2422" s="226" t="s">
        <v>83</v>
      </c>
      <c r="AY2422" s="19" t="s">
        <v>213</v>
      </c>
      <c r="BE2422" s="227">
        <f>IF(N2422="základní",J2422,0)</f>
        <v>0</v>
      </c>
      <c r="BF2422" s="227">
        <f>IF(N2422="snížená",J2422,0)</f>
        <v>0</v>
      </c>
      <c r="BG2422" s="227">
        <f>IF(N2422="zákl. přenesená",J2422,0)</f>
        <v>0</v>
      </c>
      <c r="BH2422" s="227">
        <f>IF(N2422="sníž. přenesená",J2422,0)</f>
        <v>0</v>
      </c>
      <c r="BI2422" s="227">
        <f>IF(N2422="nulová",J2422,0)</f>
        <v>0</v>
      </c>
      <c r="BJ2422" s="19" t="s">
        <v>81</v>
      </c>
      <c r="BK2422" s="227">
        <f>ROUND(I2422*H2422,2)</f>
        <v>0</v>
      </c>
      <c r="BL2422" s="19" t="s">
        <v>309</v>
      </c>
      <c r="BM2422" s="226" t="s">
        <v>3239</v>
      </c>
    </row>
    <row r="2423" s="13" customFormat="1">
      <c r="A2423" s="13"/>
      <c r="B2423" s="228"/>
      <c r="C2423" s="229"/>
      <c r="D2423" s="230" t="s">
        <v>222</v>
      </c>
      <c r="E2423" s="231" t="s">
        <v>19</v>
      </c>
      <c r="F2423" s="232" t="s">
        <v>3177</v>
      </c>
      <c r="G2423" s="229"/>
      <c r="H2423" s="231" t="s">
        <v>19</v>
      </c>
      <c r="I2423" s="233"/>
      <c r="J2423" s="229"/>
      <c r="K2423" s="229"/>
      <c r="L2423" s="234"/>
      <c r="M2423" s="235"/>
      <c r="N2423" s="236"/>
      <c r="O2423" s="236"/>
      <c r="P2423" s="236"/>
      <c r="Q2423" s="236"/>
      <c r="R2423" s="236"/>
      <c r="S2423" s="236"/>
      <c r="T2423" s="237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38" t="s">
        <v>222</v>
      </c>
      <c r="AU2423" s="238" t="s">
        <v>83</v>
      </c>
      <c r="AV2423" s="13" t="s">
        <v>81</v>
      </c>
      <c r="AW2423" s="13" t="s">
        <v>34</v>
      </c>
      <c r="AX2423" s="13" t="s">
        <v>74</v>
      </c>
      <c r="AY2423" s="238" t="s">
        <v>213</v>
      </c>
    </row>
    <row r="2424" s="14" customFormat="1">
      <c r="A2424" s="14"/>
      <c r="B2424" s="239"/>
      <c r="C2424" s="240"/>
      <c r="D2424" s="230" t="s">
        <v>222</v>
      </c>
      <c r="E2424" s="241" t="s">
        <v>19</v>
      </c>
      <c r="F2424" s="242" t="s">
        <v>3240</v>
      </c>
      <c r="G2424" s="240"/>
      <c r="H2424" s="243">
        <v>1</v>
      </c>
      <c r="I2424" s="244"/>
      <c r="J2424" s="240"/>
      <c r="K2424" s="240"/>
      <c r="L2424" s="245"/>
      <c r="M2424" s="246"/>
      <c r="N2424" s="247"/>
      <c r="O2424" s="247"/>
      <c r="P2424" s="247"/>
      <c r="Q2424" s="247"/>
      <c r="R2424" s="247"/>
      <c r="S2424" s="247"/>
      <c r="T2424" s="248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49" t="s">
        <v>222</v>
      </c>
      <c r="AU2424" s="249" t="s">
        <v>83</v>
      </c>
      <c r="AV2424" s="14" t="s">
        <v>83</v>
      </c>
      <c r="AW2424" s="14" t="s">
        <v>34</v>
      </c>
      <c r="AX2424" s="14" t="s">
        <v>81</v>
      </c>
      <c r="AY2424" s="249" t="s">
        <v>213</v>
      </c>
    </row>
    <row r="2425" s="2" customFormat="1">
      <c r="A2425" s="40"/>
      <c r="B2425" s="41"/>
      <c r="C2425" s="215" t="s">
        <v>3241</v>
      </c>
      <c r="D2425" s="215" t="s">
        <v>215</v>
      </c>
      <c r="E2425" s="216" t="s">
        <v>3242</v>
      </c>
      <c r="F2425" s="217" t="s">
        <v>3243</v>
      </c>
      <c r="G2425" s="218" t="s">
        <v>501</v>
      </c>
      <c r="H2425" s="219">
        <v>1</v>
      </c>
      <c r="I2425" s="220"/>
      <c r="J2425" s="221">
        <f>ROUND(I2425*H2425,2)</f>
        <v>0</v>
      </c>
      <c r="K2425" s="217" t="s">
        <v>19</v>
      </c>
      <c r="L2425" s="46"/>
      <c r="M2425" s="222" t="s">
        <v>19</v>
      </c>
      <c r="N2425" s="223" t="s">
        <v>45</v>
      </c>
      <c r="O2425" s="86"/>
      <c r="P2425" s="224">
        <f>O2425*H2425</f>
        <v>0</v>
      </c>
      <c r="Q2425" s="224">
        <v>0</v>
      </c>
      <c r="R2425" s="224">
        <f>Q2425*H2425</f>
        <v>0</v>
      </c>
      <c r="S2425" s="224">
        <v>0</v>
      </c>
      <c r="T2425" s="225">
        <f>S2425*H2425</f>
        <v>0</v>
      </c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R2425" s="226" t="s">
        <v>309</v>
      </c>
      <c r="AT2425" s="226" t="s">
        <v>215</v>
      </c>
      <c r="AU2425" s="226" t="s">
        <v>83</v>
      </c>
      <c r="AY2425" s="19" t="s">
        <v>213</v>
      </c>
      <c r="BE2425" s="227">
        <f>IF(N2425="základní",J2425,0)</f>
        <v>0</v>
      </c>
      <c r="BF2425" s="227">
        <f>IF(N2425="snížená",J2425,0)</f>
        <v>0</v>
      </c>
      <c r="BG2425" s="227">
        <f>IF(N2425="zákl. přenesená",J2425,0)</f>
        <v>0</v>
      </c>
      <c r="BH2425" s="227">
        <f>IF(N2425="sníž. přenesená",J2425,0)</f>
        <v>0</v>
      </c>
      <c r="BI2425" s="227">
        <f>IF(N2425="nulová",J2425,0)</f>
        <v>0</v>
      </c>
      <c r="BJ2425" s="19" t="s">
        <v>81</v>
      </c>
      <c r="BK2425" s="227">
        <f>ROUND(I2425*H2425,2)</f>
        <v>0</v>
      </c>
      <c r="BL2425" s="19" t="s">
        <v>309</v>
      </c>
      <c r="BM2425" s="226" t="s">
        <v>3244</v>
      </c>
    </row>
    <row r="2426" s="13" customFormat="1">
      <c r="A2426" s="13"/>
      <c r="B2426" s="228"/>
      <c r="C2426" s="229"/>
      <c r="D2426" s="230" t="s">
        <v>222</v>
      </c>
      <c r="E2426" s="231" t="s">
        <v>19</v>
      </c>
      <c r="F2426" s="232" t="s">
        <v>3177</v>
      </c>
      <c r="G2426" s="229"/>
      <c r="H2426" s="231" t="s">
        <v>19</v>
      </c>
      <c r="I2426" s="233"/>
      <c r="J2426" s="229"/>
      <c r="K2426" s="229"/>
      <c r="L2426" s="234"/>
      <c r="M2426" s="235"/>
      <c r="N2426" s="236"/>
      <c r="O2426" s="236"/>
      <c r="P2426" s="236"/>
      <c r="Q2426" s="236"/>
      <c r="R2426" s="236"/>
      <c r="S2426" s="236"/>
      <c r="T2426" s="237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38" t="s">
        <v>222</v>
      </c>
      <c r="AU2426" s="238" t="s">
        <v>83</v>
      </c>
      <c r="AV2426" s="13" t="s">
        <v>81</v>
      </c>
      <c r="AW2426" s="13" t="s">
        <v>34</v>
      </c>
      <c r="AX2426" s="13" t="s">
        <v>74</v>
      </c>
      <c r="AY2426" s="238" t="s">
        <v>213</v>
      </c>
    </row>
    <row r="2427" s="14" customFormat="1">
      <c r="A2427" s="14"/>
      <c r="B2427" s="239"/>
      <c r="C2427" s="240"/>
      <c r="D2427" s="230" t="s">
        <v>222</v>
      </c>
      <c r="E2427" s="241" t="s">
        <v>19</v>
      </c>
      <c r="F2427" s="242" t="s">
        <v>3245</v>
      </c>
      <c r="G2427" s="240"/>
      <c r="H2427" s="243">
        <v>1</v>
      </c>
      <c r="I2427" s="244"/>
      <c r="J2427" s="240"/>
      <c r="K2427" s="240"/>
      <c r="L2427" s="245"/>
      <c r="M2427" s="246"/>
      <c r="N2427" s="247"/>
      <c r="O2427" s="247"/>
      <c r="P2427" s="247"/>
      <c r="Q2427" s="247"/>
      <c r="R2427" s="247"/>
      <c r="S2427" s="247"/>
      <c r="T2427" s="248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49" t="s">
        <v>222</v>
      </c>
      <c r="AU2427" s="249" t="s">
        <v>83</v>
      </c>
      <c r="AV2427" s="14" t="s">
        <v>83</v>
      </c>
      <c r="AW2427" s="14" t="s">
        <v>34</v>
      </c>
      <c r="AX2427" s="14" t="s">
        <v>81</v>
      </c>
      <c r="AY2427" s="249" t="s">
        <v>213</v>
      </c>
    </row>
    <row r="2428" s="2" customFormat="1" ht="21.75" customHeight="1">
      <c r="A2428" s="40"/>
      <c r="B2428" s="41"/>
      <c r="C2428" s="215" t="s">
        <v>3246</v>
      </c>
      <c r="D2428" s="215" t="s">
        <v>215</v>
      </c>
      <c r="E2428" s="216" t="s">
        <v>3247</v>
      </c>
      <c r="F2428" s="217" t="s">
        <v>3205</v>
      </c>
      <c r="G2428" s="218" t="s">
        <v>501</v>
      </c>
      <c r="H2428" s="219">
        <v>5</v>
      </c>
      <c r="I2428" s="220"/>
      <c r="J2428" s="221">
        <f>ROUND(I2428*H2428,2)</f>
        <v>0</v>
      </c>
      <c r="K2428" s="217" t="s">
        <v>19</v>
      </c>
      <c r="L2428" s="46"/>
      <c r="M2428" s="222" t="s">
        <v>19</v>
      </c>
      <c r="N2428" s="223" t="s">
        <v>45</v>
      </c>
      <c r="O2428" s="86"/>
      <c r="P2428" s="224">
        <f>O2428*H2428</f>
        <v>0</v>
      </c>
      <c r="Q2428" s="224">
        <v>0</v>
      </c>
      <c r="R2428" s="224">
        <f>Q2428*H2428</f>
        <v>0</v>
      </c>
      <c r="S2428" s="224">
        <v>0</v>
      </c>
      <c r="T2428" s="225">
        <f>S2428*H2428</f>
        <v>0</v>
      </c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R2428" s="226" t="s">
        <v>309</v>
      </c>
      <c r="AT2428" s="226" t="s">
        <v>215</v>
      </c>
      <c r="AU2428" s="226" t="s">
        <v>83</v>
      </c>
      <c r="AY2428" s="19" t="s">
        <v>213</v>
      </c>
      <c r="BE2428" s="227">
        <f>IF(N2428="základní",J2428,0)</f>
        <v>0</v>
      </c>
      <c r="BF2428" s="227">
        <f>IF(N2428="snížená",J2428,0)</f>
        <v>0</v>
      </c>
      <c r="BG2428" s="227">
        <f>IF(N2428="zákl. přenesená",J2428,0)</f>
        <v>0</v>
      </c>
      <c r="BH2428" s="227">
        <f>IF(N2428="sníž. přenesená",J2428,0)</f>
        <v>0</v>
      </c>
      <c r="BI2428" s="227">
        <f>IF(N2428="nulová",J2428,0)</f>
        <v>0</v>
      </c>
      <c r="BJ2428" s="19" t="s">
        <v>81</v>
      </c>
      <c r="BK2428" s="227">
        <f>ROUND(I2428*H2428,2)</f>
        <v>0</v>
      </c>
      <c r="BL2428" s="19" t="s">
        <v>309</v>
      </c>
      <c r="BM2428" s="226" t="s">
        <v>3248</v>
      </c>
    </row>
    <row r="2429" s="13" customFormat="1">
      <c r="A2429" s="13"/>
      <c r="B2429" s="228"/>
      <c r="C2429" s="229"/>
      <c r="D2429" s="230" t="s">
        <v>222</v>
      </c>
      <c r="E2429" s="231" t="s">
        <v>19</v>
      </c>
      <c r="F2429" s="232" t="s">
        <v>3177</v>
      </c>
      <c r="G2429" s="229"/>
      <c r="H2429" s="231" t="s">
        <v>19</v>
      </c>
      <c r="I2429" s="233"/>
      <c r="J2429" s="229"/>
      <c r="K2429" s="229"/>
      <c r="L2429" s="234"/>
      <c r="M2429" s="235"/>
      <c r="N2429" s="236"/>
      <c r="O2429" s="236"/>
      <c r="P2429" s="236"/>
      <c r="Q2429" s="236"/>
      <c r="R2429" s="236"/>
      <c r="S2429" s="236"/>
      <c r="T2429" s="237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38" t="s">
        <v>222</v>
      </c>
      <c r="AU2429" s="238" t="s">
        <v>83</v>
      </c>
      <c r="AV2429" s="13" t="s">
        <v>81</v>
      </c>
      <c r="AW2429" s="13" t="s">
        <v>34</v>
      </c>
      <c r="AX2429" s="13" t="s">
        <v>74</v>
      </c>
      <c r="AY2429" s="238" t="s">
        <v>213</v>
      </c>
    </row>
    <row r="2430" s="14" customFormat="1">
      <c r="A2430" s="14"/>
      <c r="B2430" s="239"/>
      <c r="C2430" s="240"/>
      <c r="D2430" s="230" t="s">
        <v>222</v>
      </c>
      <c r="E2430" s="241" t="s">
        <v>19</v>
      </c>
      <c r="F2430" s="242" t="s">
        <v>3249</v>
      </c>
      <c r="G2430" s="240"/>
      <c r="H2430" s="243">
        <v>5</v>
      </c>
      <c r="I2430" s="244"/>
      <c r="J2430" s="240"/>
      <c r="K2430" s="240"/>
      <c r="L2430" s="245"/>
      <c r="M2430" s="246"/>
      <c r="N2430" s="247"/>
      <c r="O2430" s="247"/>
      <c r="P2430" s="247"/>
      <c r="Q2430" s="247"/>
      <c r="R2430" s="247"/>
      <c r="S2430" s="247"/>
      <c r="T2430" s="248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49" t="s">
        <v>222</v>
      </c>
      <c r="AU2430" s="249" t="s">
        <v>83</v>
      </c>
      <c r="AV2430" s="14" t="s">
        <v>83</v>
      </c>
      <c r="AW2430" s="14" t="s">
        <v>34</v>
      </c>
      <c r="AX2430" s="14" t="s">
        <v>81</v>
      </c>
      <c r="AY2430" s="249" t="s">
        <v>213</v>
      </c>
    </row>
    <row r="2431" s="2" customFormat="1" ht="21.75" customHeight="1">
      <c r="A2431" s="40"/>
      <c r="B2431" s="41"/>
      <c r="C2431" s="215" t="s">
        <v>3250</v>
      </c>
      <c r="D2431" s="215" t="s">
        <v>215</v>
      </c>
      <c r="E2431" s="216" t="s">
        <v>3251</v>
      </c>
      <c r="F2431" s="217" t="s">
        <v>3238</v>
      </c>
      <c r="G2431" s="218" t="s">
        <v>501</v>
      </c>
      <c r="H2431" s="219">
        <v>1</v>
      </c>
      <c r="I2431" s="220"/>
      <c r="J2431" s="221">
        <f>ROUND(I2431*H2431,2)</f>
        <v>0</v>
      </c>
      <c r="K2431" s="217" t="s">
        <v>19</v>
      </c>
      <c r="L2431" s="46"/>
      <c r="M2431" s="222" t="s">
        <v>19</v>
      </c>
      <c r="N2431" s="223" t="s">
        <v>45</v>
      </c>
      <c r="O2431" s="86"/>
      <c r="P2431" s="224">
        <f>O2431*H2431</f>
        <v>0</v>
      </c>
      <c r="Q2431" s="224">
        <v>0</v>
      </c>
      <c r="R2431" s="224">
        <f>Q2431*H2431</f>
        <v>0</v>
      </c>
      <c r="S2431" s="224">
        <v>0</v>
      </c>
      <c r="T2431" s="225">
        <f>S2431*H2431</f>
        <v>0</v>
      </c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R2431" s="226" t="s">
        <v>309</v>
      </c>
      <c r="AT2431" s="226" t="s">
        <v>215</v>
      </c>
      <c r="AU2431" s="226" t="s">
        <v>83</v>
      </c>
      <c r="AY2431" s="19" t="s">
        <v>213</v>
      </c>
      <c r="BE2431" s="227">
        <f>IF(N2431="základní",J2431,0)</f>
        <v>0</v>
      </c>
      <c r="BF2431" s="227">
        <f>IF(N2431="snížená",J2431,0)</f>
        <v>0</v>
      </c>
      <c r="BG2431" s="227">
        <f>IF(N2431="zákl. přenesená",J2431,0)</f>
        <v>0</v>
      </c>
      <c r="BH2431" s="227">
        <f>IF(N2431="sníž. přenesená",J2431,0)</f>
        <v>0</v>
      </c>
      <c r="BI2431" s="227">
        <f>IF(N2431="nulová",J2431,0)</f>
        <v>0</v>
      </c>
      <c r="BJ2431" s="19" t="s">
        <v>81</v>
      </c>
      <c r="BK2431" s="227">
        <f>ROUND(I2431*H2431,2)</f>
        <v>0</v>
      </c>
      <c r="BL2431" s="19" t="s">
        <v>309</v>
      </c>
      <c r="BM2431" s="226" t="s">
        <v>3252</v>
      </c>
    </row>
    <row r="2432" s="13" customFormat="1">
      <c r="A2432" s="13"/>
      <c r="B2432" s="228"/>
      <c r="C2432" s="229"/>
      <c r="D2432" s="230" t="s">
        <v>222</v>
      </c>
      <c r="E2432" s="231" t="s">
        <v>19</v>
      </c>
      <c r="F2432" s="232" t="s">
        <v>3177</v>
      </c>
      <c r="G2432" s="229"/>
      <c r="H2432" s="231" t="s">
        <v>19</v>
      </c>
      <c r="I2432" s="233"/>
      <c r="J2432" s="229"/>
      <c r="K2432" s="229"/>
      <c r="L2432" s="234"/>
      <c r="M2432" s="235"/>
      <c r="N2432" s="236"/>
      <c r="O2432" s="236"/>
      <c r="P2432" s="236"/>
      <c r="Q2432" s="236"/>
      <c r="R2432" s="236"/>
      <c r="S2432" s="236"/>
      <c r="T2432" s="237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38" t="s">
        <v>222</v>
      </c>
      <c r="AU2432" s="238" t="s">
        <v>83</v>
      </c>
      <c r="AV2432" s="13" t="s">
        <v>81</v>
      </c>
      <c r="AW2432" s="13" t="s">
        <v>34</v>
      </c>
      <c r="AX2432" s="13" t="s">
        <v>74</v>
      </c>
      <c r="AY2432" s="238" t="s">
        <v>213</v>
      </c>
    </row>
    <row r="2433" s="14" customFormat="1">
      <c r="A2433" s="14"/>
      <c r="B2433" s="239"/>
      <c r="C2433" s="240"/>
      <c r="D2433" s="230" t="s">
        <v>222</v>
      </c>
      <c r="E2433" s="241" t="s">
        <v>19</v>
      </c>
      <c r="F2433" s="242" t="s">
        <v>3253</v>
      </c>
      <c r="G2433" s="240"/>
      <c r="H2433" s="243">
        <v>1</v>
      </c>
      <c r="I2433" s="244"/>
      <c r="J2433" s="240"/>
      <c r="K2433" s="240"/>
      <c r="L2433" s="245"/>
      <c r="M2433" s="246"/>
      <c r="N2433" s="247"/>
      <c r="O2433" s="247"/>
      <c r="P2433" s="247"/>
      <c r="Q2433" s="247"/>
      <c r="R2433" s="247"/>
      <c r="S2433" s="247"/>
      <c r="T2433" s="248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49" t="s">
        <v>222</v>
      </c>
      <c r="AU2433" s="249" t="s">
        <v>83</v>
      </c>
      <c r="AV2433" s="14" t="s">
        <v>83</v>
      </c>
      <c r="AW2433" s="14" t="s">
        <v>34</v>
      </c>
      <c r="AX2433" s="14" t="s">
        <v>81</v>
      </c>
      <c r="AY2433" s="249" t="s">
        <v>213</v>
      </c>
    </row>
    <row r="2434" s="2" customFormat="1" ht="21.75" customHeight="1">
      <c r="A2434" s="40"/>
      <c r="B2434" s="41"/>
      <c r="C2434" s="215" t="s">
        <v>3254</v>
      </c>
      <c r="D2434" s="215" t="s">
        <v>215</v>
      </c>
      <c r="E2434" s="216" t="s">
        <v>3255</v>
      </c>
      <c r="F2434" s="217" t="s">
        <v>3256</v>
      </c>
      <c r="G2434" s="218" t="s">
        <v>501</v>
      </c>
      <c r="H2434" s="219">
        <v>1</v>
      </c>
      <c r="I2434" s="220"/>
      <c r="J2434" s="221">
        <f>ROUND(I2434*H2434,2)</f>
        <v>0</v>
      </c>
      <c r="K2434" s="217" t="s">
        <v>19</v>
      </c>
      <c r="L2434" s="46"/>
      <c r="M2434" s="222" t="s">
        <v>19</v>
      </c>
      <c r="N2434" s="223" t="s">
        <v>45</v>
      </c>
      <c r="O2434" s="86"/>
      <c r="P2434" s="224">
        <f>O2434*H2434</f>
        <v>0</v>
      </c>
      <c r="Q2434" s="224">
        <v>0</v>
      </c>
      <c r="R2434" s="224">
        <f>Q2434*H2434</f>
        <v>0</v>
      </c>
      <c r="S2434" s="224">
        <v>0</v>
      </c>
      <c r="T2434" s="225">
        <f>S2434*H2434</f>
        <v>0</v>
      </c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R2434" s="226" t="s">
        <v>309</v>
      </c>
      <c r="AT2434" s="226" t="s">
        <v>215</v>
      </c>
      <c r="AU2434" s="226" t="s">
        <v>83</v>
      </c>
      <c r="AY2434" s="19" t="s">
        <v>213</v>
      </c>
      <c r="BE2434" s="227">
        <f>IF(N2434="základní",J2434,0)</f>
        <v>0</v>
      </c>
      <c r="BF2434" s="227">
        <f>IF(N2434="snížená",J2434,0)</f>
        <v>0</v>
      </c>
      <c r="BG2434" s="227">
        <f>IF(N2434="zákl. přenesená",J2434,0)</f>
        <v>0</v>
      </c>
      <c r="BH2434" s="227">
        <f>IF(N2434="sníž. přenesená",J2434,0)</f>
        <v>0</v>
      </c>
      <c r="BI2434" s="227">
        <f>IF(N2434="nulová",J2434,0)</f>
        <v>0</v>
      </c>
      <c r="BJ2434" s="19" t="s">
        <v>81</v>
      </c>
      <c r="BK2434" s="227">
        <f>ROUND(I2434*H2434,2)</f>
        <v>0</v>
      </c>
      <c r="BL2434" s="19" t="s">
        <v>309</v>
      </c>
      <c r="BM2434" s="226" t="s">
        <v>3257</v>
      </c>
    </row>
    <row r="2435" s="13" customFormat="1">
      <c r="A2435" s="13"/>
      <c r="B2435" s="228"/>
      <c r="C2435" s="229"/>
      <c r="D2435" s="230" t="s">
        <v>222</v>
      </c>
      <c r="E2435" s="231" t="s">
        <v>19</v>
      </c>
      <c r="F2435" s="232" t="s">
        <v>3177</v>
      </c>
      <c r="G2435" s="229"/>
      <c r="H2435" s="231" t="s">
        <v>19</v>
      </c>
      <c r="I2435" s="233"/>
      <c r="J2435" s="229"/>
      <c r="K2435" s="229"/>
      <c r="L2435" s="234"/>
      <c r="M2435" s="235"/>
      <c r="N2435" s="236"/>
      <c r="O2435" s="236"/>
      <c r="P2435" s="236"/>
      <c r="Q2435" s="236"/>
      <c r="R2435" s="236"/>
      <c r="S2435" s="236"/>
      <c r="T2435" s="237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38" t="s">
        <v>222</v>
      </c>
      <c r="AU2435" s="238" t="s">
        <v>83</v>
      </c>
      <c r="AV2435" s="13" t="s">
        <v>81</v>
      </c>
      <c r="AW2435" s="13" t="s">
        <v>34</v>
      </c>
      <c r="AX2435" s="13" t="s">
        <v>74</v>
      </c>
      <c r="AY2435" s="238" t="s">
        <v>213</v>
      </c>
    </row>
    <row r="2436" s="14" customFormat="1">
      <c r="A2436" s="14"/>
      <c r="B2436" s="239"/>
      <c r="C2436" s="240"/>
      <c r="D2436" s="230" t="s">
        <v>222</v>
      </c>
      <c r="E2436" s="241" t="s">
        <v>19</v>
      </c>
      <c r="F2436" s="242" t="s">
        <v>3258</v>
      </c>
      <c r="G2436" s="240"/>
      <c r="H2436" s="243">
        <v>1</v>
      </c>
      <c r="I2436" s="244"/>
      <c r="J2436" s="240"/>
      <c r="K2436" s="240"/>
      <c r="L2436" s="245"/>
      <c r="M2436" s="246"/>
      <c r="N2436" s="247"/>
      <c r="O2436" s="247"/>
      <c r="P2436" s="247"/>
      <c r="Q2436" s="247"/>
      <c r="R2436" s="247"/>
      <c r="S2436" s="247"/>
      <c r="T2436" s="248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49" t="s">
        <v>222</v>
      </c>
      <c r="AU2436" s="249" t="s">
        <v>83</v>
      </c>
      <c r="AV2436" s="14" t="s">
        <v>83</v>
      </c>
      <c r="AW2436" s="14" t="s">
        <v>34</v>
      </c>
      <c r="AX2436" s="14" t="s">
        <v>81</v>
      </c>
      <c r="AY2436" s="249" t="s">
        <v>213</v>
      </c>
    </row>
    <row r="2437" s="2" customFormat="1" ht="21.75" customHeight="1">
      <c r="A2437" s="40"/>
      <c r="B2437" s="41"/>
      <c r="C2437" s="215" t="s">
        <v>3259</v>
      </c>
      <c r="D2437" s="215" t="s">
        <v>215</v>
      </c>
      <c r="E2437" s="216" t="s">
        <v>3260</v>
      </c>
      <c r="F2437" s="217" t="s">
        <v>3261</v>
      </c>
      <c r="G2437" s="218" t="s">
        <v>501</v>
      </c>
      <c r="H2437" s="219">
        <v>1</v>
      </c>
      <c r="I2437" s="220"/>
      <c r="J2437" s="221">
        <f>ROUND(I2437*H2437,2)</f>
        <v>0</v>
      </c>
      <c r="K2437" s="217" t="s">
        <v>19</v>
      </c>
      <c r="L2437" s="46"/>
      <c r="M2437" s="222" t="s">
        <v>19</v>
      </c>
      <c r="N2437" s="223" t="s">
        <v>45</v>
      </c>
      <c r="O2437" s="86"/>
      <c r="P2437" s="224">
        <f>O2437*H2437</f>
        <v>0</v>
      </c>
      <c r="Q2437" s="224">
        <v>0</v>
      </c>
      <c r="R2437" s="224">
        <f>Q2437*H2437</f>
        <v>0</v>
      </c>
      <c r="S2437" s="224">
        <v>0</v>
      </c>
      <c r="T2437" s="225">
        <f>S2437*H2437</f>
        <v>0</v>
      </c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R2437" s="226" t="s">
        <v>309</v>
      </c>
      <c r="AT2437" s="226" t="s">
        <v>215</v>
      </c>
      <c r="AU2437" s="226" t="s">
        <v>83</v>
      </c>
      <c r="AY2437" s="19" t="s">
        <v>213</v>
      </c>
      <c r="BE2437" s="227">
        <f>IF(N2437="základní",J2437,0)</f>
        <v>0</v>
      </c>
      <c r="BF2437" s="227">
        <f>IF(N2437="snížená",J2437,0)</f>
        <v>0</v>
      </c>
      <c r="BG2437" s="227">
        <f>IF(N2437="zákl. přenesená",J2437,0)</f>
        <v>0</v>
      </c>
      <c r="BH2437" s="227">
        <f>IF(N2437="sníž. přenesená",J2437,0)</f>
        <v>0</v>
      </c>
      <c r="BI2437" s="227">
        <f>IF(N2437="nulová",J2437,0)</f>
        <v>0</v>
      </c>
      <c r="BJ2437" s="19" t="s">
        <v>81</v>
      </c>
      <c r="BK2437" s="227">
        <f>ROUND(I2437*H2437,2)</f>
        <v>0</v>
      </c>
      <c r="BL2437" s="19" t="s">
        <v>309</v>
      </c>
      <c r="BM2437" s="226" t="s">
        <v>3262</v>
      </c>
    </row>
    <row r="2438" s="13" customFormat="1">
      <c r="A2438" s="13"/>
      <c r="B2438" s="228"/>
      <c r="C2438" s="229"/>
      <c r="D2438" s="230" t="s">
        <v>222</v>
      </c>
      <c r="E2438" s="231" t="s">
        <v>19</v>
      </c>
      <c r="F2438" s="232" t="s">
        <v>3177</v>
      </c>
      <c r="G2438" s="229"/>
      <c r="H2438" s="231" t="s">
        <v>19</v>
      </c>
      <c r="I2438" s="233"/>
      <c r="J2438" s="229"/>
      <c r="K2438" s="229"/>
      <c r="L2438" s="234"/>
      <c r="M2438" s="235"/>
      <c r="N2438" s="236"/>
      <c r="O2438" s="236"/>
      <c r="P2438" s="236"/>
      <c r="Q2438" s="236"/>
      <c r="R2438" s="236"/>
      <c r="S2438" s="236"/>
      <c r="T2438" s="237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38" t="s">
        <v>222</v>
      </c>
      <c r="AU2438" s="238" t="s">
        <v>83</v>
      </c>
      <c r="AV2438" s="13" t="s">
        <v>81</v>
      </c>
      <c r="AW2438" s="13" t="s">
        <v>34</v>
      </c>
      <c r="AX2438" s="13" t="s">
        <v>74</v>
      </c>
      <c r="AY2438" s="238" t="s">
        <v>213</v>
      </c>
    </row>
    <row r="2439" s="14" customFormat="1">
      <c r="A2439" s="14"/>
      <c r="B2439" s="239"/>
      <c r="C2439" s="240"/>
      <c r="D2439" s="230" t="s">
        <v>222</v>
      </c>
      <c r="E2439" s="241" t="s">
        <v>19</v>
      </c>
      <c r="F2439" s="242" t="s">
        <v>3263</v>
      </c>
      <c r="G2439" s="240"/>
      <c r="H2439" s="243">
        <v>1</v>
      </c>
      <c r="I2439" s="244"/>
      <c r="J2439" s="240"/>
      <c r="K2439" s="240"/>
      <c r="L2439" s="245"/>
      <c r="M2439" s="246"/>
      <c r="N2439" s="247"/>
      <c r="O2439" s="247"/>
      <c r="P2439" s="247"/>
      <c r="Q2439" s="247"/>
      <c r="R2439" s="247"/>
      <c r="S2439" s="247"/>
      <c r="T2439" s="248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T2439" s="249" t="s">
        <v>222</v>
      </c>
      <c r="AU2439" s="249" t="s">
        <v>83</v>
      </c>
      <c r="AV2439" s="14" t="s">
        <v>83</v>
      </c>
      <c r="AW2439" s="14" t="s">
        <v>34</v>
      </c>
      <c r="AX2439" s="14" t="s">
        <v>81</v>
      </c>
      <c r="AY2439" s="249" t="s">
        <v>213</v>
      </c>
    </row>
    <row r="2440" s="2" customFormat="1" ht="16.5" customHeight="1">
      <c r="A2440" s="40"/>
      <c r="B2440" s="41"/>
      <c r="C2440" s="215" t="s">
        <v>3264</v>
      </c>
      <c r="D2440" s="215" t="s">
        <v>215</v>
      </c>
      <c r="E2440" s="216" t="s">
        <v>3265</v>
      </c>
      <c r="F2440" s="217" t="s">
        <v>3200</v>
      </c>
      <c r="G2440" s="218" t="s">
        <v>501</v>
      </c>
      <c r="H2440" s="219">
        <v>2</v>
      </c>
      <c r="I2440" s="220"/>
      <c r="J2440" s="221">
        <f>ROUND(I2440*H2440,2)</f>
        <v>0</v>
      </c>
      <c r="K2440" s="217" t="s">
        <v>19</v>
      </c>
      <c r="L2440" s="46"/>
      <c r="M2440" s="222" t="s">
        <v>19</v>
      </c>
      <c r="N2440" s="223" t="s">
        <v>45</v>
      </c>
      <c r="O2440" s="86"/>
      <c r="P2440" s="224">
        <f>O2440*H2440</f>
        <v>0</v>
      </c>
      <c r="Q2440" s="224">
        <v>0</v>
      </c>
      <c r="R2440" s="224">
        <f>Q2440*H2440</f>
        <v>0</v>
      </c>
      <c r="S2440" s="224">
        <v>0</v>
      </c>
      <c r="T2440" s="225">
        <f>S2440*H2440</f>
        <v>0</v>
      </c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R2440" s="226" t="s">
        <v>309</v>
      </c>
      <c r="AT2440" s="226" t="s">
        <v>215</v>
      </c>
      <c r="AU2440" s="226" t="s">
        <v>83</v>
      </c>
      <c r="AY2440" s="19" t="s">
        <v>213</v>
      </c>
      <c r="BE2440" s="227">
        <f>IF(N2440="základní",J2440,0)</f>
        <v>0</v>
      </c>
      <c r="BF2440" s="227">
        <f>IF(N2440="snížená",J2440,0)</f>
        <v>0</v>
      </c>
      <c r="BG2440" s="227">
        <f>IF(N2440="zákl. přenesená",J2440,0)</f>
        <v>0</v>
      </c>
      <c r="BH2440" s="227">
        <f>IF(N2440="sníž. přenesená",J2440,0)</f>
        <v>0</v>
      </c>
      <c r="BI2440" s="227">
        <f>IF(N2440="nulová",J2440,0)</f>
        <v>0</v>
      </c>
      <c r="BJ2440" s="19" t="s">
        <v>81</v>
      </c>
      <c r="BK2440" s="227">
        <f>ROUND(I2440*H2440,2)</f>
        <v>0</v>
      </c>
      <c r="BL2440" s="19" t="s">
        <v>309</v>
      </c>
      <c r="BM2440" s="226" t="s">
        <v>3266</v>
      </c>
    </row>
    <row r="2441" s="13" customFormat="1">
      <c r="A2441" s="13"/>
      <c r="B2441" s="228"/>
      <c r="C2441" s="229"/>
      <c r="D2441" s="230" t="s">
        <v>222</v>
      </c>
      <c r="E2441" s="231" t="s">
        <v>19</v>
      </c>
      <c r="F2441" s="232" t="s">
        <v>3177</v>
      </c>
      <c r="G2441" s="229"/>
      <c r="H2441" s="231" t="s">
        <v>19</v>
      </c>
      <c r="I2441" s="233"/>
      <c r="J2441" s="229"/>
      <c r="K2441" s="229"/>
      <c r="L2441" s="234"/>
      <c r="M2441" s="235"/>
      <c r="N2441" s="236"/>
      <c r="O2441" s="236"/>
      <c r="P2441" s="236"/>
      <c r="Q2441" s="236"/>
      <c r="R2441" s="236"/>
      <c r="S2441" s="236"/>
      <c r="T2441" s="237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38" t="s">
        <v>222</v>
      </c>
      <c r="AU2441" s="238" t="s">
        <v>83</v>
      </c>
      <c r="AV2441" s="13" t="s">
        <v>81</v>
      </c>
      <c r="AW2441" s="13" t="s">
        <v>34</v>
      </c>
      <c r="AX2441" s="13" t="s">
        <v>74</v>
      </c>
      <c r="AY2441" s="238" t="s">
        <v>213</v>
      </c>
    </row>
    <row r="2442" s="14" customFormat="1">
      <c r="A2442" s="14"/>
      <c r="B2442" s="239"/>
      <c r="C2442" s="240"/>
      <c r="D2442" s="230" t="s">
        <v>222</v>
      </c>
      <c r="E2442" s="241" t="s">
        <v>19</v>
      </c>
      <c r="F2442" s="242" t="s">
        <v>3267</v>
      </c>
      <c r="G2442" s="240"/>
      <c r="H2442" s="243">
        <v>2</v>
      </c>
      <c r="I2442" s="244"/>
      <c r="J2442" s="240"/>
      <c r="K2442" s="240"/>
      <c r="L2442" s="245"/>
      <c r="M2442" s="246"/>
      <c r="N2442" s="247"/>
      <c r="O2442" s="247"/>
      <c r="P2442" s="247"/>
      <c r="Q2442" s="247"/>
      <c r="R2442" s="247"/>
      <c r="S2442" s="247"/>
      <c r="T2442" s="248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49" t="s">
        <v>222</v>
      </c>
      <c r="AU2442" s="249" t="s">
        <v>83</v>
      </c>
      <c r="AV2442" s="14" t="s">
        <v>83</v>
      </c>
      <c r="AW2442" s="14" t="s">
        <v>34</v>
      </c>
      <c r="AX2442" s="14" t="s">
        <v>81</v>
      </c>
      <c r="AY2442" s="249" t="s">
        <v>213</v>
      </c>
    </row>
    <row r="2443" s="2" customFormat="1" ht="21.75" customHeight="1">
      <c r="A2443" s="40"/>
      <c r="B2443" s="41"/>
      <c r="C2443" s="215" t="s">
        <v>3268</v>
      </c>
      <c r="D2443" s="215" t="s">
        <v>215</v>
      </c>
      <c r="E2443" s="216" t="s">
        <v>3269</v>
      </c>
      <c r="F2443" s="217" t="s">
        <v>3270</v>
      </c>
      <c r="G2443" s="218" t="s">
        <v>501</v>
      </c>
      <c r="H2443" s="219">
        <v>2</v>
      </c>
      <c r="I2443" s="220"/>
      <c r="J2443" s="221">
        <f>ROUND(I2443*H2443,2)</f>
        <v>0</v>
      </c>
      <c r="K2443" s="217" t="s">
        <v>19</v>
      </c>
      <c r="L2443" s="46"/>
      <c r="M2443" s="222" t="s">
        <v>19</v>
      </c>
      <c r="N2443" s="223" t="s">
        <v>45</v>
      </c>
      <c r="O2443" s="86"/>
      <c r="P2443" s="224">
        <f>O2443*H2443</f>
        <v>0</v>
      </c>
      <c r="Q2443" s="224">
        <v>0</v>
      </c>
      <c r="R2443" s="224">
        <f>Q2443*H2443</f>
        <v>0</v>
      </c>
      <c r="S2443" s="224">
        <v>0</v>
      </c>
      <c r="T2443" s="225">
        <f>S2443*H2443</f>
        <v>0</v>
      </c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R2443" s="226" t="s">
        <v>309</v>
      </c>
      <c r="AT2443" s="226" t="s">
        <v>215</v>
      </c>
      <c r="AU2443" s="226" t="s">
        <v>83</v>
      </c>
      <c r="AY2443" s="19" t="s">
        <v>213</v>
      </c>
      <c r="BE2443" s="227">
        <f>IF(N2443="základní",J2443,0)</f>
        <v>0</v>
      </c>
      <c r="BF2443" s="227">
        <f>IF(N2443="snížená",J2443,0)</f>
        <v>0</v>
      </c>
      <c r="BG2443" s="227">
        <f>IF(N2443="zákl. přenesená",J2443,0)</f>
        <v>0</v>
      </c>
      <c r="BH2443" s="227">
        <f>IF(N2443="sníž. přenesená",J2443,0)</f>
        <v>0</v>
      </c>
      <c r="BI2443" s="227">
        <f>IF(N2443="nulová",J2443,0)</f>
        <v>0</v>
      </c>
      <c r="BJ2443" s="19" t="s">
        <v>81</v>
      </c>
      <c r="BK2443" s="227">
        <f>ROUND(I2443*H2443,2)</f>
        <v>0</v>
      </c>
      <c r="BL2443" s="19" t="s">
        <v>309</v>
      </c>
      <c r="BM2443" s="226" t="s">
        <v>3271</v>
      </c>
    </row>
    <row r="2444" s="13" customFormat="1">
      <c r="A2444" s="13"/>
      <c r="B2444" s="228"/>
      <c r="C2444" s="229"/>
      <c r="D2444" s="230" t="s">
        <v>222</v>
      </c>
      <c r="E2444" s="231" t="s">
        <v>19</v>
      </c>
      <c r="F2444" s="232" t="s">
        <v>3177</v>
      </c>
      <c r="G2444" s="229"/>
      <c r="H2444" s="231" t="s">
        <v>19</v>
      </c>
      <c r="I2444" s="233"/>
      <c r="J2444" s="229"/>
      <c r="K2444" s="229"/>
      <c r="L2444" s="234"/>
      <c r="M2444" s="235"/>
      <c r="N2444" s="236"/>
      <c r="O2444" s="236"/>
      <c r="P2444" s="236"/>
      <c r="Q2444" s="236"/>
      <c r="R2444" s="236"/>
      <c r="S2444" s="236"/>
      <c r="T2444" s="237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38" t="s">
        <v>222</v>
      </c>
      <c r="AU2444" s="238" t="s">
        <v>83</v>
      </c>
      <c r="AV2444" s="13" t="s">
        <v>81</v>
      </c>
      <c r="AW2444" s="13" t="s">
        <v>34</v>
      </c>
      <c r="AX2444" s="13" t="s">
        <v>74</v>
      </c>
      <c r="AY2444" s="238" t="s">
        <v>213</v>
      </c>
    </row>
    <row r="2445" s="14" customFormat="1">
      <c r="A2445" s="14"/>
      <c r="B2445" s="239"/>
      <c r="C2445" s="240"/>
      <c r="D2445" s="230" t="s">
        <v>222</v>
      </c>
      <c r="E2445" s="241" t="s">
        <v>19</v>
      </c>
      <c r="F2445" s="242" t="s">
        <v>3272</v>
      </c>
      <c r="G2445" s="240"/>
      <c r="H2445" s="243">
        <v>2</v>
      </c>
      <c r="I2445" s="244"/>
      <c r="J2445" s="240"/>
      <c r="K2445" s="240"/>
      <c r="L2445" s="245"/>
      <c r="M2445" s="246"/>
      <c r="N2445" s="247"/>
      <c r="O2445" s="247"/>
      <c r="P2445" s="247"/>
      <c r="Q2445" s="247"/>
      <c r="R2445" s="247"/>
      <c r="S2445" s="247"/>
      <c r="T2445" s="248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49" t="s">
        <v>222</v>
      </c>
      <c r="AU2445" s="249" t="s">
        <v>83</v>
      </c>
      <c r="AV2445" s="14" t="s">
        <v>83</v>
      </c>
      <c r="AW2445" s="14" t="s">
        <v>34</v>
      </c>
      <c r="AX2445" s="14" t="s">
        <v>81</v>
      </c>
      <c r="AY2445" s="249" t="s">
        <v>213</v>
      </c>
    </row>
    <row r="2446" s="2" customFormat="1">
      <c r="A2446" s="40"/>
      <c r="B2446" s="41"/>
      <c r="C2446" s="215" t="s">
        <v>3273</v>
      </c>
      <c r="D2446" s="215" t="s">
        <v>215</v>
      </c>
      <c r="E2446" s="216" t="s">
        <v>3274</v>
      </c>
      <c r="F2446" s="217" t="s">
        <v>3275</v>
      </c>
      <c r="G2446" s="218" t="s">
        <v>501</v>
      </c>
      <c r="H2446" s="219">
        <v>1</v>
      </c>
      <c r="I2446" s="220"/>
      <c r="J2446" s="221">
        <f>ROUND(I2446*H2446,2)</f>
        <v>0</v>
      </c>
      <c r="K2446" s="217" t="s">
        <v>19</v>
      </c>
      <c r="L2446" s="46"/>
      <c r="M2446" s="222" t="s">
        <v>19</v>
      </c>
      <c r="N2446" s="223" t="s">
        <v>45</v>
      </c>
      <c r="O2446" s="86"/>
      <c r="P2446" s="224">
        <f>O2446*H2446</f>
        <v>0</v>
      </c>
      <c r="Q2446" s="224">
        <v>0</v>
      </c>
      <c r="R2446" s="224">
        <f>Q2446*H2446</f>
        <v>0</v>
      </c>
      <c r="S2446" s="224">
        <v>0</v>
      </c>
      <c r="T2446" s="225">
        <f>S2446*H2446</f>
        <v>0</v>
      </c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R2446" s="226" t="s">
        <v>309</v>
      </c>
      <c r="AT2446" s="226" t="s">
        <v>215</v>
      </c>
      <c r="AU2446" s="226" t="s">
        <v>83</v>
      </c>
      <c r="AY2446" s="19" t="s">
        <v>213</v>
      </c>
      <c r="BE2446" s="227">
        <f>IF(N2446="základní",J2446,0)</f>
        <v>0</v>
      </c>
      <c r="BF2446" s="227">
        <f>IF(N2446="snížená",J2446,0)</f>
        <v>0</v>
      </c>
      <c r="BG2446" s="227">
        <f>IF(N2446="zákl. přenesená",J2446,0)</f>
        <v>0</v>
      </c>
      <c r="BH2446" s="227">
        <f>IF(N2446="sníž. přenesená",J2446,0)</f>
        <v>0</v>
      </c>
      <c r="BI2446" s="227">
        <f>IF(N2446="nulová",J2446,0)</f>
        <v>0</v>
      </c>
      <c r="BJ2446" s="19" t="s">
        <v>81</v>
      </c>
      <c r="BK2446" s="227">
        <f>ROUND(I2446*H2446,2)</f>
        <v>0</v>
      </c>
      <c r="BL2446" s="19" t="s">
        <v>309</v>
      </c>
      <c r="BM2446" s="226" t="s">
        <v>3276</v>
      </c>
    </row>
    <row r="2447" s="13" customFormat="1">
      <c r="A2447" s="13"/>
      <c r="B2447" s="228"/>
      <c r="C2447" s="229"/>
      <c r="D2447" s="230" t="s">
        <v>222</v>
      </c>
      <c r="E2447" s="231" t="s">
        <v>19</v>
      </c>
      <c r="F2447" s="232" t="s">
        <v>3177</v>
      </c>
      <c r="G2447" s="229"/>
      <c r="H2447" s="231" t="s">
        <v>19</v>
      </c>
      <c r="I2447" s="233"/>
      <c r="J2447" s="229"/>
      <c r="K2447" s="229"/>
      <c r="L2447" s="234"/>
      <c r="M2447" s="235"/>
      <c r="N2447" s="236"/>
      <c r="O2447" s="236"/>
      <c r="P2447" s="236"/>
      <c r="Q2447" s="236"/>
      <c r="R2447" s="236"/>
      <c r="S2447" s="236"/>
      <c r="T2447" s="237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38" t="s">
        <v>222</v>
      </c>
      <c r="AU2447" s="238" t="s">
        <v>83</v>
      </c>
      <c r="AV2447" s="13" t="s">
        <v>81</v>
      </c>
      <c r="AW2447" s="13" t="s">
        <v>34</v>
      </c>
      <c r="AX2447" s="13" t="s">
        <v>74</v>
      </c>
      <c r="AY2447" s="238" t="s">
        <v>213</v>
      </c>
    </row>
    <row r="2448" s="14" customFormat="1">
      <c r="A2448" s="14"/>
      <c r="B2448" s="239"/>
      <c r="C2448" s="240"/>
      <c r="D2448" s="230" t="s">
        <v>222</v>
      </c>
      <c r="E2448" s="241" t="s">
        <v>19</v>
      </c>
      <c r="F2448" s="242" t="s">
        <v>3277</v>
      </c>
      <c r="G2448" s="240"/>
      <c r="H2448" s="243">
        <v>1</v>
      </c>
      <c r="I2448" s="244"/>
      <c r="J2448" s="240"/>
      <c r="K2448" s="240"/>
      <c r="L2448" s="245"/>
      <c r="M2448" s="246"/>
      <c r="N2448" s="247"/>
      <c r="O2448" s="247"/>
      <c r="P2448" s="247"/>
      <c r="Q2448" s="247"/>
      <c r="R2448" s="247"/>
      <c r="S2448" s="247"/>
      <c r="T2448" s="248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49" t="s">
        <v>222</v>
      </c>
      <c r="AU2448" s="249" t="s">
        <v>83</v>
      </c>
      <c r="AV2448" s="14" t="s">
        <v>83</v>
      </c>
      <c r="AW2448" s="14" t="s">
        <v>34</v>
      </c>
      <c r="AX2448" s="14" t="s">
        <v>81</v>
      </c>
      <c r="AY2448" s="249" t="s">
        <v>213</v>
      </c>
    </row>
    <row r="2449" s="2" customFormat="1">
      <c r="A2449" s="40"/>
      <c r="B2449" s="41"/>
      <c r="C2449" s="215" t="s">
        <v>3278</v>
      </c>
      <c r="D2449" s="215" t="s">
        <v>215</v>
      </c>
      <c r="E2449" s="216" t="s">
        <v>3279</v>
      </c>
      <c r="F2449" s="217" t="s">
        <v>3280</v>
      </c>
      <c r="G2449" s="218" t="s">
        <v>501</v>
      </c>
      <c r="H2449" s="219">
        <v>1</v>
      </c>
      <c r="I2449" s="220"/>
      <c r="J2449" s="221">
        <f>ROUND(I2449*H2449,2)</f>
        <v>0</v>
      </c>
      <c r="K2449" s="217" t="s">
        <v>19</v>
      </c>
      <c r="L2449" s="46"/>
      <c r="M2449" s="222" t="s">
        <v>19</v>
      </c>
      <c r="N2449" s="223" t="s">
        <v>45</v>
      </c>
      <c r="O2449" s="86"/>
      <c r="P2449" s="224">
        <f>O2449*H2449</f>
        <v>0</v>
      </c>
      <c r="Q2449" s="224">
        <v>0</v>
      </c>
      <c r="R2449" s="224">
        <f>Q2449*H2449</f>
        <v>0</v>
      </c>
      <c r="S2449" s="224">
        <v>0</v>
      </c>
      <c r="T2449" s="225">
        <f>S2449*H2449</f>
        <v>0</v>
      </c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R2449" s="226" t="s">
        <v>309</v>
      </c>
      <c r="AT2449" s="226" t="s">
        <v>215</v>
      </c>
      <c r="AU2449" s="226" t="s">
        <v>83</v>
      </c>
      <c r="AY2449" s="19" t="s">
        <v>213</v>
      </c>
      <c r="BE2449" s="227">
        <f>IF(N2449="základní",J2449,0)</f>
        <v>0</v>
      </c>
      <c r="BF2449" s="227">
        <f>IF(N2449="snížená",J2449,0)</f>
        <v>0</v>
      </c>
      <c r="BG2449" s="227">
        <f>IF(N2449="zákl. přenesená",J2449,0)</f>
        <v>0</v>
      </c>
      <c r="BH2449" s="227">
        <f>IF(N2449="sníž. přenesená",J2449,0)</f>
        <v>0</v>
      </c>
      <c r="BI2449" s="227">
        <f>IF(N2449="nulová",J2449,0)</f>
        <v>0</v>
      </c>
      <c r="BJ2449" s="19" t="s">
        <v>81</v>
      </c>
      <c r="BK2449" s="227">
        <f>ROUND(I2449*H2449,2)</f>
        <v>0</v>
      </c>
      <c r="BL2449" s="19" t="s">
        <v>309</v>
      </c>
      <c r="BM2449" s="226" t="s">
        <v>3281</v>
      </c>
    </row>
    <row r="2450" s="13" customFormat="1">
      <c r="A2450" s="13"/>
      <c r="B2450" s="228"/>
      <c r="C2450" s="229"/>
      <c r="D2450" s="230" t="s">
        <v>222</v>
      </c>
      <c r="E2450" s="231" t="s">
        <v>19</v>
      </c>
      <c r="F2450" s="232" t="s">
        <v>3177</v>
      </c>
      <c r="G2450" s="229"/>
      <c r="H2450" s="231" t="s">
        <v>19</v>
      </c>
      <c r="I2450" s="233"/>
      <c r="J2450" s="229"/>
      <c r="K2450" s="229"/>
      <c r="L2450" s="234"/>
      <c r="M2450" s="235"/>
      <c r="N2450" s="236"/>
      <c r="O2450" s="236"/>
      <c r="P2450" s="236"/>
      <c r="Q2450" s="236"/>
      <c r="R2450" s="236"/>
      <c r="S2450" s="236"/>
      <c r="T2450" s="237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38" t="s">
        <v>222</v>
      </c>
      <c r="AU2450" s="238" t="s">
        <v>83</v>
      </c>
      <c r="AV2450" s="13" t="s">
        <v>81</v>
      </c>
      <c r="AW2450" s="13" t="s">
        <v>34</v>
      </c>
      <c r="AX2450" s="13" t="s">
        <v>74</v>
      </c>
      <c r="AY2450" s="238" t="s">
        <v>213</v>
      </c>
    </row>
    <row r="2451" s="14" customFormat="1">
      <c r="A2451" s="14"/>
      <c r="B2451" s="239"/>
      <c r="C2451" s="240"/>
      <c r="D2451" s="230" t="s">
        <v>222</v>
      </c>
      <c r="E2451" s="241" t="s">
        <v>19</v>
      </c>
      <c r="F2451" s="242" t="s">
        <v>3282</v>
      </c>
      <c r="G2451" s="240"/>
      <c r="H2451" s="243">
        <v>1</v>
      </c>
      <c r="I2451" s="244"/>
      <c r="J2451" s="240"/>
      <c r="K2451" s="240"/>
      <c r="L2451" s="245"/>
      <c r="M2451" s="246"/>
      <c r="N2451" s="247"/>
      <c r="O2451" s="247"/>
      <c r="P2451" s="247"/>
      <c r="Q2451" s="247"/>
      <c r="R2451" s="247"/>
      <c r="S2451" s="247"/>
      <c r="T2451" s="248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49" t="s">
        <v>222</v>
      </c>
      <c r="AU2451" s="249" t="s">
        <v>83</v>
      </c>
      <c r="AV2451" s="14" t="s">
        <v>83</v>
      </c>
      <c r="AW2451" s="14" t="s">
        <v>34</v>
      </c>
      <c r="AX2451" s="14" t="s">
        <v>81</v>
      </c>
      <c r="AY2451" s="249" t="s">
        <v>213</v>
      </c>
    </row>
    <row r="2452" s="2" customFormat="1" ht="21.75" customHeight="1">
      <c r="A2452" s="40"/>
      <c r="B2452" s="41"/>
      <c r="C2452" s="215" t="s">
        <v>3283</v>
      </c>
      <c r="D2452" s="215" t="s">
        <v>215</v>
      </c>
      <c r="E2452" s="216" t="s">
        <v>3284</v>
      </c>
      <c r="F2452" s="217" t="s">
        <v>3285</v>
      </c>
      <c r="G2452" s="218" t="s">
        <v>501</v>
      </c>
      <c r="H2452" s="219">
        <v>1</v>
      </c>
      <c r="I2452" s="220"/>
      <c r="J2452" s="221">
        <f>ROUND(I2452*H2452,2)</f>
        <v>0</v>
      </c>
      <c r="K2452" s="217" t="s">
        <v>19</v>
      </c>
      <c r="L2452" s="46"/>
      <c r="M2452" s="222" t="s">
        <v>19</v>
      </c>
      <c r="N2452" s="223" t="s">
        <v>45</v>
      </c>
      <c r="O2452" s="86"/>
      <c r="P2452" s="224">
        <f>O2452*H2452</f>
        <v>0</v>
      </c>
      <c r="Q2452" s="224">
        <v>0</v>
      </c>
      <c r="R2452" s="224">
        <f>Q2452*H2452</f>
        <v>0</v>
      </c>
      <c r="S2452" s="224">
        <v>0</v>
      </c>
      <c r="T2452" s="225">
        <f>S2452*H2452</f>
        <v>0</v>
      </c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R2452" s="226" t="s">
        <v>309</v>
      </c>
      <c r="AT2452" s="226" t="s">
        <v>215</v>
      </c>
      <c r="AU2452" s="226" t="s">
        <v>83</v>
      </c>
      <c r="AY2452" s="19" t="s">
        <v>213</v>
      </c>
      <c r="BE2452" s="227">
        <f>IF(N2452="základní",J2452,0)</f>
        <v>0</v>
      </c>
      <c r="BF2452" s="227">
        <f>IF(N2452="snížená",J2452,0)</f>
        <v>0</v>
      </c>
      <c r="BG2452" s="227">
        <f>IF(N2452="zákl. přenesená",J2452,0)</f>
        <v>0</v>
      </c>
      <c r="BH2452" s="227">
        <f>IF(N2452="sníž. přenesená",J2452,0)</f>
        <v>0</v>
      </c>
      <c r="BI2452" s="227">
        <f>IF(N2452="nulová",J2452,0)</f>
        <v>0</v>
      </c>
      <c r="BJ2452" s="19" t="s">
        <v>81</v>
      </c>
      <c r="BK2452" s="227">
        <f>ROUND(I2452*H2452,2)</f>
        <v>0</v>
      </c>
      <c r="BL2452" s="19" t="s">
        <v>309</v>
      </c>
      <c r="BM2452" s="226" t="s">
        <v>3286</v>
      </c>
    </row>
    <row r="2453" s="13" customFormat="1">
      <c r="A2453" s="13"/>
      <c r="B2453" s="228"/>
      <c r="C2453" s="229"/>
      <c r="D2453" s="230" t="s">
        <v>222</v>
      </c>
      <c r="E2453" s="231" t="s">
        <v>19</v>
      </c>
      <c r="F2453" s="232" t="s">
        <v>3177</v>
      </c>
      <c r="G2453" s="229"/>
      <c r="H2453" s="231" t="s">
        <v>19</v>
      </c>
      <c r="I2453" s="233"/>
      <c r="J2453" s="229"/>
      <c r="K2453" s="229"/>
      <c r="L2453" s="234"/>
      <c r="M2453" s="235"/>
      <c r="N2453" s="236"/>
      <c r="O2453" s="236"/>
      <c r="P2453" s="236"/>
      <c r="Q2453" s="236"/>
      <c r="R2453" s="236"/>
      <c r="S2453" s="236"/>
      <c r="T2453" s="237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38" t="s">
        <v>222</v>
      </c>
      <c r="AU2453" s="238" t="s">
        <v>83</v>
      </c>
      <c r="AV2453" s="13" t="s">
        <v>81</v>
      </c>
      <c r="AW2453" s="13" t="s">
        <v>34</v>
      </c>
      <c r="AX2453" s="13" t="s">
        <v>74</v>
      </c>
      <c r="AY2453" s="238" t="s">
        <v>213</v>
      </c>
    </row>
    <row r="2454" s="14" customFormat="1">
      <c r="A2454" s="14"/>
      <c r="B2454" s="239"/>
      <c r="C2454" s="240"/>
      <c r="D2454" s="230" t="s">
        <v>222</v>
      </c>
      <c r="E2454" s="241" t="s">
        <v>19</v>
      </c>
      <c r="F2454" s="242" t="s">
        <v>3287</v>
      </c>
      <c r="G2454" s="240"/>
      <c r="H2454" s="243">
        <v>1</v>
      </c>
      <c r="I2454" s="244"/>
      <c r="J2454" s="240"/>
      <c r="K2454" s="240"/>
      <c r="L2454" s="245"/>
      <c r="M2454" s="246"/>
      <c r="N2454" s="247"/>
      <c r="O2454" s="247"/>
      <c r="P2454" s="247"/>
      <c r="Q2454" s="247"/>
      <c r="R2454" s="247"/>
      <c r="S2454" s="247"/>
      <c r="T2454" s="248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49" t="s">
        <v>222</v>
      </c>
      <c r="AU2454" s="249" t="s">
        <v>83</v>
      </c>
      <c r="AV2454" s="14" t="s">
        <v>83</v>
      </c>
      <c r="AW2454" s="14" t="s">
        <v>34</v>
      </c>
      <c r="AX2454" s="14" t="s">
        <v>81</v>
      </c>
      <c r="AY2454" s="249" t="s">
        <v>213</v>
      </c>
    </row>
    <row r="2455" s="2" customFormat="1" ht="21.75" customHeight="1">
      <c r="A2455" s="40"/>
      <c r="B2455" s="41"/>
      <c r="C2455" s="215" t="s">
        <v>3288</v>
      </c>
      <c r="D2455" s="215" t="s">
        <v>215</v>
      </c>
      <c r="E2455" s="216" t="s">
        <v>3289</v>
      </c>
      <c r="F2455" s="217" t="s">
        <v>3205</v>
      </c>
      <c r="G2455" s="218" t="s">
        <v>501</v>
      </c>
      <c r="H2455" s="219">
        <v>12</v>
      </c>
      <c r="I2455" s="220"/>
      <c r="J2455" s="221">
        <f>ROUND(I2455*H2455,2)</f>
        <v>0</v>
      </c>
      <c r="K2455" s="217" t="s">
        <v>19</v>
      </c>
      <c r="L2455" s="46"/>
      <c r="M2455" s="222" t="s">
        <v>19</v>
      </c>
      <c r="N2455" s="223" t="s">
        <v>45</v>
      </c>
      <c r="O2455" s="86"/>
      <c r="P2455" s="224">
        <f>O2455*H2455</f>
        <v>0</v>
      </c>
      <c r="Q2455" s="224">
        <v>0</v>
      </c>
      <c r="R2455" s="224">
        <f>Q2455*H2455</f>
        <v>0</v>
      </c>
      <c r="S2455" s="224">
        <v>0</v>
      </c>
      <c r="T2455" s="225">
        <f>S2455*H2455</f>
        <v>0</v>
      </c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R2455" s="226" t="s">
        <v>309</v>
      </c>
      <c r="AT2455" s="226" t="s">
        <v>215</v>
      </c>
      <c r="AU2455" s="226" t="s">
        <v>83</v>
      </c>
      <c r="AY2455" s="19" t="s">
        <v>213</v>
      </c>
      <c r="BE2455" s="227">
        <f>IF(N2455="základní",J2455,0)</f>
        <v>0</v>
      </c>
      <c r="BF2455" s="227">
        <f>IF(N2455="snížená",J2455,0)</f>
        <v>0</v>
      </c>
      <c r="BG2455" s="227">
        <f>IF(N2455="zákl. přenesená",J2455,0)</f>
        <v>0</v>
      </c>
      <c r="BH2455" s="227">
        <f>IF(N2455="sníž. přenesená",J2455,0)</f>
        <v>0</v>
      </c>
      <c r="BI2455" s="227">
        <f>IF(N2455="nulová",J2455,0)</f>
        <v>0</v>
      </c>
      <c r="BJ2455" s="19" t="s">
        <v>81</v>
      </c>
      <c r="BK2455" s="227">
        <f>ROUND(I2455*H2455,2)</f>
        <v>0</v>
      </c>
      <c r="BL2455" s="19" t="s">
        <v>309</v>
      </c>
      <c r="BM2455" s="226" t="s">
        <v>3290</v>
      </c>
    </row>
    <row r="2456" s="13" customFormat="1">
      <c r="A2456" s="13"/>
      <c r="B2456" s="228"/>
      <c r="C2456" s="229"/>
      <c r="D2456" s="230" t="s">
        <v>222</v>
      </c>
      <c r="E2456" s="231" t="s">
        <v>19</v>
      </c>
      <c r="F2456" s="232" t="s">
        <v>3177</v>
      </c>
      <c r="G2456" s="229"/>
      <c r="H2456" s="231" t="s">
        <v>19</v>
      </c>
      <c r="I2456" s="233"/>
      <c r="J2456" s="229"/>
      <c r="K2456" s="229"/>
      <c r="L2456" s="234"/>
      <c r="M2456" s="235"/>
      <c r="N2456" s="236"/>
      <c r="O2456" s="236"/>
      <c r="P2456" s="236"/>
      <c r="Q2456" s="236"/>
      <c r="R2456" s="236"/>
      <c r="S2456" s="236"/>
      <c r="T2456" s="237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38" t="s">
        <v>222</v>
      </c>
      <c r="AU2456" s="238" t="s">
        <v>83</v>
      </c>
      <c r="AV2456" s="13" t="s">
        <v>81</v>
      </c>
      <c r="AW2456" s="13" t="s">
        <v>34</v>
      </c>
      <c r="AX2456" s="13" t="s">
        <v>74</v>
      </c>
      <c r="AY2456" s="238" t="s">
        <v>213</v>
      </c>
    </row>
    <row r="2457" s="14" customFormat="1">
      <c r="A2457" s="14"/>
      <c r="B2457" s="239"/>
      <c r="C2457" s="240"/>
      <c r="D2457" s="230" t="s">
        <v>222</v>
      </c>
      <c r="E2457" s="241" t="s">
        <v>19</v>
      </c>
      <c r="F2457" s="242" t="s">
        <v>3291</v>
      </c>
      <c r="G2457" s="240"/>
      <c r="H2457" s="243">
        <v>12</v>
      </c>
      <c r="I2457" s="244"/>
      <c r="J2457" s="240"/>
      <c r="K2457" s="240"/>
      <c r="L2457" s="245"/>
      <c r="M2457" s="246"/>
      <c r="N2457" s="247"/>
      <c r="O2457" s="247"/>
      <c r="P2457" s="247"/>
      <c r="Q2457" s="247"/>
      <c r="R2457" s="247"/>
      <c r="S2457" s="247"/>
      <c r="T2457" s="248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49" t="s">
        <v>222</v>
      </c>
      <c r="AU2457" s="249" t="s">
        <v>83</v>
      </c>
      <c r="AV2457" s="14" t="s">
        <v>83</v>
      </c>
      <c r="AW2457" s="14" t="s">
        <v>34</v>
      </c>
      <c r="AX2457" s="14" t="s">
        <v>81</v>
      </c>
      <c r="AY2457" s="249" t="s">
        <v>213</v>
      </c>
    </row>
    <row r="2458" s="2" customFormat="1" ht="21.75" customHeight="1">
      <c r="A2458" s="40"/>
      <c r="B2458" s="41"/>
      <c r="C2458" s="215" t="s">
        <v>3292</v>
      </c>
      <c r="D2458" s="215" t="s">
        <v>215</v>
      </c>
      <c r="E2458" s="216" t="s">
        <v>3293</v>
      </c>
      <c r="F2458" s="217" t="s">
        <v>3205</v>
      </c>
      <c r="G2458" s="218" t="s">
        <v>501</v>
      </c>
      <c r="H2458" s="219">
        <v>12</v>
      </c>
      <c r="I2458" s="220"/>
      <c r="J2458" s="221">
        <f>ROUND(I2458*H2458,2)</f>
        <v>0</v>
      </c>
      <c r="K2458" s="217" t="s">
        <v>19</v>
      </c>
      <c r="L2458" s="46"/>
      <c r="M2458" s="222" t="s">
        <v>19</v>
      </c>
      <c r="N2458" s="223" t="s">
        <v>45</v>
      </c>
      <c r="O2458" s="86"/>
      <c r="P2458" s="224">
        <f>O2458*H2458</f>
        <v>0</v>
      </c>
      <c r="Q2458" s="224">
        <v>0</v>
      </c>
      <c r="R2458" s="224">
        <f>Q2458*H2458</f>
        <v>0</v>
      </c>
      <c r="S2458" s="224">
        <v>0</v>
      </c>
      <c r="T2458" s="225">
        <f>S2458*H2458</f>
        <v>0</v>
      </c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R2458" s="226" t="s">
        <v>309</v>
      </c>
      <c r="AT2458" s="226" t="s">
        <v>215</v>
      </c>
      <c r="AU2458" s="226" t="s">
        <v>83</v>
      </c>
      <c r="AY2458" s="19" t="s">
        <v>213</v>
      </c>
      <c r="BE2458" s="227">
        <f>IF(N2458="základní",J2458,0)</f>
        <v>0</v>
      </c>
      <c r="BF2458" s="227">
        <f>IF(N2458="snížená",J2458,0)</f>
        <v>0</v>
      </c>
      <c r="BG2458" s="227">
        <f>IF(N2458="zákl. přenesená",J2458,0)</f>
        <v>0</v>
      </c>
      <c r="BH2458" s="227">
        <f>IF(N2458="sníž. přenesená",J2458,0)</f>
        <v>0</v>
      </c>
      <c r="BI2458" s="227">
        <f>IF(N2458="nulová",J2458,0)</f>
        <v>0</v>
      </c>
      <c r="BJ2458" s="19" t="s">
        <v>81</v>
      </c>
      <c r="BK2458" s="227">
        <f>ROUND(I2458*H2458,2)</f>
        <v>0</v>
      </c>
      <c r="BL2458" s="19" t="s">
        <v>309</v>
      </c>
      <c r="BM2458" s="226" t="s">
        <v>3294</v>
      </c>
    </row>
    <row r="2459" s="13" customFormat="1">
      <c r="A2459" s="13"/>
      <c r="B2459" s="228"/>
      <c r="C2459" s="229"/>
      <c r="D2459" s="230" t="s">
        <v>222</v>
      </c>
      <c r="E2459" s="231" t="s">
        <v>19</v>
      </c>
      <c r="F2459" s="232" t="s">
        <v>3177</v>
      </c>
      <c r="G2459" s="229"/>
      <c r="H2459" s="231" t="s">
        <v>19</v>
      </c>
      <c r="I2459" s="233"/>
      <c r="J2459" s="229"/>
      <c r="K2459" s="229"/>
      <c r="L2459" s="234"/>
      <c r="M2459" s="235"/>
      <c r="N2459" s="236"/>
      <c r="O2459" s="236"/>
      <c r="P2459" s="236"/>
      <c r="Q2459" s="236"/>
      <c r="R2459" s="236"/>
      <c r="S2459" s="236"/>
      <c r="T2459" s="237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38" t="s">
        <v>222</v>
      </c>
      <c r="AU2459" s="238" t="s">
        <v>83</v>
      </c>
      <c r="AV2459" s="13" t="s">
        <v>81</v>
      </c>
      <c r="AW2459" s="13" t="s">
        <v>34</v>
      </c>
      <c r="AX2459" s="13" t="s">
        <v>74</v>
      </c>
      <c r="AY2459" s="238" t="s">
        <v>213</v>
      </c>
    </row>
    <row r="2460" s="14" customFormat="1">
      <c r="A2460" s="14"/>
      <c r="B2460" s="239"/>
      <c r="C2460" s="240"/>
      <c r="D2460" s="230" t="s">
        <v>222</v>
      </c>
      <c r="E2460" s="241" t="s">
        <v>19</v>
      </c>
      <c r="F2460" s="242" t="s">
        <v>3295</v>
      </c>
      <c r="G2460" s="240"/>
      <c r="H2460" s="243">
        <v>12</v>
      </c>
      <c r="I2460" s="244"/>
      <c r="J2460" s="240"/>
      <c r="K2460" s="240"/>
      <c r="L2460" s="245"/>
      <c r="M2460" s="246"/>
      <c r="N2460" s="247"/>
      <c r="O2460" s="247"/>
      <c r="P2460" s="247"/>
      <c r="Q2460" s="247"/>
      <c r="R2460" s="247"/>
      <c r="S2460" s="247"/>
      <c r="T2460" s="248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T2460" s="249" t="s">
        <v>222</v>
      </c>
      <c r="AU2460" s="249" t="s">
        <v>83</v>
      </c>
      <c r="AV2460" s="14" t="s">
        <v>83</v>
      </c>
      <c r="AW2460" s="14" t="s">
        <v>34</v>
      </c>
      <c r="AX2460" s="14" t="s">
        <v>81</v>
      </c>
      <c r="AY2460" s="249" t="s">
        <v>213</v>
      </c>
    </row>
    <row r="2461" s="2" customFormat="1" ht="21.75" customHeight="1">
      <c r="A2461" s="40"/>
      <c r="B2461" s="41"/>
      <c r="C2461" s="215" t="s">
        <v>3296</v>
      </c>
      <c r="D2461" s="215" t="s">
        <v>215</v>
      </c>
      <c r="E2461" s="216" t="s">
        <v>3297</v>
      </c>
      <c r="F2461" s="217" t="s">
        <v>3298</v>
      </c>
      <c r="G2461" s="218" t="s">
        <v>501</v>
      </c>
      <c r="H2461" s="219">
        <v>2</v>
      </c>
      <c r="I2461" s="220"/>
      <c r="J2461" s="221">
        <f>ROUND(I2461*H2461,2)</f>
        <v>0</v>
      </c>
      <c r="K2461" s="217" t="s">
        <v>19</v>
      </c>
      <c r="L2461" s="46"/>
      <c r="M2461" s="222" t="s">
        <v>19</v>
      </c>
      <c r="N2461" s="223" t="s">
        <v>45</v>
      </c>
      <c r="O2461" s="86"/>
      <c r="P2461" s="224">
        <f>O2461*H2461</f>
        <v>0</v>
      </c>
      <c r="Q2461" s="224">
        <v>0</v>
      </c>
      <c r="R2461" s="224">
        <f>Q2461*H2461</f>
        <v>0</v>
      </c>
      <c r="S2461" s="224">
        <v>0</v>
      </c>
      <c r="T2461" s="225">
        <f>S2461*H2461</f>
        <v>0</v>
      </c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R2461" s="226" t="s">
        <v>309</v>
      </c>
      <c r="AT2461" s="226" t="s">
        <v>215</v>
      </c>
      <c r="AU2461" s="226" t="s">
        <v>83</v>
      </c>
      <c r="AY2461" s="19" t="s">
        <v>213</v>
      </c>
      <c r="BE2461" s="227">
        <f>IF(N2461="základní",J2461,0)</f>
        <v>0</v>
      </c>
      <c r="BF2461" s="227">
        <f>IF(N2461="snížená",J2461,0)</f>
        <v>0</v>
      </c>
      <c r="BG2461" s="227">
        <f>IF(N2461="zákl. přenesená",J2461,0)</f>
        <v>0</v>
      </c>
      <c r="BH2461" s="227">
        <f>IF(N2461="sníž. přenesená",J2461,0)</f>
        <v>0</v>
      </c>
      <c r="BI2461" s="227">
        <f>IF(N2461="nulová",J2461,0)</f>
        <v>0</v>
      </c>
      <c r="BJ2461" s="19" t="s">
        <v>81</v>
      </c>
      <c r="BK2461" s="227">
        <f>ROUND(I2461*H2461,2)</f>
        <v>0</v>
      </c>
      <c r="BL2461" s="19" t="s">
        <v>309</v>
      </c>
      <c r="BM2461" s="226" t="s">
        <v>3299</v>
      </c>
    </row>
    <row r="2462" s="13" customFormat="1">
      <c r="A2462" s="13"/>
      <c r="B2462" s="228"/>
      <c r="C2462" s="229"/>
      <c r="D2462" s="230" t="s">
        <v>222</v>
      </c>
      <c r="E2462" s="231" t="s">
        <v>19</v>
      </c>
      <c r="F2462" s="232" t="s">
        <v>3177</v>
      </c>
      <c r="G2462" s="229"/>
      <c r="H2462" s="231" t="s">
        <v>19</v>
      </c>
      <c r="I2462" s="233"/>
      <c r="J2462" s="229"/>
      <c r="K2462" s="229"/>
      <c r="L2462" s="234"/>
      <c r="M2462" s="235"/>
      <c r="N2462" s="236"/>
      <c r="O2462" s="236"/>
      <c r="P2462" s="236"/>
      <c r="Q2462" s="236"/>
      <c r="R2462" s="236"/>
      <c r="S2462" s="236"/>
      <c r="T2462" s="237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38" t="s">
        <v>222</v>
      </c>
      <c r="AU2462" s="238" t="s">
        <v>83</v>
      </c>
      <c r="AV2462" s="13" t="s">
        <v>81</v>
      </c>
      <c r="AW2462" s="13" t="s">
        <v>34</v>
      </c>
      <c r="AX2462" s="13" t="s">
        <v>74</v>
      </c>
      <c r="AY2462" s="238" t="s">
        <v>213</v>
      </c>
    </row>
    <row r="2463" s="14" customFormat="1">
      <c r="A2463" s="14"/>
      <c r="B2463" s="239"/>
      <c r="C2463" s="240"/>
      <c r="D2463" s="230" t="s">
        <v>222</v>
      </c>
      <c r="E2463" s="241" t="s">
        <v>19</v>
      </c>
      <c r="F2463" s="242" t="s">
        <v>3300</v>
      </c>
      <c r="G2463" s="240"/>
      <c r="H2463" s="243">
        <v>2</v>
      </c>
      <c r="I2463" s="244"/>
      <c r="J2463" s="240"/>
      <c r="K2463" s="240"/>
      <c r="L2463" s="245"/>
      <c r="M2463" s="246"/>
      <c r="N2463" s="247"/>
      <c r="O2463" s="247"/>
      <c r="P2463" s="247"/>
      <c r="Q2463" s="247"/>
      <c r="R2463" s="247"/>
      <c r="S2463" s="247"/>
      <c r="T2463" s="248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49" t="s">
        <v>222</v>
      </c>
      <c r="AU2463" s="249" t="s">
        <v>83</v>
      </c>
      <c r="AV2463" s="14" t="s">
        <v>83</v>
      </c>
      <c r="AW2463" s="14" t="s">
        <v>34</v>
      </c>
      <c r="AX2463" s="14" t="s">
        <v>81</v>
      </c>
      <c r="AY2463" s="249" t="s">
        <v>213</v>
      </c>
    </row>
    <row r="2464" s="2" customFormat="1" ht="21.75" customHeight="1">
      <c r="A2464" s="40"/>
      <c r="B2464" s="41"/>
      <c r="C2464" s="215" t="s">
        <v>3301</v>
      </c>
      <c r="D2464" s="215" t="s">
        <v>215</v>
      </c>
      <c r="E2464" s="216" t="s">
        <v>3302</v>
      </c>
      <c r="F2464" s="217" t="s">
        <v>3270</v>
      </c>
      <c r="G2464" s="218" t="s">
        <v>501</v>
      </c>
      <c r="H2464" s="219">
        <v>2</v>
      </c>
      <c r="I2464" s="220"/>
      <c r="J2464" s="221">
        <f>ROUND(I2464*H2464,2)</f>
        <v>0</v>
      </c>
      <c r="K2464" s="217" t="s">
        <v>19</v>
      </c>
      <c r="L2464" s="46"/>
      <c r="M2464" s="222" t="s">
        <v>19</v>
      </c>
      <c r="N2464" s="223" t="s">
        <v>45</v>
      </c>
      <c r="O2464" s="86"/>
      <c r="P2464" s="224">
        <f>O2464*H2464</f>
        <v>0</v>
      </c>
      <c r="Q2464" s="224">
        <v>0</v>
      </c>
      <c r="R2464" s="224">
        <f>Q2464*H2464</f>
        <v>0</v>
      </c>
      <c r="S2464" s="224">
        <v>0</v>
      </c>
      <c r="T2464" s="225">
        <f>S2464*H2464</f>
        <v>0</v>
      </c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R2464" s="226" t="s">
        <v>309</v>
      </c>
      <c r="AT2464" s="226" t="s">
        <v>215</v>
      </c>
      <c r="AU2464" s="226" t="s">
        <v>83</v>
      </c>
      <c r="AY2464" s="19" t="s">
        <v>213</v>
      </c>
      <c r="BE2464" s="227">
        <f>IF(N2464="základní",J2464,0)</f>
        <v>0</v>
      </c>
      <c r="BF2464" s="227">
        <f>IF(N2464="snížená",J2464,0)</f>
        <v>0</v>
      </c>
      <c r="BG2464" s="227">
        <f>IF(N2464="zákl. přenesená",J2464,0)</f>
        <v>0</v>
      </c>
      <c r="BH2464" s="227">
        <f>IF(N2464="sníž. přenesená",J2464,0)</f>
        <v>0</v>
      </c>
      <c r="BI2464" s="227">
        <f>IF(N2464="nulová",J2464,0)</f>
        <v>0</v>
      </c>
      <c r="BJ2464" s="19" t="s">
        <v>81</v>
      </c>
      <c r="BK2464" s="227">
        <f>ROUND(I2464*H2464,2)</f>
        <v>0</v>
      </c>
      <c r="BL2464" s="19" t="s">
        <v>309</v>
      </c>
      <c r="BM2464" s="226" t="s">
        <v>3303</v>
      </c>
    </row>
    <row r="2465" s="13" customFormat="1">
      <c r="A2465" s="13"/>
      <c r="B2465" s="228"/>
      <c r="C2465" s="229"/>
      <c r="D2465" s="230" t="s">
        <v>222</v>
      </c>
      <c r="E2465" s="231" t="s">
        <v>19</v>
      </c>
      <c r="F2465" s="232" t="s">
        <v>3177</v>
      </c>
      <c r="G2465" s="229"/>
      <c r="H2465" s="231" t="s">
        <v>19</v>
      </c>
      <c r="I2465" s="233"/>
      <c r="J2465" s="229"/>
      <c r="K2465" s="229"/>
      <c r="L2465" s="234"/>
      <c r="M2465" s="235"/>
      <c r="N2465" s="236"/>
      <c r="O2465" s="236"/>
      <c r="P2465" s="236"/>
      <c r="Q2465" s="236"/>
      <c r="R2465" s="236"/>
      <c r="S2465" s="236"/>
      <c r="T2465" s="237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38" t="s">
        <v>222</v>
      </c>
      <c r="AU2465" s="238" t="s">
        <v>83</v>
      </c>
      <c r="AV2465" s="13" t="s">
        <v>81</v>
      </c>
      <c r="AW2465" s="13" t="s">
        <v>34</v>
      </c>
      <c r="AX2465" s="13" t="s">
        <v>74</v>
      </c>
      <c r="AY2465" s="238" t="s">
        <v>213</v>
      </c>
    </row>
    <row r="2466" s="14" customFormat="1">
      <c r="A2466" s="14"/>
      <c r="B2466" s="239"/>
      <c r="C2466" s="240"/>
      <c r="D2466" s="230" t="s">
        <v>222</v>
      </c>
      <c r="E2466" s="241" t="s">
        <v>19</v>
      </c>
      <c r="F2466" s="242" t="s">
        <v>3304</v>
      </c>
      <c r="G2466" s="240"/>
      <c r="H2466" s="243">
        <v>2</v>
      </c>
      <c r="I2466" s="244"/>
      <c r="J2466" s="240"/>
      <c r="K2466" s="240"/>
      <c r="L2466" s="245"/>
      <c r="M2466" s="246"/>
      <c r="N2466" s="247"/>
      <c r="O2466" s="247"/>
      <c r="P2466" s="247"/>
      <c r="Q2466" s="247"/>
      <c r="R2466" s="247"/>
      <c r="S2466" s="247"/>
      <c r="T2466" s="248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T2466" s="249" t="s">
        <v>222</v>
      </c>
      <c r="AU2466" s="249" t="s">
        <v>83</v>
      </c>
      <c r="AV2466" s="14" t="s">
        <v>83</v>
      </c>
      <c r="AW2466" s="14" t="s">
        <v>34</v>
      </c>
      <c r="AX2466" s="14" t="s">
        <v>81</v>
      </c>
      <c r="AY2466" s="249" t="s">
        <v>213</v>
      </c>
    </row>
    <row r="2467" s="2" customFormat="1" ht="21.75" customHeight="1">
      <c r="A2467" s="40"/>
      <c r="B2467" s="41"/>
      <c r="C2467" s="215" t="s">
        <v>3305</v>
      </c>
      <c r="D2467" s="215" t="s">
        <v>215</v>
      </c>
      <c r="E2467" s="216" t="s">
        <v>3306</v>
      </c>
      <c r="F2467" s="217" t="s">
        <v>3238</v>
      </c>
      <c r="G2467" s="218" t="s">
        <v>501</v>
      </c>
      <c r="H2467" s="219">
        <v>2</v>
      </c>
      <c r="I2467" s="220"/>
      <c r="J2467" s="221">
        <f>ROUND(I2467*H2467,2)</f>
        <v>0</v>
      </c>
      <c r="K2467" s="217" t="s">
        <v>19</v>
      </c>
      <c r="L2467" s="46"/>
      <c r="M2467" s="222" t="s">
        <v>19</v>
      </c>
      <c r="N2467" s="223" t="s">
        <v>45</v>
      </c>
      <c r="O2467" s="86"/>
      <c r="P2467" s="224">
        <f>O2467*H2467</f>
        <v>0</v>
      </c>
      <c r="Q2467" s="224">
        <v>0</v>
      </c>
      <c r="R2467" s="224">
        <f>Q2467*H2467</f>
        <v>0</v>
      </c>
      <c r="S2467" s="224">
        <v>0</v>
      </c>
      <c r="T2467" s="225">
        <f>S2467*H2467</f>
        <v>0</v>
      </c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R2467" s="226" t="s">
        <v>309</v>
      </c>
      <c r="AT2467" s="226" t="s">
        <v>215</v>
      </c>
      <c r="AU2467" s="226" t="s">
        <v>83</v>
      </c>
      <c r="AY2467" s="19" t="s">
        <v>213</v>
      </c>
      <c r="BE2467" s="227">
        <f>IF(N2467="základní",J2467,0)</f>
        <v>0</v>
      </c>
      <c r="BF2467" s="227">
        <f>IF(N2467="snížená",J2467,0)</f>
        <v>0</v>
      </c>
      <c r="BG2467" s="227">
        <f>IF(N2467="zákl. přenesená",J2467,0)</f>
        <v>0</v>
      </c>
      <c r="BH2467" s="227">
        <f>IF(N2467="sníž. přenesená",J2467,0)</f>
        <v>0</v>
      </c>
      <c r="BI2467" s="227">
        <f>IF(N2467="nulová",J2467,0)</f>
        <v>0</v>
      </c>
      <c r="BJ2467" s="19" t="s">
        <v>81</v>
      </c>
      <c r="BK2467" s="227">
        <f>ROUND(I2467*H2467,2)</f>
        <v>0</v>
      </c>
      <c r="BL2467" s="19" t="s">
        <v>309</v>
      </c>
      <c r="BM2467" s="226" t="s">
        <v>3307</v>
      </c>
    </row>
    <row r="2468" s="13" customFormat="1">
      <c r="A2468" s="13"/>
      <c r="B2468" s="228"/>
      <c r="C2468" s="229"/>
      <c r="D2468" s="230" t="s">
        <v>222</v>
      </c>
      <c r="E2468" s="231" t="s">
        <v>19</v>
      </c>
      <c r="F2468" s="232" t="s">
        <v>3177</v>
      </c>
      <c r="G2468" s="229"/>
      <c r="H2468" s="231" t="s">
        <v>19</v>
      </c>
      <c r="I2468" s="233"/>
      <c r="J2468" s="229"/>
      <c r="K2468" s="229"/>
      <c r="L2468" s="234"/>
      <c r="M2468" s="235"/>
      <c r="N2468" s="236"/>
      <c r="O2468" s="236"/>
      <c r="P2468" s="236"/>
      <c r="Q2468" s="236"/>
      <c r="R2468" s="236"/>
      <c r="S2468" s="236"/>
      <c r="T2468" s="237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38" t="s">
        <v>222</v>
      </c>
      <c r="AU2468" s="238" t="s">
        <v>83</v>
      </c>
      <c r="AV2468" s="13" t="s">
        <v>81</v>
      </c>
      <c r="AW2468" s="13" t="s">
        <v>34</v>
      </c>
      <c r="AX2468" s="13" t="s">
        <v>74</v>
      </c>
      <c r="AY2468" s="238" t="s">
        <v>213</v>
      </c>
    </row>
    <row r="2469" s="14" customFormat="1">
      <c r="A2469" s="14"/>
      <c r="B2469" s="239"/>
      <c r="C2469" s="240"/>
      <c r="D2469" s="230" t="s">
        <v>222</v>
      </c>
      <c r="E2469" s="241" t="s">
        <v>19</v>
      </c>
      <c r="F2469" s="242" t="s">
        <v>3308</v>
      </c>
      <c r="G2469" s="240"/>
      <c r="H2469" s="243">
        <v>2</v>
      </c>
      <c r="I2469" s="244"/>
      <c r="J2469" s="240"/>
      <c r="K2469" s="240"/>
      <c r="L2469" s="245"/>
      <c r="M2469" s="246"/>
      <c r="N2469" s="247"/>
      <c r="O2469" s="247"/>
      <c r="P2469" s="247"/>
      <c r="Q2469" s="247"/>
      <c r="R2469" s="247"/>
      <c r="S2469" s="247"/>
      <c r="T2469" s="248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49" t="s">
        <v>222</v>
      </c>
      <c r="AU2469" s="249" t="s">
        <v>83</v>
      </c>
      <c r="AV2469" s="14" t="s">
        <v>83</v>
      </c>
      <c r="AW2469" s="14" t="s">
        <v>34</v>
      </c>
      <c r="AX2469" s="14" t="s">
        <v>81</v>
      </c>
      <c r="AY2469" s="249" t="s">
        <v>213</v>
      </c>
    </row>
    <row r="2470" s="2" customFormat="1" ht="21.75" customHeight="1">
      <c r="A2470" s="40"/>
      <c r="B2470" s="41"/>
      <c r="C2470" s="215" t="s">
        <v>3309</v>
      </c>
      <c r="D2470" s="215" t="s">
        <v>215</v>
      </c>
      <c r="E2470" s="216" t="s">
        <v>3310</v>
      </c>
      <c r="F2470" s="217" t="s">
        <v>3238</v>
      </c>
      <c r="G2470" s="218" t="s">
        <v>501</v>
      </c>
      <c r="H2470" s="219">
        <v>1</v>
      </c>
      <c r="I2470" s="220"/>
      <c r="J2470" s="221">
        <f>ROUND(I2470*H2470,2)</f>
        <v>0</v>
      </c>
      <c r="K2470" s="217" t="s">
        <v>19</v>
      </c>
      <c r="L2470" s="46"/>
      <c r="M2470" s="222" t="s">
        <v>19</v>
      </c>
      <c r="N2470" s="223" t="s">
        <v>45</v>
      </c>
      <c r="O2470" s="86"/>
      <c r="P2470" s="224">
        <f>O2470*H2470</f>
        <v>0</v>
      </c>
      <c r="Q2470" s="224">
        <v>0</v>
      </c>
      <c r="R2470" s="224">
        <f>Q2470*H2470</f>
        <v>0</v>
      </c>
      <c r="S2470" s="224">
        <v>0</v>
      </c>
      <c r="T2470" s="225">
        <f>S2470*H2470</f>
        <v>0</v>
      </c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R2470" s="226" t="s">
        <v>309</v>
      </c>
      <c r="AT2470" s="226" t="s">
        <v>215</v>
      </c>
      <c r="AU2470" s="226" t="s">
        <v>83</v>
      </c>
      <c r="AY2470" s="19" t="s">
        <v>213</v>
      </c>
      <c r="BE2470" s="227">
        <f>IF(N2470="základní",J2470,0)</f>
        <v>0</v>
      </c>
      <c r="BF2470" s="227">
        <f>IF(N2470="snížená",J2470,0)</f>
        <v>0</v>
      </c>
      <c r="BG2470" s="227">
        <f>IF(N2470="zákl. přenesená",J2470,0)</f>
        <v>0</v>
      </c>
      <c r="BH2470" s="227">
        <f>IF(N2470="sníž. přenesená",J2470,0)</f>
        <v>0</v>
      </c>
      <c r="BI2470" s="227">
        <f>IF(N2470="nulová",J2470,0)</f>
        <v>0</v>
      </c>
      <c r="BJ2470" s="19" t="s">
        <v>81</v>
      </c>
      <c r="BK2470" s="227">
        <f>ROUND(I2470*H2470,2)</f>
        <v>0</v>
      </c>
      <c r="BL2470" s="19" t="s">
        <v>309</v>
      </c>
      <c r="BM2470" s="226" t="s">
        <v>3311</v>
      </c>
    </row>
    <row r="2471" s="13" customFormat="1">
      <c r="A2471" s="13"/>
      <c r="B2471" s="228"/>
      <c r="C2471" s="229"/>
      <c r="D2471" s="230" t="s">
        <v>222</v>
      </c>
      <c r="E2471" s="231" t="s">
        <v>19</v>
      </c>
      <c r="F2471" s="232" t="s">
        <v>3177</v>
      </c>
      <c r="G2471" s="229"/>
      <c r="H2471" s="231" t="s">
        <v>19</v>
      </c>
      <c r="I2471" s="233"/>
      <c r="J2471" s="229"/>
      <c r="K2471" s="229"/>
      <c r="L2471" s="234"/>
      <c r="M2471" s="235"/>
      <c r="N2471" s="236"/>
      <c r="O2471" s="236"/>
      <c r="P2471" s="236"/>
      <c r="Q2471" s="236"/>
      <c r="R2471" s="236"/>
      <c r="S2471" s="236"/>
      <c r="T2471" s="237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38" t="s">
        <v>222</v>
      </c>
      <c r="AU2471" s="238" t="s">
        <v>83</v>
      </c>
      <c r="AV2471" s="13" t="s">
        <v>81</v>
      </c>
      <c r="AW2471" s="13" t="s">
        <v>34</v>
      </c>
      <c r="AX2471" s="13" t="s">
        <v>74</v>
      </c>
      <c r="AY2471" s="238" t="s">
        <v>213</v>
      </c>
    </row>
    <row r="2472" s="14" customFormat="1">
      <c r="A2472" s="14"/>
      <c r="B2472" s="239"/>
      <c r="C2472" s="240"/>
      <c r="D2472" s="230" t="s">
        <v>222</v>
      </c>
      <c r="E2472" s="241" t="s">
        <v>19</v>
      </c>
      <c r="F2472" s="242" t="s">
        <v>3312</v>
      </c>
      <c r="G2472" s="240"/>
      <c r="H2472" s="243">
        <v>1</v>
      </c>
      <c r="I2472" s="244"/>
      <c r="J2472" s="240"/>
      <c r="K2472" s="240"/>
      <c r="L2472" s="245"/>
      <c r="M2472" s="246"/>
      <c r="N2472" s="247"/>
      <c r="O2472" s="247"/>
      <c r="P2472" s="247"/>
      <c r="Q2472" s="247"/>
      <c r="R2472" s="247"/>
      <c r="S2472" s="247"/>
      <c r="T2472" s="248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49" t="s">
        <v>222</v>
      </c>
      <c r="AU2472" s="249" t="s">
        <v>83</v>
      </c>
      <c r="AV2472" s="14" t="s">
        <v>83</v>
      </c>
      <c r="AW2472" s="14" t="s">
        <v>34</v>
      </c>
      <c r="AX2472" s="14" t="s">
        <v>81</v>
      </c>
      <c r="AY2472" s="249" t="s">
        <v>213</v>
      </c>
    </row>
    <row r="2473" s="2" customFormat="1" ht="21.75" customHeight="1">
      <c r="A2473" s="40"/>
      <c r="B2473" s="41"/>
      <c r="C2473" s="215" t="s">
        <v>3313</v>
      </c>
      <c r="D2473" s="215" t="s">
        <v>215</v>
      </c>
      <c r="E2473" s="216" t="s">
        <v>3314</v>
      </c>
      <c r="F2473" s="217" t="s">
        <v>3238</v>
      </c>
      <c r="G2473" s="218" t="s">
        <v>501</v>
      </c>
      <c r="H2473" s="219">
        <v>2</v>
      </c>
      <c r="I2473" s="220"/>
      <c r="J2473" s="221">
        <f>ROUND(I2473*H2473,2)</f>
        <v>0</v>
      </c>
      <c r="K2473" s="217" t="s">
        <v>19</v>
      </c>
      <c r="L2473" s="46"/>
      <c r="M2473" s="222" t="s">
        <v>19</v>
      </c>
      <c r="N2473" s="223" t="s">
        <v>45</v>
      </c>
      <c r="O2473" s="86"/>
      <c r="P2473" s="224">
        <f>O2473*H2473</f>
        <v>0</v>
      </c>
      <c r="Q2473" s="224">
        <v>0</v>
      </c>
      <c r="R2473" s="224">
        <f>Q2473*H2473</f>
        <v>0</v>
      </c>
      <c r="S2473" s="224">
        <v>0</v>
      </c>
      <c r="T2473" s="225">
        <f>S2473*H2473</f>
        <v>0</v>
      </c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R2473" s="226" t="s">
        <v>309</v>
      </c>
      <c r="AT2473" s="226" t="s">
        <v>215</v>
      </c>
      <c r="AU2473" s="226" t="s">
        <v>83</v>
      </c>
      <c r="AY2473" s="19" t="s">
        <v>213</v>
      </c>
      <c r="BE2473" s="227">
        <f>IF(N2473="základní",J2473,0)</f>
        <v>0</v>
      </c>
      <c r="BF2473" s="227">
        <f>IF(N2473="snížená",J2473,0)</f>
        <v>0</v>
      </c>
      <c r="BG2473" s="227">
        <f>IF(N2473="zákl. přenesená",J2473,0)</f>
        <v>0</v>
      </c>
      <c r="BH2473" s="227">
        <f>IF(N2473="sníž. přenesená",J2473,0)</f>
        <v>0</v>
      </c>
      <c r="BI2473" s="227">
        <f>IF(N2473="nulová",J2473,0)</f>
        <v>0</v>
      </c>
      <c r="BJ2473" s="19" t="s">
        <v>81</v>
      </c>
      <c r="BK2473" s="227">
        <f>ROUND(I2473*H2473,2)</f>
        <v>0</v>
      </c>
      <c r="BL2473" s="19" t="s">
        <v>309</v>
      </c>
      <c r="BM2473" s="226" t="s">
        <v>3315</v>
      </c>
    </row>
    <row r="2474" s="13" customFormat="1">
      <c r="A2474" s="13"/>
      <c r="B2474" s="228"/>
      <c r="C2474" s="229"/>
      <c r="D2474" s="230" t="s">
        <v>222</v>
      </c>
      <c r="E2474" s="231" t="s">
        <v>19</v>
      </c>
      <c r="F2474" s="232" t="s">
        <v>3177</v>
      </c>
      <c r="G2474" s="229"/>
      <c r="H2474" s="231" t="s">
        <v>19</v>
      </c>
      <c r="I2474" s="233"/>
      <c r="J2474" s="229"/>
      <c r="K2474" s="229"/>
      <c r="L2474" s="234"/>
      <c r="M2474" s="235"/>
      <c r="N2474" s="236"/>
      <c r="O2474" s="236"/>
      <c r="P2474" s="236"/>
      <c r="Q2474" s="236"/>
      <c r="R2474" s="236"/>
      <c r="S2474" s="236"/>
      <c r="T2474" s="237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38" t="s">
        <v>222</v>
      </c>
      <c r="AU2474" s="238" t="s">
        <v>83</v>
      </c>
      <c r="AV2474" s="13" t="s">
        <v>81</v>
      </c>
      <c r="AW2474" s="13" t="s">
        <v>34</v>
      </c>
      <c r="AX2474" s="13" t="s">
        <v>74</v>
      </c>
      <c r="AY2474" s="238" t="s">
        <v>213</v>
      </c>
    </row>
    <row r="2475" s="14" customFormat="1">
      <c r="A2475" s="14"/>
      <c r="B2475" s="239"/>
      <c r="C2475" s="240"/>
      <c r="D2475" s="230" t="s">
        <v>222</v>
      </c>
      <c r="E2475" s="241" t="s">
        <v>19</v>
      </c>
      <c r="F2475" s="242" t="s">
        <v>3316</v>
      </c>
      <c r="G2475" s="240"/>
      <c r="H2475" s="243">
        <v>2</v>
      </c>
      <c r="I2475" s="244"/>
      <c r="J2475" s="240"/>
      <c r="K2475" s="240"/>
      <c r="L2475" s="245"/>
      <c r="M2475" s="246"/>
      <c r="N2475" s="247"/>
      <c r="O2475" s="247"/>
      <c r="P2475" s="247"/>
      <c r="Q2475" s="247"/>
      <c r="R2475" s="247"/>
      <c r="S2475" s="247"/>
      <c r="T2475" s="248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49" t="s">
        <v>222</v>
      </c>
      <c r="AU2475" s="249" t="s">
        <v>83</v>
      </c>
      <c r="AV2475" s="14" t="s">
        <v>83</v>
      </c>
      <c r="AW2475" s="14" t="s">
        <v>34</v>
      </c>
      <c r="AX2475" s="14" t="s">
        <v>81</v>
      </c>
      <c r="AY2475" s="249" t="s">
        <v>213</v>
      </c>
    </row>
    <row r="2476" s="2" customFormat="1" ht="16.5" customHeight="1">
      <c r="A2476" s="40"/>
      <c r="B2476" s="41"/>
      <c r="C2476" s="215" t="s">
        <v>3317</v>
      </c>
      <c r="D2476" s="215" t="s">
        <v>215</v>
      </c>
      <c r="E2476" s="216" t="s">
        <v>3318</v>
      </c>
      <c r="F2476" s="217" t="s">
        <v>3220</v>
      </c>
      <c r="G2476" s="218" t="s">
        <v>501</v>
      </c>
      <c r="H2476" s="219">
        <v>1</v>
      </c>
      <c r="I2476" s="220"/>
      <c r="J2476" s="221">
        <f>ROUND(I2476*H2476,2)</f>
        <v>0</v>
      </c>
      <c r="K2476" s="217" t="s">
        <v>19</v>
      </c>
      <c r="L2476" s="46"/>
      <c r="M2476" s="222" t="s">
        <v>19</v>
      </c>
      <c r="N2476" s="223" t="s">
        <v>45</v>
      </c>
      <c r="O2476" s="86"/>
      <c r="P2476" s="224">
        <f>O2476*H2476</f>
        <v>0</v>
      </c>
      <c r="Q2476" s="224">
        <v>0</v>
      </c>
      <c r="R2476" s="224">
        <f>Q2476*H2476</f>
        <v>0</v>
      </c>
      <c r="S2476" s="224">
        <v>0</v>
      </c>
      <c r="T2476" s="225">
        <f>S2476*H2476</f>
        <v>0</v>
      </c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R2476" s="226" t="s">
        <v>309</v>
      </c>
      <c r="AT2476" s="226" t="s">
        <v>215</v>
      </c>
      <c r="AU2476" s="226" t="s">
        <v>83</v>
      </c>
      <c r="AY2476" s="19" t="s">
        <v>213</v>
      </c>
      <c r="BE2476" s="227">
        <f>IF(N2476="základní",J2476,0)</f>
        <v>0</v>
      </c>
      <c r="BF2476" s="227">
        <f>IF(N2476="snížená",J2476,0)</f>
        <v>0</v>
      </c>
      <c r="BG2476" s="227">
        <f>IF(N2476="zákl. přenesená",J2476,0)</f>
        <v>0</v>
      </c>
      <c r="BH2476" s="227">
        <f>IF(N2476="sníž. přenesená",J2476,0)</f>
        <v>0</v>
      </c>
      <c r="BI2476" s="227">
        <f>IF(N2476="nulová",J2476,0)</f>
        <v>0</v>
      </c>
      <c r="BJ2476" s="19" t="s">
        <v>81</v>
      </c>
      <c r="BK2476" s="227">
        <f>ROUND(I2476*H2476,2)</f>
        <v>0</v>
      </c>
      <c r="BL2476" s="19" t="s">
        <v>309</v>
      </c>
      <c r="BM2476" s="226" t="s">
        <v>3319</v>
      </c>
    </row>
    <row r="2477" s="13" customFormat="1">
      <c r="A2477" s="13"/>
      <c r="B2477" s="228"/>
      <c r="C2477" s="229"/>
      <c r="D2477" s="230" t="s">
        <v>222</v>
      </c>
      <c r="E2477" s="231" t="s">
        <v>19</v>
      </c>
      <c r="F2477" s="232" t="s">
        <v>3177</v>
      </c>
      <c r="G2477" s="229"/>
      <c r="H2477" s="231" t="s">
        <v>19</v>
      </c>
      <c r="I2477" s="233"/>
      <c r="J2477" s="229"/>
      <c r="K2477" s="229"/>
      <c r="L2477" s="234"/>
      <c r="M2477" s="235"/>
      <c r="N2477" s="236"/>
      <c r="O2477" s="236"/>
      <c r="P2477" s="236"/>
      <c r="Q2477" s="236"/>
      <c r="R2477" s="236"/>
      <c r="S2477" s="236"/>
      <c r="T2477" s="237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38" t="s">
        <v>222</v>
      </c>
      <c r="AU2477" s="238" t="s">
        <v>83</v>
      </c>
      <c r="AV2477" s="13" t="s">
        <v>81</v>
      </c>
      <c r="AW2477" s="13" t="s">
        <v>34</v>
      </c>
      <c r="AX2477" s="13" t="s">
        <v>74</v>
      </c>
      <c r="AY2477" s="238" t="s">
        <v>213</v>
      </c>
    </row>
    <row r="2478" s="14" customFormat="1">
      <c r="A2478" s="14"/>
      <c r="B2478" s="239"/>
      <c r="C2478" s="240"/>
      <c r="D2478" s="230" t="s">
        <v>222</v>
      </c>
      <c r="E2478" s="241" t="s">
        <v>19</v>
      </c>
      <c r="F2478" s="242" t="s">
        <v>3320</v>
      </c>
      <c r="G2478" s="240"/>
      <c r="H2478" s="243">
        <v>1</v>
      </c>
      <c r="I2478" s="244"/>
      <c r="J2478" s="240"/>
      <c r="K2478" s="240"/>
      <c r="L2478" s="245"/>
      <c r="M2478" s="246"/>
      <c r="N2478" s="247"/>
      <c r="O2478" s="247"/>
      <c r="P2478" s="247"/>
      <c r="Q2478" s="247"/>
      <c r="R2478" s="247"/>
      <c r="S2478" s="247"/>
      <c r="T2478" s="248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49" t="s">
        <v>222</v>
      </c>
      <c r="AU2478" s="249" t="s">
        <v>83</v>
      </c>
      <c r="AV2478" s="14" t="s">
        <v>83</v>
      </c>
      <c r="AW2478" s="14" t="s">
        <v>34</v>
      </c>
      <c r="AX2478" s="14" t="s">
        <v>81</v>
      </c>
      <c r="AY2478" s="249" t="s">
        <v>213</v>
      </c>
    </row>
    <row r="2479" s="2" customFormat="1" ht="21.75" customHeight="1">
      <c r="A2479" s="40"/>
      <c r="B2479" s="41"/>
      <c r="C2479" s="215" t="s">
        <v>3321</v>
      </c>
      <c r="D2479" s="215" t="s">
        <v>215</v>
      </c>
      <c r="E2479" s="216" t="s">
        <v>3322</v>
      </c>
      <c r="F2479" s="217" t="s">
        <v>3238</v>
      </c>
      <c r="G2479" s="218" t="s">
        <v>501</v>
      </c>
      <c r="H2479" s="219">
        <v>1</v>
      </c>
      <c r="I2479" s="220"/>
      <c r="J2479" s="221">
        <f>ROUND(I2479*H2479,2)</f>
        <v>0</v>
      </c>
      <c r="K2479" s="217" t="s">
        <v>19</v>
      </c>
      <c r="L2479" s="46"/>
      <c r="M2479" s="222" t="s">
        <v>19</v>
      </c>
      <c r="N2479" s="223" t="s">
        <v>45</v>
      </c>
      <c r="O2479" s="86"/>
      <c r="P2479" s="224">
        <f>O2479*H2479</f>
        <v>0</v>
      </c>
      <c r="Q2479" s="224">
        <v>0</v>
      </c>
      <c r="R2479" s="224">
        <f>Q2479*H2479</f>
        <v>0</v>
      </c>
      <c r="S2479" s="224">
        <v>0</v>
      </c>
      <c r="T2479" s="225">
        <f>S2479*H2479</f>
        <v>0</v>
      </c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R2479" s="226" t="s">
        <v>309</v>
      </c>
      <c r="AT2479" s="226" t="s">
        <v>215</v>
      </c>
      <c r="AU2479" s="226" t="s">
        <v>83</v>
      </c>
      <c r="AY2479" s="19" t="s">
        <v>213</v>
      </c>
      <c r="BE2479" s="227">
        <f>IF(N2479="základní",J2479,0)</f>
        <v>0</v>
      </c>
      <c r="BF2479" s="227">
        <f>IF(N2479="snížená",J2479,0)</f>
        <v>0</v>
      </c>
      <c r="BG2479" s="227">
        <f>IF(N2479="zákl. přenesená",J2479,0)</f>
        <v>0</v>
      </c>
      <c r="BH2479" s="227">
        <f>IF(N2479="sníž. přenesená",J2479,0)</f>
        <v>0</v>
      </c>
      <c r="BI2479" s="227">
        <f>IF(N2479="nulová",J2479,0)</f>
        <v>0</v>
      </c>
      <c r="BJ2479" s="19" t="s">
        <v>81</v>
      </c>
      <c r="BK2479" s="227">
        <f>ROUND(I2479*H2479,2)</f>
        <v>0</v>
      </c>
      <c r="BL2479" s="19" t="s">
        <v>309</v>
      </c>
      <c r="BM2479" s="226" t="s">
        <v>3323</v>
      </c>
    </row>
    <row r="2480" s="13" customFormat="1">
      <c r="A2480" s="13"/>
      <c r="B2480" s="228"/>
      <c r="C2480" s="229"/>
      <c r="D2480" s="230" t="s">
        <v>222</v>
      </c>
      <c r="E2480" s="231" t="s">
        <v>19</v>
      </c>
      <c r="F2480" s="232" t="s">
        <v>3177</v>
      </c>
      <c r="G2480" s="229"/>
      <c r="H2480" s="231" t="s">
        <v>19</v>
      </c>
      <c r="I2480" s="233"/>
      <c r="J2480" s="229"/>
      <c r="K2480" s="229"/>
      <c r="L2480" s="234"/>
      <c r="M2480" s="235"/>
      <c r="N2480" s="236"/>
      <c r="O2480" s="236"/>
      <c r="P2480" s="236"/>
      <c r="Q2480" s="236"/>
      <c r="R2480" s="236"/>
      <c r="S2480" s="236"/>
      <c r="T2480" s="237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38" t="s">
        <v>222</v>
      </c>
      <c r="AU2480" s="238" t="s">
        <v>83</v>
      </c>
      <c r="AV2480" s="13" t="s">
        <v>81</v>
      </c>
      <c r="AW2480" s="13" t="s">
        <v>34</v>
      </c>
      <c r="AX2480" s="13" t="s">
        <v>74</v>
      </c>
      <c r="AY2480" s="238" t="s">
        <v>213</v>
      </c>
    </row>
    <row r="2481" s="14" customFormat="1">
      <c r="A2481" s="14"/>
      <c r="B2481" s="239"/>
      <c r="C2481" s="240"/>
      <c r="D2481" s="230" t="s">
        <v>222</v>
      </c>
      <c r="E2481" s="241" t="s">
        <v>19</v>
      </c>
      <c r="F2481" s="242" t="s">
        <v>3324</v>
      </c>
      <c r="G2481" s="240"/>
      <c r="H2481" s="243">
        <v>1</v>
      </c>
      <c r="I2481" s="244"/>
      <c r="J2481" s="240"/>
      <c r="K2481" s="240"/>
      <c r="L2481" s="245"/>
      <c r="M2481" s="246"/>
      <c r="N2481" s="247"/>
      <c r="O2481" s="247"/>
      <c r="P2481" s="247"/>
      <c r="Q2481" s="247"/>
      <c r="R2481" s="247"/>
      <c r="S2481" s="247"/>
      <c r="T2481" s="248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49" t="s">
        <v>222</v>
      </c>
      <c r="AU2481" s="249" t="s">
        <v>83</v>
      </c>
      <c r="AV2481" s="14" t="s">
        <v>83</v>
      </c>
      <c r="AW2481" s="14" t="s">
        <v>34</v>
      </c>
      <c r="AX2481" s="14" t="s">
        <v>81</v>
      </c>
      <c r="AY2481" s="249" t="s">
        <v>213</v>
      </c>
    </row>
    <row r="2482" s="2" customFormat="1" ht="21.75" customHeight="1">
      <c r="A2482" s="40"/>
      <c r="B2482" s="41"/>
      <c r="C2482" s="215" t="s">
        <v>3325</v>
      </c>
      <c r="D2482" s="215" t="s">
        <v>215</v>
      </c>
      <c r="E2482" s="216" t="s">
        <v>3326</v>
      </c>
      <c r="F2482" s="217" t="s">
        <v>3327</v>
      </c>
      <c r="G2482" s="218" t="s">
        <v>501</v>
      </c>
      <c r="H2482" s="219">
        <v>1</v>
      </c>
      <c r="I2482" s="220"/>
      <c r="J2482" s="221">
        <f>ROUND(I2482*H2482,2)</f>
        <v>0</v>
      </c>
      <c r="K2482" s="217" t="s">
        <v>19</v>
      </c>
      <c r="L2482" s="46"/>
      <c r="M2482" s="222" t="s">
        <v>19</v>
      </c>
      <c r="N2482" s="223" t="s">
        <v>45</v>
      </c>
      <c r="O2482" s="86"/>
      <c r="P2482" s="224">
        <f>O2482*H2482</f>
        <v>0</v>
      </c>
      <c r="Q2482" s="224">
        <v>0</v>
      </c>
      <c r="R2482" s="224">
        <f>Q2482*H2482</f>
        <v>0</v>
      </c>
      <c r="S2482" s="224">
        <v>0</v>
      </c>
      <c r="T2482" s="225">
        <f>S2482*H2482</f>
        <v>0</v>
      </c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R2482" s="226" t="s">
        <v>309</v>
      </c>
      <c r="AT2482" s="226" t="s">
        <v>215</v>
      </c>
      <c r="AU2482" s="226" t="s">
        <v>83</v>
      </c>
      <c r="AY2482" s="19" t="s">
        <v>213</v>
      </c>
      <c r="BE2482" s="227">
        <f>IF(N2482="základní",J2482,0)</f>
        <v>0</v>
      </c>
      <c r="BF2482" s="227">
        <f>IF(N2482="snížená",J2482,0)</f>
        <v>0</v>
      </c>
      <c r="BG2482" s="227">
        <f>IF(N2482="zákl. přenesená",J2482,0)</f>
        <v>0</v>
      </c>
      <c r="BH2482" s="227">
        <f>IF(N2482="sníž. přenesená",J2482,0)</f>
        <v>0</v>
      </c>
      <c r="BI2482" s="227">
        <f>IF(N2482="nulová",J2482,0)</f>
        <v>0</v>
      </c>
      <c r="BJ2482" s="19" t="s">
        <v>81</v>
      </c>
      <c r="BK2482" s="227">
        <f>ROUND(I2482*H2482,2)</f>
        <v>0</v>
      </c>
      <c r="BL2482" s="19" t="s">
        <v>309</v>
      </c>
      <c r="BM2482" s="226" t="s">
        <v>3328</v>
      </c>
    </row>
    <row r="2483" s="13" customFormat="1">
      <c r="A2483" s="13"/>
      <c r="B2483" s="228"/>
      <c r="C2483" s="229"/>
      <c r="D2483" s="230" t="s">
        <v>222</v>
      </c>
      <c r="E2483" s="231" t="s">
        <v>19</v>
      </c>
      <c r="F2483" s="232" t="s">
        <v>3177</v>
      </c>
      <c r="G2483" s="229"/>
      <c r="H2483" s="231" t="s">
        <v>19</v>
      </c>
      <c r="I2483" s="233"/>
      <c r="J2483" s="229"/>
      <c r="K2483" s="229"/>
      <c r="L2483" s="234"/>
      <c r="M2483" s="235"/>
      <c r="N2483" s="236"/>
      <c r="O2483" s="236"/>
      <c r="P2483" s="236"/>
      <c r="Q2483" s="236"/>
      <c r="R2483" s="236"/>
      <c r="S2483" s="236"/>
      <c r="T2483" s="237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38" t="s">
        <v>222</v>
      </c>
      <c r="AU2483" s="238" t="s">
        <v>83</v>
      </c>
      <c r="AV2483" s="13" t="s">
        <v>81</v>
      </c>
      <c r="AW2483" s="13" t="s">
        <v>34</v>
      </c>
      <c r="AX2483" s="13" t="s">
        <v>74</v>
      </c>
      <c r="AY2483" s="238" t="s">
        <v>213</v>
      </c>
    </row>
    <row r="2484" s="14" customFormat="1">
      <c r="A2484" s="14"/>
      <c r="B2484" s="239"/>
      <c r="C2484" s="240"/>
      <c r="D2484" s="230" t="s">
        <v>222</v>
      </c>
      <c r="E2484" s="241" t="s">
        <v>19</v>
      </c>
      <c r="F2484" s="242" t="s">
        <v>3329</v>
      </c>
      <c r="G2484" s="240"/>
      <c r="H2484" s="243">
        <v>1</v>
      </c>
      <c r="I2484" s="244"/>
      <c r="J2484" s="240"/>
      <c r="K2484" s="240"/>
      <c r="L2484" s="245"/>
      <c r="M2484" s="246"/>
      <c r="N2484" s="247"/>
      <c r="O2484" s="247"/>
      <c r="P2484" s="247"/>
      <c r="Q2484" s="247"/>
      <c r="R2484" s="247"/>
      <c r="S2484" s="247"/>
      <c r="T2484" s="248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T2484" s="249" t="s">
        <v>222</v>
      </c>
      <c r="AU2484" s="249" t="s">
        <v>83</v>
      </c>
      <c r="AV2484" s="14" t="s">
        <v>83</v>
      </c>
      <c r="AW2484" s="14" t="s">
        <v>34</v>
      </c>
      <c r="AX2484" s="14" t="s">
        <v>81</v>
      </c>
      <c r="AY2484" s="249" t="s">
        <v>213</v>
      </c>
    </row>
    <row r="2485" s="2" customFormat="1" ht="16.5" customHeight="1">
      <c r="A2485" s="40"/>
      <c r="B2485" s="41"/>
      <c r="C2485" s="215" t="s">
        <v>3330</v>
      </c>
      <c r="D2485" s="215" t="s">
        <v>215</v>
      </c>
      <c r="E2485" s="216" t="s">
        <v>3331</v>
      </c>
      <c r="F2485" s="217" t="s">
        <v>3220</v>
      </c>
      <c r="G2485" s="218" t="s">
        <v>501</v>
      </c>
      <c r="H2485" s="219">
        <v>1</v>
      </c>
      <c r="I2485" s="220"/>
      <c r="J2485" s="221">
        <f>ROUND(I2485*H2485,2)</f>
        <v>0</v>
      </c>
      <c r="K2485" s="217" t="s">
        <v>19</v>
      </c>
      <c r="L2485" s="46"/>
      <c r="M2485" s="222" t="s">
        <v>19</v>
      </c>
      <c r="N2485" s="223" t="s">
        <v>45</v>
      </c>
      <c r="O2485" s="86"/>
      <c r="P2485" s="224">
        <f>O2485*H2485</f>
        <v>0</v>
      </c>
      <c r="Q2485" s="224">
        <v>0</v>
      </c>
      <c r="R2485" s="224">
        <f>Q2485*H2485</f>
        <v>0</v>
      </c>
      <c r="S2485" s="224">
        <v>0</v>
      </c>
      <c r="T2485" s="225">
        <f>S2485*H2485</f>
        <v>0</v>
      </c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R2485" s="226" t="s">
        <v>309</v>
      </c>
      <c r="AT2485" s="226" t="s">
        <v>215</v>
      </c>
      <c r="AU2485" s="226" t="s">
        <v>83</v>
      </c>
      <c r="AY2485" s="19" t="s">
        <v>213</v>
      </c>
      <c r="BE2485" s="227">
        <f>IF(N2485="základní",J2485,0)</f>
        <v>0</v>
      </c>
      <c r="BF2485" s="227">
        <f>IF(N2485="snížená",J2485,0)</f>
        <v>0</v>
      </c>
      <c r="BG2485" s="227">
        <f>IF(N2485="zákl. přenesená",J2485,0)</f>
        <v>0</v>
      </c>
      <c r="BH2485" s="227">
        <f>IF(N2485="sníž. přenesená",J2485,0)</f>
        <v>0</v>
      </c>
      <c r="BI2485" s="227">
        <f>IF(N2485="nulová",J2485,0)</f>
        <v>0</v>
      </c>
      <c r="BJ2485" s="19" t="s">
        <v>81</v>
      </c>
      <c r="BK2485" s="227">
        <f>ROUND(I2485*H2485,2)</f>
        <v>0</v>
      </c>
      <c r="BL2485" s="19" t="s">
        <v>309</v>
      </c>
      <c r="BM2485" s="226" t="s">
        <v>3332</v>
      </c>
    </row>
    <row r="2486" s="13" customFormat="1">
      <c r="A2486" s="13"/>
      <c r="B2486" s="228"/>
      <c r="C2486" s="229"/>
      <c r="D2486" s="230" t="s">
        <v>222</v>
      </c>
      <c r="E2486" s="231" t="s">
        <v>19</v>
      </c>
      <c r="F2486" s="232" t="s">
        <v>3177</v>
      </c>
      <c r="G2486" s="229"/>
      <c r="H2486" s="231" t="s">
        <v>19</v>
      </c>
      <c r="I2486" s="233"/>
      <c r="J2486" s="229"/>
      <c r="K2486" s="229"/>
      <c r="L2486" s="234"/>
      <c r="M2486" s="235"/>
      <c r="N2486" s="236"/>
      <c r="O2486" s="236"/>
      <c r="P2486" s="236"/>
      <c r="Q2486" s="236"/>
      <c r="R2486" s="236"/>
      <c r="S2486" s="236"/>
      <c r="T2486" s="237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38" t="s">
        <v>222</v>
      </c>
      <c r="AU2486" s="238" t="s">
        <v>83</v>
      </c>
      <c r="AV2486" s="13" t="s">
        <v>81</v>
      </c>
      <c r="AW2486" s="13" t="s">
        <v>34</v>
      </c>
      <c r="AX2486" s="13" t="s">
        <v>74</v>
      </c>
      <c r="AY2486" s="238" t="s">
        <v>213</v>
      </c>
    </row>
    <row r="2487" s="14" customFormat="1">
      <c r="A2487" s="14"/>
      <c r="B2487" s="239"/>
      <c r="C2487" s="240"/>
      <c r="D2487" s="230" t="s">
        <v>222</v>
      </c>
      <c r="E2487" s="241" t="s">
        <v>19</v>
      </c>
      <c r="F2487" s="242" t="s">
        <v>3333</v>
      </c>
      <c r="G2487" s="240"/>
      <c r="H2487" s="243">
        <v>1</v>
      </c>
      <c r="I2487" s="244"/>
      <c r="J2487" s="240"/>
      <c r="K2487" s="240"/>
      <c r="L2487" s="245"/>
      <c r="M2487" s="246"/>
      <c r="N2487" s="247"/>
      <c r="O2487" s="247"/>
      <c r="P2487" s="247"/>
      <c r="Q2487" s="247"/>
      <c r="R2487" s="247"/>
      <c r="S2487" s="247"/>
      <c r="T2487" s="248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49" t="s">
        <v>222</v>
      </c>
      <c r="AU2487" s="249" t="s">
        <v>83</v>
      </c>
      <c r="AV2487" s="14" t="s">
        <v>83</v>
      </c>
      <c r="AW2487" s="14" t="s">
        <v>34</v>
      </c>
      <c r="AX2487" s="14" t="s">
        <v>81</v>
      </c>
      <c r="AY2487" s="249" t="s">
        <v>213</v>
      </c>
    </row>
    <row r="2488" s="2" customFormat="1" ht="21.75" customHeight="1">
      <c r="A2488" s="40"/>
      <c r="B2488" s="41"/>
      <c r="C2488" s="215" t="s">
        <v>3334</v>
      </c>
      <c r="D2488" s="215" t="s">
        <v>215</v>
      </c>
      <c r="E2488" s="216" t="s">
        <v>2904</v>
      </c>
      <c r="F2488" s="217" t="s">
        <v>3238</v>
      </c>
      <c r="G2488" s="218" t="s">
        <v>501</v>
      </c>
      <c r="H2488" s="219">
        <v>1</v>
      </c>
      <c r="I2488" s="220"/>
      <c r="J2488" s="221">
        <f>ROUND(I2488*H2488,2)</f>
        <v>0</v>
      </c>
      <c r="K2488" s="217" t="s">
        <v>19</v>
      </c>
      <c r="L2488" s="46"/>
      <c r="M2488" s="222" t="s">
        <v>19</v>
      </c>
      <c r="N2488" s="223" t="s">
        <v>45</v>
      </c>
      <c r="O2488" s="86"/>
      <c r="P2488" s="224">
        <f>O2488*H2488</f>
        <v>0</v>
      </c>
      <c r="Q2488" s="224">
        <v>0</v>
      </c>
      <c r="R2488" s="224">
        <f>Q2488*H2488</f>
        <v>0</v>
      </c>
      <c r="S2488" s="224">
        <v>0</v>
      </c>
      <c r="T2488" s="225">
        <f>S2488*H2488</f>
        <v>0</v>
      </c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R2488" s="226" t="s">
        <v>309</v>
      </c>
      <c r="AT2488" s="226" t="s">
        <v>215</v>
      </c>
      <c r="AU2488" s="226" t="s">
        <v>83</v>
      </c>
      <c r="AY2488" s="19" t="s">
        <v>213</v>
      </c>
      <c r="BE2488" s="227">
        <f>IF(N2488="základní",J2488,0)</f>
        <v>0</v>
      </c>
      <c r="BF2488" s="227">
        <f>IF(N2488="snížená",J2488,0)</f>
        <v>0</v>
      </c>
      <c r="BG2488" s="227">
        <f>IF(N2488="zákl. přenesená",J2488,0)</f>
        <v>0</v>
      </c>
      <c r="BH2488" s="227">
        <f>IF(N2488="sníž. přenesená",J2488,0)</f>
        <v>0</v>
      </c>
      <c r="BI2488" s="227">
        <f>IF(N2488="nulová",J2488,0)</f>
        <v>0</v>
      </c>
      <c r="BJ2488" s="19" t="s">
        <v>81</v>
      </c>
      <c r="BK2488" s="227">
        <f>ROUND(I2488*H2488,2)</f>
        <v>0</v>
      </c>
      <c r="BL2488" s="19" t="s">
        <v>309</v>
      </c>
      <c r="BM2488" s="226" t="s">
        <v>3335</v>
      </c>
    </row>
    <row r="2489" s="13" customFormat="1">
      <c r="A2489" s="13"/>
      <c r="B2489" s="228"/>
      <c r="C2489" s="229"/>
      <c r="D2489" s="230" t="s">
        <v>222</v>
      </c>
      <c r="E2489" s="231" t="s">
        <v>19</v>
      </c>
      <c r="F2489" s="232" t="s">
        <v>3177</v>
      </c>
      <c r="G2489" s="229"/>
      <c r="H2489" s="231" t="s">
        <v>19</v>
      </c>
      <c r="I2489" s="233"/>
      <c r="J2489" s="229"/>
      <c r="K2489" s="229"/>
      <c r="L2489" s="234"/>
      <c r="M2489" s="235"/>
      <c r="N2489" s="236"/>
      <c r="O2489" s="236"/>
      <c r="P2489" s="236"/>
      <c r="Q2489" s="236"/>
      <c r="R2489" s="236"/>
      <c r="S2489" s="236"/>
      <c r="T2489" s="237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38" t="s">
        <v>222</v>
      </c>
      <c r="AU2489" s="238" t="s">
        <v>83</v>
      </c>
      <c r="AV2489" s="13" t="s">
        <v>81</v>
      </c>
      <c r="AW2489" s="13" t="s">
        <v>34</v>
      </c>
      <c r="AX2489" s="13" t="s">
        <v>74</v>
      </c>
      <c r="AY2489" s="238" t="s">
        <v>213</v>
      </c>
    </row>
    <row r="2490" s="14" customFormat="1">
      <c r="A2490" s="14"/>
      <c r="B2490" s="239"/>
      <c r="C2490" s="240"/>
      <c r="D2490" s="230" t="s">
        <v>222</v>
      </c>
      <c r="E2490" s="241" t="s">
        <v>19</v>
      </c>
      <c r="F2490" s="242" t="s">
        <v>3336</v>
      </c>
      <c r="G2490" s="240"/>
      <c r="H2490" s="243">
        <v>1</v>
      </c>
      <c r="I2490" s="244"/>
      <c r="J2490" s="240"/>
      <c r="K2490" s="240"/>
      <c r="L2490" s="245"/>
      <c r="M2490" s="246"/>
      <c r="N2490" s="247"/>
      <c r="O2490" s="247"/>
      <c r="P2490" s="247"/>
      <c r="Q2490" s="247"/>
      <c r="R2490" s="247"/>
      <c r="S2490" s="247"/>
      <c r="T2490" s="248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49" t="s">
        <v>222</v>
      </c>
      <c r="AU2490" s="249" t="s">
        <v>83</v>
      </c>
      <c r="AV2490" s="14" t="s">
        <v>83</v>
      </c>
      <c r="AW2490" s="14" t="s">
        <v>34</v>
      </c>
      <c r="AX2490" s="14" t="s">
        <v>81</v>
      </c>
      <c r="AY2490" s="249" t="s">
        <v>213</v>
      </c>
    </row>
    <row r="2491" s="2" customFormat="1" ht="16.5" customHeight="1">
      <c r="A2491" s="40"/>
      <c r="B2491" s="41"/>
      <c r="C2491" s="215" t="s">
        <v>3337</v>
      </c>
      <c r="D2491" s="215" t="s">
        <v>215</v>
      </c>
      <c r="E2491" s="216" t="s">
        <v>3338</v>
      </c>
      <c r="F2491" s="217" t="s">
        <v>3200</v>
      </c>
      <c r="G2491" s="218" t="s">
        <v>501</v>
      </c>
      <c r="H2491" s="219">
        <v>2</v>
      </c>
      <c r="I2491" s="220"/>
      <c r="J2491" s="221">
        <f>ROUND(I2491*H2491,2)</f>
        <v>0</v>
      </c>
      <c r="K2491" s="217" t="s">
        <v>19</v>
      </c>
      <c r="L2491" s="46"/>
      <c r="M2491" s="222" t="s">
        <v>19</v>
      </c>
      <c r="N2491" s="223" t="s">
        <v>45</v>
      </c>
      <c r="O2491" s="86"/>
      <c r="P2491" s="224">
        <f>O2491*H2491</f>
        <v>0</v>
      </c>
      <c r="Q2491" s="224">
        <v>0</v>
      </c>
      <c r="R2491" s="224">
        <f>Q2491*H2491</f>
        <v>0</v>
      </c>
      <c r="S2491" s="224">
        <v>0</v>
      </c>
      <c r="T2491" s="225">
        <f>S2491*H2491</f>
        <v>0</v>
      </c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R2491" s="226" t="s">
        <v>309</v>
      </c>
      <c r="AT2491" s="226" t="s">
        <v>215</v>
      </c>
      <c r="AU2491" s="226" t="s">
        <v>83</v>
      </c>
      <c r="AY2491" s="19" t="s">
        <v>213</v>
      </c>
      <c r="BE2491" s="227">
        <f>IF(N2491="základní",J2491,0)</f>
        <v>0</v>
      </c>
      <c r="BF2491" s="227">
        <f>IF(N2491="snížená",J2491,0)</f>
        <v>0</v>
      </c>
      <c r="BG2491" s="227">
        <f>IF(N2491="zákl. přenesená",J2491,0)</f>
        <v>0</v>
      </c>
      <c r="BH2491" s="227">
        <f>IF(N2491="sníž. přenesená",J2491,0)</f>
        <v>0</v>
      </c>
      <c r="BI2491" s="227">
        <f>IF(N2491="nulová",J2491,0)</f>
        <v>0</v>
      </c>
      <c r="BJ2491" s="19" t="s">
        <v>81</v>
      </c>
      <c r="BK2491" s="227">
        <f>ROUND(I2491*H2491,2)</f>
        <v>0</v>
      </c>
      <c r="BL2491" s="19" t="s">
        <v>309</v>
      </c>
      <c r="BM2491" s="226" t="s">
        <v>3339</v>
      </c>
    </row>
    <row r="2492" s="13" customFormat="1">
      <c r="A2492" s="13"/>
      <c r="B2492" s="228"/>
      <c r="C2492" s="229"/>
      <c r="D2492" s="230" t="s">
        <v>222</v>
      </c>
      <c r="E2492" s="231" t="s">
        <v>19</v>
      </c>
      <c r="F2492" s="232" t="s">
        <v>3177</v>
      </c>
      <c r="G2492" s="229"/>
      <c r="H2492" s="231" t="s">
        <v>19</v>
      </c>
      <c r="I2492" s="233"/>
      <c r="J2492" s="229"/>
      <c r="K2492" s="229"/>
      <c r="L2492" s="234"/>
      <c r="M2492" s="235"/>
      <c r="N2492" s="236"/>
      <c r="O2492" s="236"/>
      <c r="P2492" s="236"/>
      <c r="Q2492" s="236"/>
      <c r="R2492" s="236"/>
      <c r="S2492" s="236"/>
      <c r="T2492" s="237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38" t="s">
        <v>222</v>
      </c>
      <c r="AU2492" s="238" t="s">
        <v>83</v>
      </c>
      <c r="AV2492" s="13" t="s">
        <v>81</v>
      </c>
      <c r="AW2492" s="13" t="s">
        <v>34</v>
      </c>
      <c r="AX2492" s="13" t="s">
        <v>74</v>
      </c>
      <c r="AY2492" s="238" t="s">
        <v>213</v>
      </c>
    </row>
    <row r="2493" s="14" customFormat="1">
      <c r="A2493" s="14"/>
      <c r="B2493" s="239"/>
      <c r="C2493" s="240"/>
      <c r="D2493" s="230" t="s">
        <v>222</v>
      </c>
      <c r="E2493" s="241" t="s">
        <v>19</v>
      </c>
      <c r="F2493" s="242" t="s">
        <v>3340</v>
      </c>
      <c r="G2493" s="240"/>
      <c r="H2493" s="243">
        <v>2</v>
      </c>
      <c r="I2493" s="244"/>
      <c r="J2493" s="240"/>
      <c r="K2493" s="240"/>
      <c r="L2493" s="245"/>
      <c r="M2493" s="246"/>
      <c r="N2493" s="247"/>
      <c r="O2493" s="247"/>
      <c r="P2493" s="247"/>
      <c r="Q2493" s="247"/>
      <c r="R2493" s="247"/>
      <c r="S2493" s="247"/>
      <c r="T2493" s="248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49" t="s">
        <v>222</v>
      </c>
      <c r="AU2493" s="249" t="s">
        <v>83</v>
      </c>
      <c r="AV2493" s="14" t="s">
        <v>83</v>
      </c>
      <c r="AW2493" s="14" t="s">
        <v>34</v>
      </c>
      <c r="AX2493" s="14" t="s">
        <v>81</v>
      </c>
      <c r="AY2493" s="249" t="s">
        <v>213</v>
      </c>
    </row>
    <row r="2494" s="2" customFormat="1" ht="16.5" customHeight="1">
      <c r="A2494" s="40"/>
      <c r="B2494" s="41"/>
      <c r="C2494" s="215" t="s">
        <v>3341</v>
      </c>
      <c r="D2494" s="215" t="s">
        <v>215</v>
      </c>
      <c r="E2494" s="216" t="s">
        <v>3342</v>
      </c>
      <c r="F2494" s="217" t="s">
        <v>3343</v>
      </c>
      <c r="G2494" s="218" t="s">
        <v>501</v>
      </c>
      <c r="H2494" s="219">
        <v>4</v>
      </c>
      <c r="I2494" s="220"/>
      <c r="J2494" s="221">
        <f>ROUND(I2494*H2494,2)</f>
        <v>0</v>
      </c>
      <c r="K2494" s="217" t="s">
        <v>19</v>
      </c>
      <c r="L2494" s="46"/>
      <c r="M2494" s="222" t="s">
        <v>19</v>
      </c>
      <c r="N2494" s="223" t="s">
        <v>45</v>
      </c>
      <c r="O2494" s="86"/>
      <c r="P2494" s="224">
        <f>O2494*H2494</f>
        <v>0</v>
      </c>
      <c r="Q2494" s="224">
        <v>0</v>
      </c>
      <c r="R2494" s="224">
        <f>Q2494*H2494</f>
        <v>0</v>
      </c>
      <c r="S2494" s="224">
        <v>0</v>
      </c>
      <c r="T2494" s="225">
        <f>S2494*H2494</f>
        <v>0</v>
      </c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R2494" s="226" t="s">
        <v>309</v>
      </c>
      <c r="AT2494" s="226" t="s">
        <v>215</v>
      </c>
      <c r="AU2494" s="226" t="s">
        <v>83</v>
      </c>
      <c r="AY2494" s="19" t="s">
        <v>213</v>
      </c>
      <c r="BE2494" s="227">
        <f>IF(N2494="základní",J2494,0)</f>
        <v>0</v>
      </c>
      <c r="BF2494" s="227">
        <f>IF(N2494="snížená",J2494,0)</f>
        <v>0</v>
      </c>
      <c r="BG2494" s="227">
        <f>IF(N2494="zákl. přenesená",J2494,0)</f>
        <v>0</v>
      </c>
      <c r="BH2494" s="227">
        <f>IF(N2494="sníž. přenesená",J2494,0)</f>
        <v>0</v>
      </c>
      <c r="BI2494" s="227">
        <f>IF(N2494="nulová",J2494,0)</f>
        <v>0</v>
      </c>
      <c r="BJ2494" s="19" t="s">
        <v>81</v>
      </c>
      <c r="BK2494" s="227">
        <f>ROUND(I2494*H2494,2)</f>
        <v>0</v>
      </c>
      <c r="BL2494" s="19" t="s">
        <v>309</v>
      </c>
      <c r="BM2494" s="226" t="s">
        <v>3344</v>
      </c>
    </row>
    <row r="2495" s="2" customFormat="1">
      <c r="A2495" s="40"/>
      <c r="B2495" s="41"/>
      <c r="C2495" s="215" t="s">
        <v>3345</v>
      </c>
      <c r="D2495" s="215" t="s">
        <v>215</v>
      </c>
      <c r="E2495" s="216" t="s">
        <v>3346</v>
      </c>
      <c r="F2495" s="217" t="s">
        <v>3347</v>
      </c>
      <c r="G2495" s="218" t="s">
        <v>1808</v>
      </c>
      <c r="H2495" s="282"/>
      <c r="I2495" s="220"/>
      <c r="J2495" s="221">
        <f>ROUND(I2495*H2495,2)</f>
        <v>0</v>
      </c>
      <c r="K2495" s="217" t="s">
        <v>219</v>
      </c>
      <c r="L2495" s="46"/>
      <c r="M2495" s="222" t="s">
        <v>19</v>
      </c>
      <c r="N2495" s="223" t="s">
        <v>45</v>
      </c>
      <c r="O2495" s="86"/>
      <c r="P2495" s="224">
        <f>O2495*H2495</f>
        <v>0</v>
      </c>
      <c r="Q2495" s="224">
        <v>0</v>
      </c>
      <c r="R2495" s="224">
        <f>Q2495*H2495</f>
        <v>0</v>
      </c>
      <c r="S2495" s="224">
        <v>0</v>
      </c>
      <c r="T2495" s="225">
        <f>S2495*H2495</f>
        <v>0</v>
      </c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R2495" s="226" t="s">
        <v>309</v>
      </c>
      <c r="AT2495" s="226" t="s">
        <v>215</v>
      </c>
      <c r="AU2495" s="226" t="s">
        <v>83</v>
      </c>
      <c r="AY2495" s="19" t="s">
        <v>213</v>
      </c>
      <c r="BE2495" s="227">
        <f>IF(N2495="základní",J2495,0)</f>
        <v>0</v>
      </c>
      <c r="BF2495" s="227">
        <f>IF(N2495="snížená",J2495,0)</f>
        <v>0</v>
      </c>
      <c r="BG2495" s="227">
        <f>IF(N2495="zákl. přenesená",J2495,0)</f>
        <v>0</v>
      </c>
      <c r="BH2495" s="227">
        <f>IF(N2495="sníž. přenesená",J2495,0)</f>
        <v>0</v>
      </c>
      <c r="BI2495" s="227">
        <f>IF(N2495="nulová",J2495,0)</f>
        <v>0</v>
      </c>
      <c r="BJ2495" s="19" t="s">
        <v>81</v>
      </c>
      <c r="BK2495" s="227">
        <f>ROUND(I2495*H2495,2)</f>
        <v>0</v>
      </c>
      <c r="BL2495" s="19" t="s">
        <v>309</v>
      </c>
      <c r="BM2495" s="226" t="s">
        <v>3348</v>
      </c>
    </row>
    <row r="2496" s="12" customFormat="1" ht="22.8" customHeight="1">
      <c r="A2496" s="12"/>
      <c r="B2496" s="199"/>
      <c r="C2496" s="200"/>
      <c r="D2496" s="201" t="s">
        <v>73</v>
      </c>
      <c r="E2496" s="213" t="s">
        <v>3349</v>
      </c>
      <c r="F2496" s="213" t="s">
        <v>3350</v>
      </c>
      <c r="G2496" s="200"/>
      <c r="H2496" s="200"/>
      <c r="I2496" s="203"/>
      <c r="J2496" s="214">
        <f>BK2496</f>
        <v>0</v>
      </c>
      <c r="K2496" s="200"/>
      <c r="L2496" s="205"/>
      <c r="M2496" s="206"/>
      <c r="N2496" s="207"/>
      <c r="O2496" s="207"/>
      <c r="P2496" s="208">
        <f>SUM(P2497:P2582)</f>
        <v>0</v>
      </c>
      <c r="Q2496" s="207"/>
      <c r="R2496" s="208">
        <f>SUM(R2497:R2582)</f>
        <v>0.00010620000000000001</v>
      </c>
      <c r="S2496" s="207"/>
      <c r="T2496" s="209">
        <f>SUM(T2497:T2582)</f>
        <v>1.7676370000000001</v>
      </c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12"/>
      <c r="AR2496" s="210" t="s">
        <v>83</v>
      </c>
      <c r="AT2496" s="211" t="s">
        <v>73</v>
      </c>
      <c r="AU2496" s="211" t="s">
        <v>81</v>
      </c>
      <c r="AY2496" s="210" t="s">
        <v>213</v>
      </c>
      <c r="BK2496" s="212">
        <f>SUM(BK2497:BK2582)</f>
        <v>0</v>
      </c>
    </row>
    <row r="2497" s="2" customFormat="1" ht="16.5" customHeight="1">
      <c r="A2497" s="40"/>
      <c r="B2497" s="41"/>
      <c r="C2497" s="215" t="s">
        <v>3351</v>
      </c>
      <c r="D2497" s="215" t="s">
        <v>215</v>
      </c>
      <c r="E2497" s="216" t="s">
        <v>3352</v>
      </c>
      <c r="F2497" s="217" t="s">
        <v>3353</v>
      </c>
      <c r="G2497" s="218" t="s">
        <v>236</v>
      </c>
      <c r="H2497" s="219">
        <v>21.013999999999999</v>
      </c>
      <c r="I2497" s="220"/>
      <c r="J2497" s="221">
        <f>ROUND(I2497*H2497,2)</f>
        <v>0</v>
      </c>
      <c r="K2497" s="217" t="s">
        <v>219</v>
      </c>
      <c r="L2497" s="46"/>
      <c r="M2497" s="222" t="s">
        <v>19</v>
      </c>
      <c r="N2497" s="223" t="s">
        <v>45</v>
      </c>
      <c r="O2497" s="86"/>
      <c r="P2497" s="224">
        <f>O2497*H2497</f>
        <v>0</v>
      </c>
      <c r="Q2497" s="224">
        <v>0</v>
      </c>
      <c r="R2497" s="224">
        <f>Q2497*H2497</f>
        <v>0</v>
      </c>
      <c r="S2497" s="224">
        <v>0.017000000000000001</v>
      </c>
      <c r="T2497" s="225">
        <f>S2497*H2497</f>
        <v>0.357238</v>
      </c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R2497" s="226" t="s">
        <v>309</v>
      </c>
      <c r="AT2497" s="226" t="s">
        <v>215</v>
      </c>
      <c r="AU2497" s="226" t="s">
        <v>83</v>
      </c>
      <c r="AY2497" s="19" t="s">
        <v>213</v>
      </c>
      <c r="BE2497" s="227">
        <f>IF(N2497="základní",J2497,0)</f>
        <v>0</v>
      </c>
      <c r="BF2497" s="227">
        <f>IF(N2497="snížená",J2497,0)</f>
        <v>0</v>
      </c>
      <c r="BG2497" s="227">
        <f>IF(N2497="zákl. přenesená",J2497,0)</f>
        <v>0</v>
      </c>
      <c r="BH2497" s="227">
        <f>IF(N2497="sníž. přenesená",J2497,0)</f>
        <v>0</v>
      </c>
      <c r="BI2497" s="227">
        <f>IF(N2497="nulová",J2497,0)</f>
        <v>0</v>
      </c>
      <c r="BJ2497" s="19" t="s">
        <v>81</v>
      </c>
      <c r="BK2497" s="227">
        <f>ROUND(I2497*H2497,2)</f>
        <v>0</v>
      </c>
      <c r="BL2497" s="19" t="s">
        <v>309</v>
      </c>
      <c r="BM2497" s="226" t="s">
        <v>3354</v>
      </c>
    </row>
    <row r="2498" s="13" customFormat="1">
      <c r="A2498" s="13"/>
      <c r="B2498" s="228"/>
      <c r="C2498" s="229"/>
      <c r="D2498" s="230" t="s">
        <v>222</v>
      </c>
      <c r="E2498" s="231" t="s">
        <v>19</v>
      </c>
      <c r="F2498" s="232" t="s">
        <v>271</v>
      </c>
      <c r="G2498" s="229"/>
      <c r="H2498" s="231" t="s">
        <v>19</v>
      </c>
      <c r="I2498" s="233"/>
      <c r="J2498" s="229"/>
      <c r="K2498" s="229"/>
      <c r="L2498" s="234"/>
      <c r="M2498" s="235"/>
      <c r="N2498" s="236"/>
      <c r="O2498" s="236"/>
      <c r="P2498" s="236"/>
      <c r="Q2498" s="236"/>
      <c r="R2498" s="236"/>
      <c r="S2498" s="236"/>
      <c r="T2498" s="237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38" t="s">
        <v>222</v>
      </c>
      <c r="AU2498" s="238" t="s">
        <v>83</v>
      </c>
      <c r="AV2498" s="13" t="s">
        <v>81</v>
      </c>
      <c r="AW2498" s="13" t="s">
        <v>34</v>
      </c>
      <c r="AX2498" s="13" t="s">
        <v>74</v>
      </c>
      <c r="AY2498" s="238" t="s">
        <v>213</v>
      </c>
    </row>
    <row r="2499" s="14" customFormat="1">
      <c r="A2499" s="14"/>
      <c r="B2499" s="239"/>
      <c r="C2499" s="240"/>
      <c r="D2499" s="230" t="s">
        <v>222</v>
      </c>
      <c r="E2499" s="241" t="s">
        <v>19</v>
      </c>
      <c r="F2499" s="242" t="s">
        <v>3355</v>
      </c>
      <c r="G2499" s="240"/>
      <c r="H2499" s="243">
        <v>21.013999999999999</v>
      </c>
      <c r="I2499" s="244"/>
      <c r="J2499" s="240"/>
      <c r="K2499" s="240"/>
      <c r="L2499" s="245"/>
      <c r="M2499" s="246"/>
      <c r="N2499" s="247"/>
      <c r="O2499" s="247"/>
      <c r="P2499" s="247"/>
      <c r="Q2499" s="247"/>
      <c r="R2499" s="247"/>
      <c r="S2499" s="247"/>
      <c r="T2499" s="248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49" t="s">
        <v>222</v>
      </c>
      <c r="AU2499" s="249" t="s">
        <v>83</v>
      </c>
      <c r="AV2499" s="14" t="s">
        <v>83</v>
      </c>
      <c r="AW2499" s="14" t="s">
        <v>34</v>
      </c>
      <c r="AX2499" s="14" t="s">
        <v>81</v>
      </c>
      <c r="AY2499" s="249" t="s">
        <v>213</v>
      </c>
    </row>
    <row r="2500" s="2" customFormat="1" ht="16.5" customHeight="1">
      <c r="A2500" s="40"/>
      <c r="B2500" s="41"/>
      <c r="C2500" s="215" t="s">
        <v>3356</v>
      </c>
      <c r="D2500" s="215" t="s">
        <v>215</v>
      </c>
      <c r="E2500" s="216" t="s">
        <v>3357</v>
      </c>
      <c r="F2500" s="217" t="s">
        <v>3358</v>
      </c>
      <c r="G2500" s="218" t="s">
        <v>338</v>
      </c>
      <c r="H2500" s="219">
        <v>18.298999999999999</v>
      </c>
      <c r="I2500" s="220"/>
      <c r="J2500" s="221">
        <f>ROUND(I2500*H2500,2)</f>
        <v>0</v>
      </c>
      <c r="K2500" s="217" t="s">
        <v>219</v>
      </c>
      <c r="L2500" s="46"/>
      <c r="M2500" s="222" t="s">
        <v>19</v>
      </c>
      <c r="N2500" s="223" t="s">
        <v>45</v>
      </c>
      <c r="O2500" s="86"/>
      <c r="P2500" s="224">
        <f>O2500*H2500</f>
        <v>0</v>
      </c>
      <c r="Q2500" s="224">
        <v>0</v>
      </c>
      <c r="R2500" s="224">
        <f>Q2500*H2500</f>
        <v>0</v>
      </c>
      <c r="S2500" s="224">
        <v>0.025000000000000001</v>
      </c>
      <c r="T2500" s="225">
        <f>S2500*H2500</f>
        <v>0.45747500000000002</v>
      </c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R2500" s="226" t="s">
        <v>309</v>
      </c>
      <c r="AT2500" s="226" t="s">
        <v>215</v>
      </c>
      <c r="AU2500" s="226" t="s">
        <v>83</v>
      </c>
      <c r="AY2500" s="19" t="s">
        <v>213</v>
      </c>
      <c r="BE2500" s="227">
        <f>IF(N2500="základní",J2500,0)</f>
        <v>0</v>
      </c>
      <c r="BF2500" s="227">
        <f>IF(N2500="snížená",J2500,0)</f>
        <v>0</v>
      </c>
      <c r="BG2500" s="227">
        <f>IF(N2500="zákl. přenesená",J2500,0)</f>
        <v>0</v>
      </c>
      <c r="BH2500" s="227">
        <f>IF(N2500="sníž. přenesená",J2500,0)</f>
        <v>0</v>
      </c>
      <c r="BI2500" s="227">
        <f>IF(N2500="nulová",J2500,0)</f>
        <v>0</v>
      </c>
      <c r="BJ2500" s="19" t="s">
        <v>81</v>
      </c>
      <c r="BK2500" s="227">
        <f>ROUND(I2500*H2500,2)</f>
        <v>0</v>
      </c>
      <c r="BL2500" s="19" t="s">
        <v>309</v>
      </c>
      <c r="BM2500" s="226" t="s">
        <v>3359</v>
      </c>
    </row>
    <row r="2501" s="13" customFormat="1">
      <c r="A2501" s="13"/>
      <c r="B2501" s="228"/>
      <c r="C2501" s="229"/>
      <c r="D2501" s="230" t="s">
        <v>222</v>
      </c>
      <c r="E2501" s="231" t="s">
        <v>19</v>
      </c>
      <c r="F2501" s="232" t="s">
        <v>271</v>
      </c>
      <c r="G2501" s="229"/>
      <c r="H2501" s="231" t="s">
        <v>19</v>
      </c>
      <c r="I2501" s="233"/>
      <c r="J2501" s="229"/>
      <c r="K2501" s="229"/>
      <c r="L2501" s="234"/>
      <c r="M2501" s="235"/>
      <c r="N2501" s="236"/>
      <c r="O2501" s="236"/>
      <c r="P2501" s="236"/>
      <c r="Q2501" s="236"/>
      <c r="R2501" s="236"/>
      <c r="S2501" s="236"/>
      <c r="T2501" s="237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38" t="s">
        <v>222</v>
      </c>
      <c r="AU2501" s="238" t="s">
        <v>83</v>
      </c>
      <c r="AV2501" s="13" t="s">
        <v>81</v>
      </c>
      <c r="AW2501" s="13" t="s">
        <v>34</v>
      </c>
      <c r="AX2501" s="13" t="s">
        <v>74</v>
      </c>
      <c r="AY2501" s="238" t="s">
        <v>213</v>
      </c>
    </row>
    <row r="2502" s="14" customFormat="1">
      <c r="A2502" s="14"/>
      <c r="B2502" s="239"/>
      <c r="C2502" s="240"/>
      <c r="D2502" s="230" t="s">
        <v>222</v>
      </c>
      <c r="E2502" s="241" t="s">
        <v>19</v>
      </c>
      <c r="F2502" s="242" t="s">
        <v>3360</v>
      </c>
      <c r="G2502" s="240"/>
      <c r="H2502" s="243">
        <v>18.298999999999999</v>
      </c>
      <c r="I2502" s="244"/>
      <c r="J2502" s="240"/>
      <c r="K2502" s="240"/>
      <c r="L2502" s="245"/>
      <c r="M2502" s="246"/>
      <c r="N2502" s="247"/>
      <c r="O2502" s="247"/>
      <c r="P2502" s="247"/>
      <c r="Q2502" s="247"/>
      <c r="R2502" s="247"/>
      <c r="S2502" s="247"/>
      <c r="T2502" s="248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T2502" s="249" t="s">
        <v>222</v>
      </c>
      <c r="AU2502" s="249" t="s">
        <v>83</v>
      </c>
      <c r="AV2502" s="14" t="s">
        <v>83</v>
      </c>
      <c r="AW2502" s="14" t="s">
        <v>34</v>
      </c>
      <c r="AX2502" s="14" t="s">
        <v>81</v>
      </c>
      <c r="AY2502" s="249" t="s">
        <v>213</v>
      </c>
    </row>
    <row r="2503" s="2" customFormat="1" ht="16.5" customHeight="1">
      <c r="A2503" s="40"/>
      <c r="B2503" s="41"/>
      <c r="C2503" s="215" t="s">
        <v>3361</v>
      </c>
      <c r="D2503" s="215" t="s">
        <v>215</v>
      </c>
      <c r="E2503" s="216" t="s">
        <v>3362</v>
      </c>
      <c r="F2503" s="217" t="s">
        <v>3363</v>
      </c>
      <c r="G2503" s="218" t="s">
        <v>236</v>
      </c>
      <c r="H2503" s="219">
        <v>9.4160000000000004</v>
      </c>
      <c r="I2503" s="220"/>
      <c r="J2503" s="221">
        <f>ROUND(I2503*H2503,2)</f>
        <v>0</v>
      </c>
      <c r="K2503" s="217" t="s">
        <v>219</v>
      </c>
      <c r="L2503" s="46"/>
      <c r="M2503" s="222" t="s">
        <v>19</v>
      </c>
      <c r="N2503" s="223" t="s">
        <v>45</v>
      </c>
      <c r="O2503" s="86"/>
      <c r="P2503" s="224">
        <f>O2503*H2503</f>
        <v>0</v>
      </c>
      <c r="Q2503" s="224">
        <v>0</v>
      </c>
      <c r="R2503" s="224">
        <f>Q2503*H2503</f>
        <v>0</v>
      </c>
      <c r="S2503" s="224">
        <v>0.02</v>
      </c>
      <c r="T2503" s="225">
        <f>S2503*H2503</f>
        <v>0.18832000000000002</v>
      </c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R2503" s="226" t="s">
        <v>309</v>
      </c>
      <c r="AT2503" s="226" t="s">
        <v>215</v>
      </c>
      <c r="AU2503" s="226" t="s">
        <v>83</v>
      </c>
      <c r="AY2503" s="19" t="s">
        <v>213</v>
      </c>
      <c r="BE2503" s="227">
        <f>IF(N2503="základní",J2503,0)</f>
        <v>0</v>
      </c>
      <c r="BF2503" s="227">
        <f>IF(N2503="snížená",J2503,0)</f>
        <v>0</v>
      </c>
      <c r="BG2503" s="227">
        <f>IF(N2503="zákl. přenesená",J2503,0)</f>
        <v>0</v>
      </c>
      <c r="BH2503" s="227">
        <f>IF(N2503="sníž. přenesená",J2503,0)</f>
        <v>0</v>
      </c>
      <c r="BI2503" s="227">
        <f>IF(N2503="nulová",J2503,0)</f>
        <v>0</v>
      </c>
      <c r="BJ2503" s="19" t="s">
        <v>81</v>
      </c>
      <c r="BK2503" s="227">
        <f>ROUND(I2503*H2503,2)</f>
        <v>0</v>
      </c>
      <c r="BL2503" s="19" t="s">
        <v>309</v>
      </c>
      <c r="BM2503" s="226" t="s">
        <v>3364</v>
      </c>
    </row>
    <row r="2504" s="13" customFormat="1">
      <c r="A2504" s="13"/>
      <c r="B2504" s="228"/>
      <c r="C2504" s="229"/>
      <c r="D2504" s="230" t="s">
        <v>222</v>
      </c>
      <c r="E2504" s="231" t="s">
        <v>19</v>
      </c>
      <c r="F2504" s="232" t="s">
        <v>271</v>
      </c>
      <c r="G2504" s="229"/>
      <c r="H2504" s="231" t="s">
        <v>19</v>
      </c>
      <c r="I2504" s="233"/>
      <c r="J2504" s="229"/>
      <c r="K2504" s="229"/>
      <c r="L2504" s="234"/>
      <c r="M2504" s="235"/>
      <c r="N2504" s="236"/>
      <c r="O2504" s="236"/>
      <c r="P2504" s="236"/>
      <c r="Q2504" s="236"/>
      <c r="R2504" s="236"/>
      <c r="S2504" s="236"/>
      <c r="T2504" s="237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38" t="s">
        <v>222</v>
      </c>
      <c r="AU2504" s="238" t="s">
        <v>83</v>
      </c>
      <c r="AV2504" s="13" t="s">
        <v>81</v>
      </c>
      <c r="AW2504" s="13" t="s">
        <v>34</v>
      </c>
      <c r="AX2504" s="13" t="s">
        <v>74</v>
      </c>
      <c r="AY2504" s="238" t="s">
        <v>213</v>
      </c>
    </row>
    <row r="2505" s="14" customFormat="1">
      <c r="A2505" s="14"/>
      <c r="B2505" s="239"/>
      <c r="C2505" s="240"/>
      <c r="D2505" s="230" t="s">
        <v>222</v>
      </c>
      <c r="E2505" s="241" t="s">
        <v>19</v>
      </c>
      <c r="F2505" s="242" t="s">
        <v>3365</v>
      </c>
      <c r="G2505" s="240"/>
      <c r="H2505" s="243">
        <v>1.5760000000000001</v>
      </c>
      <c r="I2505" s="244"/>
      <c r="J2505" s="240"/>
      <c r="K2505" s="240"/>
      <c r="L2505" s="245"/>
      <c r="M2505" s="246"/>
      <c r="N2505" s="247"/>
      <c r="O2505" s="247"/>
      <c r="P2505" s="247"/>
      <c r="Q2505" s="247"/>
      <c r="R2505" s="247"/>
      <c r="S2505" s="247"/>
      <c r="T2505" s="248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49" t="s">
        <v>222</v>
      </c>
      <c r="AU2505" s="249" t="s">
        <v>83</v>
      </c>
      <c r="AV2505" s="14" t="s">
        <v>83</v>
      </c>
      <c r="AW2505" s="14" t="s">
        <v>34</v>
      </c>
      <c r="AX2505" s="14" t="s">
        <v>74</v>
      </c>
      <c r="AY2505" s="249" t="s">
        <v>213</v>
      </c>
    </row>
    <row r="2506" s="14" customFormat="1">
      <c r="A2506" s="14"/>
      <c r="B2506" s="239"/>
      <c r="C2506" s="240"/>
      <c r="D2506" s="230" t="s">
        <v>222</v>
      </c>
      <c r="E2506" s="241" t="s">
        <v>19</v>
      </c>
      <c r="F2506" s="242" t="s">
        <v>3366</v>
      </c>
      <c r="G2506" s="240"/>
      <c r="H2506" s="243">
        <v>7.8399999999999999</v>
      </c>
      <c r="I2506" s="244"/>
      <c r="J2506" s="240"/>
      <c r="K2506" s="240"/>
      <c r="L2506" s="245"/>
      <c r="M2506" s="246"/>
      <c r="N2506" s="247"/>
      <c r="O2506" s="247"/>
      <c r="P2506" s="247"/>
      <c r="Q2506" s="247"/>
      <c r="R2506" s="247"/>
      <c r="S2506" s="247"/>
      <c r="T2506" s="248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T2506" s="249" t="s">
        <v>222</v>
      </c>
      <c r="AU2506" s="249" t="s">
        <v>83</v>
      </c>
      <c r="AV2506" s="14" t="s">
        <v>83</v>
      </c>
      <c r="AW2506" s="14" t="s">
        <v>34</v>
      </c>
      <c r="AX2506" s="14" t="s">
        <v>74</v>
      </c>
      <c r="AY2506" s="249" t="s">
        <v>213</v>
      </c>
    </row>
    <row r="2507" s="15" customFormat="1">
      <c r="A2507" s="15"/>
      <c r="B2507" s="250"/>
      <c r="C2507" s="251"/>
      <c r="D2507" s="230" t="s">
        <v>222</v>
      </c>
      <c r="E2507" s="252" t="s">
        <v>19</v>
      </c>
      <c r="F2507" s="253" t="s">
        <v>228</v>
      </c>
      <c r="G2507" s="251"/>
      <c r="H2507" s="254">
        <v>9.4160000000000004</v>
      </c>
      <c r="I2507" s="255"/>
      <c r="J2507" s="251"/>
      <c r="K2507" s="251"/>
      <c r="L2507" s="256"/>
      <c r="M2507" s="257"/>
      <c r="N2507" s="258"/>
      <c r="O2507" s="258"/>
      <c r="P2507" s="258"/>
      <c r="Q2507" s="258"/>
      <c r="R2507" s="258"/>
      <c r="S2507" s="258"/>
      <c r="T2507" s="259"/>
      <c r="U2507" s="15"/>
      <c r="V2507" s="15"/>
      <c r="W2507" s="15"/>
      <c r="X2507" s="15"/>
      <c r="Y2507" s="15"/>
      <c r="Z2507" s="15"/>
      <c r="AA2507" s="15"/>
      <c r="AB2507" s="15"/>
      <c r="AC2507" s="15"/>
      <c r="AD2507" s="15"/>
      <c r="AE2507" s="15"/>
      <c r="AT2507" s="260" t="s">
        <v>222</v>
      </c>
      <c r="AU2507" s="260" t="s">
        <v>83</v>
      </c>
      <c r="AV2507" s="15" t="s">
        <v>220</v>
      </c>
      <c r="AW2507" s="15" t="s">
        <v>34</v>
      </c>
      <c r="AX2507" s="15" t="s">
        <v>81</v>
      </c>
      <c r="AY2507" s="260" t="s">
        <v>213</v>
      </c>
    </row>
    <row r="2508" s="2" customFormat="1" ht="16.5" customHeight="1">
      <c r="A2508" s="40"/>
      <c r="B2508" s="41"/>
      <c r="C2508" s="215" t="s">
        <v>3367</v>
      </c>
      <c r="D2508" s="215" t="s">
        <v>215</v>
      </c>
      <c r="E2508" s="216" t="s">
        <v>3368</v>
      </c>
      <c r="F2508" s="217" t="s">
        <v>3369</v>
      </c>
      <c r="G2508" s="218" t="s">
        <v>655</v>
      </c>
      <c r="H2508" s="219">
        <v>112.604</v>
      </c>
      <c r="I2508" s="220"/>
      <c r="J2508" s="221">
        <f>ROUND(I2508*H2508,2)</f>
        <v>0</v>
      </c>
      <c r="K2508" s="217" t="s">
        <v>219</v>
      </c>
      <c r="L2508" s="46"/>
      <c r="M2508" s="222" t="s">
        <v>19</v>
      </c>
      <c r="N2508" s="223" t="s">
        <v>45</v>
      </c>
      <c r="O2508" s="86"/>
      <c r="P2508" s="224">
        <f>O2508*H2508</f>
        <v>0</v>
      </c>
      <c r="Q2508" s="224">
        <v>0</v>
      </c>
      <c r="R2508" s="224">
        <f>Q2508*H2508</f>
        <v>0</v>
      </c>
      <c r="S2508" s="224">
        <v>0.001</v>
      </c>
      <c r="T2508" s="225">
        <f>S2508*H2508</f>
        <v>0.112604</v>
      </c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R2508" s="226" t="s">
        <v>309</v>
      </c>
      <c r="AT2508" s="226" t="s">
        <v>215</v>
      </c>
      <c r="AU2508" s="226" t="s">
        <v>83</v>
      </c>
      <c r="AY2508" s="19" t="s">
        <v>213</v>
      </c>
      <c r="BE2508" s="227">
        <f>IF(N2508="základní",J2508,0)</f>
        <v>0</v>
      </c>
      <c r="BF2508" s="227">
        <f>IF(N2508="snížená",J2508,0)</f>
        <v>0</v>
      </c>
      <c r="BG2508" s="227">
        <f>IF(N2508="zákl. přenesená",J2508,0)</f>
        <v>0</v>
      </c>
      <c r="BH2508" s="227">
        <f>IF(N2508="sníž. přenesená",J2508,0)</f>
        <v>0</v>
      </c>
      <c r="BI2508" s="227">
        <f>IF(N2508="nulová",J2508,0)</f>
        <v>0</v>
      </c>
      <c r="BJ2508" s="19" t="s">
        <v>81</v>
      </c>
      <c r="BK2508" s="227">
        <f>ROUND(I2508*H2508,2)</f>
        <v>0</v>
      </c>
      <c r="BL2508" s="19" t="s">
        <v>309</v>
      </c>
      <c r="BM2508" s="226" t="s">
        <v>3370</v>
      </c>
    </row>
    <row r="2509" s="13" customFormat="1">
      <c r="A2509" s="13"/>
      <c r="B2509" s="228"/>
      <c r="C2509" s="229"/>
      <c r="D2509" s="230" t="s">
        <v>222</v>
      </c>
      <c r="E2509" s="231" t="s">
        <v>19</v>
      </c>
      <c r="F2509" s="232" t="s">
        <v>271</v>
      </c>
      <c r="G2509" s="229"/>
      <c r="H2509" s="231" t="s">
        <v>19</v>
      </c>
      <c r="I2509" s="233"/>
      <c r="J2509" s="229"/>
      <c r="K2509" s="229"/>
      <c r="L2509" s="234"/>
      <c r="M2509" s="235"/>
      <c r="N2509" s="236"/>
      <c r="O2509" s="236"/>
      <c r="P2509" s="236"/>
      <c r="Q2509" s="236"/>
      <c r="R2509" s="236"/>
      <c r="S2509" s="236"/>
      <c r="T2509" s="237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38" t="s">
        <v>222</v>
      </c>
      <c r="AU2509" s="238" t="s">
        <v>83</v>
      </c>
      <c r="AV2509" s="13" t="s">
        <v>81</v>
      </c>
      <c r="AW2509" s="13" t="s">
        <v>34</v>
      </c>
      <c r="AX2509" s="13" t="s">
        <v>74</v>
      </c>
      <c r="AY2509" s="238" t="s">
        <v>213</v>
      </c>
    </row>
    <row r="2510" s="14" customFormat="1">
      <c r="A2510" s="14"/>
      <c r="B2510" s="239"/>
      <c r="C2510" s="240"/>
      <c r="D2510" s="230" t="s">
        <v>222</v>
      </c>
      <c r="E2510" s="241" t="s">
        <v>19</v>
      </c>
      <c r="F2510" s="242" t="s">
        <v>3371</v>
      </c>
      <c r="G2510" s="240"/>
      <c r="H2510" s="243">
        <v>112.604</v>
      </c>
      <c r="I2510" s="244"/>
      <c r="J2510" s="240"/>
      <c r="K2510" s="240"/>
      <c r="L2510" s="245"/>
      <c r="M2510" s="246"/>
      <c r="N2510" s="247"/>
      <c r="O2510" s="247"/>
      <c r="P2510" s="247"/>
      <c r="Q2510" s="247"/>
      <c r="R2510" s="247"/>
      <c r="S2510" s="247"/>
      <c r="T2510" s="248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T2510" s="249" t="s">
        <v>222</v>
      </c>
      <c r="AU2510" s="249" t="s">
        <v>83</v>
      </c>
      <c r="AV2510" s="14" t="s">
        <v>83</v>
      </c>
      <c r="AW2510" s="14" t="s">
        <v>34</v>
      </c>
      <c r="AX2510" s="14" t="s">
        <v>81</v>
      </c>
      <c r="AY2510" s="249" t="s">
        <v>213</v>
      </c>
    </row>
    <row r="2511" s="2" customFormat="1" ht="21.75" customHeight="1">
      <c r="A2511" s="40"/>
      <c r="B2511" s="41"/>
      <c r="C2511" s="215" t="s">
        <v>3372</v>
      </c>
      <c r="D2511" s="215" t="s">
        <v>215</v>
      </c>
      <c r="E2511" s="216" t="s">
        <v>3373</v>
      </c>
      <c r="F2511" s="217" t="s">
        <v>3374</v>
      </c>
      <c r="G2511" s="218" t="s">
        <v>655</v>
      </c>
      <c r="H2511" s="219">
        <v>652</v>
      </c>
      <c r="I2511" s="220"/>
      <c r="J2511" s="221">
        <f>ROUND(I2511*H2511,2)</f>
        <v>0</v>
      </c>
      <c r="K2511" s="217" t="s">
        <v>219</v>
      </c>
      <c r="L2511" s="46"/>
      <c r="M2511" s="222" t="s">
        <v>19</v>
      </c>
      <c r="N2511" s="223" t="s">
        <v>45</v>
      </c>
      <c r="O2511" s="86"/>
      <c r="P2511" s="224">
        <f>O2511*H2511</f>
        <v>0</v>
      </c>
      <c r="Q2511" s="224">
        <v>0</v>
      </c>
      <c r="R2511" s="224">
        <f>Q2511*H2511</f>
        <v>0</v>
      </c>
      <c r="S2511" s="224">
        <v>0.001</v>
      </c>
      <c r="T2511" s="225">
        <f>S2511*H2511</f>
        <v>0.65200000000000002</v>
      </c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R2511" s="226" t="s">
        <v>309</v>
      </c>
      <c r="AT2511" s="226" t="s">
        <v>215</v>
      </c>
      <c r="AU2511" s="226" t="s">
        <v>83</v>
      </c>
      <c r="AY2511" s="19" t="s">
        <v>213</v>
      </c>
      <c r="BE2511" s="227">
        <f>IF(N2511="základní",J2511,0)</f>
        <v>0</v>
      </c>
      <c r="BF2511" s="227">
        <f>IF(N2511="snížená",J2511,0)</f>
        <v>0</v>
      </c>
      <c r="BG2511" s="227">
        <f>IF(N2511="zákl. přenesená",J2511,0)</f>
        <v>0</v>
      </c>
      <c r="BH2511" s="227">
        <f>IF(N2511="sníž. přenesená",J2511,0)</f>
        <v>0</v>
      </c>
      <c r="BI2511" s="227">
        <f>IF(N2511="nulová",J2511,0)</f>
        <v>0</v>
      </c>
      <c r="BJ2511" s="19" t="s">
        <v>81</v>
      </c>
      <c r="BK2511" s="227">
        <f>ROUND(I2511*H2511,2)</f>
        <v>0</v>
      </c>
      <c r="BL2511" s="19" t="s">
        <v>309</v>
      </c>
      <c r="BM2511" s="226" t="s">
        <v>3375</v>
      </c>
    </row>
    <row r="2512" s="13" customFormat="1">
      <c r="A2512" s="13"/>
      <c r="B2512" s="228"/>
      <c r="C2512" s="229"/>
      <c r="D2512" s="230" t="s">
        <v>222</v>
      </c>
      <c r="E2512" s="231" t="s">
        <v>19</v>
      </c>
      <c r="F2512" s="232" t="s">
        <v>271</v>
      </c>
      <c r="G2512" s="229"/>
      <c r="H2512" s="231" t="s">
        <v>19</v>
      </c>
      <c r="I2512" s="233"/>
      <c r="J2512" s="229"/>
      <c r="K2512" s="229"/>
      <c r="L2512" s="234"/>
      <c r="M2512" s="235"/>
      <c r="N2512" s="236"/>
      <c r="O2512" s="236"/>
      <c r="P2512" s="236"/>
      <c r="Q2512" s="236"/>
      <c r="R2512" s="236"/>
      <c r="S2512" s="236"/>
      <c r="T2512" s="237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38" t="s">
        <v>222</v>
      </c>
      <c r="AU2512" s="238" t="s">
        <v>83</v>
      </c>
      <c r="AV2512" s="13" t="s">
        <v>81</v>
      </c>
      <c r="AW2512" s="13" t="s">
        <v>34</v>
      </c>
      <c r="AX2512" s="13" t="s">
        <v>74</v>
      </c>
      <c r="AY2512" s="238" t="s">
        <v>213</v>
      </c>
    </row>
    <row r="2513" s="14" customFormat="1">
      <c r="A2513" s="14"/>
      <c r="B2513" s="239"/>
      <c r="C2513" s="240"/>
      <c r="D2513" s="230" t="s">
        <v>222</v>
      </c>
      <c r="E2513" s="241" t="s">
        <v>19</v>
      </c>
      <c r="F2513" s="242" t="s">
        <v>3376</v>
      </c>
      <c r="G2513" s="240"/>
      <c r="H2513" s="243">
        <v>652</v>
      </c>
      <c r="I2513" s="244"/>
      <c r="J2513" s="240"/>
      <c r="K2513" s="240"/>
      <c r="L2513" s="245"/>
      <c r="M2513" s="246"/>
      <c r="N2513" s="247"/>
      <c r="O2513" s="247"/>
      <c r="P2513" s="247"/>
      <c r="Q2513" s="247"/>
      <c r="R2513" s="247"/>
      <c r="S2513" s="247"/>
      <c r="T2513" s="248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49" t="s">
        <v>222</v>
      </c>
      <c r="AU2513" s="249" t="s">
        <v>83</v>
      </c>
      <c r="AV2513" s="14" t="s">
        <v>83</v>
      </c>
      <c r="AW2513" s="14" t="s">
        <v>34</v>
      </c>
      <c r="AX2513" s="14" t="s">
        <v>81</v>
      </c>
      <c r="AY2513" s="249" t="s">
        <v>213</v>
      </c>
    </row>
    <row r="2514" s="2" customFormat="1" ht="16.5" customHeight="1">
      <c r="A2514" s="40"/>
      <c r="B2514" s="41"/>
      <c r="C2514" s="215" t="s">
        <v>3377</v>
      </c>
      <c r="D2514" s="215" t="s">
        <v>215</v>
      </c>
      <c r="E2514" s="216" t="s">
        <v>3378</v>
      </c>
      <c r="F2514" s="217" t="s">
        <v>3379</v>
      </c>
      <c r="G2514" s="218" t="s">
        <v>236</v>
      </c>
      <c r="H2514" s="219">
        <v>10.619999999999999</v>
      </c>
      <c r="I2514" s="220"/>
      <c r="J2514" s="221">
        <f>ROUND(I2514*H2514,2)</f>
        <v>0</v>
      </c>
      <c r="K2514" s="217" t="s">
        <v>219</v>
      </c>
      <c r="L2514" s="46"/>
      <c r="M2514" s="222" t="s">
        <v>19</v>
      </c>
      <c r="N2514" s="223" t="s">
        <v>45</v>
      </c>
      <c r="O2514" s="86"/>
      <c r="P2514" s="224">
        <f>O2514*H2514</f>
        <v>0</v>
      </c>
      <c r="Q2514" s="224">
        <v>1.0000000000000001E-05</v>
      </c>
      <c r="R2514" s="224">
        <f>Q2514*H2514</f>
        <v>0.00010620000000000001</v>
      </c>
      <c r="S2514" s="224">
        <v>0</v>
      </c>
      <c r="T2514" s="225">
        <f>S2514*H2514</f>
        <v>0</v>
      </c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R2514" s="226" t="s">
        <v>309</v>
      </c>
      <c r="AT2514" s="226" t="s">
        <v>215</v>
      </c>
      <c r="AU2514" s="226" t="s">
        <v>83</v>
      </c>
      <c r="AY2514" s="19" t="s">
        <v>213</v>
      </c>
      <c r="BE2514" s="227">
        <f>IF(N2514="základní",J2514,0)</f>
        <v>0</v>
      </c>
      <c r="BF2514" s="227">
        <f>IF(N2514="snížená",J2514,0)</f>
        <v>0</v>
      </c>
      <c r="BG2514" s="227">
        <f>IF(N2514="zákl. přenesená",J2514,0)</f>
        <v>0</v>
      </c>
      <c r="BH2514" s="227">
        <f>IF(N2514="sníž. přenesená",J2514,0)</f>
        <v>0</v>
      </c>
      <c r="BI2514" s="227">
        <f>IF(N2514="nulová",J2514,0)</f>
        <v>0</v>
      </c>
      <c r="BJ2514" s="19" t="s">
        <v>81</v>
      </c>
      <c r="BK2514" s="227">
        <f>ROUND(I2514*H2514,2)</f>
        <v>0</v>
      </c>
      <c r="BL2514" s="19" t="s">
        <v>309</v>
      </c>
      <c r="BM2514" s="226" t="s">
        <v>3380</v>
      </c>
    </row>
    <row r="2515" s="13" customFormat="1">
      <c r="A2515" s="13"/>
      <c r="B2515" s="228"/>
      <c r="C2515" s="229"/>
      <c r="D2515" s="230" t="s">
        <v>222</v>
      </c>
      <c r="E2515" s="231" t="s">
        <v>19</v>
      </c>
      <c r="F2515" s="232" t="s">
        <v>3381</v>
      </c>
      <c r="G2515" s="229"/>
      <c r="H2515" s="231" t="s">
        <v>19</v>
      </c>
      <c r="I2515" s="233"/>
      <c r="J2515" s="229"/>
      <c r="K2515" s="229"/>
      <c r="L2515" s="234"/>
      <c r="M2515" s="235"/>
      <c r="N2515" s="236"/>
      <c r="O2515" s="236"/>
      <c r="P2515" s="236"/>
      <c r="Q2515" s="236"/>
      <c r="R2515" s="236"/>
      <c r="S2515" s="236"/>
      <c r="T2515" s="237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38" t="s">
        <v>222</v>
      </c>
      <c r="AU2515" s="238" t="s">
        <v>83</v>
      </c>
      <c r="AV2515" s="13" t="s">
        <v>81</v>
      </c>
      <c r="AW2515" s="13" t="s">
        <v>34</v>
      </c>
      <c r="AX2515" s="13" t="s">
        <v>74</v>
      </c>
      <c r="AY2515" s="238" t="s">
        <v>213</v>
      </c>
    </row>
    <row r="2516" s="14" customFormat="1">
      <c r="A2516" s="14"/>
      <c r="B2516" s="239"/>
      <c r="C2516" s="240"/>
      <c r="D2516" s="230" t="s">
        <v>222</v>
      </c>
      <c r="E2516" s="241" t="s">
        <v>19</v>
      </c>
      <c r="F2516" s="242" t="s">
        <v>3382</v>
      </c>
      <c r="G2516" s="240"/>
      <c r="H2516" s="243">
        <v>6.2999999999999998</v>
      </c>
      <c r="I2516" s="244"/>
      <c r="J2516" s="240"/>
      <c r="K2516" s="240"/>
      <c r="L2516" s="245"/>
      <c r="M2516" s="246"/>
      <c r="N2516" s="247"/>
      <c r="O2516" s="247"/>
      <c r="P2516" s="247"/>
      <c r="Q2516" s="247"/>
      <c r="R2516" s="247"/>
      <c r="S2516" s="247"/>
      <c r="T2516" s="248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T2516" s="249" t="s">
        <v>222</v>
      </c>
      <c r="AU2516" s="249" t="s">
        <v>83</v>
      </c>
      <c r="AV2516" s="14" t="s">
        <v>83</v>
      </c>
      <c r="AW2516" s="14" t="s">
        <v>34</v>
      </c>
      <c r="AX2516" s="14" t="s">
        <v>74</v>
      </c>
      <c r="AY2516" s="249" t="s">
        <v>213</v>
      </c>
    </row>
    <row r="2517" s="14" customFormat="1">
      <c r="A2517" s="14"/>
      <c r="B2517" s="239"/>
      <c r="C2517" s="240"/>
      <c r="D2517" s="230" t="s">
        <v>222</v>
      </c>
      <c r="E2517" s="241" t="s">
        <v>19</v>
      </c>
      <c r="F2517" s="242" t="s">
        <v>3383</v>
      </c>
      <c r="G2517" s="240"/>
      <c r="H2517" s="243">
        <v>4.3200000000000003</v>
      </c>
      <c r="I2517" s="244"/>
      <c r="J2517" s="240"/>
      <c r="K2517" s="240"/>
      <c r="L2517" s="245"/>
      <c r="M2517" s="246"/>
      <c r="N2517" s="247"/>
      <c r="O2517" s="247"/>
      <c r="P2517" s="247"/>
      <c r="Q2517" s="247"/>
      <c r="R2517" s="247"/>
      <c r="S2517" s="247"/>
      <c r="T2517" s="248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49" t="s">
        <v>222</v>
      </c>
      <c r="AU2517" s="249" t="s">
        <v>83</v>
      </c>
      <c r="AV2517" s="14" t="s">
        <v>83</v>
      </c>
      <c r="AW2517" s="14" t="s">
        <v>34</v>
      </c>
      <c r="AX2517" s="14" t="s">
        <v>74</v>
      </c>
      <c r="AY2517" s="249" t="s">
        <v>213</v>
      </c>
    </row>
    <row r="2518" s="15" customFormat="1">
      <c r="A2518" s="15"/>
      <c r="B2518" s="250"/>
      <c r="C2518" s="251"/>
      <c r="D2518" s="230" t="s">
        <v>222</v>
      </c>
      <c r="E2518" s="252" t="s">
        <v>19</v>
      </c>
      <c r="F2518" s="253" t="s">
        <v>228</v>
      </c>
      <c r="G2518" s="251"/>
      <c r="H2518" s="254">
        <v>10.619999999999999</v>
      </c>
      <c r="I2518" s="255"/>
      <c r="J2518" s="251"/>
      <c r="K2518" s="251"/>
      <c r="L2518" s="256"/>
      <c r="M2518" s="257"/>
      <c r="N2518" s="258"/>
      <c r="O2518" s="258"/>
      <c r="P2518" s="258"/>
      <c r="Q2518" s="258"/>
      <c r="R2518" s="258"/>
      <c r="S2518" s="258"/>
      <c r="T2518" s="259"/>
      <c r="U2518" s="15"/>
      <c r="V2518" s="15"/>
      <c r="W2518" s="15"/>
      <c r="X2518" s="15"/>
      <c r="Y2518" s="15"/>
      <c r="Z2518" s="15"/>
      <c r="AA2518" s="15"/>
      <c r="AB2518" s="15"/>
      <c r="AC2518" s="15"/>
      <c r="AD2518" s="15"/>
      <c r="AE2518" s="15"/>
      <c r="AT2518" s="260" t="s">
        <v>222</v>
      </c>
      <c r="AU2518" s="260" t="s">
        <v>83</v>
      </c>
      <c r="AV2518" s="15" t="s">
        <v>220</v>
      </c>
      <c r="AW2518" s="15" t="s">
        <v>34</v>
      </c>
      <c r="AX2518" s="15" t="s">
        <v>81</v>
      </c>
      <c r="AY2518" s="260" t="s">
        <v>213</v>
      </c>
    </row>
    <row r="2519" s="2" customFormat="1" ht="16.5" customHeight="1">
      <c r="A2519" s="40"/>
      <c r="B2519" s="41"/>
      <c r="C2519" s="272" t="s">
        <v>3384</v>
      </c>
      <c r="D2519" s="272" t="s">
        <v>310</v>
      </c>
      <c r="E2519" s="273" t="s">
        <v>3385</v>
      </c>
      <c r="F2519" s="274" t="s">
        <v>3386</v>
      </c>
      <c r="G2519" s="275" t="s">
        <v>236</v>
      </c>
      <c r="H2519" s="276">
        <v>10.619999999999999</v>
      </c>
      <c r="I2519" s="277"/>
      <c r="J2519" s="278">
        <f>ROUND(I2519*H2519,2)</f>
        <v>0</v>
      </c>
      <c r="K2519" s="274" t="s">
        <v>19</v>
      </c>
      <c r="L2519" s="279"/>
      <c r="M2519" s="280" t="s">
        <v>19</v>
      </c>
      <c r="N2519" s="281" t="s">
        <v>45</v>
      </c>
      <c r="O2519" s="86"/>
      <c r="P2519" s="224">
        <f>O2519*H2519</f>
        <v>0</v>
      </c>
      <c r="Q2519" s="224">
        <v>0</v>
      </c>
      <c r="R2519" s="224">
        <f>Q2519*H2519</f>
        <v>0</v>
      </c>
      <c r="S2519" s="224">
        <v>0</v>
      </c>
      <c r="T2519" s="225">
        <f>S2519*H2519</f>
        <v>0</v>
      </c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R2519" s="226" t="s">
        <v>397</v>
      </c>
      <c r="AT2519" s="226" t="s">
        <v>310</v>
      </c>
      <c r="AU2519" s="226" t="s">
        <v>83</v>
      </c>
      <c r="AY2519" s="19" t="s">
        <v>213</v>
      </c>
      <c r="BE2519" s="227">
        <f>IF(N2519="základní",J2519,0)</f>
        <v>0</v>
      </c>
      <c r="BF2519" s="227">
        <f>IF(N2519="snížená",J2519,0)</f>
        <v>0</v>
      </c>
      <c r="BG2519" s="227">
        <f>IF(N2519="zákl. přenesená",J2519,0)</f>
        <v>0</v>
      </c>
      <c r="BH2519" s="227">
        <f>IF(N2519="sníž. přenesená",J2519,0)</f>
        <v>0</v>
      </c>
      <c r="BI2519" s="227">
        <f>IF(N2519="nulová",J2519,0)</f>
        <v>0</v>
      </c>
      <c r="BJ2519" s="19" t="s">
        <v>81</v>
      </c>
      <c r="BK2519" s="227">
        <f>ROUND(I2519*H2519,2)</f>
        <v>0</v>
      </c>
      <c r="BL2519" s="19" t="s">
        <v>309</v>
      </c>
      <c r="BM2519" s="226" t="s">
        <v>3387</v>
      </c>
    </row>
    <row r="2520" s="2" customFormat="1" ht="16.5" customHeight="1">
      <c r="A2520" s="40"/>
      <c r="B2520" s="41"/>
      <c r="C2520" s="215" t="s">
        <v>3388</v>
      </c>
      <c r="D2520" s="215" t="s">
        <v>215</v>
      </c>
      <c r="E2520" s="216" t="s">
        <v>3389</v>
      </c>
      <c r="F2520" s="217" t="s">
        <v>3390</v>
      </c>
      <c r="G2520" s="218" t="s">
        <v>236</v>
      </c>
      <c r="H2520" s="219">
        <v>6.5880000000000001</v>
      </c>
      <c r="I2520" s="220"/>
      <c r="J2520" s="221">
        <f>ROUND(I2520*H2520,2)</f>
        <v>0</v>
      </c>
      <c r="K2520" s="217" t="s">
        <v>19</v>
      </c>
      <c r="L2520" s="46"/>
      <c r="M2520" s="222" t="s">
        <v>19</v>
      </c>
      <c r="N2520" s="223" t="s">
        <v>45</v>
      </c>
      <c r="O2520" s="86"/>
      <c r="P2520" s="224">
        <f>O2520*H2520</f>
        <v>0</v>
      </c>
      <c r="Q2520" s="224">
        <v>0</v>
      </c>
      <c r="R2520" s="224">
        <f>Q2520*H2520</f>
        <v>0</v>
      </c>
      <c r="S2520" s="224">
        <v>0</v>
      </c>
      <c r="T2520" s="225">
        <f>S2520*H2520</f>
        <v>0</v>
      </c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R2520" s="226" t="s">
        <v>309</v>
      </c>
      <c r="AT2520" s="226" t="s">
        <v>215</v>
      </c>
      <c r="AU2520" s="226" t="s">
        <v>83</v>
      </c>
      <c r="AY2520" s="19" t="s">
        <v>213</v>
      </c>
      <c r="BE2520" s="227">
        <f>IF(N2520="základní",J2520,0)</f>
        <v>0</v>
      </c>
      <c r="BF2520" s="227">
        <f>IF(N2520="snížená",J2520,0)</f>
        <v>0</v>
      </c>
      <c r="BG2520" s="227">
        <f>IF(N2520="zákl. přenesená",J2520,0)</f>
        <v>0</v>
      </c>
      <c r="BH2520" s="227">
        <f>IF(N2520="sníž. přenesená",J2520,0)</f>
        <v>0</v>
      </c>
      <c r="BI2520" s="227">
        <f>IF(N2520="nulová",J2520,0)</f>
        <v>0</v>
      </c>
      <c r="BJ2520" s="19" t="s">
        <v>81</v>
      </c>
      <c r="BK2520" s="227">
        <f>ROUND(I2520*H2520,2)</f>
        <v>0</v>
      </c>
      <c r="BL2520" s="19" t="s">
        <v>309</v>
      </c>
      <c r="BM2520" s="226" t="s">
        <v>3391</v>
      </c>
    </row>
    <row r="2521" s="13" customFormat="1">
      <c r="A2521" s="13"/>
      <c r="B2521" s="228"/>
      <c r="C2521" s="229"/>
      <c r="D2521" s="230" t="s">
        <v>222</v>
      </c>
      <c r="E2521" s="231" t="s">
        <v>19</v>
      </c>
      <c r="F2521" s="232" t="s">
        <v>3381</v>
      </c>
      <c r="G2521" s="229"/>
      <c r="H2521" s="231" t="s">
        <v>19</v>
      </c>
      <c r="I2521" s="233"/>
      <c r="J2521" s="229"/>
      <c r="K2521" s="229"/>
      <c r="L2521" s="234"/>
      <c r="M2521" s="235"/>
      <c r="N2521" s="236"/>
      <c r="O2521" s="236"/>
      <c r="P2521" s="236"/>
      <c r="Q2521" s="236"/>
      <c r="R2521" s="236"/>
      <c r="S2521" s="236"/>
      <c r="T2521" s="237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T2521" s="238" t="s">
        <v>222</v>
      </c>
      <c r="AU2521" s="238" t="s">
        <v>83</v>
      </c>
      <c r="AV2521" s="13" t="s">
        <v>81</v>
      </c>
      <c r="AW2521" s="13" t="s">
        <v>34</v>
      </c>
      <c r="AX2521" s="13" t="s">
        <v>74</v>
      </c>
      <c r="AY2521" s="238" t="s">
        <v>213</v>
      </c>
    </row>
    <row r="2522" s="14" customFormat="1">
      <c r="A2522" s="14"/>
      <c r="B2522" s="239"/>
      <c r="C2522" s="240"/>
      <c r="D2522" s="230" t="s">
        <v>222</v>
      </c>
      <c r="E2522" s="241" t="s">
        <v>19</v>
      </c>
      <c r="F2522" s="242" t="s">
        <v>3392</v>
      </c>
      <c r="G2522" s="240"/>
      <c r="H2522" s="243">
        <v>6.5880000000000001</v>
      </c>
      <c r="I2522" s="244"/>
      <c r="J2522" s="240"/>
      <c r="K2522" s="240"/>
      <c r="L2522" s="245"/>
      <c r="M2522" s="246"/>
      <c r="N2522" s="247"/>
      <c r="O2522" s="247"/>
      <c r="P2522" s="247"/>
      <c r="Q2522" s="247"/>
      <c r="R2522" s="247"/>
      <c r="S2522" s="247"/>
      <c r="T2522" s="248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T2522" s="249" t="s">
        <v>222</v>
      </c>
      <c r="AU2522" s="249" t="s">
        <v>83</v>
      </c>
      <c r="AV2522" s="14" t="s">
        <v>83</v>
      </c>
      <c r="AW2522" s="14" t="s">
        <v>34</v>
      </c>
      <c r="AX2522" s="14" t="s">
        <v>81</v>
      </c>
      <c r="AY2522" s="249" t="s">
        <v>213</v>
      </c>
    </row>
    <row r="2523" s="2" customFormat="1" ht="16.5" customHeight="1">
      <c r="A2523" s="40"/>
      <c r="B2523" s="41"/>
      <c r="C2523" s="215" t="s">
        <v>3393</v>
      </c>
      <c r="D2523" s="215" t="s">
        <v>215</v>
      </c>
      <c r="E2523" s="216" t="s">
        <v>3394</v>
      </c>
      <c r="F2523" s="217" t="s">
        <v>3395</v>
      </c>
      <c r="G2523" s="218" t="s">
        <v>487</v>
      </c>
      <c r="H2523" s="219">
        <v>1</v>
      </c>
      <c r="I2523" s="220"/>
      <c r="J2523" s="221">
        <f>ROUND(I2523*H2523,2)</f>
        <v>0</v>
      </c>
      <c r="K2523" s="217" t="s">
        <v>19</v>
      </c>
      <c r="L2523" s="46"/>
      <c r="M2523" s="222" t="s">
        <v>19</v>
      </c>
      <c r="N2523" s="223" t="s">
        <v>45</v>
      </c>
      <c r="O2523" s="86"/>
      <c r="P2523" s="224">
        <f>O2523*H2523</f>
        <v>0</v>
      </c>
      <c r="Q2523" s="224">
        <v>0</v>
      </c>
      <c r="R2523" s="224">
        <f>Q2523*H2523</f>
        <v>0</v>
      </c>
      <c r="S2523" s="224">
        <v>0</v>
      </c>
      <c r="T2523" s="225">
        <f>S2523*H2523</f>
        <v>0</v>
      </c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R2523" s="226" t="s">
        <v>309</v>
      </c>
      <c r="AT2523" s="226" t="s">
        <v>215</v>
      </c>
      <c r="AU2523" s="226" t="s">
        <v>83</v>
      </c>
      <c r="AY2523" s="19" t="s">
        <v>213</v>
      </c>
      <c r="BE2523" s="227">
        <f>IF(N2523="základní",J2523,0)</f>
        <v>0</v>
      </c>
      <c r="BF2523" s="227">
        <f>IF(N2523="snížená",J2523,0)</f>
        <v>0</v>
      </c>
      <c r="BG2523" s="227">
        <f>IF(N2523="zákl. přenesená",J2523,0)</f>
        <v>0</v>
      </c>
      <c r="BH2523" s="227">
        <f>IF(N2523="sníž. přenesená",J2523,0)</f>
        <v>0</v>
      </c>
      <c r="BI2523" s="227">
        <f>IF(N2523="nulová",J2523,0)</f>
        <v>0</v>
      </c>
      <c r="BJ2523" s="19" t="s">
        <v>81</v>
      </c>
      <c r="BK2523" s="227">
        <f>ROUND(I2523*H2523,2)</f>
        <v>0</v>
      </c>
      <c r="BL2523" s="19" t="s">
        <v>309</v>
      </c>
      <c r="BM2523" s="226" t="s">
        <v>3396</v>
      </c>
    </row>
    <row r="2524" s="13" customFormat="1">
      <c r="A2524" s="13"/>
      <c r="B2524" s="228"/>
      <c r="C2524" s="229"/>
      <c r="D2524" s="230" t="s">
        <v>222</v>
      </c>
      <c r="E2524" s="231" t="s">
        <v>19</v>
      </c>
      <c r="F2524" s="232" t="s">
        <v>271</v>
      </c>
      <c r="G2524" s="229"/>
      <c r="H2524" s="231" t="s">
        <v>19</v>
      </c>
      <c r="I2524" s="233"/>
      <c r="J2524" s="229"/>
      <c r="K2524" s="229"/>
      <c r="L2524" s="234"/>
      <c r="M2524" s="235"/>
      <c r="N2524" s="236"/>
      <c r="O2524" s="236"/>
      <c r="P2524" s="236"/>
      <c r="Q2524" s="236"/>
      <c r="R2524" s="236"/>
      <c r="S2524" s="236"/>
      <c r="T2524" s="237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38" t="s">
        <v>222</v>
      </c>
      <c r="AU2524" s="238" t="s">
        <v>83</v>
      </c>
      <c r="AV2524" s="13" t="s">
        <v>81</v>
      </c>
      <c r="AW2524" s="13" t="s">
        <v>34</v>
      </c>
      <c r="AX2524" s="13" t="s">
        <v>74</v>
      </c>
      <c r="AY2524" s="238" t="s">
        <v>213</v>
      </c>
    </row>
    <row r="2525" s="13" customFormat="1">
      <c r="A2525" s="13"/>
      <c r="B2525" s="228"/>
      <c r="C2525" s="229"/>
      <c r="D2525" s="230" t="s">
        <v>222</v>
      </c>
      <c r="E2525" s="231" t="s">
        <v>19</v>
      </c>
      <c r="F2525" s="232" t="s">
        <v>3397</v>
      </c>
      <c r="G2525" s="229"/>
      <c r="H2525" s="231" t="s">
        <v>19</v>
      </c>
      <c r="I2525" s="233"/>
      <c r="J2525" s="229"/>
      <c r="K2525" s="229"/>
      <c r="L2525" s="234"/>
      <c r="M2525" s="235"/>
      <c r="N2525" s="236"/>
      <c r="O2525" s="236"/>
      <c r="P2525" s="236"/>
      <c r="Q2525" s="236"/>
      <c r="R2525" s="236"/>
      <c r="S2525" s="236"/>
      <c r="T2525" s="237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38" t="s">
        <v>222</v>
      </c>
      <c r="AU2525" s="238" t="s">
        <v>83</v>
      </c>
      <c r="AV2525" s="13" t="s">
        <v>81</v>
      </c>
      <c r="AW2525" s="13" t="s">
        <v>34</v>
      </c>
      <c r="AX2525" s="13" t="s">
        <v>74</v>
      </c>
      <c r="AY2525" s="238" t="s">
        <v>213</v>
      </c>
    </row>
    <row r="2526" s="14" customFormat="1">
      <c r="A2526" s="14"/>
      <c r="B2526" s="239"/>
      <c r="C2526" s="240"/>
      <c r="D2526" s="230" t="s">
        <v>222</v>
      </c>
      <c r="E2526" s="241" t="s">
        <v>19</v>
      </c>
      <c r="F2526" s="242" t="s">
        <v>81</v>
      </c>
      <c r="G2526" s="240"/>
      <c r="H2526" s="243">
        <v>1</v>
      </c>
      <c r="I2526" s="244"/>
      <c r="J2526" s="240"/>
      <c r="K2526" s="240"/>
      <c r="L2526" s="245"/>
      <c r="M2526" s="246"/>
      <c r="N2526" s="247"/>
      <c r="O2526" s="247"/>
      <c r="P2526" s="247"/>
      <c r="Q2526" s="247"/>
      <c r="R2526" s="247"/>
      <c r="S2526" s="247"/>
      <c r="T2526" s="248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49" t="s">
        <v>222</v>
      </c>
      <c r="AU2526" s="249" t="s">
        <v>83</v>
      </c>
      <c r="AV2526" s="14" t="s">
        <v>83</v>
      </c>
      <c r="AW2526" s="14" t="s">
        <v>34</v>
      </c>
      <c r="AX2526" s="14" t="s">
        <v>81</v>
      </c>
      <c r="AY2526" s="249" t="s">
        <v>213</v>
      </c>
    </row>
    <row r="2527" s="2" customFormat="1" ht="16.5" customHeight="1">
      <c r="A2527" s="40"/>
      <c r="B2527" s="41"/>
      <c r="C2527" s="215" t="s">
        <v>3398</v>
      </c>
      <c r="D2527" s="215" t="s">
        <v>215</v>
      </c>
      <c r="E2527" s="216" t="s">
        <v>3399</v>
      </c>
      <c r="F2527" s="217" t="s">
        <v>3400</v>
      </c>
      <c r="G2527" s="218" t="s">
        <v>501</v>
      </c>
      <c r="H2527" s="219">
        <v>1</v>
      </c>
      <c r="I2527" s="220"/>
      <c r="J2527" s="221">
        <f>ROUND(I2527*H2527,2)</f>
        <v>0</v>
      </c>
      <c r="K2527" s="217" t="s">
        <v>19</v>
      </c>
      <c r="L2527" s="46"/>
      <c r="M2527" s="222" t="s">
        <v>19</v>
      </c>
      <c r="N2527" s="223" t="s">
        <v>45</v>
      </c>
      <c r="O2527" s="86"/>
      <c r="P2527" s="224">
        <f>O2527*H2527</f>
        <v>0</v>
      </c>
      <c r="Q2527" s="224">
        <v>0</v>
      </c>
      <c r="R2527" s="224">
        <f>Q2527*H2527</f>
        <v>0</v>
      </c>
      <c r="S2527" s="224">
        <v>0</v>
      </c>
      <c r="T2527" s="225">
        <f>S2527*H2527</f>
        <v>0</v>
      </c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R2527" s="226" t="s">
        <v>309</v>
      </c>
      <c r="AT2527" s="226" t="s">
        <v>215</v>
      </c>
      <c r="AU2527" s="226" t="s">
        <v>83</v>
      </c>
      <c r="AY2527" s="19" t="s">
        <v>213</v>
      </c>
      <c r="BE2527" s="227">
        <f>IF(N2527="základní",J2527,0)</f>
        <v>0</v>
      </c>
      <c r="BF2527" s="227">
        <f>IF(N2527="snížená",J2527,0)</f>
        <v>0</v>
      </c>
      <c r="BG2527" s="227">
        <f>IF(N2527="zákl. přenesená",J2527,0)</f>
        <v>0</v>
      </c>
      <c r="BH2527" s="227">
        <f>IF(N2527="sníž. přenesená",J2527,0)</f>
        <v>0</v>
      </c>
      <c r="BI2527" s="227">
        <f>IF(N2527="nulová",J2527,0)</f>
        <v>0</v>
      </c>
      <c r="BJ2527" s="19" t="s">
        <v>81</v>
      </c>
      <c r="BK2527" s="227">
        <f>ROUND(I2527*H2527,2)</f>
        <v>0</v>
      </c>
      <c r="BL2527" s="19" t="s">
        <v>309</v>
      </c>
      <c r="BM2527" s="226" t="s">
        <v>3401</v>
      </c>
    </row>
    <row r="2528" s="13" customFormat="1">
      <c r="A2528" s="13"/>
      <c r="B2528" s="228"/>
      <c r="C2528" s="229"/>
      <c r="D2528" s="230" t="s">
        <v>222</v>
      </c>
      <c r="E2528" s="231" t="s">
        <v>19</v>
      </c>
      <c r="F2528" s="232" t="s">
        <v>3177</v>
      </c>
      <c r="G2528" s="229"/>
      <c r="H2528" s="231" t="s">
        <v>19</v>
      </c>
      <c r="I2528" s="233"/>
      <c r="J2528" s="229"/>
      <c r="K2528" s="229"/>
      <c r="L2528" s="234"/>
      <c r="M2528" s="235"/>
      <c r="N2528" s="236"/>
      <c r="O2528" s="236"/>
      <c r="P2528" s="236"/>
      <c r="Q2528" s="236"/>
      <c r="R2528" s="236"/>
      <c r="S2528" s="236"/>
      <c r="T2528" s="237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38" t="s">
        <v>222</v>
      </c>
      <c r="AU2528" s="238" t="s">
        <v>83</v>
      </c>
      <c r="AV2528" s="13" t="s">
        <v>81</v>
      </c>
      <c r="AW2528" s="13" t="s">
        <v>34</v>
      </c>
      <c r="AX2528" s="13" t="s">
        <v>74</v>
      </c>
      <c r="AY2528" s="238" t="s">
        <v>213</v>
      </c>
    </row>
    <row r="2529" s="14" customFormat="1">
      <c r="A2529" s="14"/>
      <c r="B2529" s="239"/>
      <c r="C2529" s="240"/>
      <c r="D2529" s="230" t="s">
        <v>222</v>
      </c>
      <c r="E2529" s="241" t="s">
        <v>19</v>
      </c>
      <c r="F2529" s="242" t="s">
        <v>3402</v>
      </c>
      <c r="G2529" s="240"/>
      <c r="H2529" s="243">
        <v>1</v>
      </c>
      <c r="I2529" s="244"/>
      <c r="J2529" s="240"/>
      <c r="K2529" s="240"/>
      <c r="L2529" s="245"/>
      <c r="M2529" s="246"/>
      <c r="N2529" s="247"/>
      <c r="O2529" s="247"/>
      <c r="P2529" s="247"/>
      <c r="Q2529" s="247"/>
      <c r="R2529" s="247"/>
      <c r="S2529" s="247"/>
      <c r="T2529" s="248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49" t="s">
        <v>222</v>
      </c>
      <c r="AU2529" s="249" t="s">
        <v>83</v>
      </c>
      <c r="AV2529" s="14" t="s">
        <v>83</v>
      </c>
      <c r="AW2529" s="14" t="s">
        <v>34</v>
      </c>
      <c r="AX2529" s="14" t="s">
        <v>81</v>
      </c>
      <c r="AY2529" s="249" t="s">
        <v>213</v>
      </c>
    </row>
    <row r="2530" s="2" customFormat="1" ht="16.5" customHeight="1">
      <c r="A2530" s="40"/>
      <c r="B2530" s="41"/>
      <c r="C2530" s="215" t="s">
        <v>3403</v>
      </c>
      <c r="D2530" s="215" t="s">
        <v>215</v>
      </c>
      <c r="E2530" s="216" t="s">
        <v>3404</v>
      </c>
      <c r="F2530" s="217" t="s">
        <v>3405</v>
      </c>
      <c r="G2530" s="218" t="s">
        <v>501</v>
      </c>
      <c r="H2530" s="219">
        <v>1</v>
      </c>
      <c r="I2530" s="220"/>
      <c r="J2530" s="221">
        <f>ROUND(I2530*H2530,2)</f>
        <v>0</v>
      </c>
      <c r="K2530" s="217" t="s">
        <v>19</v>
      </c>
      <c r="L2530" s="46"/>
      <c r="M2530" s="222" t="s">
        <v>19</v>
      </c>
      <c r="N2530" s="223" t="s">
        <v>45</v>
      </c>
      <c r="O2530" s="86"/>
      <c r="P2530" s="224">
        <f>O2530*H2530</f>
        <v>0</v>
      </c>
      <c r="Q2530" s="224">
        <v>0</v>
      </c>
      <c r="R2530" s="224">
        <f>Q2530*H2530</f>
        <v>0</v>
      </c>
      <c r="S2530" s="224">
        <v>0</v>
      </c>
      <c r="T2530" s="225">
        <f>S2530*H2530</f>
        <v>0</v>
      </c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R2530" s="226" t="s">
        <v>309</v>
      </c>
      <c r="AT2530" s="226" t="s">
        <v>215</v>
      </c>
      <c r="AU2530" s="226" t="s">
        <v>83</v>
      </c>
      <c r="AY2530" s="19" t="s">
        <v>213</v>
      </c>
      <c r="BE2530" s="227">
        <f>IF(N2530="základní",J2530,0)</f>
        <v>0</v>
      </c>
      <c r="BF2530" s="227">
        <f>IF(N2530="snížená",J2530,0)</f>
        <v>0</v>
      </c>
      <c r="BG2530" s="227">
        <f>IF(N2530="zákl. přenesená",J2530,0)</f>
        <v>0</v>
      </c>
      <c r="BH2530" s="227">
        <f>IF(N2530="sníž. přenesená",J2530,0)</f>
        <v>0</v>
      </c>
      <c r="BI2530" s="227">
        <f>IF(N2530="nulová",J2530,0)</f>
        <v>0</v>
      </c>
      <c r="BJ2530" s="19" t="s">
        <v>81</v>
      </c>
      <c r="BK2530" s="227">
        <f>ROUND(I2530*H2530,2)</f>
        <v>0</v>
      </c>
      <c r="BL2530" s="19" t="s">
        <v>309</v>
      </c>
      <c r="BM2530" s="226" t="s">
        <v>3406</v>
      </c>
    </row>
    <row r="2531" s="13" customFormat="1">
      <c r="A2531" s="13"/>
      <c r="B2531" s="228"/>
      <c r="C2531" s="229"/>
      <c r="D2531" s="230" t="s">
        <v>222</v>
      </c>
      <c r="E2531" s="231" t="s">
        <v>19</v>
      </c>
      <c r="F2531" s="232" t="s">
        <v>3177</v>
      </c>
      <c r="G2531" s="229"/>
      <c r="H2531" s="231" t="s">
        <v>19</v>
      </c>
      <c r="I2531" s="233"/>
      <c r="J2531" s="229"/>
      <c r="K2531" s="229"/>
      <c r="L2531" s="234"/>
      <c r="M2531" s="235"/>
      <c r="N2531" s="236"/>
      <c r="O2531" s="236"/>
      <c r="P2531" s="236"/>
      <c r="Q2531" s="236"/>
      <c r="R2531" s="236"/>
      <c r="S2531" s="236"/>
      <c r="T2531" s="237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38" t="s">
        <v>222</v>
      </c>
      <c r="AU2531" s="238" t="s">
        <v>83</v>
      </c>
      <c r="AV2531" s="13" t="s">
        <v>81</v>
      </c>
      <c r="AW2531" s="13" t="s">
        <v>34</v>
      </c>
      <c r="AX2531" s="13" t="s">
        <v>74</v>
      </c>
      <c r="AY2531" s="238" t="s">
        <v>213</v>
      </c>
    </row>
    <row r="2532" s="14" customFormat="1">
      <c r="A2532" s="14"/>
      <c r="B2532" s="239"/>
      <c r="C2532" s="240"/>
      <c r="D2532" s="230" t="s">
        <v>222</v>
      </c>
      <c r="E2532" s="241" t="s">
        <v>19</v>
      </c>
      <c r="F2532" s="242" t="s">
        <v>3407</v>
      </c>
      <c r="G2532" s="240"/>
      <c r="H2532" s="243">
        <v>1</v>
      </c>
      <c r="I2532" s="244"/>
      <c r="J2532" s="240"/>
      <c r="K2532" s="240"/>
      <c r="L2532" s="245"/>
      <c r="M2532" s="246"/>
      <c r="N2532" s="247"/>
      <c r="O2532" s="247"/>
      <c r="P2532" s="247"/>
      <c r="Q2532" s="247"/>
      <c r="R2532" s="247"/>
      <c r="S2532" s="247"/>
      <c r="T2532" s="248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49" t="s">
        <v>222</v>
      </c>
      <c r="AU2532" s="249" t="s">
        <v>83</v>
      </c>
      <c r="AV2532" s="14" t="s">
        <v>83</v>
      </c>
      <c r="AW2532" s="14" t="s">
        <v>34</v>
      </c>
      <c r="AX2532" s="14" t="s">
        <v>81</v>
      </c>
      <c r="AY2532" s="249" t="s">
        <v>213</v>
      </c>
    </row>
    <row r="2533" s="2" customFormat="1" ht="16.5" customHeight="1">
      <c r="A2533" s="40"/>
      <c r="B2533" s="41"/>
      <c r="C2533" s="215" t="s">
        <v>3408</v>
      </c>
      <c r="D2533" s="215" t="s">
        <v>215</v>
      </c>
      <c r="E2533" s="216" t="s">
        <v>3409</v>
      </c>
      <c r="F2533" s="217" t="s">
        <v>3410</v>
      </c>
      <c r="G2533" s="218" t="s">
        <v>655</v>
      </c>
      <c r="H2533" s="219">
        <v>2002.3</v>
      </c>
      <c r="I2533" s="220"/>
      <c r="J2533" s="221">
        <f>ROUND(I2533*H2533,2)</f>
        <v>0</v>
      </c>
      <c r="K2533" s="217" t="s">
        <v>19</v>
      </c>
      <c r="L2533" s="46"/>
      <c r="M2533" s="222" t="s">
        <v>19</v>
      </c>
      <c r="N2533" s="223" t="s">
        <v>45</v>
      </c>
      <c r="O2533" s="86"/>
      <c r="P2533" s="224">
        <f>O2533*H2533</f>
        <v>0</v>
      </c>
      <c r="Q2533" s="224">
        <v>0</v>
      </c>
      <c r="R2533" s="224">
        <f>Q2533*H2533</f>
        <v>0</v>
      </c>
      <c r="S2533" s="224">
        <v>0</v>
      </c>
      <c r="T2533" s="225">
        <f>S2533*H2533</f>
        <v>0</v>
      </c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R2533" s="226" t="s">
        <v>309</v>
      </c>
      <c r="AT2533" s="226" t="s">
        <v>215</v>
      </c>
      <c r="AU2533" s="226" t="s">
        <v>83</v>
      </c>
      <c r="AY2533" s="19" t="s">
        <v>213</v>
      </c>
      <c r="BE2533" s="227">
        <f>IF(N2533="základní",J2533,0)</f>
        <v>0</v>
      </c>
      <c r="BF2533" s="227">
        <f>IF(N2533="snížená",J2533,0)</f>
        <v>0</v>
      </c>
      <c r="BG2533" s="227">
        <f>IF(N2533="zákl. přenesená",J2533,0)</f>
        <v>0</v>
      </c>
      <c r="BH2533" s="227">
        <f>IF(N2533="sníž. přenesená",J2533,0)</f>
        <v>0</v>
      </c>
      <c r="BI2533" s="227">
        <f>IF(N2533="nulová",J2533,0)</f>
        <v>0</v>
      </c>
      <c r="BJ2533" s="19" t="s">
        <v>81</v>
      </c>
      <c r="BK2533" s="227">
        <f>ROUND(I2533*H2533,2)</f>
        <v>0</v>
      </c>
      <c r="BL2533" s="19" t="s">
        <v>309</v>
      </c>
      <c r="BM2533" s="226" t="s">
        <v>3411</v>
      </c>
    </row>
    <row r="2534" s="13" customFormat="1">
      <c r="A2534" s="13"/>
      <c r="B2534" s="228"/>
      <c r="C2534" s="229"/>
      <c r="D2534" s="230" t="s">
        <v>222</v>
      </c>
      <c r="E2534" s="231" t="s">
        <v>19</v>
      </c>
      <c r="F2534" s="232" t="s">
        <v>3412</v>
      </c>
      <c r="G2534" s="229"/>
      <c r="H2534" s="231" t="s">
        <v>19</v>
      </c>
      <c r="I2534" s="233"/>
      <c r="J2534" s="229"/>
      <c r="K2534" s="229"/>
      <c r="L2534" s="234"/>
      <c r="M2534" s="235"/>
      <c r="N2534" s="236"/>
      <c r="O2534" s="236"/>
      <c r="P2534" s="236"/>
      <c r="Q2534" s="236"/>
      <c r="R2534" s="236"/>
      <c r="S2534" s="236"/>
      <c r="T2534" s="237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38" t="s">
        <v>222</v>
      </c>
      <c r="AU2534" s="238" t="s">
        <v>83</v>
      </c>
      <c r="AV2534" s="13" t="s">
        <v>81</v>
      </c>
      <c r="AW2534" s="13" t="s">
        <v>34</v>
      </c>
      <c r="AX2534" s="13" t="s">
        <v>74</v>
      </c>
      <c r="AY2534" s="238" t="s">
        <v>213</v>
      </c>
    </row>
    <row r="2535" s="13" customFormat="1">
      <c r="A2535" s="13"/>
      <c r="B2535" s="228"/>
      <c r="C2535" s="229"/>
      <c r="D2535" s="230" t="s">
        <v>222</v>
      </c>
      <c r="E2535" s="231" t="s">
        <v>19</v>
      </c>
      <c r="F2535" s="232" t="s">
        <v>3413</v>
      </c>
      <c r="G2535" s="229"/>
      <c r="H2535" s="231" t="s">
        <v>19</v>
      </c>
      <c r="I2535" s="233"/>
      <c r="J2535" s="229"/>
      <c r="K2535" s="229"/>
      <c r="L2535" s="234"/>
      <c r="M2535" s="235"/>
      <c r="N2535" s="236"/>
      <c r="O2535" s="236"/>
      <c r="P2535" s="236"/>
      <c r="Q2535" s="236"/>
      <c r="R2535" s="236"/>
      <c r="S2535" s="236"/>
      <c r="T2535" s="237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38" t="s">
        <v>222</v>
      </c>
      <c r="AU2535" s="238" t="s">
        <v>83</v>
      </c>
      <c r="AV2535" s="13" t="s">
        <v>81</v>
      </c>
      <c r="AW2535" s="13" t="s">
        <v>34</v>
      </c>
      <c r="AX2535" s="13" t="s">
        <v>74</v>
      </c>
      <c r="AY2535" s="238" t="s">
        <v>213</v>
      </c>
    </row>
    <row r="2536" s="14" customFormat="1">
      <c r="A2536" s="14"/>
      <c r="B2536" s="239"/>
      <c r="C2536" s="240"/>
      <c r="D2536" s="230" t="s">
        <v>222</v>
      </c>
      <c r="E2536" s="241" t="s">
        <v>19</v>
      </c>
      <c r="F2536" s="242" t="s">
        <v>3414</v>
      </c>
      <c r="G2536" s="240"/>
      <c r="H2536" s="243">
        <v>1087.3</v>
      </c>
      <c r="I2536" s="244"/>
      <c r="J2536" s="240"/>
      <c r="K2536" s="240"/>
      <c r="L2536" s="245"/>
      <c r="M2536" s="246"/>
      <c r="N2536" s="247"/>
      <c r="O2536" s="247"/>
      <c r="P2536" s="247"/>
      <c r="Q2536" s="247"/>
      <c r="R2536" s="247"/>
      <c r="S2536" s="247"/>
      <c r="T2536" s="248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49" t="s">
        <v>222</v>
      </c>
      <c r="AU2536" s="249" t="s">
        <v>83</v>
      </c>
      <c r="AV2536" s="14" t="s">
        <v>83</v>
      </c>
      <c r="AW2536" s="14" t="s">
        <v>34</v>
      </c>
      <c r="AX2536" s="14" t="s">
        <v>74</v>
      </c>
      <c r="AY2536" s="249" t="s">
        <v>213</v>
      </c>
    </row>
    <row r="2537" s="14" customFormat="1">
      <c r="A2537" s="14"/>
      <c r="B2537" s="239"/>
      <c r="C2537" s="240"/>
      <c r="D2537" s="230" t="s">
        <v>222</v>
      </c>
      <c r="E2537" s="241" t="s">
        <v>19</v>
      </c>
      <c r="F2537" s="242" t="s">
        <v>3415</v>
      </c>
      <c r="G2537" s="240"/>
      <c r="H2537" s="243">
        <v>20</v>
      </c>
      <c r="I2537" s="244"/>
      <c r="J2537" s="240"/>
      <c r="K2537" s="240"/>
      <c r="L2537" s="245"/>
      <c r="M2537" s="246"/>
      <c r="N2537" s="247"/>
      <c r="O2537" s="247"/>
      <c r="P2537" s="247"/>
      <c r="Q2537" s="247"/>
      <c r="R2537" s="247"/>
      <c r="S2537" s="247"/>
      <c r="T2537" s="248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49" t="s">
        <v>222</v>
      </c>
      <c r="AU2537" s="249" t="s">
        <v>83</v>
      </c>
      <c r="AV2537" s="14" t="s">
        <v>83</v>
      </c>
      <c r="AW2537" s="14" t="s">
        <v>34</v>
      </c>
      <c r="AX2537" s="14" t="s">
        <v>74</v>
      </c>
      <c r="AY2537" s="249" t="s">
        <v>213</v>
      </c>
    </row>
    <row r="2538" s="14" customFormat="1">
      <c r="A2538" s="14"/>
      <c r="B2538" s="239"/>
      <c r="C2538" s="240"/>
      <c r="D2538" s="230" t="s">
        <v>222</v>
      </c>
      <c r="E2538" s="241" t="s">
        <v>19</v>
      </c>
      <c r="F2538" s="242" t="s">
        <v>3416</v>
      </c>
      <c r="G2538" s="240"/>
      <c r="H2538" s="243">
        <v>10</v>
      </c>
      <c r="I2538" s="244"/>
      <c r="J2538" s="240"/>
      <c r="K2538" s="240"/>
      <c r="L2538" s="245"/>
      <c r="M2538" s="246"/>
      <c r="N2538" s="247"/>
      <c r="O2538" s="247"/>
      <c r="P2538" s="247"/>
      <c r="Q2538" s="247"/>
      <c r="R2538" s="247"/>
      <c r="S2538" s="247"/>
      <c r="T2538" s="248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49" t="s">
        <v>222</v>
      </c>
      <c r="AU2538" s="249" t="s">
        <v>83</v>
      </c>
      <c r="AV2538" s="14" t="s">
        <v>83</v>
      </c>
      <c r="AW2538" s="14" t="s">
        <v>34</v>
      </c>
      <c r="AX2538" s="14" t="s">
        <v>74</v>
      </c>
      <c r="AY2538" s="249" t="s">
        <v>213</v>
      </c>
    </row>
    <row r="2539" s="14" customFormat="1">
      <c r="A2539" s="14"/>
      <c r="B2539" s="239"/>
      <c r="C2539" s="240"/>
      <c r="D2539" s="230" t="s">
        <v>222</v>
      </c>
      <c r="E2539" s="241" t="s">
        <v>19</v>
      </c>
      <c r="F2539" s="242" t="s">
        <v>3417</v>
      </c>
      <c r="G2539" s="240"/>
      <c r="H2539" s="243">
        <v>810</v>
      </c>
      <c r="I2539" s="244"/>
      <c r="J2539" s="240"/>
      <c r="K2539" s="240"/>
      <c r="L2539" s="245"/>
      <c r="M2539" s="246"/>
      <c r="N2539" s="247"/>
      <c r="O2539" s="247"/>
      <c r="P2539" s="247"/>
      <c r="Q2539" s="247"/>
      <c r="R2539" s="247"/>
      <c r="S2539" s="247"/>
      <c r="T2539" s="248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T2539" s="249" t="s">
        <v>222</v>
      </c>
      <c r="AU2539" s="249" t="s">
        <v>83</v>
      </c>
      <c r="AV2539" s="14" t="s">
        <v>83</v>
      </c>
      <c r="AW2539" s="14" t="s">
        <v>34</v>
      </c>
      <c r="AX2539" s="14" t="s">
        <v>74</v>
      </c>
      <c r="AY2539" s="249" t="s">
        <v>213</v>
      </c>
    </row>
    <row r="2540" s="14" customFormat="1">
      <c r="A2540" s="14"/>
      <c r="B2540" s="239"/>
      <c r="C2540" s="240"/>
      <c r="D2540" s="230" t="s">
        <v>222</v>
      </c>
      <c r="E2540" s="241" t="s">
        <v>19</v>
      </c>
      <c r="F2540" s="242" t="s">
        <v>3418</v>
      </c>
      <c r="G2540" s="240"/>
      <c r="H2540" s="243">
        <v>75</v>
      </c>
      <c r="I2540" s="244"/>
      <c r="J2540" s="240"/>
      <c r="K2540" s="240"/>
      <c r="L2540" s="245"/>
      <c r="M2540" s="246"/>
      <c r="N2540" s="247"/>
      <c r="O2540" s="247"/>
      <c r="P2540" s="247"/>
      <c r="Q2540" s="247"/>
      <c r="R2540" s="247"/>
      <c r="S2540" s="247"/>
      <c r="T2540" s="248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49" t="s">
        <v>222</v>
      </c>
      <c r="AU2540" s="249" t="s">
        <v>83</v>
      </c>
      <c r="AV2540" s="14" t="s">
        <v>83</v>
      </c>
      <c r="AW2540" s="14" t="s">
        <v>34</v>
      </c>
      <c r="AX2540" s="14" t="s">
        <v>74</v>
      </c>
      <c r="AY2540" s="249" t="s">
        <v>213</v>
      </c>
    </row>
    <row r="2541" s="15" customFormat="1">
      <c r="A2541" s="15"/>
      <c r="B2541" s="250"/>
      <c r="C2541" s="251"/>
      <c r="D2541" s="230" t="s">
        <v>222</v>
      </c>
      <c r="E2541" s="252" t="s">
        <v>19</v>
      </c>
      <c r="F2541" s="253" t="s">
        <v>228</v>
      </c>
      <c r="G2541" s="251"/>
      <c r="H2541" s="254">
        <v>2002.3</v>
      </c>
      <c r="I2541" s="255"/>
      <c r="J2541" s="251"/>
      <c r="K2541" s="251"/>
      <c r="L2541" s="256"/>
      <c r="M2541" s="257"/>
      <c r="N2541" s="258"/>
      <c r="O2541" s="258"/>
      <c r="P2541" s="258"/>
      <c r="Q2541" s="258"/>
      <c r="R2541" s="258"/>
      <c r="S2541" s="258"/>
      <c r="T2541" s="259"/>
      <c r="U2541" s="15"/>
      <c r="V2541" s="15"/>
      <c r="W2541" s="15"/>
      <c r="X2541" s="15"/>
      <c r="Y2541" s="15"/>
      <c r="Z2541" s="15"/>
      <c r="AA2541" s="15"/>
      <c r="AB2541" s="15"/>
      <c r="AC2541" s="15"/>
      <c r="AD2541" s="15"/>
      <c r="AE2541" s="15"/>
      <c r="AT2541" s="260" t="s">
        <v>222</v>
      </c>
      <c r="AU2541" s="260" t="s">
        <v>83</v>
      </c>
      <c r="AV2541" s="15" t="s">
        <v>220</v>
      </c>
      <c r="AW2541" s="15" t="s">
        <v>34</v>
      </c>
      <c r="AX2541" s="15" t="s">
        <v>81</v>
      </c>
      <c r="AY2541" s="260" t="s">
        <v>213</v>
      </c>
    </row>
    <row r="2542" s="2" customFormat="1" ht="16.5" customHeight="1">
      <c r="A2542" s="40"/>
      <c r="B2542" s="41"/>
      <c r="C2542" s="215" t="s">
        <v>3419</v>
      </c>
      <c r="D2542" s="215" t="s">
        <v>215</v>
      </c>
      <c r="E2542" s="216" t="s">
        <v>3420</v>
      </c>
      <c r="F2542" s="217" t="s">
        <v>3421</v>
      </c>
      <c r="G2542" s="218" t="s">
        <v>655</v>
      </c>
      <c r="H2542" s="219">
        <v>1674.0699999999999</v>
      </c>
      <c r="I2542" s="220"/>
      <c r="J2542" s="221">
        <f>ROUND(I2542*H2542,2)</f>
        <v>0</v>
      </c>
      <c r="K2542" s="217" t="s">
        <v>19</v>
      </c>
      <c r="L2542" s="46"/>
      <c r="M2542" s="222" t="s">
        <v>19</v>
      </c>
      <c r="N2542" s="223" t="s">
        <v>45</v>
      </c>
      <c r="O2542" s="86"/>
      <c r="P2542" s="224">
        <f>O2542*H2542</f>
        <v>0</v>
      </c>
      <c r="Q2542" s="224">
        <v>0</v>
      </c>
      <c r="R2542" s="224">
        <f>Q2542*H2542</f>
        <v>0</v>
      </c>
      <c r="S2542" s="224">
        <v>0</v>
      </c>
      <c r="T2542" s="225">
        <f>S2542*H2542</f>
        <v>0</v>
      </c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R2542" s="226" t="s">
        <v>309</v>
      </c>
      <c r="AT2542" s="226" t="s">
        <v>215</v>
      </c>
      <c r="AU2542" s="226" t="s">
        <v>83</v>
      </c>
      <c r="AY2542" s="19" t="s">
        <v>213</v>
      </c>
      <c r="BE2542" s="227">
        <f>IF(N2542="základní",J2542,0)</f>
        <v>0</v>
      </c>
      <c r="BF2542" s="227">
        <f>IF(N2542="snížená",J2542,0)</f>
        <v>0</v>
      </c>
      <c r="BG2542" s="227">
        <f>IF(N2542="zákl. přenesená",J2542,0)</f>
        <v>0</v>
      </c>
      <c r="BH2542" s="227">
        <f>IF(N2542="sníž. přenesená",J2542,0)</f>
        <v>0</v>
      </c>
      <c r="BI2542" s="227">
        <f>IF(N2542="nulová",J2542,0)</f>
        <v>0</v>
      </c>
      <c r="BJ2542" s="19" t="s">
        <v>81</v>
      </c>
      <c r="BK2542" s="227">
        <f>ROUND(I2542*H2542,2)</f>
        <v>0</v>
      </c>
      <c r="BL2542" s="19" t="s">
        <v>309</v>
      </c>
      <c r="BM2542" s="226" t="s">
        <v>3422</v>
      </c>
    </row>
    <row r="2543" s="13" customFormat="1">
      <c r="A2543" s="13"/>
      <c r="B2543" s="228"/>
      <c r="C2543" s="229"/>
      <c r="D2543" s="230" t="s">
        <v>222</v>
      </c>
      <c r="E2543" s="231" t="s">
        <v>19</v>
      </c>
      <c r="F2543" s="232" t="s">
        <v>3423</v>
      </c>
      <c r="G2543" s="229"/>
      <c r="H2543" s="231" t="s">
        <v>19</v>
      </c>
      <c r="I2543" s="233"/>
      <c r="J2543" s="229"/>
      <c r="K2543" s="229"/>
      <c r="L2543" s="234"/>
      <c r="M2543" s="235"/>
      <c r="N2543" s="236"/>
      <c r="O2543" s="236"/>
      <c r="P2543" s="236"/>
      <c r="Q2543" s="236"/>
      <c r="R2543" s="236"/>
      <c r="S2543" s="236"/>
      <c r="T2543" s="237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T2543" s="238" t="s">
        <v>222</v>
      </c>
      <c r="AU2543" s="238" t="s">
        <v>83</v>
      </c>
      <c r="AV2543" s="13" t="s">
        <v>81</v>
      </c>
      <c r="AW2543" s="13" t="s">
        <v>34</v>
      </c>
      <c r="AX2543" s="13" t="s">
        <v>74</v>
      </c>
      <c r="AY2543" s="238" t="s">
        <v>213</v>
      </c>
    </row>
    <row r="2544" s="13" customFormat="1">
      <c r="A2544" s="13"/>
      <c r="B2544" s="228"/>
      <c r="C2544" s="229"/>
      <c r="D2544" s="230" t="s">
        <v>222</v>
      </c>
      <c r="E2544" s="231" t="s">
        <v>19</v>
      </c>
      <c r="F2544" s="232" t="s">
        <v>3424</v>
      </c>
      <c r="G2544" s="229"/>
      <c r="H2544" s="231" t="s">
        <v>19</v>
      </c>
      <c r="I2544" s="233"/>
      <c r="J2544" s="229"/>
      <c r="K2544" s="229"/>
      <c r="L2544" s="234"/>
      <c r="M2544" s="235"/>
      <c r="N2544" s="236"/>
      <c r="O2544" s="236"/>
      <c r="P2544" s="236"/>
      <c r="Q2544" s="236"/>
      <c r="R2544" s="236"/>
      <c r="S2544" s="236"/>
      <c r="T2544" s="237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38" t="s">
        <v>222</v>
      </c>
      <c r="AU2544" s="238" t="s">
        <v>83</v>
      </c>
      <c r="AV2544" s="13" t="s">
        <v>81</v>
      </c>
      <c r="AW2544" s="13" t="s">
        <v>34</v>
      </c>
      <c r="AX2544" s="13" t="s">
        <v>74</v>
      </c>
      <c r="AY2544" s="238" t="s">
        <v>213</v>
      </c>
    </row>
    <row r="2545" s="14" customFormat="1">
      <c r="A2545" s="14"/>
      <c r="B2545" s="239"/>
      <c r="C2545" s="240"/>
      <c r="D2545" s="230" t="s">
        <v>222</v>
      </c>
      <c r="E2545" s="241" t="s">
        <v>19</v>
      </c>
      <c r="F2545" s="242" t="s">
        <v>3425</v>
      </c>
      <c r="G2545" s="240"/>
      <c r="H2545" s="243">
        <v>1151.0699999999999</v>
      </c>
      <c r="I2545" s="244"/>
      <c r="J2545" s="240"/>
      <c r="K2545" s="240"/>
      <c r="L2545" s="245"/>
      <c r="M2545" s="246"/>
      <c r="N2545" s="247"/>
      <c r="O2545" s="247"/>
      <c r="P2545" s="247"/>
      <c r="Q2545" s="247"/>
      <c r="R2545" s="247"/>
      <c r="S2545" s="247"/>
      <c r="T2545" s="248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49" t="s">
        <v>222</v>
      </c>
      <c r="AU2545" s="249" t="s">
        <v>83</v>
      </c>
      <c r="AV2545" s="14" t="s">
        <v>83</v>
      </c>
      <c r="AW2545" s="14" t="s">
        <v>34</v>
      </c>
      <c r="AX2545" s="14" t="s">
        <v>74</v>
      </c>
      <c r="AY2545" s="249" t="s">
        <v>213</v>
      </c>
    </row>
    <row r="2546" s="14" customFormat="1">
      <c r="A2546" s="14"/>
      <c r="B2546" s="239"/>
      <c r="C2546" s="240"/>
      <c r="D2546" s="230" t="s">
        <v>222</v>
      </c>
      <c r="E2546" s="241" t="s">
        <v>19</v>
      </c>
      <c r="F2546" s="242" t="s">
        <v>3426</v>
      </c>
      <c r="G2546" s="240"/>
      <c r="H2546" s="243">
        <v>8</v>
      </c>
      <c r="I2546" s="244"/>
      <c r="J2546" s="240"/>
      <c r="K2546" s="240"/>
      <c r="L2546" s="245"/>
      <c r="M2546" s="246"/>
      <c r="N2546" s="247"/>
      <c r="O2546" s="247"/>
      <c r="P2546" s="247"/>
      <c r="Q2546" s="247"/>
      <c r="R2546" s="247"/>
      <c r="S2546" s="247"/>
      <c r="T2546" s="248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T2546" s="249" t="s">
        <v>222</v>
      </c>
      <c r="AU2546" s="249" t="s">
        <v>83</v>
      </c>
      <c r="AV2546" s="14" t="s">
        <v>83</v>
      </c>
      <c r="AW2546" s="14" t="s">
        <v>34</v>
      </c>
      <c r="AX2546" s="14" t="s">
        <v>74</v>
      </c>
      <c r="AY2546" s="249" t="s">
        <v>213</v>
      </c>
    </row>
    <row r="2547" s="14" customFormat="1">
      <c r="A2547" s="14"/>
      <c r="B2547" s="239"/>
      <c r="C2547" s="240"/>
      <c r="D2547" s="230" t="s">
        <v>222</v>
      </c>
      <c r="E2547" s="241" t="s">
        <v>19</v>
      </c>
      <c r="F2547" s="242" t="s">
        <v>3427</v>
      </c>
      <c r="G2547" s="240"/>
      <c r="H2547" s="243">
        <v>80</v>
      </c>
      <c r="I2547" s="244"/>
      <c r="J2547" s="240"/>
      <c r="K2547" s="240"/>
      <c r="L2547" s="245"/>
      <c r="M2547" s="246"/>
      <c r="N2547" s="247"/>
      <c r="O2547" s="247"/>
      <c r="P2547" s="247"/>
      <c r="Q2547" s="247"/>
      <c r="R2547" s="247"/>
      <c r="S2547" s="247"/>
      <c r="T2547" s="248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49" t="s">
        <v>222</v>
      </c>
      <c r="AU2547" s="249" t="s">
        <v>83</v>
      </c>
      <c r="AV2547" s="14" t="s">
        <v>83</v>
      </c>
      <c r="AW2547" s="14" t="s">
        <v>34</v>
      </c>
      <c r="AX2547" s="14" t="s">
        <v>74</v>
      </c>
      <c r="AY2547" s="249" t="s">
        <v>213</v>
      </c>
    </row>
    <row r="2548" s="14" customFormat="1">
      <c r="A2548" s="14"/>
      <c r="B2548" s="239"/>
      <c r="C2548" s="240"/>
      <c r="D2548" s="230" t="s">
        <v>222</v>
      </c>
      <c r="E2548" s="241" t="s">
        <v>19</v>
      </c>
      <c r="F2548" s="242" t="s">
        <v>3428</v>
      </c>
      <c r="G2548" s="240"/>
      <c r="H2548" s="243">
        <v>435</v>
      </c>
      <c r="I2548" s="244"/>
      <c r="J2548" s="240"/>
      <c r="K2548" s="240"/>
      <c r="L2548" s="245"/>
      <c r="M2548" s="246"/>
      <c r="N2548" s="247"/>
      <c r="O2548" s="247"/>
      <c r="P2548" s="247"/>
      <c r="Q2548" s="247"/>
      <c r="R2548" s="247"/>
      <c r="S2548" s="247"/>
      <c r="T2548" s="248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T2548" s="249" t="s">
        <v>222</v>
      </c>
      <c r="AU2548" s="249" t="s">
        <v>83</v>
      </c>
      <c r="AV2548" s="14" t="s">
        <v>83</v>
      </c>
      <c r="AW2548" s="14" t="s">
        <v>34</v>
      </c>
      <c r="AX2548" s="14" t="s">
        <v>74</v>
      </c>
      <c r="AY2548" s="249" t="s">
        <v>213</v>
      </c>
    </row>
    <row r="2549" s="15" customFormat="1">
      <c r="A2549" s="15"/>
      <c r="B2549" s="250"/>
      <c r="C2549" s="251"/>
      <c r="D2549" s="230" t="s">
        <v>222</v>
      </c>
      <c r="E2549" s="252" t="s">
        <v>19</v>
      </c>
      <c r="F2549" s="253" t="s">
        <v>228</v>
      </c>
      <c r="G2549" s="251"/>
      <c r="H2549" s="254">
        <v>1674.0699999999999</v>
      </c>
      <c r="I2549" s="255"/>
      <c r="J2549" s="251"/>
      <c r="K2549" s="251"/>
      <c r="L2549" s="256"/>
      <c r="M2549" s="257"/>
      <c r="N2549" s="258"/>
      <c r="O2549" s="258"/>
      <c r="P2549" s="258"/>
      <c r="Q2549" s="258"/>
      <c r="R2549" s="258"/>
      <c r="S2549" s="258"/>
      <c r="T2549" s="259"/>
      <c r="U2549" s="15"/>
      <c r="V2549" s="15"/>
      <c r="W2549" s="15"/>
      <c r="X2549" s="15"/>
      <c r="Y2549" s="15"/>
      <c r="Z2549" s="15"/>
      <c r="AA2549" s="15"/>
      <c r="AB2549" s="15"/>
      <c r="AC2549" s="15"/>
      <c r="AD2549" s="15"/>
      <c r="AE2549" s="15"/>
      <c r="AT2549" s="260" t="s">
        <v>222</v>
      </c>
      <c r="AU2549" s="260" t="s">
        <v>83</v>
      </c>
      <c r="AV2549" s="15" t="s">
        <v>220</v>
      </c>
      <c r="AW2549" s="15" t="s">
        <v>34</v>
      </c>
      <c r="AX2549" s="15" t="s">
        <v>81</v>
      </c>
      <c r="AY2549" s="260" t="s">
        <v>213</v>
      </c>
    </row>
    <row r="2550" s="2" customFormat="1" ht="16.5" customHeight="1">
      <c r="A2550" s="40"/>
      <c r="B2550" s="41"/>
      <c r="C2550" s="215" t="s">
        <v>3429</v>
      </c>
      <c r="D2550" s="215" t="s">
        <v>215</v>
      </c>
      <c r="E2550" s="216" t="s">
        <v>3430</v>
      </c>
      <c r="F2550" s="217" t="s">
        <v>3431</v>
      </c>
      <c r="G2550" s="218" t="s">
        <v>236</v>
      </c>
      <c r="H2550" s="219">
        <v>9.9499999999999993</v>
      </c>
      <c r="I2550" s="220"/>
      <c r="J2550" s="221">
        <f>ROUND(I2550*H2550,2)</f>
        <v>0</v>
      </c>
      <c r="K2550" s="217" t="s">
        <v>19</v>
      </c>
      <c r="L2550" s="46"/>
      <c r="M2550" s="222" t="s">
        <v>19</v>
      </c>
      <c r="N2550" s="223" t="s">
        <v>45</v>
      </c>
      <c r="O2550" s="86"/>
      <c r="P2550" s="224">
        <f>O2550*H2550</f>
        <v>0</v>
      </c>
      <c r="Q2550" s="224">
        <v>0</v>
      </c>
      <c r="R2550" s="224">
        <f>Q2550*H2550</f>
        <v>0</v>
      </c>
      <c r="S2550" s="224">
        <v>0</v>
      </c>
      <c r="T2550" s="225">
        <f>S2550*H2550</f>
        <v>0</v>
      </c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R2550" s="226" t="s">
        <v>309</v>
      </c>
      <c r="AT2550" s="226" t="s">
        <v>215</v>
      </c>
      <c r="AU2550" s="226" t="s">
        <v>83</v>
      </c>
      <c r="AY2550" s="19" t="s">
        <v>213</v>
      </c>
      <c r="BE2550" s="227">
        <f>IF(N2550="základní",J2550,0)</f>
        <v>0</v>
      </c>
      <c r="BF2550" s="227">
        <f>IF(N2550="snížená",J2550,0)</f>
        <v>0</v>
      </c>
      <c r="BG2550" s="227">
        <f>IF(N2550="zákl. přenesená",J2550,0)</f>
        <v>0</v>
      </c>
      <c r="BH2550" s="227">
        <f>IF(N2550="sníž. přenesená",J2550,0)</f>
        <v>0</v>
      </c>
      <c r="BI2550" s="227">
        <f>IF(N2550="nulová",J2550,0)</f>
        <v>0</v>
      </c>
      <c r="BJ2550" s="19" t="s">
        <v>81</v>
      </c>
      <c r="BK2550" s="227">
        <f>ROUND(I2550*H2550,2)</f>
        <v>0</v>
      </c>
      <c r="BL2550" s="19" t="s">
        <v>309</v>
      </c>
      <c r="BM2550" s="226" t="s">
        <v>3432</v>
      </c>
    </row>
    <row r="2551" s="13" customFormat="1">
      <c r="A2551" s="13"/>
      <c r="B2551" s="228"/>
      <c r="C2551" s="229"/>
      <c r="D2551" s="230" t="s">
        <v>222</v>
      </c>
      <c r="E2551" s="231" t="s">
        <v>19</v>
      </c>
      <c r="F2551" s="232" t="s">
        <v>3433</v>
      </c>
      <c r="G2551" s="229"/>
      <c r="H2551" s="231" t="s">
        <v>19</v>
      </c>
      <c r="I2551" s="233"/>
      <c r="J2551" s="229"/>
      <c r="K2551" s="229"/>
      <c r="L2551" s="234"/>
      <c r="M2551" s="235"/>
      <c r="N2551" s="236"/>
      <c r="O2551" s="236"/>
      <c r="P2551" s="236"/>
      <c r="Q2551" s="236"/>
      <c r="R2551" s="236"/>
      <c r="S2551" s="236"/>
      <c r="T2551" s="237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38" t="s">
        <v>222</v>
      </c>
      <c r="AU2551" s="238" t="s">
        <v>83</v>
      </c>
      <c r="AV2551" s="13" t="s">
        <v>81</v>
      </c>
      <c r="AW2551" s="13" t="s">
        <v>34</v>
      </c>
      <c r="AX2551" s="13" t="s">
        <v>74</v>
      </c>
      <c r="AY2551" s="238" t="s">
        <v>213</v>
      </c>
    </row>
    <row r="2552" s="14" customFormat="1">
      <c r="A2552" s="14"/>
      <c r="B2552" s="239"/>
      <c r="C2552" s="240"/>
      <c r="D2552" s="230" t="s">
        <v>222</v>
      </c>
      <c r="E2552" s="241" t="s">
        <v>19</v>
      </c>
      <c r="F2552" s="242" t="s">
        <v>3434</v>
      </c>
      <c r="G2552" s="240"/>
      <c r="H2552" s="243">
        <v>7.25</v>
      </c>
      <c r="I2552" s="244"/>
      <c r="J2552" s="240"/>
      <c r="K2552" s="240"/>
      <c r="L2552" s="245"/>
      <c r="M2552" s="246"/>
      <c r="N2552" s="247"/>
      <c r="O2552" s="247"/>
      <c r="P2552" s="247"/>
      <c r="Q2552" s="247"/>
      <c r="R2552" s="247"/>
      <c r="S2552" s="247"/>
      <c r="T2552" s="248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T2552" s="249" t="s">
        <v>222</v>
      </c>
      <c r="AU2552" s="249" t="s">
        <v>83</v>
      </c>
      <c r="AV2552" s="14" t="s">
        <v>83</v>
      </c>
      <c r="AW2552" s="14" t="s">
        <v>34</v>
      </c>
      <c r="AX2552" s="14" t="s">
        <v>74</v>
      </c>
      <c r="AY2552" s="249" t="s">
        <v>213</v>
      </c>
    </row>
    <row r="2553" s="14" customFormat="1">
      <c r="A2553" s="14"/>
      <c r="B2553" s="239"/>
      <c r="C2553" s="240"/>
      <c r="D2553" s="230" t="s">
        <v>222</v>
      </c>
      <c r="E2553" s="241" t="s">
        <v>19</v>
      </c>
      <c r="F2553" s="242" t="s">
        <v>3435</v>
      </c>
      <c r="G2553" s="240"/>
      <c r="H2553" s="243">
        <v>2.7000000000000002</v>
      </c>
      <c r="I2553" s="244"/>
      <c r="J2553" s="240"/>
      <c r="K2553" s="240"/>
      <c r="L2553" s="245"/>
      <c r="M2553" s="246"/>
      <c r="N2553" s="247"/>
      <c r="O2553" s="247"/>
      <c r="P2553" s="247"/>
      <c r="Q2553" s="247"/>
      <c r="R2553" s="247"/>
      <c r="S2553" s="247"/>
      <c r="T2553" s="248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49" t="s">
        <v>222</v>
      </c>
      <c r="AU2553" s="249" t="s">
        <v>83</v>
      </c>
      <c r="AV2553" s="14" t="s">
        <v>83</v>
      </c>
      <c r="AW2553" s="14" t="s">
        <v>34</v>
      </c>
      <c r="AX2553" s="14" t="s">
        <v>74</v>
      </c>
      <c r="AY2553" s="249" t="s">
        <v>213</v>
      </c>
    </row>
    <row r="2554" s="15" customFormat="1">
      <c r="A2554" s="15"/>
      <c r="B2554" s="250"/>
      <c r="C2554" s="251"/>
      <c r="D2554" s="230" t="s">
        <v>222</v>
      </c>
      <c r="E2554" s="252" t="s">
        <v>19</v>
      </c>
      <c r="F2554" s="253" t="s">
        <v>228</v>
      </c>
      <c r="G2554" s="251"/>
      <c r="H2554" s="254">
        <v>9.9499999999999993</v>
      </c>
      <c r="I2554" s="255"/>
      <c r="J2554" s="251"/>
      <c r="K2554" s="251"/>
      <c r="L2554" s="256"/>
      <c r="M2554" s="257"/>
      <c r="N2554" s="258"/>
      <c r="O2554" s="258"/>
      <c r="P2554" s="258"/>
      <c r="Q2554" s="258"/>
      <c r="R2554" s="258"/>
      <c r="S2554" s="258"/>
      <c r="T2554" s="259"/>
      <c r="U2554" s="15"/>
      <c r="V2554" s="15"/>
      <c r="W2554" s="15"/>
      <c r="X2554" s="15"/>
      <c r="Y2554" s="15"/>
      <c r="Z2554" s="15"/>
      <c r="AA2554" s="15"/>
      <c r="AB2554" s="15"/>
      <c r="AC2554" s="15"/>
      <c r="AD2554" s="15"/>
      <c r="AE2554" s="15"/>
      <c r="AT2554" s="260" t="s">
        <v>222</v>
      </c>
      <c r="AU2554" s="260" t="s">
        <v>83</v>
      </c>
      <c r="AV2554" s="15" t="s">
        <v>220</v>
      </c>
      <c r="AW2554" s="15" t="s">
        <v>34</v>
      </c>
      <c r="AX2554" s="15" t="s">
        <v>81</v>
      </c>
      <c r="AY2554" s="260" t="s">
        <v>213</v>
      </c>
    </row>
    <row r="2555" s="2" customFormat="1" ht="16.5" customHeight="1">
      <c r="A2555" s="40"/>
      <c r="B2555" s="41"/>
      <c r="C2555" s="215" t="s">
        <v>3436</v>
      </c>
      <c r="D2555" s="215" t="s">
        <v>215</v>
      </c>
      <c r="E2555" s="216" t="s">
        <v>3437</v>
      </c>
      <c r="F2555" s="217" t="s">
        <v>3438</v>
      </c>
      <c r="G2555" s="218" t="s">
        <v>501</v>
      </c>
      <c r="H2555" s="219">
        <v>1</v>
      </c>
      <c r="I2555" s="220"/>
      <c r="J2555" s="221">
        <f>ROUND(I2555*H2555,2)</f>
        <v>0</v>
      </c>
      <c r="K2555" s="217" t="s">
        <v>19</v>
      </c>
      <c r="L2555" s="46"/>
      <c r="M2555" s="222" t="s">
        <v>19</v>
      </c>
      <c r="N2555" s="223" t="s">
        <v>45</v>
      </c>
      <c r="O2555" s="86"/>
      <c r="P2555" s="224">
        <f>O2555*H2555</f>
        <v>0</v>
      </c>
      <c r="Q2555" s="224">
        <v>0</v>
      </c>
      <c r="R2555" s="224">
        <f>Q2555*H2555</f>
        <v>0</v>
      </c>
      <c r="S2555" s="224">
        <v>0</v>
      </c>
      <c r="T2555" s="225">
        <f>S2555*H2555</f>
        <v>0</v>
      </c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R2555" s="226" t="s">
        <v>309</v>
      </c>
      <c r="AT2555" s="226" t="s">
        <v>215</v>
      </c>
      <c r="AU2555" s="226" t="s">
        <v>83</v>
      </c>
      <c r="AY2555" s="19" t="s">
        <v>213</v>
      </c>
      <c r="BE2555" s="227">
        <f>IF(N2555="základní",J2555,0)</f>
        <v>0</v>
      </c>
      <c r="BF2555" s="227">
        <f>IF(N2555="snížená",J2555,0)</f>
        <v>0</v>
      </c>
      <c r="BG2555" s="227">
        <f>IF(N2555="zákl. přenesená",J2555,0)</f>
        <v>0</v>
      </c>
      <c r="BH2555" s="227">
        <f>IF(N2555="sníž. přenesená",J2555,0)</f>
        <v>0</v>
      </c>
      <c r="BI2555" s="227">
        <f>IF(N2555="nulová",J2555,0)</f>
        <v>0</v>
      </c>
      <c r="BJ2555" s="19" t="s">
        <v>81</v>
      </c>
      <c r="BK2555" s="227">
        <f>ROUND(I2555*H2555,2)</f>
        <v>0</v>
      </c>
      <c r="BL2555" s="19" t="s">
        <v>309</v>
      </c>
      <c r="BM2555" s="226" t="s">
        <v>3439</v>
      </c>
    </row>
    <row r="2556" s="13" customFormat="1">
      <c r="A2556" s="13"/>
      <c r="B2556" s="228"/>
      <c r="C2556" s="229"/>
      <c r="D2556" s="230" t="s">
        <v>222</v>
      </c>
      <c r="E2556" s="231" t="s">
        <v>19</v>
      </c>
      <c r="F2556" s="232" t="s">
        <v>3177</v>
      </c>
      <c r="G2556" s="229"/>
      <c r="H2556" s="231" t="s">
        <v>19</v>
      </c>
      <c r="I2556" s="233"/>
      <c r="J2556" s="229"/>
      <c r="K2556" s="229"/>
      <c r="L2556" s="234"/>
      <c r="M2556" s="235"/>
      <c r="N2556" s="236"/>
      <c r="O2556" s="236"/>
      <c r="P2556" s="236"/>
      <c r="Q2556" s="236"/>
      <c r="R2556" s="236"/>
      <c r="S2556" s="236"/>
      <c r="T2556" s="237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38" t="s">
        <v>222</v>
      </c>
      <c r="AU2556" s="238" t="s">
        <v>83</v>
      </c>
      <c r="AV2556" s="13" t="s">
        <v>81</v>
      </c>
      <c r="AW2556" s="13" t="s">
        <v>34</v>
      </c>
      <c r="AX2556" s="13" t="s">
        <v>74</v>
      </c>
      <c r="AY2556" s="238" t="s">
        <v>213</v>
      </c>
    </row>
    <row r="2557" s="14" customFormat="1">
      <c r="A2557" s="14"/>
      <c r="B2557" s="239"/>
      <c r="C2557" s="240"/>
      <c r="D2557" s="230" t="s">
        <v>222</v>
      </c>
      <c r="E2557" s="241" t="s">
        <v>19</v>
      </c>
      <c r="F2557" s="242" t="s">
        <v>3440</v>
      </c>
      <c r="G2557" s="240"/>
      <c r="H2557" s="243">
        <v>1</v>
      </c>
      <c r="I2557" s="244"/>
      <c r="J2557" s="240"/>
      <c r="K2557" s="240"/>
      <c r="L2557" s="245"/>
      <c r="M2557" s="246"/>
      <c r="N2557" s="247"/>
      <c r="O2557" s="247"/>
      <c r="P2557" s="247"/>
      <c r="Q2557" s="247"/>
      <c r="R2557" s="247"/>
      <c r="S2557" s="247"/>
      <c r="T2557" s="248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49" t="s">
        <v>222</v>
      </c>
      <c r="AU2557" s="249" t="s">
        <v>83</v>
      </c>
      <c r="AV2557" s="14" t="s">
        <v>83</v>
      </c>
      <c r="AW2557" s="14" t="s">
        <v>34</v>
      </c>
      <c r="AX2557" s="14" t="s">
        <v>81</v>
      </c>
      <c r="AY2557" s="249" t="s">
        <v>213</v>
      </c>
    </row>
    <row r="2558" s="2" customFormat="1" ht="16.5" customHeight="1">
      <c r="A2558" s="40"/>
      <c r="B2558" s="41"/>
      <c r="C2558" s="215" t="s">
        <v>3441</v>
      </c>
      <c r="D2558" s="215" t="s">
        <v>215</v>
      </c>
      <c r="E2558" s="216" t="s">
        <v>3442</v>
      </c>
      <c r="F2558" s="217" t="s">
        <v>3443</v>
      </c>
      <c r="G2558" s="218" t="s">
        <v>501</v>
      </c>
      <c r="H2558" s="219">
        <v>1</v>
      </c>
      <c r="I2558" s="220"/>
      <c r="J2558" s="221">
        <f>ROUND(I2558*H2558,2)</f>
        <v>0</v>
      </c>
      <c r="K2558" s="217" t="s">
        <v>19</v>
      </c>
      <c r="L2558" s="46"/>
      <c r="M2558" s="222" t="s">
        <v>19</v>
      </c>
      <c r="N2558" s="223" t="s">
        <v>45</v>
      </c>
      <c r="O2558" s="86"/>
      <c r="P2558" s="224">
        <f>O2558*H2558</f>
        <v>0</v>
      </c>
      <c r="Q2558" s="224">
        <v>0</v>
      </c>
      <c r="R2558" s="224">
        <f>Q2558*H2558</f>
        <v>0</v>
      </c>
      <c r="S2558" s="224">
        <v>0</v>
      </c>
      <c r="T2558" s="225">
        <f>S2558*H2558</f>
        <v>0</v>
      </c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R2558" s="226" t="s">
        <v>309</v>
      </c>
      <c r="AT2558" s="226" t="s">
        <v>215</v>
      </c>
      <c r="AU2558" s="226" t="s">
        <v>83</v>
      </c>
      <c r="AY2558" s="19" t="s">
        <v>213</v>
      </c>
      <c r="BE2558" s="227">
        <f>IF(N2558="základní",J2558,0)</f>
        <v>0</v>
      </c>
      <c r="BF2558" s="227">
        <f>IF(N2558="snížená",J2558,0)</f>
        <v>0</v>
      </c>
      <c r="BG2558" s="227">
        <f>IF(N2558="zákl. přenesená",J2558,0)</f>
        <v>0</v>
      </c>
      <c r="BH2558" s="227">
        <f>IF(N2558="sníž. přenesená",J2558,0)</f>
        <v>0</v>
      </c>
      <c r="BI2558" s="227">
        <f>IF(N2558="nulová",J2558,0)</f>
        <v>0</v>
      </c>
      <c r="BJ2558" s="19" t="s">
        <v>81</v>
      </c>
      <c r="BK2558" s="227">
        <f>ROUND(I2558*H2558,2)</f>
        <v>0</v>
      </c>
      <c r="BL2558" s="19" t="s">
        <v>309</v>
      </c>
      <c r="BM2558" s="226" t="s">
        <v>3444</v>
      </c>
    </row>
    <row r="2559" s="13" customFormat="1">
      <c r="A2559" s="13"/>
      <c r="B2559" s="228"/>
      <c r="C2559" s="229"/>
      <c r="D2559" s="230" t="s">
        <v>222</v>
      </c>
      <c r="E2559" s="231" t="s">
        <v>19</v>
      </c>
      <c r="F2559" s="232" t="s">
        <v>3177</v>
      </c>
      <c r="G2559" s="229"/>
      <c r="H2559" s="231" t="s">
        <v>19</v>
      </c>
      <c r="I2559" s="233"/>
      <c r="J2559" s="229"/>
      <c r="K2559" s="229"/>
      <c r="L2559" s="234"/>
      <c r="M2559" s="235"/>
      <c r="N2559" s="236"/>
      <c r="O2559" s="236"/>
      <c r="P2559" s="236"/>
      <c r="Q2559" s="236"/>
      <c r="R2559" s="236"/>
      <c r="S2559" s="236"/>
      <c r="T2559" s="237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38" t="s">
        <v>222</v>
      </c>
      <c r="AU2559" s="238" t="s">
        <v>83</v>
      </c>
      <c r="AV2559" s="13" t="s">
        <v>81</v>
      </c>
      <c r="AW2559" s="13" t="s">
        <v>34</v>
      </c>
      <c r="AX2559" s="13" t="s">
        <v>74</v>
      </c>
      <c r="AY2559" s="238" t="s">
        <v>213</v>
      </c>
    </row>
    <row r="2560" s="14" customFormat="1">
      <c r="A2560" s="14"/>
      <c r="B2560" s="239"/>
      <c r="C2560" s="240"/>
      <c r="D2560" s="230" t="s">
        <v>222</v>
      </c>
      <c r="E2560" s="241" t="s">
        <v>19</v>
      </c>
      <c r="F2560" s="242" t="s">
        <v>3445</v>
      </c>
      <c r="G2560" s="240"/>
      <c r="H2560" s="243">
        <v>1</v>
      </c>
      <c r="I2560" s="244"/>
      <c r="J2560" s="240"/>
      <c r="K2560" s="240"/>
      <c r="L2560" s="245"/>
      <c r="M2560" s="246"/>
      <c r="N2560" s="247"/>
      <c r="O2560" s="247"/>
      <c r="P2560" s="247"/>
      <c r="Q2560" s="247"/>
      <c r="R2560" s="247"/>
      <c r="S2560" s="247"/>
      <c r="T2560" s="248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49" t="s">
        <v>222</v>
      </c>
      <c r="AU2560" s="249" t="s">
        <v>83</v>
      </c>
      <c r="AV2560" s="14" t="s">
        <v>83</v>
      </c>
      <c r="AW2560" s="14" t="s">
        <v>34</v>
      </c>
      <c r="AX2560" s="14" t="s">
        <v>81</v>
      </c>
      <c r="AY2560" s="249" t="s">
        <v>213</v>
      </c>
    </row>
    <row r="2561" s="2" customFormat="1" ht="16.5" customHeight="1">
      <c r="A2561" s="40"/>
      <c r="B2561" s="41"/>
      <c r="C2561" s="215" t="s">
        <v>3446</v>
      </c>
      <c r="D2561" s="215" t="s">
        <v>215</v>
      </c>
      <c r="E2561" s="216" t="s">
        <v>3447</v>
      </c>
      <c r="F2561" s="217" t="s">
        <v>3448</v>
      </c>
      <c r="G2561" s="218" t="s">
        <v>501</v>
      </c>
      <c r="H2561" s="219">
        <v>1</v>
      </c>
      <c r="I2561" s="220"/>
      <c r="J2561" s="221">
        <f>ROUND(I2561*H2561,2)</f>
        <v>0</v>
      </c>
      <c r="K2561" s="217" t="s">
        <v>19</v>
      </c>
      <c r="L2561" s="46"/>
      <c r="M2561" s="222" t="s">
        <v>19</v>
      </c>
      <c r="N2561" s="223" t="s">
        <v>45</v>
      </c>
      <c r="O2561" s="86"/>
      <c r="P2561" s="224">
        <f>O2561*H2561</f>
        <v>0</v>
      </c>
      <c r="Q2561" s="224">
        <v>0</v>
      </c>
      <c r="R2561" s="224">
        <f>Q2561*H2561</f>
        <v>0</v>
      </c>
      <c r="S2561" s="224">
        <v>0</v>
      </c>
      <c r="T2561" s="225">
        <f>S2561*H2561</f>
        <v>0</v>
      </c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R2561" s="226" t="s">
        <v>309</v>
      </c>
      <c r="AT2561" s="226" t="s">
        <v>215</v>
      </c>
      <c r="AU2561" s="226" t="s">
        <v>83</v>
      </c>
      <c r="AY2561" s="19" t="s">
        <v>213</v>
      </c>
      <c r="BE2561" s="227">
        <f>IF(N2561="základní",J2561,0)</f>
        <v>0</v>
      </c>
      <c r="BF2561" s="227">
        <f>IF(N2561="snížená",J2561,0)</f>
        <v>0</v>
      </c>
      <c r="BG2561" s="227">
        <f>IF(N2561="zákl. přenesená",J2561,0)</f>
        <v>0</v>
      </c>
      <c r="BH2561" s="227">
        <f>IF(N2561="sníž. přenesená",J2561,0)</f>
        <v>0</v>
      </c>
      <c r="BI2561" s="227">
        <f>IF(N2561="nulová",J2561,0)</f>
        <v>0</v>
      </c>
      <c r="BJ2561" s="19" t="s">
        <v>81</v>
      </c>
      <c r="BK2561" s="227">
        <f>ROUND(I2561*H2561,2)</f>
        <v>0</v>
      </c>
      <c r="BL2561" s="19" t="s">
        <v>309</v>
      </c>
      <c r="BM2561" s="226" t="s">
        <v>3449</v>
      </c>
    </row>
    <row r="2562" s="13" customFormat="1">
      <c r="A2562" s="13"/>
      <c r="B2562" s="228"/>
      <c r="C2562" s="229"/>
      <c r="D2562" s="230" t="s">
        <v>222</v>
      </c>
      <c r="E2562" s="231" t="s">
        <v>19</v>
      </c>
      <c r="F2562" s="232" t="s">
        <v>3177</v>
      </c>
      <c r="G2562" s="229"/>
      <c r="H2562" s="231" t="s">
        <v>19</v>
      </c>
      <c r="I2562" s="233"/>
      <c r="J2562" s="229"/>
      <c r="K2562" s="229"/>
      <c r="L2562" s="234"/>
      <c r="M2562" s="235"/>
      <c r="N2562" s="236"/>
      <c r="O2562" s="236"/>
      <c r="P2562" s="236"/>
      <c r="Q2562" s="236"/>
      <c r="R2562" s="236"/>
      <c r="S2562" s="236"/>
      <c r="T2562" s="237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38" t="s">
        <v>222</v>
      </c>
      <c r="AU2562" s="238" t="s">
        <v>83</v>
      </c>
      <c r="AV2562" s="13" t="s">
        <v>81</v>
      </c>
      <c r="AW2562" s="13" t="s">
        <v>34</v>
      </c>
      <c r="AX2562" s="13" t="s">
        <v>74</v>
      </c>
      <c r="AY2562" s="238" t="s">
        <v>213</v>
      </c>
    </row>
    <row r="2563" s="14" customFormat="1">
      <c r="A2563" s="14"/>
      <c r="B2563" s="239"/>
      <c r="C2563" s="240"/>
      <c r="D2563" s="230" t="s">
        <v>222</v>
      </c>
      <c r="E2563" s="241" t="s">
        <v>19</v>
      </c>
      <c r="F2563" s="242" t="s">
        <v>3450</v>
      </c>
      <c r="G2563" s="240"/>
      <c r="H2563" s="243">
        <v>1</v>
      </c>
      <c r="I2563" s="244"/>
      <c r="J2563" s="240"/>
      <c r="K2563" s="240"/>
      <c r="L2563" s="245"/>
      <c r="M2563" s="246"/>
      <c r="N2563" s="247"/>
      <c r="O2563" s="247"/>
      <c r="P2563" s="247"/>
      <c r="Q2563" s="247"/>
      <c r="R2563" s="247"/>
      <c r="S2563" s="247"/>
      <c r="T2563" s="248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49" t="s">
        <v>222</v>
      </c>
      <c r="AU2563" s="249" t="s">
        <v>83</v>
      </c>
      <c r="AV2563" s="14" t="s">
        <v>83</v>
      </c>
      <c r="AW2563" s="14" t="s">
        <v>34</v>
      </c>
      <c r="AX2563" s="14" t="s">
        <v>81</v>
      </c>
      <c r="AY2563" s="249" t="s">
        <v>213</v>
      </c>
    </row>
    <row r="2564" s="2" customFormat="1" ht="16.5" customHeight="1">
      <c r="A2564" s="40"/>
      <c r="B2564" s="41"/>
      <c r="C2564" s="215" t="s">
        <v>3451</v>
      </c>
      <c r="D2564" s="215" t="s">
        <v>215</v>
      </c>
      <c r="E2564" s="216" t="s">
        <v>3452</v>
      </c>
      <c r="F2564" s="217" t="s">
        <v>3453</v>
      </c>
      <c r="G2564" s="218" t="s">
        <v>501</v>
      </c>
      <c r="H2564" s="219">
        <v>1</v>
      </c>
      <c r="I2564" s="220"/>
      <c r="J2564" s="221">
        <f>ROUND(I2564*H2564,2)</f>
        <v>0</v>
      </c>
      <c r="K2564" s="217" t="s">
        <v>19</v>
      </c>
      <c r="L2564" s="46"/>
      <c r="M2564" s="222" t="s">
        <v>19</v>
      </c>
      <c r="N2564" s="223" t="s">
        <v>45</v>
      </c>
      <c r="O2564" s="86"/>
      <c r="P2564" s="224">
        <f>O2564*H2564</f>
        <v>0</v>
      </c>
      <c r="Q2564" s="224">
        <v>0</v>
      </c>
      <c r="R2564" s="224">
        <f>Q2564*H2564</f>
        <v>0</v>
      </c>
      <c r="S2564" s="224">
        <v>0</v>
      </c>
      <c r="T2564" s="225">
        <f>S2564*H2564</f>
        <v>0</v>
      </c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R2564" s="226" t="s">
        <v>309</v>
      </c>
      <c r="AT2564" s="226" t="s">
        <v>215</v>
      </c>
      <c r="AU2564" s="226" t="s">
        <v>83</v>
      </c>
      <c r="AY2564" s="19" t="s">
        <v>213</v>
      </c>
      <c r="BE2564" s="227">
        <f>IF(N2564="základní",J2564,0)</f>
        <v>0</v>
      </c>
      <c r="BF2564" s="227">
        <f>IF(N2564="snížená",J2564,0)</f>
        <v>0</v>
      </c>
      <c r="BG2564" s="227">
        <f>IF(N2564="zákl. přenesená",J2564,0)</f>
        <v>0</v>
      </c>
      <c r="BH2564" s="227">
        <f>IF(N2564="sníž. přenesená",J2564,0)</f>
        <v>0</v>
      </c>
      <c r="BI2564" s="227">
        <f>IF(N2564="nulová",J2564,0)</f>
        <v>0</v>
      </c>
      <c r="BJ2564" s="19" t="s">
        <v>81</v>
      </c>
      <c r="BK2564" s="227">
        <f>ROUND(I2564*H2564,2)</f>
        <v>0</v>
      </c>
      <c r="BL2564" s="19" t="s">
        <v>309</v>
      </c>
      <c r="BM2564" s="226" t="s">
        <v>3454</v>
      </c>
    </row>
    <row r="2565" s="13" customFormat="1">
      <c r="A2565" s="13"/>
      <c r="B2565" s="228"/>
      <c r="C2565" s="229"/>
      <c r="D2565" s="230" t="s">
        <v>222</v>
      </c>
      <c r="E2565" s="231" t="s">
        <v>19</v>
      </c>
      <c r="F2565" s="232" t="s">
        <v>3177</v>
      </c>
      <c r="G2565" s="229"/>
      <c r="H2565" s="231" t="s">
        <v>19</v>
      </c>
      <c r="I2565" s="233"/>
      <c r="J2565" s="229"/>
      <c r="K2565" s="229"/>
      <c r="L2565" s="234"/>
      <c r="M2565" s="235"/>
      <c r="N2565" s="236"/>
      <c r="O2565" s="236"/>
      <c r="P2565" s="236"/>
      <c r="Q2565" s="236"/>
      <c r="R2565" s="236"/>
      <c r="S2565" s="236"/>
      <c r="T2565" s="237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38" t="s">
        <v>222</v>
      </c>
      <c r="AU2565" s="238" t="s">
        <v>83</v>
      </c>
      <c r="AV2565" s="13" t="s">
        <v>81</v>
      </c>
      <c r="AW2565" s="13" t="s">
        <v>34</v>
      </c>
      <c r="AX2565" s="13" t="s">
        <v>74</v>
      </c>
      <c r="AY2565" s="238" t="s">
        <v>213</v>
      </c>
    </row>
    <row r="2566" s="14" customFormat="1">
      <c r="A2566" s="14"/>
      <c r="B2566" s="239"/>
      <c r="C2566" s="240"/>
      <c r="D2566" s="230" t="s">
        <v>222</v>
      </c>
      <c r="E2566" s="241" t="s">
        <v>19</v>
      </c>
      <c r="F2566" s="242" t="s">
        <v>3455</v>
      </c>
      <c r="G2566" s="240"/>
      <c r="H2566" s="243">
        <v>1</v>
      </c>
      <c r="I2566" s="244"/>
      <c r="J2566" s="240"/>
      <c r="K2566" s="240"/>
      <c r="L2566" s="245"/>
      <c r="M2566" s="246"/>
      <c r="N2566" s="247"/>
      <c r="O2566" s="247"/>
      <c r="P2566" s="247"/>
      <c r="Q2566" s="247"/>
      <c r="R2566" s="247"/>
      <c r="S2566" s="247"/>
      <c r="T2566" s="248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49" t="s">
        <v>222</v>
      </c>
      <c r="AU2566" s="249" t="s">
        <v>83</v>
      </c>
      <c r="AV2566" s="14" t="s">
        <v>83</v>
      </c>
      <c r="AW2566" s="14" t="s">
        <v>34</v>
      </c>
      <c r="AX2566" s="14" t="s">
        <v>81</v>
      </c>
      <c r="AY2566" s="249" t="s">
        <v>213</v>
      </c>
    </row>
    <row r="2567" s="2" customFormat="1" ht="16.5" customHeight="1">
      <c r="A2567" s="40"/>
      <c r="B2567" s="41"/>
      <c r="C2567" s="215" t="s">
        <v>3456</v>
      </c>
      <c r="D2567" s="215" t="s">
        <v>215</v>
      </c>
      <c r="E2567" s="216" t="s">
        <v>3457</v>
      </c>
      <c r="F2567" s="217" t="s">
        <v>3458</v>
      </c>
      <c r="G2567" s="218" t="s">
        <v>501</v>
      </c>
      <c r="H2567" s="219">
        <v>1</v>
      </c>
      <c r="I2567" s="220"/>
      <c r="J2567" s="221">
        <f>ROUND(I2567*H2567,2)</f>
        <v>0</v>
      </c>
      <c r="K2567" s="217" t="s">
        <v>19</v>
      </c>
      <c r="L2567" s="46"/>
      <c r="M2567" s="222" t="s">
        <v>19</v>
      </c>
      <c r="N2567" s="223" t="s">
        <v>45</v>
      </c>
      <c r="O2567" s="86"/>
      <c r="P2567" s="224">
        <f>O2567*H2567</f>
        <v>0</v>
      </c>
      <c r="Q2567" s="224">
        <v>0</v>
      </c>
      <c r="R2567" s="224">
        <f>Q2567*H2567</f>
        <v>0</v>
      </c>
      <c r="S2567" s="224">
        <v>0</v>
      </c>
      <c r="T2567" s="225">
        <f>S2567*H2567</f>
        <v>0</v>
      </c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R2567" s="226" t="s">
        <v>309</v>
      </c>
      <c r="AT2567" s="226" t="s">
        <v>215</v>
      </c>
      <c r="AU2567" s="226" t="s">
        <v>83</v>
      </c>
      <c r="AY2567" s="19" t="s">
        <v>213</v>
      </c>
      <c r="BE2567" s="227">
        <f>IF(N2567="základní",J2567,0)</f>
        <v>0</v>
      </c>
      <c r="BF2567" s="227">
        <f>IF(N2567="snížená",J2567,0)</f>
        <v>0</v>
      </c>
      <c r="BG2567" s="227">
        <f>IF(N2567="zákl. přenesená",J2567,0)</f>
        <v>0</v>
      </c>
      <c r="BH2567" s="227">
        <f>IF(N2567="sníž. přenesená",J2567,0)</f>
        <v>0</v>
      </c>
      <c r="BI2567" s="227">
        <f>IF(N2567="nulová",J2567,0)</f>
        <v>0</v>
      </c>
      <c r="BJ2567" s="19" t="s">
        <v>81</v>
      </c>
      <c r="BK2567" s="227">
        <f>ROUND(I2567*H2567,2)</f>
        <v>0</v>
      </c>
      <c r="BL2567" s="19" t="s">
        <v>309</v>
      </c>
      <c r="BM2567" s="226" t="s">
        <v>3459</v>
      </c>
    </row>
    <row r="2568" s="13" customFormat="1">
      <c r="A2568" s="13"/>
      <c r="B2568" s="228"/>
      <c r="C2568" s="229"/>
      <c r="D2568" s="230" t="s">
        <v>222</v>
      </c>
      <c r="E2568" s="231" t="s">
        <v>19</v>
      </c>
      <c r="F2568" s="232" t="s">
        <v>3177</v>
      </c>
      <c r="G2568" s="229"/>
      <c r="H2568" s="231" t="s">
        <v>19</v>
      </c>
      <c r="I2568" s="233"/>
      <c r="J2568" s="229"/>
      <c r="K2568" s="229"/>
      <c r="L2568" s="234"/>
      <c r="M2568" s="235"/>
      <c r="N2568" s="236"/>
      <c r="O2568" s="236"/>
      <c r="P2568" s="236"/>
      <c r="Q2568" s="236"/>
      <c r="R2568" s="236"/>
      <c r="S2568" s="236"/>
      <c r="T2568" s="237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38" t="s">
        <v>222</v>
      </c>
      <c r="AU2568" s="238" t="s">
        <v>83</v>
      </c>
      <c r="AV2568" s="13" t="s">
        <v>81</v>
      </c>
      <c r="AW2568" s="13" t="s">
        <v>34</v>
      </c>
      <c r="AX2568" s="13" t="s">
        <v>74</v>
      </c>
      <c r="AY2568" s="238" t="s">
        <v>213</v>
      </c>
    </row>
    <row r="2569" s="14" customFormat="1">
      <c r="A2569" s="14"/>
      <c r="B2569" s="239"/>
      <c r="C2569" s="240"/>
      <c r="D2569" s="230" t="s">
        <v>222</v>
      </c>
      <c r="E2569" s="241" t="s">
        <v>19</v>
      </c>
      <c r="F2569" s="242" t="s">
        <v>3460</v>
      </c>
      <c r="G2569" s="240"/>
      <c r="H2569" s="243">
        <v>1</v>
      </c>
      <c r="I2569" s="244"/>
      <c r="J2569" s="240"/>
      <c r="K2569" s="240"/>
      <c r="L2569" s="245"/>
      <c r="M2569" s="246"/>
      <c r="N2569" s="247"/>
      <c r="O2569" s="247"/>
      <c r="P2569" s="247"/>
      <c r="Q2569" s="247"/>
      <c r="R2569" s="247"/>
      <c r="S2569" s="247"/>
      <c r="T2569" s="248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49" t="s">
        <v>222</v>
      </c>
      <c r="AU2569" s="249" t="s">
        <v>83</v>
      </c>
      <c r="AV2569" s="14" t="s">
        <v>83</v>
      </c>
      <c r="AW2569" s="14" t="s">
        <v>34</v>
      </c>
      <c r="AX2569" s="14" t="s">
        <v>81</v>
      </c>
      <c r="AY2569" s="249" t="s">
        <v>213</v>
      </c>
    </row>
    <row r="2570" s="2" customFormat="1" ht="16.5" customHeight="1">
      <c r="A2570" s="40"/>
      <c r="B2570" s="41"/>
      <c r="C2570" s="215" t="s">
        <v>3461</v>
      </c>
      <c r="D2570" s="215" t="s">
        <v>215</v>
      </c>
      <c r="E2570" s="216" t="s">
        <v>3462</v>
      </c>
      <c r="F2570" s="217" t="s">
        <v>3463</v>
      </c>
      <c r="G2570" s="218" t="s">
        <v>501</v>
      </c>
      <c r="H2570" s="219">
        <v>1</v>
      </c>
      <c r="I2570" s="220"/>
      <c r="J2570" s="221">
        <f>ROUND(I2570*H2570,2)</f>
        <v>0</v>
      </c>
      <c r="K2570" s="217" t="s">
        <v>19</v>
      </c>
      <c r="L2570" s="46"/>
      <c r="M2570" s="222" t="s">
        <v>19</v>
      </c>
      <c r="N2570" s="223" t="s">
        <v>45</v>
      </c>
      <c r="O2570" s="86"/>
      <c r="P2570" s="224">
        <f>O2570*H2570</f>
        <v>0</v>
      </c>
      <c r="Q2570" s="224">
        <v>0</v>
      </c>
      <c r="R2570" s="224">
        <f>Q2570*H2570</f>
        <v>0</v>
      </c>
      <c r="S2570" s="224">
        <v>0</v>
      </c>
      <c r="T2570" s="225">
        <f>S2570*H2570</f>
        <v>0</v>
      </c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R2570" s="226" t="s">
        <v>309</v>
      </c>
      <c r="AT2570" s="226" t="s">
        <v>215</v>
      </c>
      <c r="AU2570" s="226" t="s">
        <v>83</v>
      </c>
      <c r="AY2570" s="19" t="s">
        <v>213</v>
      </c>
      <c r="BE2570" s="227">
        <f>IF(N2570="základní",J2570,0)</f>
        <v>0</v>
      </c>
      <c r="BF2570" s="227">
        <f>IF(N2570="snížená",J2570,0)</f>
        <v>0</v>
      </c>
      <c r="BG2570" s="227">
        <f>IF(N2570="zákl. přenesená",J2570,0)</f>
        <v>0</v>
      </c>
      <c r="BH2570" s="227">
        <f>IF(N2570="sníž. přenesená",J2570,0)</f>
        <v>0</v>
      </c>
      <c r="BI2570" s="227">
        <f>IF(N2570="nulová",J2570,0)</f>
        <v>0</v>
      </c>
      <c r="BJ2570" s="19" t="s">
        <v>81</v>
      </c>
      <c r="BK2570" s="227">
        <f>ROUND(I2570*H2570,2)</f>
        <v>0</v>
      </c>
      <c r="BL2570" s="19" t="s">
        <v>309</v>
      </c>
      <c r="BM2570" s="226" t="s">
        <v>3464</v>
      </c>
    </row>
    <row r="2571" s="13" customFormat="1">
      <c r="A2571" s="13"/>
      <c r="B2571" s="228"/>
      <c r="C2571" s="229"/>
      <c r="D2571" s="230" t="s">
        <v>222</v>
      </c>
      <c r="E2571" s="231" t="s">
        <v>19</v>
      </c>
      <c r="F2571" s="232" t="s">
        <v>3177</v>
      </c>
      <c r="G2571" s="229"/>
      <c r="H2571" s="231" t="s">
        <v>19</v>
      </c>
      <c r="I2571" s="233"/>
      <c r="J2571" s="229"/>
      <c r="K2571" s="229"/>
      <c r="L2571" s="234"/>
      <c r="M2571" s="235"/>
      <c r="N2571" s="236"/>
      <c r="O2571" s="236"/>
      <c r="P2571" s="236"/>
      <c r="Q2571" s="236"/>
      <c r="R2571" s="236"/>
      <c r="S2571" s="236"/>
      <c r="T2571" s="237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38" t="s">
        <v>222</v>
      </c>
      <c r="AU2571" s="238" t="s">
        <v>83</v>
      </c>
      <c r="AV2571" s="13" t="s">
        <v>81</v>
      </c>
      <c r="AW2571" s="13" t="s">
        <v>34</v>
      </c>
      <c r="AX2571" s="13" t="s">
        <v>74</v>
      </c>
      <c r="AY2571" s="238" t="s">
        <v>213</v>
      </c>
    </row>
    <row r="2572" s="14" customFormat="1">
      <c r="A2572" s="14"/>
      <c r="B2572" s="239"/>
      <c r="C2572" s="240"/>
      <c r="D2572" s="230" t="s">
        <v>222</v>
      </c>
      <c r="E2572" s="241" t="s">
        <v>19</v>
      </c>
      <c r="F2572" s="242" t="s">
        <v>3465</v>
      </c>
      <c r="G2572" s="240"/>
      <c r="H2572" s="243">
        <v>1</v>
      </c>
      <c r="I2572" s="244"/>
      <c r="J2572" s="240"/>
      <c r="K2572" s="240"/>
      <c r="L2572" s="245"/>
      <c r="M2572" s="246"/>
      <c r="N2572" s="247"/>
      <c r="O2572" s="247"/>
      <c r="P2572" s="247"/>
      <c r="Q2572" s="247"/>
      <c r="R2572" s="247"/>
      <c r="S2572" s="247"/>
      <c r="T2572" s="248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T2572" s="249" t="s">
        <v>222</v>
      </c>
      <c r="AU2572" s="249" t="s">
        <v>83</v>
      </c>
      <c r="AV2572" s="14" t="s">
        <v>83</v>
      </c>
      <c r="AW2572" s="14" t="s">
        <v>34</v>
      </c>
      <c r="AX2572" s="14" t="s">
        <v>81</v>
      </c>
      <c r="AY2572" s="249" t="s">
        <v>213</v>
      </c>
    </row>
    <row r="2573" s="2" customFormat="1" ht="16.5" customHeight="1">
      <c r="A2573" s="40"/>
      <c r="B2573" s="41"/>
      <c r="C2573" s="215" t="s">
        <v>3466</v>
      </c>
      <c r="D2573" s="215" t="s">
        <v>215</v>
      </c>
      <c r="E2573" s="216" t="s">
        <v>3467</v>
      </c>
      <c r="F2573" s="217" t="s">
        <v>3468</v>
      </c>
      <c r="G2573" s="218" t="s">
        <v>501</v>
      </c>
      <c r="H2573" s="219">
        <v>1</v>
      </c>
      <c r="I2573" s="220"/>
      <c r="J2573" s="221">
        <f>ROUND(I2573*H2573,2)</f>
        <v>0</v>
      </c>
      <c r="K2573" s="217" t="s">
        <v>19</v>
      </c>
      <c r="L2573" s="46"/>
      <c r="M2573" s="222" t="s">
        <v>19</v>
      </c>
      <c r="N2573" s="223" t="s">
        <v>45</v>
      </c>
      <c r="O2573" s="86"/>
      <c r="P2573" s="224">
        <f>O2573*H2573</f>
        <v>0</v>
      </c>
      <c r="Q2573" s="224">
        <v>0</v>
      </c>
      <c r="R2573" s="224">
        <f>Q2573*H2573</f>
        <v>0</v>
      </c>
      <c r="S2573" s="224">
        <v>0</v>
      </c>
      <c r="T2573" s="225">
        <f>S2573*H2573</f>
        <v>0</v>
      </c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R2573" s="226" t="s">
        <v>309</v>
      </c>
      <c r="AT2573" s="226" t="s">
        <v>215</v>
      </c>
      <c r="AU2573" s="226" t="s">
        <v>83</v>
      </c>
      <c r="AY2573" s="19" t="s">
        <v>213</v>
      </c>
      <c r="BE2573" s="227">
        <f>IF(N2573="základní",J2573,0)</f>
        <v>0</v>
      </c>
      <c r="BF2573" s="227">
        <f>IF(N2573="snížená",J2573,0)</f>
        <v>0</v>
      </c>
      <c r="BG2573" s="227">
        <f>IF(N2573="zákl. přenesená",J2573,0)</f>
        <v>0</v>
      </c>
      <c r="BH2573" s="227">
        <f>IF(N2573="sníž. přenesená",J2573,0)</f>
        <v>0</v>
      </c>
      <c r="BI2573" s="227">
        <f>IF(N2573="nulová",J2573,0)</f>
        <v>0</v>
      </c>
      <c r="BJ2573" s="19" t="s">
        <v>81</v>
      </c>
      <c r="BK2573" s="227">
        <f>ROUND(I2573*H2573,2)</f>
        <v>0</v>
      </c>
      <c r="BL2573" s="19" t="s">
        <v>309</v>
      </c>
      <c r="BM2573" s="226" t="s">
        <v>3469</v>
      </c>
    </row>
    <row r="2574" s="13" customFormat="1">
      <c r="A2574" s="13"/>
      <c r="B2574" s="228"/>
      <c r="C2574" s="229"/>
      <c r="D2574" s="230" t="s">
        <v>222</v>
      </c>
      <c r="E2574" s="231" t="s">
        <v>19</v>
      </c>
      <c r="F2574" s="232" t="s">
        <v>3177</v>
      </c>
      <c r="G2574" s="229"/>
      <c r="H2574" s="231" t="s">
        <v>19</v>
      </c>
      <c r="I2574" s="233"/>
      <c r="J2574" s="229"/>
      <c r="K2574" s="229"/>
      <c r="L2574" s="234"/>
      <c r="M2574" s="235"/>
      <c r="N2574" s="236"/>
      <c r="O2574" s="236"/>
      <c r="P2574" s="236"/>
      <c r="Q2574" s="236"/>
      <c r="R2574" s="236"/>
      <c r="S2574" s="236"/>
      <c r="T2574" s="237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38" t="s">
        <v>222</v>
      </c>
      <c r="AU2574" s="238" t="s">
        <v>83</v>
      </c>
      <c r="AV2574" s="13" t="s">
        <v>81</v>
      </c>
      <c r="AW2574" s="13" t="s">
        <v>34</v>
      </c>
      <c r="AX2574" s="13" t="s">
        <v>74</v>
      </c>
      <c r="AY2574" s="238" t="s">
        <v>213</v>
      </c>
    </row>
    <row r="2575" s="14" customFormat="1">
      <c r="A2575" s="14"/>
      <c r="B2575" s="239"/>
      <c r="C2575" s="240"/>
      <c r="D2575" s="230" t="s">
        <v>222</v>
      </c>
      <c r="E2575" s="241" t="s">
        <v>19</v>
      </c>
      <c r="F2575" s="242" t="s">
        <v>3470</v>
      </c>
      <c r="G2575" s="240"/>
      <c r="H2575" s="243">
        <v>1</v>
      </c>
      <c r="I2575" s="244"/>
      <c r="J2575" s="240"/>
      <c r="K2575" s="240"/>
      <c r="L2575" s="245"/>
      <c r="M2575" s="246"/>
      <c r="N2575" s="247"/>
      <c r="O2575" s="247"/>
      <c r="P2575" s="247"/>
      <c r="Q2575" s="247"/>
      <c r="R2575" s="247"/>
      <c r="S2575" s="247"/>
      <c r="T2575" s="248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49" t="s">
        <v>222</v>
      </c>
      <c r="AU2575" s="249" t="s">
        <v>83</v>
      </c>
      <c r="AV2575" s="14" t="s">
        <v>83</v>
      </c>
      <c r="AW2575" s="14" t="s">
        <v>34</v>
      </c>
      <c r="AX2575" s="14" t="s">
        <v>81</v>
      </c>
      <c r="AY2575" s="249" t="s">
        <v>213</v>
      </c>
    </row>
    <row r="2576" s="2" customFormat="1" ht="16.5" customHeight="1">
      <c r="A2576" s="40"/>
      <c r="B2576" s="41"/>
      <c r="C2576" s="215" t="s">
        <v>3471</v>
      </c>
      <c r="D2576" s="215" t="s">
        <v>215</v>
      </c>
      <c r="E2576" s="216" t="s">
        <v>3472</v>
      </c>
      <c r="F2576" s="217" t="s">
        <v>3473</v>
      </c>
      <c r="G2576" s="218" t="s">
        <v>501</v>
      </c>
      <c r="H2576" s="219">
        <v>1</v>
      </c>
      <c r="I2576" s="220"/>
      <c r="J2576" s="221">
        <f>ROUND(I2576*H2576,2)</f>
        <v>0</v>
      </c>
      <c r="K2576" s="217" t="s">
        <v>19</v>
      </c>
      <c r="L2576" s="46"/>
      <c r="M2576" s="222" t="s">
        <v>19</v>
      </c>
      <c r="N2576" s="223" t="s">
        <v>45</v>
      </c>
      <c r="O2576" s="86"/>
      <c r="P2576" s="224">
        <f>O2576*H2576</f>
        <v>0</v>
      </c>
      <c r="Q2576" s="224">
        <v>0</v>
      </c>
      <c r="R2576" s="224">
        <f>Q2576*H2576</f>
        <v>0</v>
      </c>
      <c r="S2576" s="224">
        <v>0</v>
      </c>
      <c r="T2576" s="225">
        <f>S2576*H2576</f>
        <v>0</v>
      </c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R2576" s="226" t="s">
        <v>309</v>
      </c>
      <c r="AT2576" s="226" t="s">
        <v>215</v>
      </c>
      <c r="AU2576" s="226" t="s">
        <v>83</v>
      </c>
      <c r="AY2576" s="19" t="s">
        <v>213</v>
      </c>
      <c r="BE2576" s="227">
        <f>IF(N2576="základní",J2576,0)</f>
        <v>0</v>
      </c>
      <c r="BF2576" s="227">
        <f>IF(N2576="snížená",J2576,0)</f>
        <v>0</v>
      </c>
      <c r="BG2576" s="227">
        <f>IF(N2576="zákl. přenesená",J2576,0)</f>
        <v>0</v>
      </c>
      <c r="BH2576" s="227">
        <f>IF(N2576="sníž. přenesená",J2576,0)</f>
        <v>0</v>
      </c>
      <c r="BI2576" s="227">
        <f>IF(N2576="nulová",J2576,0)</f>
        <v>0</v>
      </c>
      <c r="BJ2576" s="19" t="s">
        <v>81</v>
      </c>
      <c r="BK2576" s="227">
        <f>ROUND(I2576*H2576,2)</f>
        <v>0</v>
      </c>
      <c r="BL2576" s="19" t="s">
        <v>309</v>
      </c>
      <c r="BM2576" s="226" t="s">
        <v>3474</v>
      </c>
    </row>
    <row r="2577" s="13" customFormat="1">
      <c r="A2577" s="13"/>
      <c r="B2577" s="228"/>
      <c r="C2577" s="229"/>
      <c r="D2577" s="230" t="s">
        <v>222</v>
      </c>
      <c r="E2577" s="231" t="s">
        <v>19</v>
      </c>
      <c r="F2577" s="232" t="s">
        <v>3177</v>
      </c>
      <c r="G2577" s="229"/>
      <c r="H2577" s="231" t="s">
        <v>19</v>
      </c>
      <c r="I2577" s="233"/>
      <c r="J2577" s="229"/>
      <c r="K2577" s="229"/>
      <c r="L2577" s="234"/>
      <c r="M2577" s="235"/>
      <c r="N2577" s="236"/>
      <c r="O2577" s="236"/>
      <c r="P2577" s="236"/>
      <c r="Q2577" s="236"/>
      <c r="R2577" s="236"/>
      <c r="S2577" s="236"/>
      <c r="T2577" s="237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38" t="s">
        <v>222</v>
      </c>
      <c r="AU2577" s="238" t="s">
        <v>83</v>
      </c>
      <c r="AV2577" s="13" t="s">
        <v>81</v>
      </c>
      <c r="AW2577" s="13" t="s">
        <v>34</v>
      </c>
      <c r="AX2577" s="13" t="s">
        <v>74</v>
      </c>
      <c r="AY2577" s="238" t="s">
        <v>213</v>
      </c>
    </row>
    <row r="2578" s="14" customFormat="1">
      <c r="A2578" s="14"/>
      <c r="B2578" s="239"/>
      <c r="C2578" s="240"/>
      <c r="D2578" s="230" t="s">
        <v>222</v>
      </c>
      <c r="E2578" s="241" t="s">
        <v>19</v>
      </c>
      <c r="F2578" s="242" t="s">
        <v>3475</v>
      </c>
      <c r="G2578" s="240"/>
      <c r="H2578" s="243">
        <v>1</v>
      </c>
      <c r="I2578" s="244"/>
      <c r="J2578" s="240"/>
      <c r="K2578" s="240"/>
      <c r="L2578" s="245"/>
      <c r="M2578" s="246"/>
      <c r="N2578" s="247"/>
      <c r="O2578" s="247"/>
      <c r="P2578" s="247"/>
      <c r="Q2578" s="247"/>
      <c r="R2578" s="247"/>
      <c r="S2578" s="247"/>
      <c r="T2578" s="248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T2578" s="249" t="s">
        <v>222</v>
      </c>
      <c r="AU2578" s="249" t="s">
        <v>83</v>
      </c>
      <c r="AV2578" s="14" t="s">
        <v>83</v>
      </c>
      <c r="AW2578" s="14" t="s">
        <v>34</v>
      </c>
      <c r="AX2578" s="14" t="s">
        <v>81</v>
      </c>
      <c r="AY2578" s="249" t="s">
        <v>213</v>
      </c>
    </row>
    <row r="2579" s="2" customFormat="1" ht="16.5" customHeight="1">
      <c r="A2579" s="40"/>
      <c r="B2579" s="41"/>
      <c r="C2579" s="215" t="s">
        <v>3476</v>
      </c>
      <c r="D2579" s="215" t="s">
        <v>215</v>
      </c>
      <c r="E2579" s="216" t="s">
        <v>3477</v>
      </c>
      <c r="F2579" s="217" t="s">
        <v>3478</v>
      </c>
      <c r="G2579" s="218" t="s">
        <v>501</v>
      </c>
      <c r="H2579" s="219">
        <v>1</v>
      </c>
      <c r="I2579" s="220"/>
      <c r="J2579" s="221">
        <f>ROUND(I2579*H2579,2)</f>
        <v>0</v>
      </c>
      <c r="K2579" s="217" t="s">
        <v>19</v>
      </c>
      <c r="L2579" s="46"/>
      <c r="M2579" s="222" t="s">
        <v>19</v>
      </c>
      <c r="N2579" s="223" t="s">
        <v>45</v>
      </c>
      <c r="O2579" s="86"/>
      <c r="P2579" s="224">
        <f>O2579*H2579</f>
        <v>0</v>
      </c>
      <c r="Q2579" s="224">
        <v>0</v>
      </c>
      <c r="R2579" s="224">
        <f>Q2579*H2579</f>
        <v>0</v>
      </c>
      <c r="S2579" s="224">
        <v>0</v>
      </c>
      <c r="T2579" s="225">
        <f>S2579*H2579</f>
        <v>0</v>
      </c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R2579" s="226" t="s">
        <v>309</v>
      </c>
      <c r="AT2579" s="226" t="s">
        <v>215</v>
      </c>
      <c r="AU2579" s="226" t="s">
        <v>83</v>
      </c>
      <c r="AY2579" s="19" t="s">
        <v>213</v>
      </c>
      <c r="BE2579" s="227">
        <f>IF(N2579="základní",J2579,0)</f>
        <v>0</v>
      </c>
      <c r="BF2579" s="227">
        <f>IF(N2579="snížená",J2579,0)</f>
        <v>0</v>
      </c>
      <c r="BG2579" s="227">
        <f>IF(N2579="zákl. přenesená",J2579,0)</f>
        <v>0</v>
      </c>
      <c r="BH2579" s="227">
        <f>IF(N2579="sníž. přenesená",J2579,0)</f>
        <v>0</v>
      </c>
      <c r="BI2579" s="227">
        <f>IF(N2579="nulová",J2579,0)</f>
        <v>0</v>
      </c>
      <c r="BJ2579" s="19" t="s">
        <v>81</v>
      </c>
      <c r="BK2579" s="227">
        <f>ROUND(I2579*H2579,2)</f>
        <v>0</v>
      </c>
      <c r="BL2579" s="19" t="s">
        <v>309</v>
      </c>
      <c r="BM2579" s="226" t="s">
        <v>3479</v>
      </c>
    </row>
    <row r="2580" s="13" customFormat="1">
      <c r="A2580" s="13"/>
      <c r="B2580" s="228"/>
      <c r="C2580" s="229"/>
      <c r="D2580" s="230" t="s">
        <v>222</v>
      </c>
      <c r="E2580" s="231" t="s">
        <v>19</v>
      </c>
      <c r="F2580" s="232" t="s">
        <v>3177</v>
      </c>
      <c r="G2580" s="229"/>
      <c r="H2580" s="231" t="s">
        <v>19</v>
      </c>
      <c r="I2580" s="233"/>
      <c r="J2580" s="229"/>
      <c r="K2580" s="229"/>
      <c r="L2580" s="234"/>
      <c r="M2580" s="235"/>
      <c r="N2580" s="236"/>
      <c r="O2580" s="236"/>
      <c r="P2580" s="236"/>
      <c r="Q2580" s="236"/>
      <c r="R2580" s="236"/>
      <c r="S2580" s="236"/>
      <c r="T2580" s="237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38" t="s">
        <v>222</v>
      </c>
      <c r="AU2580" s="238" t="s">
        <v>83</v>
      </c>
      <c r="AV2580" s="13" t="s">
        <v>81</v>
      </c>
      <c r="AW2580" s="13" t="s">
        <v>34</v>
      </c>
      <c r="AX2580" s="13" t="s">
        <v>74</v>
      </c>
      <c r="AY2580" s="238" t="s">
        <v>213</v>
      </c>
    </row>
    <row r="2581" s="14" customFormat="1">
      <c r="A2581" s="14"/>
      <c r="B2581" s="239"/>
      <c r="C2581" s="240"/>
      <c r="D2581" s="230" t="s">
        <v>222</v>
      </c>
      <c r="E2581" s="241" t="s">
        <v>19</v>
      </c>
      <c r="F2581" s="242" t="s">
        <v>3480</v>
      </c>
      <c r="G2581" s="240"/>
      <c r="H2581" s="243">
        <v>1</v>
      </c>
      <c r="I2581" s="244"/>
      <c r="J2581" s="240"/>
      <c r="K2581" s="240"/>
      <c r="L2581" s="245"/>
      <c r="M2581" s="246"/>
      <c r="N2581" s="247"/>
      <c r="O2581" s="247"/>
      <c r="P2581" s="247"/>
      <c r="Q2581" s="247"/>
      <c r="R2581" s="247"/>
      <c r="S2581" s="247"/>
      <c r="T2581" s="248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49" t="s">
        <v>222</v>
      </c>
      <c r="AU2581" s="249" t="s">
        <v>83</v>
      </c>
      <c r="AV2581" s="14" t="s">
        <v>83</v>
      </c>
      <c r="AW2581" s="14" t="s">
        <v>34</v>
      </c>
      <c r="AX2581" s="14" t="s">
        <v>81</v>
      </c>
      <c r="AY2581" s="249" t="s">
        <v>213</v>
      </c>
    </row>
    <row r="2582" s="2" customFormat="1">
      <c r="A2582" s="40"/>
      <c r="B2582" s="41"/>
      <c r="C2582" s="215" t="s">
        <v>3481</v>
      </c>
      <c r="D2582" s="215" t="s">
        <v>215</v>
      </c>
      <c r="E2582" s="216" t="s">
        <v>3482</v>
      </c>
      <c r="F2582" s="217" t="s">
        <v>3483</v>
      </c>
      <c r="G2582" s="218" t="s">
        <v>1808</v>
      </c>
      <c r="H2582" s="282"/>
      <c r="I2582" s="220"/>
      <c r="J2582" s="221">
        <f>ROUND(I2582*H2582,2)</f>
        <v>0</v>
      </c>
      <c r="K2582" s="217" t="s">
        <v>219</v>
      </c>
      <c r="L2582" s="46"/>
      <c r="M2582" s="222" t="s">
        <v>19</v>
      </c>
      <c r="N2582" s="223" t="s">
        <v>45</v>
      </c>
      <c r="O2582" s="86"/>
      <c r="P2582" s="224">
        <f>O2582*H2582</f>
        <v>0</v>
      </c>
      <c r="Q2582" s="224">
        <v>0</v>
      </c>
      <c r="R2582" s="224">
        <f>Q2582*H2582</f>
        <v>0</v>
      </c>
      <c r="S2582" s="224">
        <v>0</v>
      </c>
      <c r="T2582" s="225">
        <f>S2582*H2582</f>
        <v>0</v>
      </c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R2582" s="226" t="s">
        <v>309</v>
      </c>
      <c r="AT2582" s="226" t="s">
        <v>215</v>
      </c>
      <c r="AU2582" s="226" t="s">
        <v>83</v>
      </c>
      <c r="AY2582" s="19" t="s">
        <v>213</v>
      </c>
      <c r="BE2582" s="227">
        <f>IF(N2582="základní",J2582,0)</f>
        <v>0</v>
      </c>
      <c r="BF2582" s="227">
        <f>IF(N2582="snížená",J2582,0)</f>
        <v>0</v>
      </c>
      <c r="BG2582" s="227">
        <f>IF(N2582="zákl. přenesená",J2582,0)</f>
        <v>0</v>
      </c>
      <c r="BH2582" s="227">
        <f>IF(N2582="sníž. přenesená",J2582,0)</f>
        <v>0</v>
      </c>
      <c r="BI2582" s="227">
        <f>IF(N2582="nulová",J2582,0)</f>
        <v>0</v>
      </c>
      <c r="BJ2582" s="19" t="s">
        <v>81</v>
      </c>
      <c r="BK2582" s="227">
        <f>ROUND(I2582*H2582,2)</f>
        <v>0</v>
      </c>
      <c r="BL2582" s="19" t="s">
        <v>309</v>
      </c>
      <c r="BM2582" s="226" t="s">
        <v>3484</v>
      </c>
    </row>
    <row r="2583" s="12" customFormat="1" ht="22.8" customHeight="1">
      <c r="A2583" s="12"/>
      <c r="B2583" s="199"/>
      <c r="C2583" s="200"/>
      <c r="D2583" s="201" t="s">
        <v>73</v>
      </c>
      <c r="E2583" s="213" t="s">
        <v>3485</v>
      </c>
      <c r="F2583" s="213" t="s">
        <v>3486</v>
      </c>
      <c r="G2583" s="200"/>
      <c r="H2583" s="200"/>
      <c r="I2583" s="203"/>
      <c r="J2583" s="214">
        <f>BK2583</f>
        <v>0</v>
      </c>
      <c r="K2583" s="200"/>
      <c r="L2583" s="205"/>
      <c r="M2583" s="206"/>
      <c r="N2583" s="207"/>
      <c r="O2583" s="207"/>
      <c r="P2583" s="208">
        <f>SUM(P2584:P2693)</f>
        <v>0</v>
      </c>
      <c r="Q2583" s="207"/>
      <c r="R2583" s="208">
        <f>SUM(R2584:R2693)</f>
        <v>13.920175339999997</v>
      </c>
      <c r="S2583" s="207"/>
      <c r="T2583" s="209">
        <f>SUM(T2584:T2693)</f>
        <v>26.038645200000001</v>
      </c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  <c r="AR2583" s="210" t="s">
        <v>83</v>
      </c>
      <c r="AT2583" s="211" t="s">
        <v>73</v>
      </c>
      <c r="AU2583" s="211" t="s">
        <v>81</v>
      </c>
      <c r="AY2583" s="210" t="s">
        <v>213</v>
      </c>
      <c r="BK2583" s="212">
        <f>SUM(BK2584:BK2693)</f>
        <v>0</v>
      </c>
    </row>
    <row r="2584" s="2" customFormat="1" ht="16.5" customHeight="1">
      <c r="A2584" s="40"/>
      <c r="B2584" s="41"/>
      <c r="C2584" s="215" t="s">
        <v>3487</v>
      </c>
      <c r="D2584" s="215" t="s">
        <v>215</v>
      </c>
      <c r="E2584" s="216" t="s">
        <v>3488</v>
      </c>
      <c r="F2584" s="217" t="s">
        <v>3489</v>
      </c>
      <c r="G2584" s="218" t="s">
        <v>236</v>
      </c>
      <c r="H2584" s="219">
        <v>437.245</v>
      </c>
      <c r="I2584" s="220"/>
      <c r="J2584" s="221">
        <f>ROUND(I2584*H2584,2)</f>
        <v>0</v>
      </c>
      <c r="K2584" s="217" t="s">
        <v>219</v>
      </c>
      <c r="L2584" s="46"/>
      <c r="M2584" s="222" t="s">
        <v>19</v>
      </c>
      <c r="N2584" s="223" t="s">
        <v>45</v>
      </c>
      <c r="O2584" s="86"/>
      <c r="P2584" s="224">
        <f>O2584*H2584</f>
        <v>0</v>
      </c>
      <c r="Q2584" s="224">
        <v>0.00029999999999999997</v>
      </c>
      <c r="R2584" s="224">
        <f>Q2584*H2584</f>
        <v>0.1311735</v>
      </c>
      <c r="S2584" s="224">
        <v>0</v>
      </c>
      <c r="T2584" s="225">
        <f>S2584*H2584</f>
        <v>0</v>
      </c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R2584" s="226" t="s">
        <v>309</v>
      </c>
      <c r="AT2584" s="226" t="s">
        <v>215</v>
      </c>
      <c r="AU2584" s="226" t="s">
        <v>83</v>
      </c>
      <c r="AY2584" s="19" t="s">
        <v>213</v>
      </c>
      <c r="BE2584" s="227">
        <f>IF(N2584="základní",J2584,0)</f>
        <v>0</v>
      </c>
      <c r="BF2584" s="227">
        <f>IF(N2584="snížená",J2584,0)</f>
        <v>0</v>
      </c>
      <c r="BG2584" s="227">
        <f>IF(N2584="zákl. přenesená",J2584,0)</f>
        <v>0</v>
      </c>
      <c r="BH2584" s="227">
        <f>IF(N2584="sníž. přenesená",J2584,0)</f>
        <v>0</v>
      </c>
      <c r="BI2584" s="227">
        <f>IF(N2584="nulová",J2584,0)</f>
        <v>0</v>
      </c>
      <c r="BJ2584" s="19" t="s">
        <v>81</v>
      </c>
      <c r="BK2584" s="227">
        <f>ROUND(I2584*H2584,2)</f>
        <v>0</v>
      </c>
      <c r="BL2584" s="19" t="s">
        <v>309</v>
      </c>
      <c r="BM2584" s="226" t="s">
        <v>3490</v>
      </c>
    </row>
    <row r="2585" s="13" customFormat="1">
      <c r="A2585" s="13"/>
      <c r="B2585" s="228"/>
      <c r="C2585" s="229"/>
      <c r="D2585" s="230" t="s">
        <v>222</v>
      </c>
      <c r="E2585" s="231" t="s">
        <v>19</v>
      </c>
      <c r="F2585" s="232" t="s">
        <v>271</v>
      </c>
      <c r="G2585" s="229"/>
      <c r="H2585" s="231" t="s">
        <v>19</v>
      </c>
      <c r="I2585" s="233"/>
      <c r="J2585" s="229"/>
      <c r="K2585" s="229"/>
      <c r="L2585" s="234"/>
      <c r="M2585" s="235"/>
      <c r="N2585" s="236"/>
      <c r="O2585" s="236"/>
      <c r="P2585" s="236"/>
      <c r="Q2585" s="236"/>
      <c r="R2585" s="236"/>
      <c r="S2585" s="236"/>
      <c r="T2585" s="237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38" t="s">
        <v>222</v>
      </c>
      <c r="AU2585" s="238" t="s">
        <v>83</v>
      </c>
      <c r="AV2585" s="13" t="s">
        <v>81</v>
      </c>
      <c r="AW2585" s="13" t="s">
        <v>34</v>
      </c>
      <c r="AX2585" s="13" t="s">
        <v>74</v>
      </c>
      <c r="AY2585" s="238" t="s">
        <v>213</v>
      </c>
    </row>
    <row r="2586" s="14" customFormat="1">
      <c r="A2586" s="14"/>
      <c r="B2586" s="239"/>
      <c r="C2586" s="240"/>
      <c r="D2586" s="230" t="s">
        <v>222</v>
      </c>
      <c r="E2586" s="241" t="s">
        <v>19</v>
      </c>
      <c r="F2586" s="242" t="s">
        <v>3491</v>
      </c>
      <c r="G2586" s="240"/>
      <c r="H2586" s="243">
        <v>12.452</v>
      </c>
      <c r="I2586" s="244"/>
      <c r="J2586" s="240"/>
      <c r="K2586" s="240"/>
      <c r="L2586" s="245"/>
      <c r="M2586" s="246"/>
      <c r="N2586" s="247"/>
      <c r="O2586" s="247"/>
      <c r="P2586" s="247"/>
      <c r="Q2586" s="247"/>
      <c r="R2586" s="247"/>
      <c r="S2586" s="247"/>
      <c r="T2586" s="248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49" t="s">
        <v>222</v>
      </c>
      <c r="AU2586" s="249" t="s">
        <v>83</v>
      </c>
      <c r="AV2586" s="14" t="s">
        <v>83</v>
      </c>
      <c r="AW2586" s="14" t="s">
        <v>34</v>
      </c>
      <c r="AX2586" s="14" t="s">
        <v>74</v>
      </c>
      <c r="AY2586" s="249" t="s">
        <v>213</v>
      </c>
    </row>
    <row r="2587" s="14" customFormat="1">
      <c r="A2587" s="14"/>
      <c r="B2587" s="239"/>
      <c r="C2587" s="240"/>
      <c r="D2587" s="230" t="s">
        <v>222</v>
      </c>
      <c r="E2587" s="241" t="s">
        <v>19</v>
      </c>
      <c r="F2587" s="242" t="s">
        <v>3492</v>
      </c>
      <c r="G2587" s="240"/>
      <c r="H2587" s="243">
        <v>29.739999999999998</v>
      </c>
      <c r="I2587" s="244"/>
      <c r="J2587" s="240"/>
      <c r="K2587" s="240"/>
      <c r="L2587" s="245"/>
      <c r="M2587" s="246"/>
      <c r="N2587" s="247"/>
      <c r="O2587" s="247"/>
      <c r="P2587" s="247"/>
      <c r="Q2587" s="247"/>
      <c r="R2587" s="247"/>
      <c r="S2587" s="247"/>
      <c r="T2587" s="248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49" t="s">
        <v>222</v>
      </c>
      <c r="AU2587" s="249" t="s">
        <v>83</v>
      </c>
      <c r="AV2587" s="14" t="s">
        <v>83</v>
      </c>
      <c r="AW2587" s="14" t="s">
        <v>34</v>
      </c>
      <c r="AX2587" s="14" t="s">
        <v>74</v>
      </c>
      <c r="AY2587" s="249" t="s">
        <v>213</v>
      </c>
    </row>
    <row r="2588" s="14" customFormat="1">
      <c r="A2588" s="14"/>
      <c r="B2588" s="239"/>
      <c r="C2588" s="240"/>
      <c r="D2588" s="230" t="s">
        <v>222</v>
      </c>
      <c r="E2588" s="241" t="s">
        <v>19</v>
      </c>
      <c r="F2588" s="242" t="s">
        <v>3493</v>
      </c>
      <c r="G2588" s="240"/>
      <c r="H2588" s="243">
        <v>395.053</v>
      </c>
      <c r="I2588" s="244"/>
      <c r="J2588" s="240"/>
      <c r="K2588" s="240"/>
      <c r="L2588" s="245"/>
      <c r="M2588" s="246"/>
      <c r="N2588" s="247"/>
      <c r="O2588" s="247"/>
      <c r="P2588" s="247"/>
      <c r="Q2588" s="247"/>
      <c r="R2588" s="247"/>
      <c r="S2588" s="247"/>
      <c r="T2588" s="248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T2588" s="249" t="s">
        <v>222</v>
      </c>
      <c r="AU2588" s="249" t="s">
        <v>83</v>
      </c>
      <c r="AV2588" s="14" t="s">
        <v>83</v>
      </c>
      <c r="AW2588" s="14" t="s">
        <v>34</v>
      </c>
      <c r="AX2588" s="14" t="s">
        <v>74</v>
      </c>
      <c r="AY2588" s="249" t="s">
        <v>213</v>
      </c>
    </row>
    <row r="2589" s="15" customFormat="1">
      <c r="A2589" s="15"/>
      <c r="B2589" s="250"/>
      <c r="C2589" s="251"/>
      <c r="D2589" s="230" t="s">
        <v>222</v>
      </c>
      <c r="E2589" s="252" t="s">
        <v>19</v>
      </c>
      <c r="F2589" s="253" t="s">
        <v>228</v>
      </c>
      <c r="G2589" s="251"/>
      <c r="H2589" s="254">
        <v>437.245</v>
      </c>
      <c r="I2589" s="255"/>
      <c r="J2589" s="251"/>
      <c r="K2589" s="251"/>
      <c r="L2589" s="256"/>
      <c r="M2589" s="257"/>
      <c r="N2589" s="258"/>
      <c r="O2589" s="258"/>
      <c r="P2589" s="258"/>
      <c r="Q2589" s="258"/>
      <c r="R2589" s="258"/>
      <c r="S2589" s="258"/>
      <c r="T2589" s="259"/>
      <c r="U2589" s="15"/>
      <c r="V2589" s="15"/>
      <c r="W2589" s="15"/>
      <c r="X2589" s="15"/>
      <c r="Y2589" s="15"/>
      <c r="Z2589" s="15"/>
      <c r="AA2589" s="15"/>
      <c r="AB2589" s="15"/>
      <c r="AC2589" s="15"/>
      <c r="AD2589" s="15"/>
      <c r="AE2589" s="15"/>
      <c r="AT2589" s="260" t="s">
        <v>222</v>
      </c>
      <c r="AU2589" s="260" t="s">
        <v>83</v>
      </c>
      <c r="AV2589" s="15" t="s">
        <v>220</v>
      </c>
      <c r="AW2589" s="15" t="s">
        <v>34</v>
      </c>
      <c r="AX2589" s="15" t="s">
        <v>81</v>
      </c>
      <c r="AY2589" s="260" t="s">
        <v>213</v>
      </c>
    </row>
    <row r="2590" s="2" customFormat="1" ht="16.5" customHeight="1">
      <c r="A2590" s="40"/>
      <c r="B2590" s="41"/>
      <c r="C2590" s="215" t="s">
        <v>3494</v>
      </c>
      <c r="D2590" s="215" t="s">
        <v>215</v>
      </c>
      <c r="E2590" s="216" t="s">
        <v>3495</v>
      </c>
      <c r="F2590" s="217" t="s">
        <v>3496</v>
      </c>
      <c r="G2590" s="218" t="s">
        <v>338</v>
      </c>
      <c r="H2590" s="219">
        <v>2.2000000000000002</v>
      </c>
      <c r="I2590" s="220"/>
      <c r="J2590" s="221">
        <f>ROUND(I2590*H2590,2)</f>
        <v>0</v>
      </c>
      <c r="K2590" s="217" t="s">
        <v>219</v>
      </c>
      <c r="L2590" s="46"/>
      <c r="M2590" s="222" t="s">
        <v>19</v>
      </c>
      <c r="N2590" s="223" t="s">
        <v>45</v>
      </c>
      <c r="O2590" s="86"/>
      <c r="P2590" s="224">
        <f>O2590*H2590</f>
        <v>0</v>
      </c>
      <c r="Q2590" s="224">
        <v>0</v>
      </c>
      <c r="R2590" s="224">
        <f>Q2590*H2590</f>
        <v>0</v>
      </c>
      <c r="S2590" s="224">
        <v>0</v>
      </c>
      <c r="T2590" s="225">
        <f>S2590*H2590</f>
        <v>0</v>
      </c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R2590" s="226" t="s">
        <v>309</v>
      </c>
      <c r="AT2590" s="226" t="s">
        <v>215</v>
      </c>
      <c r="AU2590" s="226" t="s">
        <v>83</v>
      </c>
      <c r="AY2590" s="19" t="s">
        <v>213</v>
      </c>
      <c r="BE2590" s="227">
        <f>IF(N2590="základní",J2590,0)</f>
        <v>0</v>
      </c>
      <c r="BF2590" s="227">
        <f>IF(N2590="snížená",J2590,0)</f>
        <v>0</v>
      </c>
      <c r="BG2590" s="227">
        <f>IF(N2590="zákl. přenesená",J2590,0)</f>
        <v>0</v>
      </c>
      <c r="BH2590" s="227">
        <f>IF(N2590="sníž. přenesená",J2590,0)</f>
        <v>0</v>
      </c>
      <c r="BI2590" s="227">
        <f>IF(N2590="nulová",J2590,0)</f>
        <v>0</v>
      </c>
      <c r="BJ2590" s="19" t="s">
        <v>81</v>
      </c>
      <c r="BK2590" s="227">
        <f>ROUND(I2590*H2590,2)</f>
        <v>0</v>
      </c>
      <c r="BL2590" s="19" t="s">
        <v>309</v>
      </c>
      <c r="BM2590" s="226" t="s">
        <v>3497</v>
      </c>
    </row>
    <row r="2591" s="13" customFormat="1">
      <c r="A2591" s="13"/>
      <c r="B2591" s="228"/>
      <c r="C2591" s="229"/>
      <c r="D2591" s="230" t="s">
        <v>222</v>
      </c>
      <c r="E2591" s="231" t="s">
        <v>19</v>
      </c>
      <c r="F2591" s="232" t="s">
        <v>271</v>
      </c>
      <c r="G2591" s="229"/>
      <c r="H2591" s="231" t="s">
        <v>19</v>
      </c>
      <c r="I2591" s="233"/>
      <c r="J2591" s="229"/>
      <c r="K2591" s="229"/>
      <c r="L2591" s="234"/>
      <c r="M2591" s="235"/>
      <c r="N2591" s="236"/>
      <c r="O2591" s="236"/>
      <c r="P2591" s="236"/>
      <c r="Q2591" s="236"/>
      <c r="R2591" s="236"/>
      <c r="S2591" s="236"/>
      <c r="T2591" s="237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38" t="s">
        <v>222</v>
      </c>
      <c r="AU2591" s="238" t="s">
        <v>83</v>
      </c>
      <c r="AV2591" s="13" t="s">
        <v>81</v>
      </c>
      <c r="AW2591" s="13" t="s">
        <v>34</v>
      </c>
      <c r="AX2591" s="13" t="s">
        <v>74</v>
      </c>
      <c r="AY2591" s="238" t="s">
        <v>213</v>
      </c>
    </row>
    <row r="2592" s="13" customFormat="1">
      <c r="A2592" s="13"/>
      <c r="B2592" s="228"/>
      <c r="C2592" s="229"/>
      <c r="D2592" s="230" t="s">
        <v>222</v>
      </c>
      <c r="E2592" s="231" t="s">
        <v>19</v>
      </c>
      <c r="F2592" s="232" t="s">
        <v>232</v>
      </c>
      <c r="G2592" s="229"/>
      <c r="H2592" s="231" t="s">
        <v>19</v>
      </c>
      <c r="I2592" s="233"/>
      <c r="J2592" s="229"/>
      <c r="K2592" s="229"/>
      <c r="L2592" s="234"/>
      <c r="M2592" s="235"/>
      <c r="N2592" s="236"/>
      <c r="O2592" s="236"/>
      <c r="P2592" s="236"/>
      <c r="Q2592" s="236"/>
      <c r="R2592" s="236"/>
      <c r="S2592" s="236"/>
      <c r="T2592" s="237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38" t="s">
        <v>222</v>
      </c>
      <c r="AU2592" s="238" t="s">
        <v>83</v>
      </c>
      <c r="AV2592" s="13" t="s">
        <v>81</v>
      </c>
      <c r="AW2592" s="13" t="s">
        <v>34</v>
      </c>
      <c r="AX2592" s="13" t="s">
        <v>74</v>
      </c>
      <c r="AY2592" s="238" t="s">
        <v>213</v>
      </c>
    </row>
    <row r="2593" s="14" customFormat="1">
      <c r="A2593" s="14"/>
      <c r="B2593" s="239"/>
      <c r="C2593" s="240"/>
      <c r="D2593" s="230" t="s">
        <v>222</v>
      </c>
      <c r="E2593" s="241" t="s">
        <v>19</v>
      </c>
      <c r="F2593" s="242" t="s">
        <v>3498</v>
      </c>
      <c r="G2593" s="240"/>
      <c r="H2593" s="243">
        <v>2.2000000000000002</v>
      </c>
      <c r="I2593" s="244"/>
      <c r="J2593" s="240"/>
      <c r="K2593" s="240"/>
      <c r="L2593" s="245"/>
      <c r="M2593" s="246"/>
      <c r="N2593" s="247"/>
      <c r="O2593" s="247"/>
      <c r="P2593" s="247"/>
      <c r="Q2593" s="247"/>
      <c r="R2593" s="247"/>
      <c r="S2593" s="247"/>
      <c r="T2593" s="248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49" t="s">
        <v>222</v>
      </c>
      <c r="AU2593" s="249" t="s">
        <v>83</v>
      </c>
      <c r="AV2593" s="14" t="s">
        <v>83</v>
      </c>
      <c r="AW2593" s="14" t="s">
        <v>34</v>
      </c>
      <c r="AX2593" s="14" t="s">
        <v>81</v>
      </c>
      <c r="AY2593" s="249" t="s">
        <v>213</v>
      </c>
    </row>
    <row r="2594" s="2" customFormat="1" ht="16.5" customHeight="1">
      <c r="A2594" s="40"/>
      <c r="B2594" s="41"/>
      <c r="C2594" s="272" t="s">
        <v>3499</v>
      </c>
      <c r="D2594" s="272" t="s">
        <v>310</v>
      </c>
      <c r="E2594" s="273" t="s">
        <v>3500</v>
      </c>
      <c r="F2594" s="274" t="s">
        <v>3501</v>
      </c>
      <c r="G2594" s="275" t="s">
        <v>338</v>
      </c>
      <c r="H2594" s="276">
        <v>2.4199999999999999</v>
      </c>
      <c r="I2594" s="277"/>
      <c r="J2594" s="278">
        <f>ROUND(I2594*H2594,2)</f>
        <v>0</v>
      </c>
      <c r="K2594" s="274" t="s">
        <v>219</v>
      </c>
      <c r="L2594" s="279"/>
      <c r="M2594" s="280" t="s">
        <v>19</v>
      </c>
      <c r="N2594" s="281" t="s">
        <v>45</v>
      </c>
      <c r="O2594" s="86"/>
      <c r="P2594" s="224">
        <f>O2594*H2594</f>
        <v>0</v>
      </c>
      <c r="Q2594" s="224">
        <v>0.00010000000000000001</v>
      </c>
      <c r="R2594" s="224">
        <f>Q2594*H2594</f>
        <v>0.000242</v>
      </c>
      <c r="S2594" s="224">
        <v>0</v>
      </c>
      <c r="T2594" s="225">
        <f>S2594*H2594</f>
        <v>0</v>
      </c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R2594" s="226" t="s">
        <v>397</v>
      </c>
      <c r="AT2594" s="226" t="s">
        <v>310</v>
      </c>
      <c r="AU2594" s="226" t="s">
        <v>83</v>
      </c>
      <c r="AY2594" s="19" t="s">
        <v>213</v>
      </c>
      <c r="BE2594" s="227">
        <f>IF(N2594="základní",J2594,0)</f>
        <v>0</v>
      </c>
      <c r="BF2594" s="227">
        <f>IF(N2594="snížená",J2594,0)</f>
        <v>0</v>
      </c>
      <c r="BG2594" s="227">
        <f>IF(N2594="zákl. přenesená",J2594,0)</f>
        <v>0</v>
      </c>
      <c r="BH2594" s="227">
        <f>IF(N2594="sníž. přenesená",J2594,0)</f>
        <v>0</v>
      </c>
      <c r="BI2594" s="227">
        <f>IF(N2594="nulová",J2594,0)</f>
        <v>0</v>
      </c>
      <c r="BJ2594" s="19" t="s">
        <v>81</v>
      </c>
      <c r="BK2594" s="227">
        <f>ROUND(I2594*H2594,2)</f>
        <v>0</v>
      </c>
      <c r="BL2594" s="19" t="s">
        <v>309</v>
      </c>
      <c r="BM2594" s="226" t="s">
        <v>3502</v>
      </c>
    </row>
    <row r="2595" s="14" customFormat="1">
      <c r="A2595" s="14"/>
      <c r="B2595" s="239"/>
      <c r="C2595" s="240"/>
      <c r="D2595" s="230" t="s">
        <v>222</v>
      </c>
      <c r="E2595" s="241" t="s">
        <v>19</v>
      </c>
      <c r="F2595" s="242" t="s">
        <v>3503</v>
      </c>
      <c r="G2595" s="240"/>
      <c r="H2595" s="243">
        <v>2.4199999999999999</v>
      </c>
      <c r="I2595" s="244"/>
      <c r="J2595" s="240"/>
      <c r="K2595" s="240"/>
      <c r="L2595" s="245"/>
      <c r="M2595" s="246"/>
      <c r="N2595" s="247"/>
      <c r="O2595" s="247"/>
      <c r="P2595" s="247"/>
      <c r="Q2595" s="247"/>
      <c r="R2595" s="247"/>
      <c r="S2595" s="247"/>
      <c r="T2595" s="248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49" t="s">
        <v>222</v>
      </c>
      <c r="AU2595" s="249" t="s">
        <v>83</v>
      </c>
      <c r="AV2595" s="14" t="s">
        <v>83</v>
      </c>
      <c r="AW2595" s="14" t="s">
        <v>34</v>
      </c>
      <c r="AX2595" s="14" t="s">
        <v>81</v>
      </c>
      <c r="AY2595" s="249" t="s">
        <v>213</v>
      </c>
    </row>
    <row r="2596" s="2" customFormat="1">
      <c r="A2596" s="40"/>
      <c r="B2596" s="41"/>
      <c r="C2596" s="215" t="s">
        <v>3504</v>
      </c>
      <c r="D2596" s="215" t="s">
        <v>215</v>
      </c>
      <c r="E2596" s="216" t="s">
        <v>3505</v>
      </c>
      <c r="F2596" s="217" t="s">
        <v>3506</v>
      </c>
      <c r="G2596" s="218" t="s">
        <v>338</v>
      </c>
      <c r="H2596" s="219">
        <v>24.699999999999999</v>
      </c>
      <c r="I2596" s="220"/>
      <c r="J2596" s="221">
        <f>ROUND(I2596*H2596,2)</f>
        <v>0</v>
      </c>
      <c r="K2596" s="217" t="s">
        <v>219</v>
      </c>
      <c r="L2596" s="46"/>
      <c r="M2596" s="222" t="s">
        <v>19</v>
      </c>
      <c r="N2596" s="223" t="s">
        <v>45</v>
      </c>
      <c r="O2596" s="86"/>
      <c r="P2596" s="224">
        <f>O2596*H2596</f>
        <v>0</v>
      </c>
      <c r="Q2596" s="224">
        <v>0.00020000000000000001</v>
      </c>
      <c r="R2596" s="224">
        <f>Q2596*H2596</f>
        <v>0.0049399999999999999</v>
      </c>
      <c r="S2596" s="224">
        <v>0</v>
      </c>
      <c r="T2596" s="225">
        <f>S2596*H2596</f>
        <v>0</v>
      </c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R2596" s="226" t="s">
        <v>309</v>
      </c>
      <c r="AT2596" s="226" t="s">
        <v>215</v>
      </c>
      <c r="AU2596" s="226" t="s">
        <v>83</v>
      </c>
      <c r="AY2596" s="19" t="s">
        <v>213</v>
      </c>
      <c r="BE2596" s="227">
        <f>IF(N2596="základní",J2596,0)</f>
        <v>0</v>
      </c>
      <c r="BF2596" s="227">
        <f>IF(N2596="snížená",J2596,0)</f>
        <v>0</v>
      </c>
      <c r="BG2596" s="227">
        <f>IF(N2596="zákl. přenesená",J2596,0)</f>
        <v>0</v>
      </c>
      <c r="BH2596" s="227">
        <f>IF(N2596="sníž. přenesená",J2596,0)</f>
        <v>0</v>
      </c>
      <c r="BI2596" s="227">
        <f>IF(N2596="nulová",J2596,0)</f>
        <v>0</v>
      </c>
      <c r="BJ2596" s="19" t="s">
        <v>81</v>
      </c>
      <c r="BK2596" s="227">
        <f>ROUND(I2596*H2596,2)</f>
        <v>0</v>
      </c>
      <c r="BL2596" s="19" t="s">
        <v>309</v>
      </c>
      <c r="BM2596" s="226" t="s">
        <v>3507</v>
      </c>
    </row>
    <row r="2597" s="13" customFormat="1">
      <c r="A2597" s="13"/>
      <c r="B2597" s="228"/>
      <c r="C2597" s="229"/>
      <c r="D2597" s="230" t="s">
        <v>222</v>
      </c>
      <c r="E2597" s="231" t="s">
        <v>19</v>
      </c>
      <c r="F2597" s="232" t="s">
        <v>271</v>
      </c>
      <c r="G2597" s="229"/>
      <c r="H2597" s="231" t="s">
        <v>19</v>
      </c>
      <c r="I2597" s="233"/>
      <c r="J2597" s="229"/>
      <c r="K2597" s="229"/>
      <c r="L2597" s="234"/>
      <c r="M2597" s="235"/>
      <c r="N2597" s="236"/>
      <c r="O2597" s="236"/>
      <c r="P2597" s="236"/>
      <c r="Q2597" s="236"/>
      <c r="R2597" s="236"/>
      <c r="S2597" s="236"/>
      <c r="T2597" s="237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38" t="s">
        <v>222</v>
      </c>
      <c r="AU2597" s="238" t="s">
        <v>83</v>
      </c>
      <c r="AV2597" s="13" t="s">
        <v>81</v>
      </c>
      <c r="AW2597" s="13" t="s">
        <v>34</v>
      </c>
      <c r="AX2597" s="13" t="s">
        <v>74</v>
      </c>
      <c r="AY2597" s="238" t="s">
        <v>213</v>
      </c>
    </row>
    <row r="2598" s="14" customFormat="1">
      <c r="A2598" s="14"/>
      <c r="B2598" s="239"/>
      <c r="C2598" s="240"/>
      <c r="D2598" s="230" t="s">
        <v>222</v>
      </c>
      <c r="E2598" s="241" t="s">
        <v>19</v>
      </c>
      <c r="F2598" s="242" t="s">
        <v>3508</v>
      </c>
      <c r="G2598" s="240"/>
      <c r="H2598" s="243">
        <v>8.4499999999999993</v>
      </c>
      <c r="I2598" s="244"/>
      <c r="J2598" s="240"/>
      <c r="K2598" s="240"/>
      <c r="L2598" s="245"/>
      <c r="M2598" s="246"/>
      <c r="N2598" s="247"/>
      <c r="O2598" s="247"/>
      <c r="P2598" s="247"/>
      <c r="Q2598" s="247"/>
      <c r="R2598" s="247"/>
      <c r="S2598" s="247"/>
      <c r="T2598" s="248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T2598" s="249" t="s">
        <v>222</v>
      </c>
      <c r="AU2598" s="249" t="s">
        <v>83</v>
      </c>
      <c r="AV2598" s="14" t="s">
        <v>83</v>
      </c>
      <c r="AW2598" s="14" t="s">
        <v>34</v>
      </c>
      <c r="AX2598" s="14" t="s">
        <v>74</v>
      </c>
      <c r="AY2598" s="249" t="s">
        <v>213</v>
      </c>
    </row>
    <row r="2599" s="14" customFormat="1">
      <c r="A2599" s="14"/>
      <c r="B2599" s="239"/>
      <c r="C2599" s="240"/>
      <c r="D2599" s="230" t="s">
        <v>222</v>
      </c>
      <c r="E2599" s="241" t="s">
        <v>19</v>
      </c>
      <c r="F2599" s="242" t="s">
        <v>3509</v>
      </c>
      <c r="G2599" s="240"/>
      <c r="H2599" s="243">
        <v>9.9499999999999993</v>
      </c>
      <c r="I2599" s="244"/>
      <c r="J2599" s="240"/>
      <c r="K2599" s="240"/>
      <c r="L2599" s="245"/>
      <c r="M2599" s="246"/>
      <c r="N2599" s="247"/>
      <c r="O2599" s="247"/>
      <c r="P2599" s="247"/>
      <c r="Q2599" s="247"/>
      <c r="R2599" s="247"/>
      <c r="S2599" s="247"/>
      <c r="T2599" s="248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49" t="s">
        <v>222</v>
      </c>
      <c r="AU2599" s="249" t="s">
        <v>83</v>
      </c>
      <c r="AV2599" s="14" t="s">
        <v>83</v>
      </c>
      <c r="AW2599" s="14" t="s">
        <v>34</v>
      </c>
      <c r="AX2599" s="14" t="s">
        <v>74</v>
      </c>
      <c r="AY2599" s="249" t="s">
        <v>213</v>
      </c>
    </row>
    <row r="2600" s="14" customFormat="1">
      <c r="A2600" s="14"/>
      <c r="B2600" s="239"/>
      <c r="C2600" s="240"/>
      <c r="D2600" s="230" t="s">
        <v>222</v>
      </c>
      <c r="E2600" s="241" t="s">
        <v>19</v>
      </c>
      <c r="F2600" s="242" t="s">
        <v>3510</v>
      </c>
      <c r="G2600" s="240"/>
      <c r="H2600" s="243">
        <v>6.2999999999999998</v>
      </c>
      <c r="I2600" s="244"/>
      <c r="J2600" s="240"/>
      <c r="K2600" s="240"/>
      <c r="L2600" s="245"/>
      <c r="M2600" s="246"/>
      <c r="N2600" s="247"/>
      <c r="O2600" s="247"/>
      <c r="P2600" s="247"/>
      <c r="Q2600" s="247"/>
      <c r="R2600" s="247"/>
      <c r="S2600" s="247"/>
      <c r="T2600" s="248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T2600" s="249" t="s">
        <v>222</v>
      </c>
      <c r="AU2600" s="249" t="s">
        <v>83</v>
      </c>
      <c r="AV2600" s="14" t="s">
        <v>83</v>
      </c>
      <c r="AW2600" s="14" t="s">
        <v>34</v>
      </c>
      <c r="AX2600" s="14" t="s">
        <v>74</v>
      </c>
      <c r="AY2600" s="249" t="s">
        <v>213</v>
      </c>
    </row>
    <row r="2601" s="15" customFormat="1">
      <c r="A2601" s="15"/>
      <c r="B2601" s="250"/>
      <c r="C2601" s="251"/>
      <c r="D2601" s="230" t="s">
        <v>222</v>
      </c>
      <c r="E2601" s="252" t="s">
        <v>19</v>
      </c>
      <c r="F2601" s="253" t="s">
        <v>228</v>
      </c>
      <c r="G2601" s="251"/>
      <c r="H2601" s="254">
        <v>24.699999999999999</v>
      </c>
      <c r="I2601" s="255"/>
      <c r="J2601" s="251"/>
      <c r="K2601" s="251"/>
      <c r="L2601" s="256"/>
      <c r="M2601" s="257"/>
      <c r="N2601" s="258"/>
      <c r="O2601" s="258"/>
      <c r="P2601" s="258"/>
      <c r="Q2601" s="258"/>
      <c r="R2601" s="258"/>
      <c r="S2601" s="258"/>
      <c r="T2601" s="259"/>
      <c r="U2601" s="15"/>
      <c r="V2601" s="15"/>
      <c r="W2601" s="15"/>
      <c r="X2601" s="15"/>
      <c r="Y2601" s="15"/>
      <c r="Z2601" s="15"/>
      <c r="AA2601" s="15"/>
      <c r="AB2601" s="15"/>
      <c r="AC2601" s="15"/>
      <c r="AD2601" s="15"/>
      <c r="AE2601" s="15"/>
      <c r="AT2601" s="260" t="s">
        <v>222</v>
      </c>
      <c r="AU2601" s="260" t="s">
        <v>83</v>
      </c>
      <c r="AV2601" s="15" t="s">
        <v>220</v>
      </c>
      <c r="AW2601" s="15" t="s">
        <v>34</v>
      </c>
      <c r="AX2601" s="15" t="s">
        <v>81</v>
      </c>
      <c r="AY2601" s="260" t="s">
        <v>213</v>
      </c>
    </row>
    <row r="2602" s="2" customFormat="1" ht="16.5" customHeight="1">
      <c r="A2602" s="40"/>
      <c r="B2602" s="41"/>
      <c r="C2602" s="272" t="s">
        <v>3511</v>
      </c>
      <c r="D2602" s="272" t="s">
        <v>310</v>
      </c>
      <c r="E2602" s="273" t="s">
        <v>3512</v>
      </c>
      <c r="F2602" s="274" t="s">
        <v>3513</v>
      </c>
      <c r="G2602" s="275" t="s">
        <v>338</v>
      </c>
      <c r="H2602" s="276">
        <v>27.170000000000002</v>
      </c>
      <c r="I2602" s="277"/>
      <c r="J2602" s="278">
        <f>ROUND(I2602*H2602,2)</f>
        <v>0</v>
      </c>
      <c r="K2602" s="274" t="s">
        <v>219</v>
      </c>
      <c r="L2602" s="279"/>
      <c r="M2602" s="280" t="s">
        <v>19</v>
      </c>
      <c r="N2602" s="281" t="s">
        <v>45</v>
      </c>
      <c r="O2602" s="86"/>
      <c r="P2602" s="224">
        <f>O2602*H2602</f>
        <v>0</v>
      </c>
      <c r="Q2602" s="224">
        <v>0.00021000000000000001</v>
      </c>
      <c r="R2602" s="224">
        <f>Q2602*H2602</f>
        <v>0.0057057000000000002</v>
      </c>
      <c r="S2602" s="224">
        <v>0</v>
      </c>
      <c r="T2602" s="225">
        <f>S2602*H2602</f>
        <v>0</v>
      </c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R2602" s="226" t="s">
        <v>397</v>
      </c>
      <c r="AT2602" s="226" t="s">
        <v>310</v>
      </c>
      <c r="AU2602" s="226" t="s">
        <v>83</v>
      </c>
      <c r="AY2602" s="19" t="s">
        <v>213</v>
      </c>
      <c r="BE2602" s="227">
        <f>IF(N2602="základní",J2602,0)</f>
        <v>0</v>
      </c>
      <c r="BF2602" s="227">
        <f>IF(N2602="snížená",J2602,0)</f>
        <v>0</v>
      </c>
      <c r="BG2602" s="227">
        <f>IF(N2602="zákl. přenesená",J2602,0)</f>
        <v>0</v>
      </c>
      <c r="BH2602" s="227">
        <f>IF(N2602="sníž. přenesená",J2602,0)</f>
        <v>0</v>
      </c>
      <c r="BI2602" s="227">
        <f>IF(N2602="nulová",J2602,0)</f>
        <v>0</v>
      </c>
      <c r="BJ2602" s="19" t="s">
        <v>81</v>
      </c>
      <c r="BK2602" s="227">
        <f>ROUND(I2602*H2602,2)</f>
        <v>0</v>
      </c>
      <c r="BL2602" s="19" t="s">
        <v>309</v>
      </c>
      <c r="BM2602" s="226" t="s">
        <v>3514</v>
      </c>
    </row>
    <row r="2603" s="14" customFormat="1">
      <c r="A2603" s="14"/>
      <c r="B2603" s="239"/>
      <c r="C2603" s="240"/>
      <c r="D2603" s="230" t="s">
        <v>222</v>
      </c>
      <c r="E2603" s="241" t="s">
        <v>19</v>
      </c>
      <c r="F2603" s="242" t="s">
        <v>3515</v>
      </c>
      <c r="G2603" s="240"/>
      <c r="H2603" s="243">
        <v>27.170000000000002</v>
      </c>
      <c r="I2603" s="244"/>
      <c r="J2603" s="240"/>
      <c r="K2603" s="240"/>
      <c r="L2603" s="245"/>
      <c r="M2603" s="246"/>
      <c r="N2603" s="247"/>
      <c r="O2603" s="247"/>
      <c r="P2603" s="247"/>
      <c r="Q2603" s="247"/>
      <c r="R2603" s="247"/>
      <c r="S2603" s="247"/>
      <c r="T2603" s="248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49" t="s">
        <v>222</v>
      </c>
      <c r="AU2603" s="249" t="s">
        <v>83</v>
      </c>
      <c r="AV2603" s="14" t="s">
        <v>83</v>
      </c>
      <c r="AW2603" s="14" t="s">
        <v>34</v>
      </c>
      <c r="AX2603" s="14" t="s">
        <v>81</v>
      </c>
      <c r="AY2603" s="249" t="s">
        <v>213</v>
      </c>
    </row>
    <row r="2604" s="2" customFormat="1">
      <c r="A2604" s="40"/>
      <c r="B2604" s="41"/>
      <c r="C2604" s="215" t="s">
        <v>3516</v>
      </c>
      <c r="D2604" s="215" t="s">
        <v>215</v>
      </c>
      <c r="E2604" s="216" t="s">
        <v>3517</v>
      </c>
      <c r="F2604" s="217" t="s">
        <v>3518</v>
      </c>
      <c r="G2604" s="218" t="s">
        <v>338</v>
      </c>
      <c r="H2604" s="219">
        <v>47.880000000000003</v>
      </c>
      <c r="I2604" s="220"/>
      <c r="J2604" s="221">
        <f>ROUND(I2604*H2604,2)</f>
        <v>0</v>
      </c>
      <c r="K2604" s="217" t="s">
        <v>219</v>
      </c>
      <c r="L2604" s="46"/>
      <c r="M2604" s="222" t="s">
        <v>19</v>
      </c>
      <c r="N2604" s="223" t="s">
        <v>45</v>
      </c>
      <c r="O2604" s="86"/>
      <c r="P2604" s="224">
        <f>O2604*H2604</f>
        <v>0</v>
      </c>
      <c r="Q2604" s="224">
        <v>0.00034000000000000002</v>
      </c>
      <c r="R2604" s="224">
        <f>Q2604*H2604</f>
        <v>0.016279200000000001</v>
      </c>
      <c r="S2604" s="224">
        <v>0</v>
      </c>
      <c r="T2604" s="225">
        <f>S2604*H2604</f>
        <v>0</v>
      </c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R2604" s="226" t="s">
        <v>309</v>
      </c>
      <c r="AT2604" s="226" t="s">
        <v>215</v>
      </c>
      <c r="AU2604" s="226" t="s">
        <v>83</v>
      </c>
      <c r="AY2604" s="19" t="s">
        <v>213</v>
      </c>
      <c r="BE2604" s="227">
        <f>IF(N2604="základní",J2604,0)</f>
        <v>0</v>
      </c>
      <c r="BF2604" s="227">
        <f>IF(N2604="snížená",J2604,0)</f>
        <v>0</v>
      </c>
      <c r="BG2604" s="227">
        <f>IF(N2604="zákl. přenesená",J2604,0)</f>
        <v>0</v>
      </c>
      <c r="BH2604" s="227">
        <f>IF(N2604="sníž. přenesená",J2604,0)</f>
        <v>0</v>
      </c>
      <c r="BI2604" s="227">
        <f>IF(N2604="nulová",J2604,0)</f>
        <v>0</v>
      </c>
      <c r="BJ2604" s="19" t="s">
        <v>81</v>
      </c>
      <c r="BK2604" s="227">
        <f>ROUND(I2604*H2604,2)</f>
        <v>0</v>
      </c>
      <c r="BL2604" s="19" t="s">
        <v>309</v>
      </c>
      <c r="BM2604" s="226" t="s">
        <v>3519</v>
      </c>
    </row>
    <row r="2605" s="13" customFormat="1">
      <c r="A2605" s="13"/>
      <c r="B2605" s="228"/>
      <c r="C2605" s="229"/>
      <c r="D2605" s="230" t="s">
        <v>222</v>
      </c>
      <c r="E2605" s="231" t="s">
        <v>19</v>
      </c>
      <c r="F2605" s="232" t="s">
        <v>3520</v>
      </c>
      <c r="G2605" s="229"/>
      <c r="H2605" s="231" t="s">
        <v>19</v>
      </c>
      <c r="I2605" s="233"/>
      <c r="J2605" s="229"/>
      <c r="K2605" s="229"/>
      <c r="L2605" s="234"/>
      <c r="M2605" s="235"/>
      <c r="N2605" s="236"/>
      <c r="O2605" s="236"/>
      <c r="P2605" s="236"/>
      <c r="Q2605" s="236"/>
      <c r="R2605" s="236"/>
      <c r="S2605" s="236"/>
      <c r="T2605" s="237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38" t="s">
        <v>222</v>
      </c>
      <c r="AU2605" s="238" t="s">
        <v>83</v>
      </c>
      <c r="AV2605" s="13" t="s">
        <v>81</v>
      </c>
      <c r="AW2605" s="13" t="s">
        <v>34</v>
      </c>
      <c r="AX2605" s="13" t="s">
        <v>74</v>
      </c>
      <c r="AY2605" s="238" t="s">
        <v>213</v>
      </c>
    </row>
    <row r="2606" s="14" customFormat="1">
      <c r="A2606" s="14"/>
      <c r="B2606" s="239"/>
      <c r="C2606" s="240"/>
      <c r="D2606" s="230" t="s">
        <v>222</v>
      </c>
      <c r="E2606" s="241" t="s">
        <v>19</v>
      </c>
      <c r="F2606" s="242" t="s">
        <v>3521</v>
      </c>
      <c r="G2606" s="240"/>
      <c r="H2606" s="243">
        <v>47.880000000000003</v>
      </c>
      <c r="I2606" s="244"/>
      <c r="J2606" s="240"/>
      <c r="K2606" s="240"/>
      <c r="L2606" s="245"/>
      <c r="M2606" s="246"/>
      <c r="N2606" s="247"/>
      <c r="O2606" s="247"/>
      <c r="P2606" s="247"/>
      <c r="Q2606" s="247"/>
      <c r="R2606" s="247"/>
      <c r="S2606" s="247"/>
      <c r="T2606" s="248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49" t="s">
        <v>222</v>
      </c>
      <c r="AU2606" s="249" t="s">
        <v>83</v>
      </c>
      <c r="AV2606" s="14" t="s">
        <v>83</v>
      </c>
      <c r="AW2606" s="14" t="s">
        <v>34</v>
      </c>
      <c r="AX2606" s="14" t="s">
        <v>81</v>
      </c>
      <c r="AY2606" s="249" t="s">
        <v>213</v>
      </c>
    </row>
    <row r="2607" s="2" customFormat="1" ht="16.5" customHeight="1">
      <c r="A2607" s="40"/>
      <c r="B2607" s="41"/>
      <c r="C2607" s="272" t="s">
        <v>3522</v>
      </c>
      <c r="D2607" s="272" t="s">
        <v>310</v>
      </c>
      <c r="E2607" s="273" t="s">
        <v>3523</v>
      </c>
      <c r="F2607" s="274" t="s">
        <v>3524</v>
      </c>
      <c r="G2607" s="275" t="s">
        <v>338</v>
      </c>
      <c r="H2607" s="276">
        <v>47.880000000000003</v>
      </c>
      <c r="I2607" s="277"/>
      <c r="J2607" s="278">
        <f>ROUND(I2607*H2607,2)</f>
        <v>0</v>
      </c>
      <c r="K2607" s="274" t="s">
        <v>19</v>
      </c>
      <c r="L2607" s="279"/>
      <c r="M2607" s="280" t="s">
        <v>19</v>
      </c>
      <c r="N2607" s="281" t="s">
        <v>45</v>
      </c>
      <c r="O2607" s="86"/>
      <c r="P2607" s="224">
        <f>O2607*H2607</f>
        <v>0</v>
      </c>
      <c r="Q2607" s="224">
        <v>0</v>
      </c>
      <c r="R2607" s="224">
        <f>Q2607*H2607</f>
        <v>0</v>
      </c>
      <c r="S2607" s="224">
        <v>0</v>
      </c>
      <c r="T2607" s="225">
        <f>S2607*H2607</f>
        <v>0</v>
      </c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R2607" s="226" t="s">
        <v>397</v>
      </c>
      <c r="AT2607" s="226" t="s">
        <v>310</v>
      </c>
      <c r="AU2607" s="226" t="s">
        <v>83</v>
      </c>
      <c r="AY2607" s="19" t="s">
        <v>213</v>
      </c>
      <c r="BE2607" s="227">
        <f>IF(N2607="základní",J2607,0)</f>
        <v>0</v>
      </c>
      <c r="BF2607" s="227">
        <f>IF(N2607="snížená",J2607,0)</f>
        <v>0</v>
      </c>
      <c r="BG2607" s="227">
        <f>IF(N2607="zákl. přenesená",J2607,0)</f>
        <v>0</v>
      </c>
      <c r="BH2607" s="227">
        <f>IF(N2607="sníž. přenesená",J2607,0)</f>
        <v>0</v>
      </c>
      <c r="BI2607" s="227">
        <f>IF(N2607="nulová",J2607,0)</f>
        <v>0</v>
      </c>
      <c r="BJ2607" s="19" t="s">
        <v>81</v>
      </c>
      <c r="BK2607" s="227">
        <f>ROUND(I2607*H2607,2)</f>
        <v>0</v>
      </c>
      <c r="BL2607" s="19" t="s">
        <v>309</v>
      </c>
      <c r="BM2607" s="226" t="s">
        <v>3525</v>
      </c>
    </row>
    <row r="2608" s="2" customFormat="1">
      <c r="A2608" s="40"/>
      <c r="B2608" s="41"/>
      <c r="C2608" s="215" t="s">
        <v>3526</v>
      </c>
      <c r="D2608" s="215" t="s">
        <v>215</v>
      </c>
      <c r="E2608" s="216" t="s">
        <v>3527</v>
      </c>
      <c r="F2608" s="217" t="s">
        <v>3528</v>
      </c>
      <c r="G2608" s="218" t="s">
        <v>338</v>
      </c>
      <c r="H2608" s="219">
        <v>33.404000000000003</v>
      </c>
      <c r="I2608" s="220"/>
      <c r="J2608" s="221">
        <f>ROUND(I2608*H2608,2)</f>
        <v>0</v>
      </c>
      <c r="K2608" s="217" t="s">
        <v>219</v>
      </c>
      <c r="L2608" s="46"/>
      <c r="M2608" s="222" t="s">
        <v>19</v>
      </c>
      <c r="N2608" s="223" t="s">
        <v>45</v>
      </c>
      <c r="O2608" s="86"/>
      <c r="P2608" s="224">
        <f>O2608*H2608</f>
        <v>0</v>
      </c>
      <c r="Q2608" s="224">
        <v>0.0015299999999999999</v>
      </c>
      <c r="R2608" s="224">
        <f>Q2608*H2608</f>
        <v>0.05110812</v>
      </c>
      <c r="S2608" s="224">
        <v>0</v>
      </c>
      <c r="T2608" s="225">
        <f>S2608*H2608</f>
        <v>0</v>
      </c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R2608" s="226" t="s">
        <v>309</v>
      </c>
      <c r="AT2608" s="226" t="s">
        <v>215</v>
      </c>
      <c r="AU2608" s="226" t="s">
        <v>83</v>
      </c>
      <c r="AY2608" s="19" t="s">
        <v>213</v>
      </c>
      <c r="BE2608" s="227">
        <f>IF(N2608="základní",J2608,0)</f>
        <v>0</v>
      </c>
      <c r="BF2608" s="227">
        <f>IF(N2608="snížená",J2608,0)</f>
        <v>0</v>
      </c>
      <c r="BG2608" s="227">
        <f>IF(N2608="zákl. přenesená",J2608,0)</f>
        <v>0</v>
      </c>
      <c r="BH2608" s="227">
        <f>IF(N2608="sníž. přenesená",J2608,0)</f>
        <v>0</v>
      </c>
      <c r="BI2608" s="227">
        <f>IF(N2608="nulová",J2608,0)</f>
        <v>0</v>
      </c>
      <c r="BJ2608" s="19" t="s">
        <v>81</v>
      </c>
      <c r="BK2608" s="227">
        <f>ROUND(I2608*H2608,2)</f>
        <v>0</v>
      </c>
      <c r="BL2608" s="19" t="s">
        <v>309</v>
      </c>
      <c r="BM2608" s="226" t="s">
        <v>3529</v>
      </c>
    </row>
    <row r="2609" s="13" customFormat="1">
      <c r="A2609" s="13"/>
      <c r="B2609" s="228"/>
      <c r="C2609" s="229"/>
      <c r="D2609" s="230" t="s">
        <v>222</v>
      </c>
      <c r="E2609" s="231" t="s">
        <v>19</v>
      </c>
      <c r="F2609" s="232" t="s">
        <v>271</v>
      </c>
      <c r="G2609" s="229"/>
      <c r="H2609" s="231" t="s">
        <v>19</v>
      </c>
      <c r="I2609" s="233"/>
      <c r="J2609" s="229"/>
      <c r="K2609" s="229"/>
      <c r="L2609" s="234"/>
      <c r="M2609" s="235"/>
      <c r="N2609" s="236"/>
      <c r="O2609" s="236"/>
      <c r="P2609" s="236"/>
      <c r="Q2609" s="236"/>
      <c r="R2609" s="236"/>
      <c r="S2609" s="236"/>
      <c r="T2609" s="237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38" t="s">
        <v>222</v>
      </c>
      <c r="AU2609" s="238" t="s">
        <v>83</v>
      </c>
      <c r="AV2609" s="13" t="s">
        <v>81</v>
      </c>
      <c r="AW2609" s="13" t="s">
        <v>34</v>
      </c>
      <c r="AX2609" s="13" t="s">
        <v>74</v>
      </c>
      <c r="AY2609" s="238" t="s">
        <v>213</v>
      </c>
    </row>
    <row r="2610" s="14" customFormat="1">
      <c r="A2610" s="14"/>
      <c r="B2610" s="239"/>
      <c r="C2610" s="240"/>
      <c r="D2610" s="230" t="s">
        <v>222</v>
      </c>
      <c r="E2610" s="241" t="s">
        <v>19</v>
      </c>
      <c r="F2610" s="242" t="s">
        <v>3530</v>
      </c>
      <c r="G2610" s="240"/>
      <c r="H2610" s="243">
        <v>17.247</v>
      </c>
      <c r="I2610" s="244"/>
      <c r="J2610" s="240"/>
      <c r="K2610" s="240"/>
      <c r="L2610" s="245"/>
      <c r="M2610" s="246"/>
      <c r="N2610" s="247"/>
      <c r="O2610" s="247"/>
      <c r="P2610" s="247"/>
      <c r="Q2610" s="247"/>
      <c r="R2610" s="247"/>
      <c r="S2610" s="247"/>
      <c r="T2610" s="248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49" t="s">
        <v>222</v>
      </c>
      <c r="AU2610" s="249" t="s">
        <v>83</v>
      </c>
      <c r="AV2610" s="14" t="s">
        <v>83</v>
      </c>
      <c r="AW2610" s="14" t="s">
        <v>34</v>
      </c>
      <c r="AX2610" s="14" t="s">
        <v>74</v>
      </c>
      <c r="AY2610" s="249" t="s">
        <v>213</v>
      </c>
    </row>
    <row r="2611" s="14" customFormat="1">
      <c r="A2611" s="14"/>
      <c r="B2611" s="239"/>
      <c r="C2611" s="240"/>
      <c r="D2611" s="230" t="s">
        <v>222</v>
      </c>
      <c r="E2611" s="241" t="s">
        <v>19</v>
      </c>
      <c r="F2611" s="242" t="s">
        <v>3531</v>
      </c>
      <c r="G2611" s="240"/>
      <c r="H2611" s="243">
        <v>3.6299999999999999</v>
      </c>
      <c r="I2611" s="244"/>
      <c r="J2611" s="240"/>
      <c r="K2611" s="240"/>
      <c r="L2611" s="245"/>
      <c r="M2611" s="246"/>
      <c r="N2611" s="247"/>
      <c r="O2611" s="247"/>
      <c r="P2611" s="247"/>
      <c r="Q2611" s="247"/>
      <c r="R2611" s="247"/>
      <c r="S2611" s="247"/>
      <c r="T2611" s="248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49" t="s">
        <v>222</v>
      </c>
      <c r="AU2611" s="249" t="s">
        <v>83</v>
      </c>
      <c r="AV2611" s="14" t="s">
        <v>83</v>
      </c>
      <c r="AW2611" s="14" t="s">
        <v>34</v>
      </c>
      <c r="AX2611" s="14" t="s">
        <v>74</v>
      </c>
      <c r="AY2611" s="249" t="s">
        <v>213</v>
      </c>
    </row>
    <row r="2612" s="14" customFormat="1">
      <c r="A2612" s="14"/>
      <c r="B2612" s="239"/>
      <c r="C2612" s="240"/>
      <c r="D2612" s="230" t="s">
        <v>222</v>
      </c>
      <c r="E2612" s="241" t="s">
        <v>19</v>
      </c>
      <c r="F2612" s="242" t="s">
        <v>3532</v>
      </c>
      <c r="G2612" s="240"/>
      <c r="H2612" s="243">
        <v>12.526999999999999</v>
      </c>
      <c r="I2612" s="244"/>
      <c r="J2612" s="240"/>
      <c r="K2612" s="240"/>
      <c r="L2612" s="245"/>
      <c r="M2612" s="246"/>
      <c r="N2612" s="247"/>
      <c r="O2612" s="247"/>
      <c r="P2612" s="247"/>
      <c r="Q2612" s="247"/>
      <c r="R2612" s="247"/>
      <c r="S2612" s="247"/>
      <c r="T2612" s="248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49" t="s">
        <v>222</v>
      </c>
      <c r="AU2612" s="249" t="s">
        <v>83</v>
      </c>
      <c r="AV2612" s="14" t="s">
        <v>83</v>
      </c>
      <c r="AW2612" s="14" t="s">
        <v>34</v>
      </c>
      <c r="AX2612" s="14" t="s">
        <v>74</v>
      </c>
      <c r="AY2612" s="249" t="s">
        <v>213</v>
      </c>
    </row>
    <row r="2613" s="15" customFormat="1">
      <c r="A2613" s="15"/>
      <c r="B2613" s="250"/>
      <c r="C2613" s="251"/>
      <c r="D2613" s="230" t="s">
        <v>222</v>
      </c>
      <c r="E2613" s="252" t="s">
        <v>19</v>
      </c>
      <c r="F2613" s="253" t="s">
        <v>228</v>
      </c>
      <c r="G2613" s="251"/>
      <c r="H2613" s="254">
        <v>33.404000000000003</v>
      </c>
      <c r="I2613" s="255"/>
      <c r="J2613" s="251"/>
      <c r="K2613" s="251"/>
      <c r="L2613" s="256"/>
      <c r="M2613" s="257"/>
      <c r="N2613" s="258"/>
      <c r="O2613" s="258"/>
      <c r="P2613" s="258"/>
      <c r="Q2613" s="258"/>
      <c r="R2613" s="258"/>
      <c r="S2613" s="258"/>
      <c r="T2613" s="259"/>
      <c r="U2613" s="15"/>
      <c r="V2613" s="15"/>
      <c r="W2613" s="15"/>
      <c r="X2613" s="15"/>
      <c r="Y2613" s="15"/>
      <c r="Z2613" s="15"/>
      <c r="AA2613" s="15"/>
      <c r="AB2613" s="15"/>
      <c r="AC2613" s="15"/>
      <c r="AD2613" s="15"/>
      <c r="AE2613" s="15"/>
      <c r="AT2613" s="260" t="s">
        <v>222</v>
      </c>
      <c r="AU2613" s="260" t="s">
        <v>83</v>
      </c>
      <c r="AV2613" s="15" t="s">
        <v>220</v>
      </c>
      <c r="AW2613" s="15" t="s">
        <v>34</v>
      </c>
      <c r="AX2613" s="15" t="s">
        <v>81</v>
      </c>
      <c r="AY2613" s="260" t="s">
        <v>213</v>
      </c>
    </row>
    <row r="2614" s="2" customFormat="1" ht="16.5" customHeight="1">
      <c r="A2614" s="40"/>
      <c r="B2614" s="41"/>
      <c r="C2614" s="272" t="s">
        <v>3533</v>
      </c>
      <c r="D2614" s="272" t="s">
        <v>310</v>
      </c>
      <c r="E2614" s="273" t="s">
        <v>3534</v>
      </c>
      <c r="F2614" s="274" t="s">
        <v>3535</v>
      </c>
      <c r="G2614" s="275" t="s">
        <v>501</v>
      </c>
      <c r="H2614" s="276">
        <v>62</v>
      </c>
      <c r="I2614" s="277"/>
      <c r="J2614" s="278">
        <f>ROUND(I2614*H2614,2)</f>
        <v>0</v>
      </c>
      <c r="K2614" s="274" t="s">
        <v>19</v>
      </c>
      <c r="L2614" s="279"/>
      <c r="M2614" s="280" t="s">
        <v>19</v>
      </c>
      <c r="N2614" s="281" t="s">
        <v>45</v>
      </c>
      <c r="O2614" s="86"/>
      <c r="P2614" s="224">
        <f>O2614*H2614</f>
        <v>0</v>
      </c>
      <c r="Q2614" s="224">
        <v>0.0040000000000000001</v>
      </c>
      <c r="R2614" s="224">
        <f>Q2614*H2614</f>
        <v>0.248</v>
      </c>
      <c r="S2614" s="224">
        <v>0</v>
      </c>
      <c r="T2614" s="225">
        <f>S2614*H2614</f>
        <v>0</v>
      </c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R2614" s="226" t="s">
        <v>397</v>
      </c>
      <c r="AT2614" s="226" t="s">
        <v>310</v>
      </c>
      <c r="AU2614" s="226" t="s">
        <v>83</v>
      </c>
      <c r="AY2614" s="19" t="s">
        <v>213</v>
      </c>
      <c r="BE2614" s="227">
        <f>IF(N2614="základní",J2614,0)</f>
        <v>0</v>
      </c>
      <c r="BF2614" s="227">
        <f>IF(N2614="snížená",J2614,0)</f>
        <v>0</v>
      </c>
      <c r="BG2614" s="227">
        <f>IF(N2614="zákl. přenesená",J2614,0)</f>
        <v>0</v>
      </c>
      <c r="BH2614" s="227">
        <f>IF(N2614="sníž. přenesená",J2614,0)</f>
        <v>0</v>
      </c>
      <c r="BI2614" s="227">
        <f>IF(N2614="nulová",J2614,0)</f>
        <v>0</v>
      </c>
      <c r="BJ2614" s="19" t="s">
        <v>81</v>
      </c>
      <c r="BK2614" s="227">
        <f>ROUND(I2614*H2614,2)</f>
        <v>0</v>
      </c>
      <c r="BL2614" s="19" t="s">
        <v>309</v>
      </c>
      <c r="BM2614" s="226" t="s">
        <v>3536</v>
      </c>
    </row>
    <row r="2615" s="14" customFormat="1">
      <c r="A2615" s="14"/>
      <c r="B2615" s="239"/>
      <c r="C2615" s="240"/>
      <c r="D2615" s="230" t="s">
        <v>222</v>
      </c>
      <c r="E2615" s="241" t="s">
        <v>19</v>
      </c>
      <c r="F2615" s="242" t="s">
        <v>3537</v>
      </c>
      <c r="G2615" s="240"/>
      <c r="H2615" s="243">
        <v>61.241</v>
      </c>
      <c r="I2615" s="244"/>
      <c r="J2615" s="240"/>
      <c r="K2615" s="240"/>
      <c r="L2615" s="245"/>
      <c r="M2615" s="246"/>
      <c r="N2615" s="247"/>
      <c r="O2615" s="247"/>
      <c r="P2615" s="247"/>
      <c r="Q2615" s="247"/>
      <c r="R2615" s="247"/>
      <c r="S2615" s="247"/>
      <c r="T2615" s="248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49" t="s">
        <v>222</v>
      </c>
      <c r="AU2615" s="249" t="s">
        <v>83</v>
      </c>
      <c r="AV2615" s="14" t="s">
        <v>83</v>
      </c>
      <c r="AW2615" s="14" t="s">
        <v>34</v>
      </c>
      <c r="AX2615" s="14" t="s">
        <v>74</v>
      </c>
      <c r="AY2615" s="249" t="s">
        <v>213</v>
      </c>
    </row>
    <row r="2616" s="14" customFormat="1">
      <c r="A2616" s="14"/>
      <c r="B2616" s="239"/>
      <c r="C2616" s="240"/>
      <c r="D2616" s="230" t="s">
        <v>222</v>
      </c>
      <c r="E2616" s="241" t="s">
        <v>19</v>
      </c>
      <c r="F2616" s="242" t="s">
        <v>592</v>
      </c>
      <c r="G2616" s="240"/>
      <c r="H2616" s="243">
        <v>62</v>
      </c>
      <c r="I2616" s="244"/>
      <c r="J2616" s="240"/>
      <c r="K2616" s="240"/>
      <c r="L2616" s="245"/>
      <c r="M2616" s="246"/>
      <c r="N2616" s="247"/>
      <c r="O2616" s="247"/>
      <c r="P2616" s="247"/>
      <c r="Q2616" s="247"/>
      <c r="R2616" s="247"/>
      <c r="S2616" s="247"/>
      <c r="T2616" s="248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49" t="s">
        <v>222</v>
      </c>
      <c r="AU2616" s="249" t="s">
        <v>83</v>
      </c>
      <c r="AV2616" s="14" t="s">
        <v>83</v>
      </c>
      <c r="AW2616" s="14" t="s">
        <v>34</v>
      </c>
      <c r="AX2616" s="14" t="s">
        <v>81</v>
      </c>
      <c r="AY2616" s="249" t="s">
        <v>213</v>
      </c>
    </row>
    <row r="2617" s="2" customFormat="1">
      <c r="A2617" s="40"/>
      <c r="B2617" s="41"/>
      <c r="C2617" s="215" t="s">
        <v>3538</v>
      </c>
      <c r="D2617" s="215" t="s">
        <v>215</v>
      </c>
      <c r="E2617" s="216" t="s">
        <v>3539</v>
      </c>
      <c r="F2617" s="217" t="s">
        <v>3540</v>
      </c>
      <c r="G2617" s="218" t="s">
        <v>338</v>
      </c>
      <c r="H2617" s="219">
        <v>14.300000000000001</v>
      </c>
      <c r="I2617" s="220"/>
      <c r="J2617" s="221">
        <f>ROUND(I2617*H2617,2)</f>
        <v>0</v>
      </c>
      <c r="K2617" s="217" t="s">
        <v>219</v>
      </c>
      <c r="L2617" s="46"/>
      <c r="M2617" s="222" t="s">
        <v>19</v>
      </c>
      <c r="N2617" s="223" t="s">
        <v>45</v>
      </c>
      <c r="O2617" s="86"/>
      <c r="P2617" s="224">
        <f>O2617*H2617</f>
        <v>0</v>
      </c>
      <c r="Q2617" s="224">
        <v>0.0010200000000000001</v>
      </c>
      <c r="R2617" s="224">
        <f>Q2617*H2617</f>
        <v>0.014586000000000002</v>
      </c>
      <c r="S2617" s="224">
        <v>0</v>
      </c>
      <c r="T2617" s="225">
        <f>S2617*H2617</f>
        <v>0</v>
      </c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R2617" s="226" t="s">
        <v>309</v>
      </c>
      <c r="AT2617" s="226" t="s">
        <v>215</v>
      </c>
      <c r="AU2617" s="226" t="s">
        <v>83</v>
      </c>
      <c r="AY2617" s="19" t="s">
        <v>213</v>
      </c>
      <c r="BE2617" s="227">
        <f>IF(N2617="základní",J2617,0)</f>
        <v>0</v>
      </c>
      <c r="BF2617" s="227">
        <f>IF(N2617="snížená",J2617,0)</f>
        <v>0</v>
      </c>
      <c r="BG2617" s="227">
        <f>IF(N2617="zákl. přenesená",J2617,0)</f>
        <v>0</v>
      </c>
      <c r="BH2617" s="227">
        <f>IF(N2617="sníž. přenesená",J2617,0)</f>
        <v>0</v>
      </c>
      <c r="BI2617" s="227">
        <f>IF(N2617="nulová",J2617,0)</f>
        <v>0</v>
      </c>
      <c r="BJ2617" s="19" t="s">
        <v>81</v>
      </c>
      <c r="BK2617" s="227">
        <f>ROUND(I2617*H2617,2)</f>
        <v>0</v>
      </c>
      <c r="BL2617" s="19" t="s">
        <v>309</v>
      </c>
      <c r="BM2617" s="226" t="s">
        <v>3541</v>
      </c>
    </row>
    <row r="2618" s="13" customFormat="1">
      <c r="A2618" s="13"/>
      <c r="B2618" s="228"/>
      <c r="C2618" s="229"/>
      <c r="D2618" s="230" t="s">
        <v>222</v>
      </c>
      <c r="E2618" s="231" t="s">
        <v>19</v>
      </c>
      <c r="F2618" s="232" t="s">
        <v>271</v>
      </c>
      <c r="G2618" s="229"/>
      <c r="H2618" s="231" t="s">
        <v>19</v>
      </c>
      <c r="I2618" s="233"/>
      <c r="J2618" s="229"/>
      <c r="K2618" s="229"/>
      <c r="L2618" s="234"/>
      <c r="M2618" s="235"/>
      <c r="N2618" s="236"/>
      <c r="O2618" s="236"/>
      <c r="P2618" s="236"/>
      <c r="Q2618" s="236"/>
      <c r="R2618" s="236"/>
      <c r="S2618" s="236"/>
      <c r="T2618" s="237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38" t="s">
        <v>222</v>
      </c>
      <c r="AU2618" s="238" t="s">
        <v>83</v>
      </c>
      <c r="AV2618" s="13" t="s">
        <v>81</v>
      </c>
      <c r="AW2618" s="13" t="s">
        <v>34</v>
      </c>
      <c r="AX2618" s="13" t="s">
        <v>74</v>
      </c>
      <c r="AY2618" s="238" t="s">
        <v>213</v>
      </c>
    </row>
    <row r="2619" s="13" customFormat="1">
      <c r="A2619" s="13"/>
      <c r="B2619" s="228"/>
      <c r="C2619" s="229"/>
      <c r="D2619" s="230" t="s">
        <v>222</v>
      </c>
      <c r="E2619" s="231" t="s">
        <v>19</v>
      </c>
      <c r="F2619" s="232" t="s">
        <v>3542</v>
      </c>
      <c r="G2619" s="229"/>
      <c r="H2619" s="231" t="s">
        <v>19</v>
      </c>
      <c r="I2619" s="233"/>
      <c r="J2619" s="229"/>
      <c r="K2619" s="229"/>
      <c r="L2619" s="234"/>
      <c r="M2619" s="235"/>
      <c r="N2619" s="236"/>
      <c r="O2619" s="236"/>
      <c r="P2619" s="236"/>
      <c r="Q2619" s="236"/>
      <c r="R2619" s="236"/>
      <c r="S2619" s="236"/>
      <c r="T2619" s="237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38" t="s">
        <v>222</v>
      </c>
      <c r="AU2619" s="238" t="s">
        <v>83</v>
      </c>
      <c r="AV2619" s="13" t="s">
        <v>81</v>
      </c>
      <c r="AW2619" s="13" t="s">
        <v>34</v>
      </c>
      <c r="AX2619" s="13" t="s">
        <v>74</v>
      </c>
      <c r="AY2619" s="238" t="s">
        <v>213</v>
      </c>
    </row>
    <row r="2620" s="14" customFormat="1">
      <c r="A2620" s="14"/>
      <c r="B2620" s="239"/>
      <c r="C2620" s="240"/>
      <c r="D2620" s="230" t="s">
        <v>222</v>
      </c>
      <c r="E2620" s="241" t="s">
        <v>19</v>
      </c>
      <c r="F2620" s="242" t="s">
        <v>3543</v>
      </c>
      <c r="G2620" s="240"/>
      <c r="H2620" s="243">
        <v>14.300000000000001</v>
      </c>
      <c r="I2620" s="244"/>
      <c r="J2620" s="240"/>
      <c r="K2620" s="240"/>
      <c r="L2620" s="245"/>
      <c r="M2620" s="246"/>
      <c r="N2620" s="247"/>
      <c r="O2620" s="247"/>
      <c r="P2620" s="247"/>
      <c r="Q2620" s="247"/>
      <c r="R2620" s="247"/>
      <c r="S2620" s="247"/>
      <c r="T2620" s="248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49" t="s">
        <v>222</v>
      </c>
      <c r="AU2620" s="249" t="s">
        <v>83</v>
      </c>
      <c r="AV2620" s="14" t="s">
        <v>83</v>
      </c>
      <c r="AW2620" s="14" t="s">
        <v>34</v>
      </c>
      <c r="AX2620" s="14" t="s">
        <v>81</v>
      </c>
      <c r="AY2620" s="249" t="s">
        <v>213</v>
      </c>
    </row>
    <row r="2621" s="2" customFormat="1">
      <c r="A2621" s="40"/>
      <c r="B2621" s="41"/>
      <c r="C2621" s="272" t="s">
        <v>3544</v>
      </c>
      <c r="D2621" s="272" t="s">
        <v>310</v>
      </c>
      <c r="E2621" s="273" t="s">
        <v>3545</v>
      </c>
      <c r="F2621" s="274" t="s">
        <v>3546</v>
      </c>
      <c r="G2621" s="275" t="s">
        <v>236</v>
      </c>
      <c r="H2621" s="276">
        <v>4.9340000000000002</v>
      </c>
      <c r="I2621" s="277"/>
      <c r="J2621" s="278">
        <f>ROUND(I2621*H2621,2)</f>
        <v>0</v>
      </c>
      <c r="K2621" s="274" t="s">
        <v>219</v>
      </c>
      <c r="L2621" s="279"/>
      <c r="M2621" s="280" t="s">
        <v>19</v>
      </c>
      <c r="N2621" s="281" t="s">
        <v>45</v>
      </c>
      <c r="O2621" s="86"/>
      <c r="P2621" s="224">
        <f>O2621*H2621</f>
        <v>0</v>
      </c>
      <c r="Q2621" s="224">
        <v>0.019199999999999998</v>
      </c>
      <c r="R2621" s="224">
        <f>Q2621*H2621</f>
        <v>0.094732799999999992</v>
      </c>
      <c r="S2621" s="224">
        <v>0</v>
      </c>
      <c r="T2621" s="225">
        <f>S2621*H2621</f>
        <v>0</v>
      </c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R2621" s="226" t="s">
        <v>397</v>
      </c>
      <c r="AT2621" s="226" t="s">
        <v>310</v>
      </c>
      <c r="AU2621" s="226" t="s">
        <v>83</v>
      </c>
      <c r="AY2621" s="19" t="s">
        <v>213</v>
      </c>
      <c r="BE2621" s="227">
        <f>IF(N2621="základní",J2621,0)</f>
        <v>0</v>
      </c>
      <c r="BF2621" s="227">
        <f>IF(N2621="snížená",J2621,0)</f>
        <v>0</v>
      </c>
      <c r="BG2621" s="227">
        <f>IF(N2621="zákl. přenesená",J2621,0)</f>
        <v>0</v>
      </c>
      <c r="BH2621" s="227">
        <f>IF(N2621="sníž. přenesená",J2621,0)</f>
        <v>0</v>
      </c>
      <c r="BI2621" s="227">
        <f>IF(N2621="nulová",J2621,0)</f>
        <v>0</v>
      </c>
      <c r="BJ2621" s="19" t="s">
        <v>81</v>
      </c>
      <c r="BK2621" s="227">
        <f>ROUND(I2621*H2621,2)</f>
        <v>0</v>
      </c>
      <c r="BL2621" s="19" t="s">
        <v>309</v>
      </c>
      <c r="BM2621" s="226" t="s">
        <v>3547</v>
      </c>
    </row>
    <row r="2622" s="14" customFormat="1">
      <c r="A2622" s="14"/>
      <c r="B2622" s="239"/>
      <c r="C2622" s="240"/>
      <c r="D2622" s="230" t="s">
        <v>222</v>
      </c>
      <c r="E2622" s="241" t="s">
        <v>19</v>
      </c>
      <c r="F2622" s="242" t="s">
        <v>3548</v>
      </c>
      <c r="G2622" s="240"/>
      <c r="H2622" s="243">
        <v>4.29</v>
      </c>
      <c r="I2622" s="244"/>
      <c r="J2622" s="240"/>
      <c r="K2622" s="240"/>
      <c r="L2622" s="245"/>
      <c r="M2622" s="246"/>
      <c r="N2622" s="247"/>
      <c r="O2622" s="247"/>
      <c r="P2622" s="247"/>
      <c r="Q2622" s="247"/>
      <c r="R2622" s="247"/>
      <c r="S2622" s="247"/>
      <c r="T2622" s="248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T2622" s="249" t="s">
        <v>222</v>
      </c>
      <c r="AU2622" s="249" t="s">
        <v>83</v>
      </c>
      <c r="AV2622" s="14" t="s">
        <v>83</v>
      </c>
      <c r="AW2622" s="14" t="s">
        <v>34</v>
      </c>
      <c r="AX2622" s="14" t="s">
        <v>74</v>
      </c>
      <c r="AY2622" s="249" t="s">
        <v>213</v>
      </c>
    </row>
    <row r="2623" s="14" customFormat="1">
      <c r="A2623" s="14"/>
      <c r="B2623" s="239"/>
      <c r="C2623" s="240"/>
      <c r="D2623" s="230" t="s">
        <v>222</v>
      </c>
      <c r="E2623" s="241" t="s">
        <v>19</v>
      </c>
      <c r="F2623" s="242" t="s">
        <v>3549</v>
      </c>
      <c r="G2623" s="240"/>
      <c r="H2623" s="243">
        <v>4.9340000000000002</v>
      </c>
      <c r="I2623" s="244"/>
      <c r="J2623" s="240"/>
      <c r="K2623" s="240"/>
      <c r="L2623" s="245"/>
      <c r="M2623" s="246"/>
      <c r="N2623" s="247"/>
      <c r="O2623" s="247"/>
      <c r="P2623" s="247"/>
      <c r="Q2623" s="247"/>
      <c r="R2623" s="247"/>
      <c r="S2623" s="247"/>
      <c r="T2623" s="248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T2623" s="249" t="s">
        <v>222</v>
      </c>
      <c r="AU2623" s="249" t="s">
        <v>83</v>
      </c>
      <c r="AV2623" s="14" t="s">
        <v>83</v>
      </c>
      <c r="AW2623" s="14" t="s">
        <v>34</v>
      </c>
      <c r="AX2623" s="14" t="s">
        <v>81</v>
      </c>
      <c r="AY2623" s="249" t="s">
        <v>213</v>
      </c>
    </row>
    <row r="2624" s="2" customFormat="1" ht="16.5" customHeight="1">
      <c r="A2624" s="40"/>
      <c r="B2624" s="41"/>
      <c r="C2624" s="215" t="s">
        <v>3550</v>
      </c>
      <c r="D2624" s="215" t="s">
        <v>215</v>
      </c>
      <c r="E2624" s="216" t="s">
        <v>3551</v>
      </c>
      <c r="F2624" s="217" t="s">
        <v>3552</v>
      </c>
      <c r="G2624" s="218" t="s">
        <v>338</v>
      </c>
      <c r="H2624" s="219">
        <v>127.58</v>
      </c>
      <c r="I2624" s="220"/>
      <c r="J2624" s="221">
        <f>ROUND(I2624*H2624,2)</f>
        <v>0</v>
      </c>
      <c r="K2624" s="217" t="s">
        <v>219</v>
      </c>
      <c r="L2624" s="46"/>
      <c r="M2624" s="222" t="s">
        <v>19</v>
      </c>
      <c r="N2624" s="223" t="s">
        <v>45</v>
      </c>
      <c r="O2624" s="86"/>
      <c r="P2624" s="224">
        <f>O2624*H2624</f>
        <v>0</v>
      </c>
      <c r="Q2624" s="224">
        <v>0</v>
      </c>
      <c r="R2624" s="224">
        <f>Q2624*H2624</f>
        <v>0</v>
      </c>
      <c r="S2624" s="224">
        <v>0.01174</v>
      </c>
      <c r="T2624" s="225">
        <f>S2624*H2624</f>
        <v>1.4977891999999999</v>
      </c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R2624" s="226" t="s">
        <v>309</v>
      </c>
      <c r="AT2624" s="226" t="s">
        <v>215</v>
      </c>
      <c r="AU2624" s="226" t="s">
        <v>83</v>
      </c>
      <c r="AY2624" s="19" t="s">
        <v>213</v>
      </c>
      <c r="BE2624" s="227">
        <f>IF(N2624="základní",J2624,0)</f>
        <v>0</v>
      </c>
      <c r="BF2624" s="227">
        <f>IF(N2624="snížená",J2624,0)</f>
        <v>0</v>
      </c>
      <c r="BG2624" s="227">
        <f>IF(N2624="zákl. přenesená",J2624,0)</f>
        <v>0</v>
      </c>
      <c r="BH2624" s="227">
        <f>IF(N2624="sníž. přenesená",J2624,0)</f>
        <v>0</v>
      </c>
      <c r="BI2624" s="227">
        <f>IF(N2624="nulová",J2624,0)</f>
        <v>0</v>
      </c>
      <c r="BJ2624" s="19" t="s">
        <v>81</v>
      </c>
      <c r="BK2624" s="227">
        <f>ROUND(I2624*H2624,2)</f>
        <v>0</v>
      </c>
      <c r="BL2624" s="19" t="s">
        <v>309</v>
      </c>
      <c r="BM2624" s="226" t="s">
        <v>3553</v>
      </c>
    </row>
    <row r="2625" s="13" customFormat="1">
      <c r="A2625" s="13"/>
      <c r="B2625" s="228"/>
      <c r="C2625" s="229"/>
      <c r="D2625" s="230" t="s">
        <v>222</v>
      </c>
      <c r="E2625" s="231" t="s">
        <v>19</v>
      </c>
      <c r="F2625" s="232" t="s">
        <v>271</v>
      </c>
      <c r="G2625" s="229"/>
      <c r="H2625" s="231" t="s">
        <v>19</v>
      </c>
      <c r="I2625" s="233"/>
      <c r="J2625" s="229"/>
      <c r="K2625" s="229"/>
      <c r="L2625" s="234"/>
      <c r="M2625" s="235"/>
      <c r="N2625" s="236"/>
      <c r="O2625" s="236"/>
      <c r="P2625" s="236"/>
      <c r="Q2625" s="236"/>
      <c r="R2625" s="236"/>
      <c r="S2625" s="236"/>
      <c r="T2625" s="237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38" t="s">
        <v>222</v>
      </c>
      <c r="AU2625" s="238" t="s">
        <v>83</v>
      </c>
      <c r="AV2625" s="13" t="s">
        <v>81</v>
      </c>
      <c r="AW2625" s="13" t="s">
        <v>34</v>
      </c>
      <c r="AX2625" s="13" t="s">
        <v>74</v>
      </c>
      <c r="AY2625" s="238" t="s">
        <v>213</v>
      </c>
    </row>
    <row r="2626" s="14" customFormat="1">
      <c r="A2626" s="14"/>
      <c r="B2626" s="239"/>
      <c r="C2626" s="240"/>
      <c r="D2626" s="230" t="s">
        <v>222</v>
      </c>
      <c r="E2626" s="241" t="s">
        <v>19</v>
      </c>
      <c r="F2626" s="242" t="s">
        <v>3554</v>
      </c>
      <c r="G2626" s="240"/>
      <c r="H2626" s="243">
        <v>76.200000000000003</v>
      </c>
      <c r="I2626" s="244"/>
      <c r="J2626" s="240"/>
      <c r="K2626" s="240"/>
      <c r="L2626" s="245"/>
      <c r="M2626" s="246"/>
      <c r="N2626" s="247"/>
      <c r="O2626" s="247"/>
      <c r="P2626" s="247"/>
      <c r="Q2626" s="247"/>
      <c r="R2626" s="247"/>
      <c r="S2626" s="247"/>
      <c r="T2626" s="248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49" t="s">
        <v>222</v>
      </c>
      <c r="AU2626" s="249" t="s">
        <v>83</v>
      </c>
      <c r="AV2626" s="14" t="s">
        <v>83</v>
      </c>
      <c r="AW2626" s="14" t="s">
        <v>34</v>
      </c>
      <c r="AX2626" s="14" t="s">
        <v>74</v>
      </c>
      <c r="AY2626" s="249" t="s">
        <v>213</v>
      </c>
    </row>
    <row r="2627" s="14" customFormat="1">
      <c r="A2627" s="14"/>
      <c r="B2627" s="239"/>
      <c r="C2627" s="240"/>
      <c r="D2627" s="230" t="s">
        <v>222</v>
      </c>
      <c r="E2627" s="241" t="s">
        <v>19</v>
      </c>
      <c r="F2627" s="242" t="s">
        <v>3555</v>
      </c>
      <c r="G2627" s="240"/>
      <c r="H2627" s="243">
        <v>51.380000000000003</v>
      </c>
      <c r="I2627" s="244"/>
      <c r="J2627" s="240"/>
      <c r="K2627" s="240"/>
      <c r="L2627" s="245"/>
      <c r="M2627" s="246"/>
      <c r="N2627" s="247"/>
      <c r="O2627" s="247"/>
      <c r="P2627" s="247"/>
      <c r="Q2627" s="247"/>
      <c r="R2627" s="247"/>
      <c r="S2627" s="247"/>
      <c r="T2627" s="248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49" t="s">
        <v>222</v>
      </c>
      <c r="AU2627" s="249" t="s">
        <v>83</v>
      </c>
      <c r="AV2627" s="14" t="s">
        <v>83</v>
      </c>
      <c r="AW2627" s="14" t="s">
        <v>34</v>
      </c>
      <c r="AX2627" s="14" t="s">
        <v>74</v>
      </c>
      <c r="AY2627" s="249" t="s">
        <v>213</v>
      </c>
    </row>
    <row r="2628" s="15" customFormat="1">
      <c r="A2628" s="15"/>
      <c r="B2628" s="250"/>
      <c r="C2628" s="251"/>
      <c r="D2628" s="230" t="s">
        <v>222</v>
      </c>
      <c r="E2628" s="252" t="s">
        <v>19</v>
      </c>
      <c r="F2628" s="253" t="s">
        <v>228</v>
      </c>
      <c r="G2628" s="251"/>
      <c r="H2628" s="254">
        <v>127.58</v>
      </c>
      <c r="I2628" s="255"/>
      <c r="J2628" s="251"/>
      <c r="K2628" s="251"/>
      <c r="L2628" s="256"/>
      <c r="M2628" s="257"/>
      <c r="N2628" s="258"/>
      <c r="O2628" s="258"/>
      <c r="P2628" s="258"/>
      <c r="Q2628" s="258"/>
      <c r="R2628" s="258"/>
      <c r="S2628" s="258"/>
      <c r="T2628" s="259"/>
      <c r="U2628" s="15"/>
      <c r="V2628" s="15"/>
      <c r="W2628" s="15"/>
      <c r="X2628" s="15"/>
      <c r="Y2628" s="15"/>
      <c r="Z2628" s="15"/>
      <c r="AA2628" s="15"/>
      <c r="AB2628" s="15"/>
      <c r="AC2628" s="15"/>
      <c r="AD2628" s="15"/>
      <c r="AE2628" s="15"/>
      <c r="AT2628" s="260" t="s">
        <v>222</v>
      </c>
      <c r="AU2628" s="260" t="s">
        <v>83</v>
      </c>
      <c r="AV2628" s="15" t="s">
        <v>220</v>
      </c>
      <c r="AW2628" s="15" t="s">
        <v>34</v>
      </c>
      <c r="AX2628" s="15" t="s">
        <v>81</v>
      </c>
      <c r="AY2628" s="260" t="s">
        <v>213</v>
      </c>
    </row>
    <row r="2629" s="2" customFormat="1" ht="21.75" customHeight="1">
      <c r="A2629" s="40"/>
      <c r="B2629" s="41"/>
      <c r="C2629" s="215" t="s">
        <v>3556</v>
      </c>
      <c r="D2629" s="215" t="s">
        <v>215</v>
      </c>
      <c r="E2629" s="216" t="s">
        <v>3557</v>
      </c>
      <c r="F2629" s="217" t="s">
        <v>3558</v>
      </c>
      <c r="G2629" s="218" t="s">
        <v>338</v>
      </c>
      <c r="H2629" s="219">
        <v>313.05200000000002</v>
      </c>
      <c r="I2629" s="220"/>
      <c r="J2629" s="221">
        <f>ROUND(I2629*H2629,2)</f>
        <v>0</v>
      </c>
      <c r="K2629" s="217" t="s">
        <v>219</v>
      </c>
      <c r="L2629" s="46"/>
      <c r="M2629" s="222" t="s">
        <v>19</v>
      </c>
      <c r="N2629" s="223" t="s">
        <v>45</v>
      </c>
      <c r="O2629" s="86"/>
      <c r="P2629" s="224">
        <f>O2629*H2629</f>
        <v>0</v>
      </c>
      <c r="Q2629" s="224">
        <v>0.00058</v>
      </c>
      <c r="R2629" s="224">
        <f>Q2629*H2629</f>
        <v>0.18157016000000001</v>
      </c>
      <c r="S2629" s="224">
        <v>0</v>
      </c>
      <c r="T2629" s="225">
        <f>S2629*H2629</f>
        <v>0</v>
      </c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R2629" s="226" t="s">
        <v>309</v>
      </c>
      <c r="AT2629" s="226" t="s">
        <v>215</v>
      </c>
      <c r="AU2629" s="226" t="s">
        <v>83</v>
      </c>
      <c r="AY2629" s="19" t="s">
        <v>213</v>
      </c>
      <c r="BE2629" s="227">
        <f>IF(N2629="základní",J2629,0)</f>
        <v>0</v>
      </c>
      <c r="BF2629" s="227">
        <f>IF(N2629="snížená",J2629,0)</f>
        <v>0</v>
      </c>
      <c r="BG2629" s="227">
        <f>IF(N2629="zákl. přenesená",J2629,0)</f>
        <v>0</v>
      </c>
      <c r="BH2629" s="227">
        <f>IF(N2629="sníž. přenesená",J2629,0)</f>
        <v>0</v>
      </c>
      <c r="BI2629" s="227">
        <f>IF(N2629="nulová",J2629,0)</f>
        <v>0</v>
      </c>
      <c r="BJ2629" s="19" t="s">
        <v>81</v>
      </c>
      <c r="BK2629" s="227">
        <f>ROUND(I2629*H2629,2)</f>
        <v>0</v>
      </c>
      <c r="BL2629" s="19" t="s">
        <v>309</v>
      </c>
      <c r="BM2629" s="226" t="s">
        <v>3559</v>
      </c>
    </row>
    <row r="2630" s="13" customFormat="1">
      <c r="A2630" s="13"/>
      <c r="B2630" s="228"/>
      <c r="C2630" s="229"/>
      <c r="D2630" s="230" t="s">
        <v>222</v>
      </c>
      <c r="E2630" s="231" t="s">
        <v>19</v>
      </c>
      <c r="F2630" s="232" t="s">
        <v>271</v>
      </c>
      <c r="G2630" s="229"/>
      <c r="H2630" s="231" t="s">
        <v>19</v>
      </c>
      <c r="I2630" s="233"/>
      <c r="J2630" s="229"/>
      <c r="K2630" s="229"/>
      <c r="L2630" s="234"/>
      <c r="M2630" s="235"/>
      <c r="N2630" s="236"/>
      <c r="O2630" s="236"/>
      <c r="P2630" s="236"/>
      <c r="Q2630" s="236"/>
      <c r="R2630" s="236"/>
      <c r="S2630" s="236"/>
      <c r="T2630" s="237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38" t="s">
        <v>222</v>
      </c>
      <c r="AU2630" s="238" t="s">
        <v>83</v>
      </c>
      <c r="AV2630" s="13" t="s">
        <v>81</v>
      </c>
      <c r="AW2630" s="13" t="s">
        <v>34</v>
      </c>
      <c r="AX2630" s="13" t="s">
        <v>74</v>
      </c>
      <c r="AY2630" s="238" t="s">
        <v>213</v>
      </c>
    </row>
    <row r="2631" s="14" customFormat="1">
      <c r="A2631" s="14"/>
      <c r="B2631" s="239"/>
      <c r="C2631" s="240"/>
      <c r="D2631" s="230" t="s">
        <v>222</v>
      </c>
      <c r="E2631" s="241" t="s">
        <v>19</v>
      </c>
      <c r="F2631" s="242" t="s">
        <v>3560</v>
      </c>
      <c r="G2631" s="240"/>
      <c r="H2631" s="243">
        <v>249.578</v>
      </c>
      <c r="I2631" s="244"/>
      <c r="J2631" s="240"/>
      <c r="K2631" s="240"/>
      <c r="L2631" s="245"/>
      <c r="M2631" s="246"/>
      <c r="N2631" s="247"/>
      <c r="O2631" s="247"/>
      <c r="P2631" s="247"/>
      <c r="Q2631" s="247"/>
      <c r="R2631" s="247"/>
      <c r="S2631" s="247"/>
      <c r="T2631" s="248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T2631" s="249" t="s">
        <v>222</v>
      </c>
      <c r="AU2631" s="249" t="s">
        <v>83</v>
      </c>
      <c r="AV2631" s="14" t="s">
        <v>83</v>
      </c>
      <c r="AW2631" s="14" t="s">
        <v>34</v>
      </c>
      <c r="AX2631" s="14" t="s">
        <v>74</v>
      </c>
      <c r="AY2631" s="249" t="s">
        <v>213</v>
      </c>
    </row>
    <row r="2632" s="14" customFormat="1">
      <c r="A2632" s="14"/>
      <c r="B2632" s="239"/>
      <c r="C2632" s="240"/>
      <c r="D2632" s="230" t="s">
        <v>222</v>
      </c>
      <c r="E2632" s="241" t="s">
        <v>19</v>
      </c>
      <c r="F2632" s="242" t="s">
        <v>3561</v>
      </c>
      <c r="G2632" s="240"/>
      <c r="H2632" s="243">
        <v>28.879999999999999</v>
      </c>
      <c r="I2632" s="244"/>
      <c r="J2632" s="240"/>
      <c r="K2632" s="240"/>
      <c r="L2632" s="245"/>
      <c r="M2632" s="246"/>
      <c r="N2632" s="247"/>
      <c r="O2632" s="247"/>
      <c r="P2632" s="247"/>
      <c r="Q2632" s="247"/>
      <c r="R2632" s="247"/>
      <c r="S2632" s="247"/>
      <c r="T2632" s="248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49" t="s">
        <v>222</v>
      </c>
      <c r="AU2632" s="249" t="s">
        <v>83</v>
      </c>
      <c r="AV2632" s="14" t="s">
        <v>83</v>
      </c>
      <c r="AW2632" s="14" t="s">
        <v>34</v>
      </c>
      <c r="AX2632" s="14" t="s">
        <v>74</v>
      </c>
      <c r="AY2632" s="249" t="s">
        <v>213</v>
      </c>
    </row>
    <row r="2633" s="14" customFormat="1">
      <c r="A2633" s="14"/>
      <c r="B2633" s="239"/>
      <c r="C2633" s="240"/>
      <c r="D2633" s="230" t="s">
        <v>222</v>
      </c>
      <c r="E2633" s="241" t="s">
        <v>19</v>
      </c>
      <c r="F2633" s="242" t="s">
        <v>3562</v>
      </c>
      <c r="G2633" s="240"/>
      <c r="H2633" s="243">
        <v>34.594000000000001</v>
      </c>
      <c r="I2633" s="244"/>
      <c r="J2633" s="240"/>
      <c r="K2633" s="240"/>
      <c r="L2633" s="245"/>
      <c r="M2633" s="246"/>
      <c r="N2633" s="247"/>
      <c r="O2633" s="247"/>
      <c r="P2633" s="247"/>
      <c r="Q2633" s="247"/>
      <c r="R2633" s="247"/>
      <c r="S2633" s="247"/>
      <c r="T2633" s="248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T2633" s="249" t="s">
        <v>222</v>
      </c>
      <c r="AU2633" s="249" t="s">
        <v>83</v>
      </c>
      <c r="AV2633" s="14" t="s">
        <v>83</v>
      </c>
      <c r="AW2633" s="14" t="s">
        <v>34</v>
      </c>
      <c r="AX2633" s="14" t="s">
        <v>74</v>
      </c>
      <c r="AY2633" s="249" t="s">
        <v>213</v>
      </c>
    </row>
    <row r="2634" s="15" customFormat="1">
      <c r="A2634" s="15"/>
      <c r="B2634" s="250"/>
      <c r="C2634" s="251"/>
      <c r="D2634" s="230" t="s">
        <v>222</v>
      </c>
      <c r="E2634" s="252" t="s">
        <v>19</v>
      </c>
      <c r="F2634" s="253" t="s">
        <v>228</v>
      </c>
      <c r="G2634" s="251"/>
      <c r="H2634" s="254">
        <v>313.05200000000002</v>
      </c>
      <c r="I2634" s="255"/>
      <c r="J2634" s="251"/>
      <c r="K2634" s="251"/>
      <c r="L2634" s="256"/>
      <c r="M2634" s="257"/>
      <c r="N2634" s="258"/>
      <c r="O2634" s="258"/>
      <c r="P2634" s="258"/>
      <c r="Q2634" s="258"/>
      <c r="R2634" s="258"/>
      <c r="S2634" s="258"/>
      <c r="T2634" s="259"/>
      <c r="U2634" s="15"/>
      <c r="V2634" s="15"/>
      <c r="W2634" s="15"/>
      <c r="X2634" s="15"/>
      <c r="Y2634" s="15"/>
      <c r="Z2634" s="15"/>
      <c r="AA2634" s="15"/>
      <c r="AB2634" s="15"/>
      <c r="AC2634" s="15"/>
      <c r="AD2634" s="15"/>
      <c r="AE2634" s="15"/>
      <c r="AT2634" s="260" t="s">
        <v>222</v>
      </c>
      <c r="AU2634" s="260" t="s">
        <v>83</v>
      </c>
      <c r="AV2634" s="15" t="s">
        <v>220</v>
      </c>
      <c r="AW2634" s="15" t="s">
        <v>34</v>
      </c>
      <c r="AX2634" s="15" t="s">
        <v>81</v>
      </c>
      <c r="AY2634" s="260" t="s">
        <v>213</v>
      </c>
    </row>
    <row r="2635" s="2" customFormat="1" ht="16.5" customHeight="1">
      <c r="A2635" s="40"/>
      <c r="B2635" s="41"/>
      <c r="C2635" s="272" t="s">
        <v>3563</v>
      </c>
      <c r="D2635" s="272" t="s">
        <v>310</v>
      </c>
      <c r="E2635" s="273" t="s">
        <v>3564</v>
      </c>
      <c r="F2635" s="274" t="s">
        <v>3565</v>
      </c>
      <c r="G2635" s="275" t="s">
        <v>501</v>
      </c>
      <c r="H2635" s="276">
        <v>574</v>
      </c>
      <c r="I2635" s="277"/>
      <c r="J2635" s="278">
        <f>ROUND(I2635*H2635,2)</f>
        <v>0</v>
      </c>
      <c r="K2635" s="274" t="s">
        <v>19</v>
      </c>
      <c r="L2635" s="279"/>
      <c r="M2635" s="280" t="s">
        <v>19</v>
      </c>
      <c r="N2635" s="281" t="s">
        <v>45</v>
      </c>
      <c r="O2635" s="86"/>
      <c r="P2635" s="224">
        <f>O2635*H2635</f>
        <v>0</v>
      </c>
      <c r="Q2635" s="224">
        <v>0.0011999999999999999</v>
      </c>
      <c r="R2635" s="224">
        <f>Q2635*H2635</f>
        <v>0.68879999999999997</v>
      </c>
      <c r="S2635" s="224">
        <v>0</v>
      </c>
      <c r="T2635" s="225">
        <f>S2635*H2635</f>
        <v>0</v>
      </c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R2635" s="226" t="s">
        <v>397</v>
      </c>
      <c r="AT2635" s="226" t="s">
        <v>310</v>
      </c>
      <c r="AU2635" s="226" t="s">
        <v>83</v>
      </c>
      <c r="AY2635" s="19" t="s">
        <v>213</v>
      </c>
      <c r="BE2635" s="227">
        <f>IF(N2635="základní",J2635,0)</f>
        <v>0</v>
      </c>
      <c r="BF2635" s="227">
        <f>IF(N2635="snížená",J2635,0)</f>
        <v>0</v>
      </c>
      <c r="BG2635" s="227">
        <f>IF(N2635="zákl. přenesená",J2635,0)</f>
        <v>0</v>
      </c>
      <c r="BH2635" s="227">
        <f>IF(N2635="sníž. přenesená",J2635,0)</f>
        <v>0</v>
      </c>
      <c r="BI2635" s="227">
        <f>IF(N2635="nulová",J2635,0)</f>
        <v>0</v>
      </c>
      <c r="BJ2635" s="19" t="s">
        <v>81</v>
      </c>
      <c r="BK2635" s="227">
        <f>ROUND(I2635*H2635,2)</f>
        <v>0</v>
      </c>
      <c r="BL2635" s="19" t="s">
        <v>309</v>
      </c>
      <c r="BM2635" s="226" t="s">
        <v>3566</v>
      </c>
    </row>
    <row r="2636" s="14" customFormat="1">
      <c r="A2636" s="14"/>
      <c r="B2636" s="239"/>
      <c r="C2636" s="240"/>
      <c r="D2636" s="230" t="s">
        <v>222</v>
      </c>
      <c r="E2636" s="241" t="s">
        <v>19</v>
      </c>
      <c r="F2636" s="242" t="s">
        <v>3567</v>
      </c>
      <c r="G2636" s="240"/>
      <c r="H2636" s="243">
        <v>573.92899999999997</v>
      </c>
      <c r="I2636" s="244"/>
      <c r="J2636" s="240"/>
      <c r="K2636" s="240"/>
      <c r="L2636" s="245"/>
      <c r="M2636" s="246"/>
      <c r="N2636" s="247"/>
      <c r="O2636" s="247"/>
      <c r="P2636" s="247"/>
      <c r="Q2636" s="247"/>
      <c r="R2636" s="247"/>
      <c r="S2636" s="247"/>
      <c r="T2636" s="248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49" t="s">
        <v>222</v>
      </c>
      <c r="AU2636" s="249" t="s">
        <v>83</v>
      </c>
      <c r="AV2636" s="14" t="s">
        <v>83</v>
      </c>
      <c r="AW2636" s="14" t="s">
        <v>34</v>
      </c>
      <c r="AX2636" s="14" t="s">
        <v>74</v>
      </c>
      <c r="AY2636" s="249" t="s">
        <v>213</v>
      </c>
    </row>
    <row r="2637" s="14" customFormat="1">
      <c r="A2637" s="14"/>
      <c r="B2637" s="239"/>
      <c r="C2637" s="240"/>
      <c r="D2637" s="230" t="s">
        <v>222</v>
      </c>
      <c r="E2637" s="241" t="s">
        <v>19</v>
      </c>
      <c r="F2637" s="242" t="s">
        <v>3568</v>
      </c>
      <c r="G2637" s="240"/>
      <c r="H2637" s="243">
        <v>574</v>
      </c>
      <c r="I2637" s="244"/>
      <c r="J2637" s="240"/>
      <c r="K2637" s="240"/>
      <c r="L2637" s="245"/>
      <c r="M2637" s="246"/>
      <c r="N2637" s="247"/>
      <c r="O2637" s="247"/>
      <c r="P2637" s="247"/>
      <c r="Q2637" s="247"/>
      <c r="R2637" s="247"/>
      <c r="S2637" s="247"/>
      <c r="T2637" s="248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T2637" s="249" t="s">
        <v>222</v>
      </c>
      <c r="AU2637" s="249" t="s">
        <v>83</v>
      </c>
      <c r="AV2637" s="14" t="s">
        <v>83</v>
      </c>
      <c r="AW2637" s="14" t="s">
        <v>34</v>
      </c>
      <c r="AX2637" s="14" t="s">
        <v>81</v>
      </c>
      <c r="AY2637" s="249" t="s">
        <v>213</v>
      </c>
    </row>
    <row r="2638" s="2" customFormat="1" ht="16.5" customHeight="1">
      <c r="A2638" s="40"/>
      <c r="B2638" s="41"/>
      <c r="C2638" s="215" t="s">
        <v>3569</v>
      </c>
      <c r="D2638" s="215" t="s">
        <v>215</v>
      </c>
      <c r="E2638" s="216" t="s">
        <v>3570</v>
      </c>
      <c r="F2638" s="217" t="s">
        <v>3571</v>
      </c>
      <c r="G2638" s="218" t="s">
        <v>236</v>
      </c>
      <c r="H2638" s="219">
        <v>322.90600000000001</v>
      </c>
      <c r="I2638" s="220"/>
      <c r="J2638" s="221">
        <f>ROUND(I2638*H2638,2)</f>
        <v>0</v>
      </c>
      <c r="K2638" s="217" t="s">
        <v>219</v>
      </c>
      <c r="L2638" s="46"/>
      <c r="M2638" s="222" t="s">
        <v>19</v>
      </c>
      <c r="N2638" s="223" t="s">
        <v>45</v>
      </c>
      <c r="O2638" s="86"/>
      <c r="P2638" s="224">
        <f>O2638*H2638</f>
        <v>0</v>
      </c>
      <c r="Q2638" s="224">
        <v>0</v>
      </c>
      <c r="R2638" s="224">
        <f>Q2638*H2638</f>
        <v>0</v>
      </c>
      <c r="S2638" s="224">
        <v>0.075999999999999998</v>
      </c>
      <c r="T2638" s="225">
        <f>S2638*H2638</f>
        <v>24.540856000000002</v>
      </c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R2638" s="226" t="s">
        <v>309</v>
      </c>
      <c r="AT2638" s="226" t="s">
        <v>215</v>
      </c>
      <c r="AU2638" s="226" t="s">
        <v>83</v>
      </c>
      <c r="AY2638" s="19" t="s">
        <v>213</v>
      </c>
      <c r="BE2638" s="227">
        <f>IF(N2638="základní",J2638,0)</f>
        <v>0</v>
      </c>
      <c r="BF2638" s="227">
        <f>IF(N2638="snížená",J2638,0)</f>
        <v>0</v>
      </c>
      <c r="BG2638" s="227">
        <f>IF(N2638="zákl. přenesená",J2638,0)</f>
        <v>0</v>
      </c>
      <c r="BH2638" s="227">
        <f>IF(N2638="sníž. přenesená",J2638,0)</f>
        <v>0</v>
      </c>
      <c r="BI2638" s="227">
        <f>IF(N2638="nulová",J2638,0)</f>
        <v>0</v>
      </c>
      <c r="BJ2638" s="19" t="s">
        <v>81</v>
      </c>
      <c r="BK2638" s="227">
        <f>ROUND(I2638*H2638,2)</f>
        <v>0</v>
      </c>
      <c r="BL2638" s="19" t="s">
        <v>309</v>
      </c>
      <c r="BM2638" s="226" t="s">
        <v>3572</v>
      </c>
    </row>
    <row r="2639" s="13" customFormat="1">
      <c r="A2639" s="13"/>
      <c r="B2639" s="228"/>
      <c r="C2639" s="229"/>
      <c r="D2639" s="230" t="s">
        <v>222</v>
      </c>
      <c r="E2639" s="231" t="s">
        <v>19</v>
      </c>
      <c r="F2639" s="232" t="s">
        <v>271</v>
      </c>
      <c r="G2639" s="229"/>
      <c r="H2639" s="231" t="s">
        <v>19</v>
      </c>
      <c r="I2639" s="233"/>
      <c r="J2639" s="229"/>
      <c r="K2639" s="229"/>
      <c r="L2639" s="234"/>
      <c r="M2639" s="235"/>
      <c r="N2639" s="236"/>
      <c r="O2639" s="236"/>
      <c r="P2639" s="236"/>
      <c r="Q2639" s="236"/>
      <c r="R2639" s="236"/>
      <c r="S2639" s="236"/>
      <c r="T2639" s="237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38" t="s">
        <v>222</v>
      </c>
      <c r="AU2639" s="238" t="s">
        <v>83</v>
      </c>
      <c r="AV2639" s="13" t="s">
        <v>81</v>
      </c>
      <c r="AW2639" s="13" t="s">
        <v>34</v>
      </c>
      <c r="AX2639" s="13" t="s">
        <v>74</v>
      </c>
      <c r="AY2639" s="238" t="s">
        <v>213</v>
      </c>
    </row>
    <row r="2640" s="14" customFormat="1">
      <c r="A2640" s="14"/>
      <c r="B2640" s="239"/>
      <c r="C2640" s="240"/>
      <c r="D2640" s="230" t="s">
        <v>222</v>
      </c>
      <c r="E2640" s="241" t="s">
        <v>19</v>
      </c>
      <c r="F2640" s="242" t="s">
        <v>3573</v>
      </c>
      <c r="G2640" s="240"/>
      <c r="H2640" s="243">
        <v>322.90600000000001</v>
      </c>
      <c r="I2640" s="244"/>
      <c r="J2640" s="240"/>
      <c r="K2640" s="240"/>
      <c r="L2640" s="245"/>
      <c r="M2640" s="246"/>
      <c r="N2640" s="247"/>
      <c r="O2640" s="247"/>
      <c r="P2640" s="247"/>
      <c r="Q2640" s="247"/>
      <c r="R2640" s="247"/>
      <c r="S2640" s="247"/>
      <c r="T2640" s="248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49" t="s">
        <v>222</v>
      </c>
      <c r="AU2640" s="249" t="s">
        <v>83</v>
      </c>
      <c r="AV2640" s="14" t="s">
        <v>83</v>
      </c>
      <c r="AW2640" s="14" t="s">
        <v>34</v>
      </c>
      <c r="AX2640" s="14" t="s">
        <v>81</v>
      </c>
      <c r="AY2640" s="249" t="s">
        <v>213</v>
      </c>
    </row>
    <row r="2641" s="2" customFormat="1">
      <c r="A2641" s="40"/>
      <c r="B2641" s="41"/>
      <c r="C2641" s="215" t="s">
        <v>3574</v>
      </c>
      <c r="D2641" s="215" t="s">
        <v>215</v>
      </c>
      <c r="E2641" s="216" t="s">
        <v>3575</v>
      </c>
      <c r="F2641" s="217" t="s">
        <v>3576</v>
      </c>
      <c r="G2641" s="218" t="s">
        <v>236</v>
      </c>
      <c r="H2641" s="219">
        <v>395.053</v>
      </c>
      <c r="I2641" s="220"/>
      <c r="J2641" s="221">
        <f>ROUND(I2641*H2641,2)</f>
        <v>0</v>
      </c>
      <c r="K2641" s="217" t="s">
        <v>219</v>
      </c>
      <c r="L2641" s="46"/>
      <c r="M2641" s="222" t="s">
        <v>19</v>
      </c>
      <c r="N2641" s="223" t="s">
        <v>45</v>
      </c>
      <c r="O2641" s="86"/>
      <c r="P2641" s="224">
        <f>O2641*H2641</f>
        <v>0</v>
      </c>
      <c r="Q2641" s="224">
        <v>0.0089999999999999993</v>
      </c>
      <c r="R2641" s="224">
        <f>Q2641*H2641</f>
        <v>3.5554769999999998</v>
      </c>
      <c r="S2641" s="224">
        <v>0</v>
      </c>
      <c r="T2641" s="225">
        <f>S2641*H2641</f>
        <v>0</v>
      </c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R2641" s="226" t="s">
        <v>309</v>
      </c>
      <c r="AT2641" s="226" t="s">
        <v>215</v>
      </c>
      <c r="AU2641" s="226" t="s">
        <v>83</v>
      </c>
      <c r="AY2641" s="19" t="s">
        <v>213</v>
      </c>
      <c r="BE2641" s="227">
        <f>IF(N2641="základní",J2641,0)</f>
        <v>0</v>
      </c>
      <c r="BF2641" s="227">
        <f>IF(N2641="snížená",J2641,0)</f>
        <v>0</v>
      </c>
      <c r="BG2641" s="227">
        <f>IF(N2641="zákl. přenesená",J2641,0)</f>
        <v>0</v>
      </c>
      <c r="BH2641" s="227">
        <f>IF(N2641="sníž. přenesená",J2641,0)</f>
        <v>0</v>
      </c>
      <c r="BI2641" s="227">
        <f>IF(N2641="nulová",J2641,0)</f>
        <v>0</v>
      </c>
      <c r="BJ2641" s="19" t="s">
        <v>81</v>
      </c>
      <c r="BK2641" s="227">
        <f>ROUND(I2641*H2641,2)</f>
        <v>0</v>
      </c>
      <c r="BL2641" s="19" t="s">
        <v>309</v>
      </c>
      <c r="BM2641" s="226" t="s">
        <v>3577</v>
      </c>
    </row>
    <row r="2642" s="13" customFormat="1">
      <c r="A2642" s="13"/>
      <c r="B2642" s="228"/>
      <c r="C2642" s="229"/>
      <c r="D2642" s="230" t="s">
        <v>222</v>
      </c>
      <c r="E2642" s="231" t="s">
        <v>19</v>
      </c>
      <c r="F2642" s="232" t="s">
        <v>271</v>
      </c>
      <c r="G2642" s="229"/>
      <c r="H2642" s="231" t="s">
        <v>19</v>
      </c>
      <c r="I2642" s="233"/>
      <c r="J2642" s="229"/>
      <c r="K2642" s="229"/>
      <c r="L2642" s="234"/>
      <c r="M2642" s="235"/>
      <c r="N2642" s="236"/>
      <c r="O2642" s="236"/>
      <c r="P2642" s="236"/>
      <c r="Q2642" s="236"/>
      <c r="R2642" s="236"/>
      <c r="S2642" s="236"/>
      <c r="T2642" s="237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38" t="s">
        <v>222</v>
      </c>
      <c r="AU2642" s="238" t="s">
        <v>83</v>
      </c>
      <c r="AV2642" s="13" t="s">
        <v>81</v>
      </c>
      <c r="AW2642" s="13" t="s">
        <v>34</v>
      </c>
      <c r="AX2642" s="13" t="s">
        <v>74</v>
      </c>
      <c r="AY2642" s="238" t="s">
        <v>213</v>
      </c>
    </row>
    <row r="2643" s="14" customFormat="1">
      <c r="A2643" s="14"/>
      <c r="B2643" s="239"/>
      <c r="C2643" s="240"/>
      <c r="D2643" s="230" t="s">
        <v>222</v>
      </c>
      <c r="E2643" s="241" t="s">
        <v>19</v>
      </c>
      <c r="F2643" s="242" t="s">
        <v>1217</v>
      </c>
      <c r="G2643" s="240"/>
      <c r="H2643" s="243">
        <v>299.73599999999999</v>
      </c>
      <c r="I2643" s="244"/>
      <c r="J2643" s="240"/>
      <c r="K2643" s="240"/>
      <c r="L2643" s="245"/>
      <c r="M2643" s="246"/>
      <c r="N2643" s="247"/>
      <c r="O2643" s="247"/>
      <c r="P2643" s="247"/>
      <c r="Q2643" s="247"/>
      <c r="R2643" s="247"/>
      <c r="S2643" s="247"/>
      <c r="T2643" s="248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49" t="s">
        <v>222</v>
      </c>
      <c r="AU2643" s="249" t="s">
        <v>83</v>
      </c>
      <c r="AV2643" s="14" t="s">
        <v>83</v>
      </c>
      <c r="AW2643" s="14" t="s">
        <v>34</v>
      </c>
      <c r="AX2643" s="14" t="s">
        <v>74</v>
      </c>
      <c r="AY2643" s="249" t="s">
        <v>213</v>
      </c>
    </row>
    <row r="2644" s="14" customFormat="1">
      <c r="A2644" s="14"/>
      <c r="B2644" s="239"/>
      <c r="C2644" s="240"/>
      <c r="D2644" s="230" t="s">
        <v>222</v>
      </c>
      <c r="E2644" s="241" t="s">
        <v>19</v>
      </c>
      <c r="F2644" s="242" t="s">
        <v>1919</v>
      </c>
      <c r="G2644" s="240"/>
      <c r="H2644" s="243">
        <v>24.024000000000001</v>
      </c>
      <c r="I2644" s="244"/>
      <c r="J2644" s="240"/>
      <c r="K2644" s="240"/>
      <c r="L2644" s="245"/>
      <c r="M2644" s="246"/>
      <c r="N2644" s="247"/>
      <c r="O2644" s="247"/>
      <c r="P2644" s="247"/>
      <c r="Q2644" s="247"/>
      <c r="R2644" s="247"/>
      <c r="S2644" s="247"/>
      <c r="T2644" s="248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49" t="s">
        <v>222</v>
      </c>
      <c r="AU2644" s="249" t="s">
        <v>83</v>
      </c>
      <c r="AV2644" s="14" t="s">
        <v>83</v>
      </c>
      <c r="AW2644" s="14" t="s">
        <v>34</v>
      </c>
      <c r="AX2644" s="14" t="s">
        <v>74</v>
      </c>
      <c r="AY2644" s="249" t="s">
        <v>213</v>
      </c>
    </row>
    <row r="2645" s="14" customFormat="1">
      <c r="A2645" s="14"/>
      <c r="B2645" s="239"/>
      <c r="C2645" s="240"/>
      <c r="D2645" s="230" t="s">
        <v>222</v>
      </c>
      <c r="E2645" s="241" t="s">
        <v>19</v>
      </c>
      <c r="F2645" s="242" t="s">
        <v>3578</v>
      </c>
      <c r="G2645" s="240"/>
      <c r="H2645" s="243">
        <v>2.6339999999999999</v>
      </c>
      <c r="I2645" s="244"/>
      <c r="J2645" s="240"/>
      <c r="K2645" s="240"/>
      <c r="L2645" s="245"/>
      <c r="M2645" s="246"/>
      <c r="N2645" s="247"/>
      <c r="O2645" s="247"/>
      <c r="P2645" s="247"/>
      <c r="Q2645" s="247"/>
      <c r="R2645" s="247"/>
      <c r="S2645" s="247"/>
      <c r="T2645" s="248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49" t="s">
        <v>222</v>
      </c>
      <c r="AU2645" s="249" t="s">
        <v>83</v>
      </c>
      <c r="AV2645" s="14" t="s">
        <v>83</v>
      </c>
      <c r="AW2645" s="14" t="s">
        <v>34</v>
      </c>
      <c r="AX2645" s="14" t="s">
        <v>74</v>
      </c>
      <c r="AY2645" s="249" t="s">
        <v>213</v>
      </c>
    </row>
    <row r="2646" s="16" customFormat="1">
      <c r="A2646" s="16"/>
      <c r="B2646" s="261"/>
      <c r="C2646" s="262"/>
      <c r="D2646" s="230" t="s">
        <v>222</v>
      </c>
      <c r="E2646" s="263" t="s">
        <v>19</v>
      </c>
      <c r="F2646" s="264" t="s">
        <v>299</v>
      </c>
      <c r="G2646" s="262"/>
      <c r="H2646" s="265">
        <v>326.39400000000001</v>
      </c>
      <c r="I2646" s="266"/>
      <c r="J2646" s="262"/>
      <c r="K2646" s="262"/>
      <c r="L2646" s="267"/>
      <c r="M2646" s="268"/>
      <c r="N2646" s="269"/>
      <c r="O2646" s="269"/>
      <c r="P2646" s="269"/>
      <c r="Q2646" s="269"/>
      <c r="R2646" s="269"/>
      <c r="S2646" s="269"/>
      <c r="T2646" s="270"/>
      <c r="U2646" s="16"/>
      <c r="V2646" s="16"/>
      <c r="W2646" s="16"/>
      <c r="X2646" s="16"/>
      <c r="Y2646" s="16"/>
      <c r="Z2646" s="16"/>
      <c r="AA2646" s="16"/>
      <c r="AB2646" s="16"/>
      <c r="AC2646" s="16"/>
      <c r="AD2646" s="16"/>
      <c r="AE2646" s="16"/>
      <c r="AT2646" s="271" t="s">
        <v>222</v>
      </c>
      <c r="AU2646" s="271" t="s">
        <v>83</v>
      </c>
      <c r="AV2646" s="16" t="s">
        <v>106</v>
      </c>
      <c r="AW2646" s="16" t="s">
        <v>34</v>
      </c>
      <c r="AX2646" s="16" t="s">
        <v>74</v>
      </c>
      <c r="AY2646" s="271" t="s">
        <v>213</v>
      </c>
    </row>
    <row r="2647" s="14" customFormat="1">
      <c r="A2647" s="14"/>
      <c r="B2647" s="239"/>
      <c r="C2647" s="240"/>
      <c r="D2647" s="230" t="s">
        <v>222</v>
      </c>
      <c r="E2647" s="241" t="s">
        <v>19</v>
      </c>
      <c r="F2647" s="242" t="s">
        <v>1853</v>
      </c>
      <c r="G2647" s="240"/>
      <c r="H2647" s="243">
        <v>39.231999999999999</v>
      </c>
      <c r="I2647" s="244"/>
      <c r="J2647" s="240"/>
      <c r="K2647" s="240"/>
      <c r="L2647" s="245"/>
      <c r="M2647" s="246"/>
      <c r="N2647" s="247"/>
      <c r="O2647" s="247"/>
      <c r="P2647" s="247"/>
      <c r="Q2647" s="247"/>
      <c r="R2647" s="247"/>
      <c r="S2647" s="247"/>
      <c r="T2647" s="248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49" t="s">
        <v>222</v>
      </c>
      <c r="AU2647" s="249" t="s">
        <v>83</v>
      </c>
      <c r="AV2647" s="14" t="s">
        <v>83</v>
      </c>
      <c r="AW2647" s="14" t="s">
        <v>34</v>
      </c>
      <c r="AX2647" s="14" t="s">
        <v>74</v>
      </c>
      <c r="AY2647" s="249" t="s">
        <v>213</v>
      </c>
    </row>
    <row r="2648" s="16" customFormat="1">
      <c r="A2648" s="16"/>
      <c r="B2648" s="261"/>
      <c r="C2648" s="262"/>
      <c r="D2648" s="230" t="s">
        <v>222</v>
      </c>
      <c r="E2648" s="263" t="s">
        <v>19</v>
      </c>
      <c r="F2648" s="264" t="s">
        <v>299</v>
      </c>
      <c r="G2648" s="262"/>
      <c r="H2648" s="265">
        <v>39.231999999999999</v>
      </c>
      <c r="I2648" s="266"/>
      <c r="J2648" s="262"/>
      <c r="K2648" s="262"/>
      <c r="L2648" s="267"/>
      <c r="M2648" s="268"/>
      <c r="N2648" s="269"/>
      <c r="O2648" s="269"/>
      <c r="P2648" s="269"/>
      <c r="Q2648" s="269"/>
      <c r="R2648" s="269"/>
      <c r="S2648" s="269"/>
      <c r="T2648" s="270"/>
      <c r="U2648" s="16"/>
      <c r="V2648" s="16"/>
      <c r="W2648" s="16"/>
      <c r="X2648" s="16"/>
      <c r="Y2648" s="16"/>
      <c r="Z2648" s="16"/>
      <c r="AA2648" s="16"/>
      <c r="AB2648" s="16"/>
      <c r="AC2648" s="16"/>
      <c r="AD2648" s="16"/>
      <c r="AE2648" s="16"/>
      <c r="AT2648" s="271" t="s">
        <v>222</v>
      </c>
      <c r="AU2648" s="271" t="s">
        <v>83</v>
      </c>
      <c r="AV2648" s="16" t="s">
        <v>106</v>
      </c>
      <c r="AW2648" s="16" t="s">
        <v>34</v>
      </c>
      <c r="AX2648" s="16" t="s">
        <v>74</v>
      </c>
      <c r="AY2648" s="271" t="s">
        <v>213</v>
      </c>
    </row>
    <row r="2649" s="14" customFormat="1">
      <c r="A2649" s="14"/>
      <c r="B2649" s="239"/>
      <c r="C2649" s="240"/>
      <c r="D2649" s="230" t="s">
        <v>222</v>
      </c>
      <c r="E2649" s="241" t="s">
        <v>19</v>
      </c>
      <c r="F2649" s="242" t="s">
        <v>1854</v>
      </c>
      <c r="G2649" s="240"/>
      <c r="H2649" s="243">
        <v>29.427</v>
      </c>
      <c r="I2649" s="244"/>
      <c r="J2649" s="240"/>
      <c r="K2649" s="240"/>
      <c r="L2649" s="245"/>
      <c r="M2649" s="246"/>
      <c r="N2649" s="247"/>
      <c r="O2649" s="247"/>
      <c r="P2649" s="247"/>
      <c r="Q2649" s="247"/>
      <c r="R2649" s="247"/>
      <c r="S2649" s="247"/>
      <c r="T2649" s="248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49" t="s">
        <v>222</v>
      </c>
      <c r="AU2649" s="249" t="s">
        <v>83</v>
      </c>
      <c r="AV2649" s="14" t="s">
        <v>83</v>
      </c>
      <c r="AW2649" s="14" t="s">
        <v>34</v>
      </c>
      <c r="AX2649" s="14" t="s">
        <v>74</v>
      </c>
      <c r="AY2649" s="249" t="s">
        <v>213</v>
      </c>
    </row>
    <row r="2650" s="15" customFormat="1">
      <c r="A2650" s="15"/>
      <c r="B2650" s="250"/>
      <c r="C2650" s="251"/>
      <c r="D2650" s="230" t="s">
        <v>222</v>
      </c>
      <c r="E2650" s="252" t="s">
        <v>19</v>
      </c>
      <c r="F2650" s="253" t="s">
        <v>228</v>
      </c>
      <c r="G2650" s="251"/>
      <c r="H2650" s="254">
        <v>395.053</v>
      </c>
      <c r="I2650" s="255"/>
      <c r="J2650" s="251"/>
      <c r="K2650" s="251"/>
      <c r="L2650" s="256"/>
      <c r="M2650" s="257"/>
      <c r="N2650" s="258"/>
      <c r="O2650" s="258"/>
      <c r="P2650" s="258"/>
      <c r="Q2650" s="258"/>
      <c r="R2650" s="258"/>
      <c r="S2650" s="258"/>
      <c r="T2650" s="259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T2650" s="260" t="s">
        <v>222</v>
      </c>
      <c r="AU2650" s="260" t="s">
        <v>83</v>
      </c>
      <c r="AV2650" s="15" t="s">
        <v>220</v>
      </c>
      <c r="AW2650" s="15" t="s">
        <v>34</v>
      </c>
      <c r="AX2650" s="15" t="s">
        <v>81</v>
      </c>
      <c r="AY2650" s="260" t="s">
        <v>213</v>
      </c>
    </row>
    <row r="2651" s="2" customFormat="1">
      <c r="A2651" s="40"/>
      <c r="B2651" s="41"/>
      <c r="C2651" s="272" t="s">
        <v>3579</v>
      </c>
      <c r="D2651" s="272" t="s">
        <v>310</v>
      </c>
      <c r="E2651" s="273" t="s">
        <v>3545</v>
      </c>
      <c r="F2651" s="274" t="s">
        <v>3546</v>
      </c>
      <c r="G2651" s="275" t="s">
        <v>236</v>
      </c>
      <c r="H2651" s="276">
        <v>454.31099999999998</v>
      </c>
      <c r="I2651" s="277"/>
      <c r="J2651" s="278">
        <f>ROUND(I2651*H2651,2)</f>
        <v>0</v>
      </c>
      <c r="K2651" s="274" t="s">
        <v>219</v>
      </c>
      <c r="L2651" s="279"/>
      <c r="M2651" s="280" t="s">
        <v>19</v>
      </c>
      <c r="N2651" s="281" t="s">
        <v>45</v>
      </c>
      <c r="O2651" s="86"/>
      <c r="P2651" s="224">
        <f>O2651*H2651</f>
        <v>0</v>
      </c>
      <c r="Q2651" s="224">
        <v>0.019199999999999998</v>
      </c>
      <c r="R2651" s="224">
        <f>Q2651*H2651</f>
        <v>8.7227711999999986</v>
      </c>
      <c r="S2651" s="224">
        <v>0</v>
      </c>
      <c r="T2651" s="225">
        <f>S2651*H2651</f>
        <v>0</v>
      </c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R2651" s="226" t="s">
        <v>397</v>
      </c>
      <c r="AT2651" s="226" t="s">
        <v>310</v>
      </c>
      <c r="AU2651" s="226" t="s">
        <v>83</v>
      </c>
      <c r="AY2651" s="19" t="s">
        <v>213</v>
      </c>
      <c r="BE2651" s="227">
        <f>IF(N2651="základní",J2651,0)</f>
        <v>0</v>
      </c>
      <c r="BF2651" s="227">
        <f>IF(N2651="snížená",J2651,0)</f>
        <v>0</v>
      </c>
      <c r="BG2651" s="227">
        <f>IF(N2651="zákl. přenesená",J2651,0)</f>
        <v>0</v>
      </c>
      <c r="BH2651" s="227">
        <f>IF(N2651="sníž. přenesená",J2651,0)</f>
        <v>0</v>
      </c>
      <c r="BI2651" s="227">
        <f>IF(N2651="nulová",J2651,0)</f>
        <v>0</v>
      </c>
      <c r="BJ2651" s="19" t="s">
        <v>81</v>
      </c>
      <c r="BK2651" s="227">
        <f>ROUND(I2651*H2651,2)</f>
        <v>0</v>
      </c>
      <c r="BL2651" s="19" t="s">
        <v>309</v>
      </c>
      <c r="BM2651" s="226" t="s">
        <v>3580</v>
      </c>
    </row>
    <row r="2652" s="14" customFormat="1">
      <c r="A2652" s="14"/>
      <c r="B2652" s="239"/>
      <c r="C2652" s="240"/>
      <c r="D2652" s="230" t="s">
        <v>222</v>
      </c>
      <c r="E2652" s="241" t="s">
        <v>19</v>
      </c>
      <c r="F2652" s="242" t="s">
        <v>3581</v>
      </c>
      <c r="G2652" s="240"/>
      <c r="H2652" s="243">
        <v>454.31099999999998</v>
      </c>
      <c r="I2652" s="244"/>
      <c r="J2652" s="240"/>
      <c r="K2652" s="240"/>
      <c r="L2652" s="245"/>
      <c r="M2652" s="246"/>
      <c r="N2652" s="247"/>
      <c r="O2652" s="247"/>
      <c r="P2652" s="247"/>
      <c r="Q2652" s="247"/>
      <c r="R2652" s="247"/>
      <c r="S2652" s="247"/>
      <c r="T2652" s="248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49" t="s">
        <v>222</v>
      </c>
      <c r="AU2652" s="249" t="s">
        <v>83</v>
      </c>
      <c r="AV2652" s="14" t="s">
        <v>83</v>
      </c>
      <c r="AW2652" s="14" t="s">
        <v>34</v>
      </c>
      <c r="AX2652" s="14" t="s">
        <v>81</v>
      </c>
      <c r="AY2652" s="249" t="s">
        <v>213</v>
      </c>
    </row>
    <row r="2653" s="2" customFormat="1" ht="16.5" customHeight="1">
      <c r="A2653" s="40"/>
      <c r="B2653" s="41"/>
      <c r="C2653" s="215" t="s">
        <v>3582</v>
      </c>
      <c r="D2653" s="215" t="s">
        <v>215</v>
      </c>
      <c r="E2653" s="216" t="s">
        <v>3583</v>
      </c>
      <c r="F2653" s="217" t="s">
        <v>3584</v>
      </c>
      <c r="G2653" s="218" t="s">
        <v>236</v>
      </c>
      <c r="H2653" s="219">
        <v>97.382999999999996</v>
      </c>
      <c r="I2653" s="220"/>
      <c r="J2653" s="221">
        <f>ROUND(I2653*H2653,2)</f>
        <v>0</v>
      </c>
      <c r="K2653" s="217" t="s">
        <v>219</v>
      </c>
      <c r="L2653" s="46"/>
      <c r="M2653" s="222" t="s">
        <v>19</v>
      </c>
      <c r="N2653" s="223" t="s">
        <v>45</v>
      </c>
      <c r="O2653" s="86"/>
      <c r="P2653" s="224">
        <f>O2653*H2653</f>
        <v>0</v>
      </c>
      <c r="Q2653" s="224">
        <v>0.0015</v>
      </c>
      <c r="R2653" s="224">
        <f>Q2653*H2653</f>
        <v>0.1460745</v>
      </c>
      <c r="S2653" s="224">
        <v>0</v>
      </c>
      <c r="T2653" s="225">
        <f>S2653*H2653</f>
        <v>0</v>
      </c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R2653" s="226" t="s">
        <v>309</v>
      </c>
      <c r="AT2653" s="226" t="s">
        <v>215</v>
      </c>
      <c r="AU2653" s="226" t="s">
        <v>83</v>
      </c>
      <c r="AY2653" s="19" t="s">
        <v>213</v>
      </c>
      <c r="BE2653" s="227">
        <f>IF(N2653="základní",J2653,0)</f>
        <v>0</v>
      </c>
      <c r="BF2653" s="227">
        <f>IF(N2653="snížená",J2653,0)</f>
        <v>0</v>
      </c>
      <c r="BG2653" s="227">
        <f>IF(N2653="zákl. přenesená",J2653,0)</f>
        <v>0</v>
      </c>
      <c r="BH2653" s="227">
        <f>IF(N2653="sníž. přenesená",J2653,0)</f>
        <v>0</v>
      </c>
      <c r="BI2653" s="227">
        <f>IF(N2653="nulová",J2653,0)</f>
        <v>0</v>
      </c>
      <c r="BJ2653" s="19" t="s">
        <v>81</v>
      </c>
      <c r="BK2653" s="227">
        <f>ROUND(I2653*H2653,2)</f>
        <v>0</v>
      </c>
      <c r="BL2653" s="19" t="s">
        <v>309</v>
      </c>
      <c r="BM2653" s="226" t="s">
        <v>3585</v>
      </c>
    </row>
    <row r="2654" s="13" customFormat="1">
      <c r="A2654" s="13"/>
      <c r="B2654" s="228"/>
      <c r="C2654" s="229"/>
      <c r="D2654" s="230" t="s">
        <v>222</v>
      </c>
      <c r="E2654" s="231" t="s">
        <v>19</v>
      </c>
      <c r="F2654" s="232" t="s">
        <v>271</v>
      </c>
      <c r="G2654" s="229"/>
      <c r="H2654" s="231" t="s">
        <v>19</v>
      </c>
      <c r="I2654" s="233"/>
      <c r="J2654" s="229"/>
      <c r="K2654" s="229"/>
      <c r="L2654" s="234"/>
      <c r="M2654" s="235"/>
      <c r="N2654" s="236"/>
      <c r="O2654" s="236"/>
      <c r="P2654" s="236"/>
      <c r="Q2654" s="236"/>
      <c r="R2654" s="236"/>
      <c r="S2654" s="236"/>
      <c r="T2654" s="237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38" t="s">
        <v>222</v>
      </c>
      <c r="AU2654" s="238" t="s">
        <v>83</v>
      </c>
      <c r="AV2654" s="13" t="s">
        <v>81</v>
      </c>
      <c r="AW2654" s="13" t="s">
        <v>34</v>
      </c>
      <c r="AX2654" s="13" t="s">
        <v>74</v>
      </c>
      <c r="AY2654" s="238" t="s">
        <v>213</v>
      </c>
    </row>
    <row r="2655" s="13" customFormat="1">
      <c r="A2655" s="13"/>
      <c r="B2655" s="228"/>
      <c r="C2655" s="229"/>
      <c r="D2655" s="230" t="s">
        <v>222</v>
      </c>
      <c r="E2655" s="231" t="s">
        <v>19</v>
      </c>
      <c r="F2655" s="232" t="s">
        <v>3542</v>
      </c>
      <c r="G2655" s="229"/>
      <c r="H2655" s="231" t="s">
        <v>19</v>
      </c>
      <c r="I2655" s="233"/>
      <c r="J2655" s="229"/>
      <c r="K2655" s="229"/>
      <c r="L2655" s="234"/>
      <c r="M2655" s="235"/>
      <c r="N2655" s="236"/>
      <c r="O2655" s="236"/>
      <c r="P2655" s="236"/>
      <c r="Q2655" s="236"/>
      <c r="R2655" s="236"/>
      <c r="S2655" s="236"/>
      <c r="T2655" s="237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38" t="s">
        <v>222</v>
      </c>
      <c r="AU2655" s="238" t="s">
        <v>83</v>
      </c>
      <c r="AV2655" s="13" t="s">
        <v>81</v>
      </c>
      <c r="AW2655" s="13" t="s">
        <v>34</v>
      </c>
      <c r="AX2655" s="13" t="s">
        <v>74</v>
      </c>
      <c r="AY2655" s="238" t="s">
        <v>213</v>
      </c>
    </row>
    <row r="2656" s="14" customFormat="1">
      <c r="A2656" s="14"/>
      <c r="B2656" s="239"/>
      <c r="C2656" s="240"/>
      <c r="D2656" s="230" t="s">
        <v>222</v>
      </c>
      <c r="E2656" s="241" t="s">
        <v>19</v>
      </c>
      <c r="F2656" s="242" t="s">
        <v>3586</v>
      </c>
      <c r="G2656" s="240"/>
      <c r="H2656" s="243">
        <v>4.7000000000000002</v>
      </c>
      <c r="I2656" s="244"/>
      <c r="J2656" s="240"/>
      <c r="K2656" s="240"/>
      <c r="L2656" s="245"/>
      <c r="M2656" s="246"/>
      <c r="N2656" s="247"/>
      <c r="O2656" s="247"/>
      <c r="P2656" s="247"/>
      <c r="Q2656" s="247"/>
      <c r="R2656" s="247"/>
      <c r="S2656" s="247"/>
      <c r="T2656" s="248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T2656" s="249" t="s">
        <v>222</v>
      </c>
      <c r="AU2656" s="249" t="s">
        <v>83</v>
      </c>
      <c r="AV2656" s="14" t="s">
        <v>83</v>
      </c>
      <c r="AW2656" s="14" t="s">
        <v>34</v>
      </c>
      <c r="AX2656" s="14" t="s">
        <v>74</v>
      </c>
      <c r="AY2656" s="249" t="s">
        <v>213</v>
      </c>
    </row>
    <row r="2657" s="14" customFormat="1">
      <c r="A2657" s="14"/>
      <c r="B2657" s="239"/>
      <c r="C2657" s="240"/>
      <c r="D2657" s="230" t="s">
        <v>222</v>
      </c>
      <c r="E2657" s="241" t="s">
        <v>19</v>
      </c>
      <c r="F2657" s="242" t="s">
        <v>1919</v>
      </c>
      <c r="G2657" s="240"/>
      <c r="H2657" s="243">
        <v>24.024000000000001</v>
      </c>
      <c r="I2657" s="244"/>
      <c r="J2657" s="240"/>
      <c r="K2657" s="240"/>
      <c r="L2657" s="245"/>
      <c r="M2657" s="246"/>
      <c r="N2657" s="247"/>
      <c r="O2657" s="247"/>
      <c r="P2657" s="247"/>
      <c r="Q2657" s="247"/>
      <c r="R2657" s="247"/>
      <c r="S2657" s="247"/>
      <c r="T2657" s="248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49" t="s">
        <v>222</v>
      </c>
      <c r="AU2657" s="249" t="s">
        <v>83</v>
      </c>
      <c r="AV2657" s="14" t="s">
        <v>83</v>
      </c>
      <c r="AW2657" s="14" t="s">
        <v>34</v>
      </c>
      <c r="AX2657" s="14" t="s">
        <v>74</v>
      </c>
      <c r="AY2657" s="249" t="s">
        <v>213</v>
      </c>
    </row>
    <row r="2658" s="14" customFormat="1">
      <c r="A2658" s="14"/>
      <c r="B2658" s="239"/>
      <c r="C2658" s="240"/>
      <c r="D2658" s="230" t="s">
        <v>222</v>
      </c>
      <c r="E2658" s="241" t="s">
        <v>19</v>
      </c>
      <c r="F2658" s="242" t="s">
        <v>1853</v>
      </c>
      <c r="G2658" s="240"/>
      <c r="H2658" s="243">
        <v>39.231999999999999</v>
      </c>
      <c r="I2658" s="244"/>
      <c r="J2658" s="240"/>
      <c r="K2658" s="240"/>
      <c r="L2658" s="245"/>
      <c r="M2658" s="246"/>
      <c r="N2658" s="247"/>
      <c r="O2658" s="247"/>
      <c r="P2658" s="247"/>
      <c r="Q2658" s="247"/>
      <c r="R2658" s="247"/>
      <c r="S2658" s="247"/>
      <c r="T2658" s="248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49" t="s">
        <v>222</v>
      </c>
      <c r="AU2658" s="249" t="s">
        <v>83</v>
      </c>
      <c r="AV2658" s="14" t="s">
        <v>83</v>
      </c>
      <c r="AW2658" s="14" t="s">
        <v>34</v>
      </c>
      <c r="AX2658" s="14" t="s">
        <v>74</v>
      </c>
      <c r="AY2658" s="249" t="s">
        <v>213</v>
      </c>
    </row>
    <row r="2659" s="14" customFormat="1">
      <c r="A2659" s="14"/>
      <c r="B2659" s="239"/>
      <c r="C2659" s="240"/>
      <c r="D2659" s="230" t="s">
        <v>222</v>
      </c>
      <c r="E2659" s="241" t="s">
        <v>19</v>
      </c>
      <c r="F2659" s="242" t="s">
        <v>1854</v>
      </c>
      <c r="G2659" s="240"/>
      <c r="H2659" s="243">
        <v>29.427</v>
      </c>
      <c r="I2659" s="244"/>
      <c r="J2659" s="240"/>
      <c r="K2659" s="240"/>
      <c r="L2659" s="245"/>
      <c r="M2659" s="246"/>
      <c r="N2659" s="247"/>
      <c r="O2659" s="247"/>
      <c r="P2659" s="247"/>
      <c r="Q2659" s="247"/>
      <c r="R2659" s="247"/>
      <c r="S2659" s="247"/>
      <c r="T2659" s="248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49" t="s">
        <v>222</v>
      </c>
      <c r="AU2659" s="249" t="s">
        <v>83</v>
      </c>
      <c r="AV2659" s="14" t="s">
        <v>83</v>
      </c>
      <c r="AW2659" s="14" t="s">
        <v>34</v>
      </c>
      <c r="AX2659" s="14" t="s">
        <v>74</v>
      </c>
      <c r="AY2659" s="249" t="s">
        <v>213</v>
      </c>
    </row>
    <row r="2660" s="15" customFormat="1">
      <c r="A2660" s="15"/>
      <c r="B2660" s="250"/>
      <c r="C2660" s="251"/>
      <c r="D2660" s="230" t="s">
        <v>222</v>
      </c>
      <c r="E2660" s="252" t="s">
        <v>19</v>
      </c>
      <c r="F2660" s="253" t="s">
        <v>228</v>
      </c>
      <c r="G2660" s="251"/>
      <c r="H2660" s="254">
        <v>97.382999999999996</v>
      </c>
      <c r="I2660" s="255"/>
      <c r="J2660" s="251"/>
      <c r="K2660" s="251"/>
      <c r="L2660" s="256"/>
      <c r="M2660" s="257"/>
      <c r="N2660" s="258"/>
      <c r="O2660" s="258"/>
      <c r="P2660" s="258"/>
      <c r="Q2660" s="258"/>
      <c r="R2660" s="258"/>
      <c r="S2660" s="258"/>
      <c r="T2660" s="259"/>
      <c r="U2660" s="15"/>
      <c r="V2660" s="15"/>
      <c r="W2660" s="15"/>
      <c r="X2660" s="15"/>
      <c r="Y2660" s="15"/>
      <c r="Z2660" s="15"/>
      <c r="AA2660" s="15"/>
      <c r="AB2660" s="15"/>
      <c r="AC2660" s="15"/>
      <c r="AD2660" s="15"/>
      <c r="AE2660" s="15"/>
      <c r="AT2660" s="260" t="s">
        <v>222</v>
      </c>
      <c r="AU2660" s="260" t="s">
        <v>83</v>
      </c>
      <c r="AV2660" s="15" t="s">
        <v>220</v>
      </c>
      <c r="AW2660" s="15" t="s">
        <v>34</v>
      </c>
      <c r="AX2660" s="15" t="s">
        <v>81</v>
      </c>
      <c r="AY2660" s="260" t="s">
        <v>213</v>
      </c>
    </row>
    <row r="2661" s="2" customFormat="1" ht="16.5" customHeight="1">
      <c r="A2661" s="40"/>
      <c r="B2661" s="41"/>
      <c r="C2661" s="215" t="s">
        <v>3587</v>
      </c>
      <c r="D2661" s="215" t="s">
        <v>215</v>
      </c>
      <c r="E2661" s="216" t="s">
        <v>3588</v>
      </c>
      <c r="F2661" s="217" t="s">
        <v>3589</v>
      </c>
      <c r="G2661" s="218" t="s">
        <v>338</v>
      </c>
      <c r="H2661" s="219">
        <v>47.880000000000003</v>
      </c>
      <c r="I2661" s="220"/>
      <c r="J2661" s="221">
        <f>ROUND(I2661*H2661,2)</f>
        <v>0</v>
      </c>
      <c r="K2661" s="217" t="s">
        <v>219</v>
      </c>
      <c r="L2661" s="46"/>
      <c r="M2661" s="222" t="s">
        <v>19</v>
      </c>
      <c r="N2661" s="223" t="s">
        <v>45</v>
      </c>
      <c r="O2661" s="86"/>
      <c r="P2661" s="224">
        <f>O2661*H2661</f>
        <v>0</v>
      </c>
      <c r="Q2661" s="224">
        <v>3.0000000000000001E-05</v>
      </c>
      <c r="R2661" s="224">
        <f>Q2661*H2661</f>
        <v>0.0014364000000000002</v>
      </c>
      <c r="S2661" s="224">
        <v>0</v>
      </c>
      <c r="T2661" s="225">
        <f>S2661*H2661</f>
        <v>0</v>
      </c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R2661" s="226" t="s">
        <v>309</v>
      </c>
      <c r="AT2661" s="226" t="s">
        <v>215</v>
      </c>
      <c r="AU2661" s="226" t="s">
        <v>83</v>
      </c>
      <c r="AY2661" s="19" t="s">
        <v>213</v>
      </c>
      <c r="BE2661" s="227">
        <f>IF(N2661="základní",J2661,0)</f>
        <v>0</v>
      </c>
      <c r="BF2661" s="227">
        <f>IF(N2661="snížená",J2661,0)</f>
        <v>0</v>
      </c>
      <c r="BG2661" s="227">
        <f>IF(N2661="zákl. přenesená",J2661,0)</f>
        <v>0</v>
      </c>
      <c r="BH2661" s="227">
        <f>IF(N2661="sníž. přenesená",J2661,0)</f>
        <v>0</v>
      </c>
      <c r="BI2661" s="227">
        <f>IF(N2661="nulová",J2661,0)</f>
        <v>0</v>
      </c>
      <c r="BJ2661" s="19" t="s">
        <v>81</v>
      </c>
      <c r="BK2661" s="227">
        <f>ROUND(I2661*H2661,2)</f>
        <v>0</v>
      </c>
      <c r="BL2661" s="19" t="s">
        <v>309</v>
      </c>
      <c r="BM2661" s="226" t="s">
        <v>3590</v>
      </c>
    </row>
    <row r="2662" s="13" customFormat="1">
      <c r="A2662" s="13"/>
      <c r="B2662" s="228"/>
      <c r="C2662" s="229"/>
      <c r="D2662" s="230" t="s">
        <v>222</v>
      </c>
      <c r="E2662" s="231" t="s">
        <v>19</v>
      </c>
      <c r="F2662" s="232" t="s">
        <v>3520</v>
      </c>
      <c r="G2662" s="229"/>
      <c r="H2662" s="231" t="s">
        <v>19</v>
      </c>
      <c r="I2662" s="233"/>
      <c r="J2662" s="229"/>
      <c r="K2662" s="229"/>
      <c r="L2662" s="234"/>
      <c r="M2662" s="235"/>
      <c r="N2662" s="236"/>
      <c r="O2662" s="236"/>
      <c r="P2662" s="236"/>
      <c r="Q2662" s="236"/>
      <c r="R2662" s="236"/>
      <c r="S2662" s="236"/>
      <c r="T2662" s="237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38" t="s">
        <v>222</v>
      </c>
      <c r="AU2662" s="238" t="s">
        <v>83</v>
      </c>
      <c r="AV2662" s="13" t="s">
        <v>81</v>
      </c>
      <c r="AW2662" s="13" t="s">
        <v>34</v>
      </c>
      <c r="AX2662" s="13" t="s">
        <v>74</v>
      </c>
      <c r="AY2662" s="238" t="s">
        <v>213</v>
      </c>
    </row>
    <row r="2663" s="14" customFormat="1">
      <c r="A2663" s="14"/>
      <c r="B2663" s="239"/>
      <c r="C2663" s="240"/>
      <c r="D2663" s="230" t="s">
        <v>222</v>
      </c>
      <c r="E2663" s="241" t="s">
        <v>19</v>
      </c>
      <c r="F2663" s="242" t="s">
        <v>3521</v>
      </c>
      <c r="G2663" s="240"/>
      <c r="H2663" s="243">
        <v>47.880000000000003</v>
      </c>
      <c r="I2663" s="244"/>
      <c r="J2663" s="240"/>
      <c r="K2663" s="240"/>
      <c r="L2663" s="245"/>
      <c r="M2663" s="246"/>
      <c r="N2663" s="247"/>
      <c r="O2663" s="247"/>
      <c r="P2663" s="247"/>
      <c r="Q2663" s="247"/>
      <c r="R2663" s="247"/>
      <c r="S2663" s="247"/>
      <c r="T2663" s="248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49" t="s">
        <v>222</v>
      </c>
      <c r="AU2663" s="249" t="s">
        <v>83</v>
      </c>
      <c r="AV2663" s="14" t="s">
        <v>83</v>
      </c>
      <c r="AW2663" s="14" t="s">
        <v>34</v>
      </c>
      <c r="AX2663" s="14" t="s">
        <v>81</v>
      </c>
      <c r="AY2663" s="249" t="s">
        <v>213</v>
      </c>
    </row>
    <row r="2664" s="2" customFormat="1" ht="16.5" customHeight="1">
      <c r="A2664" s="40"/>
      <c r="B2664" s="41"/>
      <c r="C2664" s="215" t="s">
        <v>3568</v>
      </c>
      <c r="D2664" s="215" t="s">
        <v>215</v>
      </c>
      <c r="E2664" s="216" t="s">
        <v>3591</v>
      </c>
      <c r="F2664" s="217" t="s">
        <v>3592</v>
      </c>
      <c r="G2664" s="218" t="s">
        <v>338</v>
      </c>
      <c r="H2664" s="219">
        <v>144.24000000000001</v>
      </c>
      <c r="I2664" s="220"/>
      <c r="J2664" s="221">
        <f>ROUND(I2664*H2664,2)</f>
        <v>0</v>
      </c>
      <c r="K2664" s="217" t="s">
        <v>219</v>
      </c>
      <c r="L2664" s="46"/>
      <c r="M2664" s="222" t="s">
        <v>19</v>
      </c>
      <c r="N2664" s="223" t="s">
        <v>45</v>
      </c>
      <c r="O2664" s="86"/>
      <c r="P2664" s="224">
        <f>O2664*H2664</f>
        <v>0</v>
      </c>
      <c r="Q2664" s="224">
        <v>0.00032000000000000003</v>
      </c>
      <c r="R2664" s="224">
        <f>Q2664*H2664</f>
        <v>0.046156800000000005</v>
      </c>
      <c r="S2664" s="224">
        <v>0</v>
      </c>
      <c r="T2664" s="225">
        <f>S2664*H2664</f>
        <v>0</v>
      </c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R2664" s="226" t="s">
        <v>309</v>
      </c>
      <c r="AT2664" s="226" t="s">
        <v>215</v>
      </c>
      <c r="AU2664" s="226" t="s">
        <v>83</v>
      </c>
      <c r="AY2664" s="19" t="s">
        <v>213</v>
      </c>
      <c r="BE2664" s="227">
        <f>IF(N2664="základní",J2664,0)</f>
        <v>0</v>
      </c>
      <c r="BF2664" s="227">
        <f>IF(N2664="snížená",J2664,0)</f>
        <v>0</v>
      </c>
      <c r="BG2664" s="227">
        <f>IF(N2664="zákl. přenesená",J2664,0)</f>
        <v>0</v>
      </c>
      <c r="BH2664" s="227">
        <f>IF(N2664="sníž. přenesená",J2664,0)</f>
        <v>0</v>
      </c>
      <c r="BI2664" s="227">
        <f>IF(N2664="nulová",J2664,0)</f>
        <v>0</v>
      </c>
      <c r="BJ2664" s="19" t="s">
        <v>81</v>
      </c>
      <c r="BK2664" s="227">
        <f>ROUND(I2664*H2664,2)</f>
        <v>0</v>
      </c>
      <c r="BL2664" s="19" t="s">
        <v>309</v>
      </c>
      <c r="BM2664" s="226" t="s">
        <v>3593</v>
      </c>
    </row>
    <row r="2665" s="13" customFormat="1">
      <c r="A2665" s="13"/>
      <c r="B2665" s="228"/>
      <c r="C2665" s="229"/>
      <c r="D2665" s="230" t="s">
        <v>222</v>
      </c>
      <c r="E2665" s="231" t="s">
        <v>19</v>
      </c>
      <c r="F2665" s="232" t="s">
        <v>3542</v>
      </c>
      <c r="G2665" s="229"/>
      <c r="H2665" s="231" t="s">
        <v>19</v>
      </c>
      <c r="I2665" s="233"/>
      <c r="J2665" s="229"/>
      <c r="K2665" s="229"/>
      <c r="L2665" s="234"/>
      <c r="M2665" s="235"/>
      <c r="N2665" s="236"/>
      <c r="O2665" s="236"/>
      <c r="P2665" s="236"/>
      <c r="Q2665" s="236"/>
      <c r="R2665" s="236"/>
      <c r="S2665" s="236"/>
      <c r="T2665" s="237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38" t="s">
        <v>222</v>
      </c>
      <c r="AU2665" s="238" t="s">
        <v>83</v>
      </c>
      <c r="AV2665" s="13" t="s">
        <v>81</v>
      </c>
      <c r="AW2665" s="13" t="s">
        <v>34</v>
      </c>
      <c r="AX2665" s="13" t="s">
        <v>74</v>
      </c>
      <c r="AY2665" s="238" t="s">
        <v>213</v>
      </c>
    </row>
    <row r="2666" s="14" customFormat="1">
      <c r="A2666" s="14"/>
      <c r="B2666" s="239"/>
      <c r="C2666" s="240"/>
      <c r="D2666" s="230" t="s">
        <v>222</v>
      </c>
      <c r="E2666" s="241" t="s">
        <v>19</v>
      </c>
      <c r="F2666" s="242" t="s">
        <v>3594</v>
      </c>
      <c r="G2666" s="240"/>
      <c r="H2666" s="243">
        <v>8.5999999999999996</v>
      </c>
      <c r="I2666" s="244"/>
      <c r="J2666" s="240"/>
      <c r="K2666" s="240"/>
      <c r="L2666" s="245"/>
      <c r="M2666" s="246"/>
      <c r="N2666" s="247"/>
      <c r="O2666" s="247"/>
      <c r="P2666" s="247"/>
      <c r="Q2666" s="247"/>
      <c r="R2666" s="247"/>
      <c r="S2666" s="247"/>
      <c r="T2666" s="248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T2666" s="249" t="s">
        <v>222</v>
      </c>
      <c r="AU2666" s="249" t="s">
        <v>83</v>
      </c>
      <c r="AV2666" s="14" t="s">
        <v>83</v>
      </c>
      <c r="AW2666" s="14" t="s">
        <v>34</v>
      </c>
      <c r="AX2666" s="14" t="s">
        <v>74</v>
      </c>
      <c r="AY2666" s="249" t="s">
        <v>213</v>
      </c>
    </row>
    <row r="2667" s="16" customFormat="1">
      <c r="A2667" s="16"/>
      <c r="B2667" s="261"/>
      <c r="C2667" s="262"/>
      <c r="D2667" s="230" t="s">
        <v>222</v>
      </c>
      <c r="E2667" s="263" t="s">
        <v>19</v>
      </c>
      <c r="F2667" s="264" t="s">
        <v>299</v>
      </c>
      <c r="G2667" s="262"/>
      <c r="H2667" s="265">
        <v>8.5999999999999996</v>
      </c>
      <c r="I2667" s="266"/>
      <c r="J2667" s="262"/>
      <c r="K2667" s="262"/>
      <c r="L2667" s="267"/>
      <c r="M2667" s="268"/>
      <c r="N2667" s="269"/>
      <c r="O2667" s="269"/>
      <c r="P2667" s="269"/>
      <c r="Q2667" s="269"/>
      <c r="R2667" s="269"/>
      <c r="S2667" s="269"/>
      <c r="T2667" s="270"/>
      <c r="U2667" s="16"/>
      <c r="V2667" s="16"/>
      <c r="W2667" s="16"/>
      <c r="X2667" s="16"/>
      <c r="Y2667" s="16"/>
      <c r="Z2667" s="16"/>
      <c r="AA2667" s="16"/>
      <c r="AB2667" s="16"/>
      <c r="AC2667" s="16"/>
      <c r="AD2667" s="16"/>
      <c r="AE2667" s="16"/>
      <c r="AT2667" s="271" t="s">
        <v>222</v>
      </c>
      <c r="AU2667" s="271" t="s">
        <v>83</v>
      </c>
      <c r="AV2667" s="16" t="s">
        <v>106</v>
      </c>
      <c r="AW2667" s="16" t="s">
        <v>34</v>
      </c>
      <c r="AX2667" s="16" t="s">
        <v>74</v>
      </c>
      <c r="AY2667" s="271" t="s">
        <v>213</v>
      </c>
    </row>
    <row r="2668" s="13" customFormat="1">
      <c r="A2668" s="13"/>
      <c r="B2668" s="228"/>
      <c r="C2668" s="229"/>
      <c r="D2668" s="230" t="s">
        <v>222</v>
      </c>
      <c r="E2668" s="231" t="s">
        <v>19</v>
      </c>
      <c r="F2668" s="232" t="s">
        <v>271</v>
      </c>
      <c r="G2668" s="229"/>
      <c r="H2668" s="231" t="s">
        <v>19</v>
      </c>
      <c r="I2668" s="233"/>
      <c r="J2668" s="229"/>
      <c r="K2668" s="229"/>
      <c r="L2668" s="234"/>
      <c r="M2668" s="235"/>
      <c r="N2668" s="236"/>
      <c r="O2668" s="236"/>
      <c r="P2668" s="236"/>
      <c r="Q2668" s="236"/>
      <c r="R2668" s="236"/>
      <c r="S2668" s="236"/>
      <c r="T2668" s="237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38" t="s">
        <v>222</v>
      </c>
      <c r="AU2668" s="238" t="s">
        <v>83</v>
      </c>
      <c r="AV2668" s="13" t="s">
        <v>81</v>
      </c>
      <c r="AW2668" s="13" t="s">
        <v>34</v>
      </c>
      <c r="AX2668" s="13" t="s">
        <v>74</v>
      </c>
      <c r="AY2668" s="238" t="s">
        <v>213</v>
      </c>
    </row>
    <row r="2669" s="13" customFormat="1">
      <c r="A2669" s="13"/>
      <c r="B2669" s="228"/>
      <c r="C2669" s="229"/>
      <c r="D2669" s="230" t="s">
        <v>222</v>
      </c>
      <c r="E2669" s="231" t="s">
        <v>19</v>
      </c>
      <c r="F2669" s="232" t="s">
        <v>3595</v>
      </c>
      <c r="G2669" s="229"/>
      <c r="H2669" s="231" t="s">
        <v>19</v>
      </c>
      <c r="I2669" s="233"/>
      <c r="J2669" s="229"/>
      <c r="K2669" s="229"/>
      <c r="L2669" s="234"/>
      <c r="M2669" s="235"/>
      <c r="N2669" s="236"/>
      <c r="O2669" s="236"/>
      <c r="P2669" s="236"/>
      <c r="Q2669" s="236"/>
      <c r="R2669" s="236"/>
      <c r="S2669" s="236"/>
      <c r="T2669" s="237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38" t="s">
        <v>222</v>
      </c>
      <c r="AU2669" s="238" t="s">
        <v>83</v>
      </c>
      <c r="AV2669" s="13" t="s">
        <v>81</v>
      </c>
      <c r="AW2669" s="13" t="s">
        <v>34</v>
      </c>
      <c r="AX2669" s="13" t="s">
        <v>74</v>
      </c>
      <c r="AY2669" s="238" t="s">
        <v>213</v>
      </c>
    </row>
    <row r="2670" s="14" customFormat="1">
      <c r="A2670" s="14"/>
      <c r="B2670" s="239"/>
      <c r="C2670" s="240"/>
      <c r="D2670" s="230" t="s">
        <v>222</v>
      </c>
      <c r="E2670" s="241" t="s">
        <v>19</v>
      </c>
      <c r="F2670" s="242" t="s">
        <v>3596</v>
      </c>
      <c r="G2670" s="240"/>
      <c r="H2670" s="243">
        <v>17.800000000000001</v>
      </c>
      <c r="I2670" s="244"/>
      <c r="J2670" s="240"/>
      <c r="K2670" s="240"/>
      <c r="L2670" s="245"/>
      <c r="M2670" s="246"/>
      <c r="N2670" s="247"/>
      <c r="O2670" s="247"/>
      <c r="P2670" s="247"/>
      <c r="Q2670" s="247"/>
      <c r="R2670" s="247"/>
      <c r="S2670" s="247"/>
      <c r="T2670" s="248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49" t="s">
        <v>222</v>
      </c>
      <c r="AU2670" s="249" t="s">
        <v>83</v>
      </c>
      <c r="AV2670" s="14" t="s">
        <v>83</v>
      </c>
      <c r="AW2670" s="14" t="s">
        <v>34</v>
      </c>
      <c r="AX2670" s="14" t="s">
        <v>74</v>
      </c>
      <c r="AY2670" s="249" t="s">
        <v>213</v>
      </c>
    </row>
    <row r="2671" s="14" customFormat="1">
      <c r="A2671" s="14"/>
      <c r="B2671" s="239"/>
      <c r="C2671" s="240"/>
      <c r="D2671" s="230" t="s">
        <v>222</v>
      </c>
      <c r="E2671" s="241" t="s">
        <v>19</v>
      </c>
      <c r="F2671" s="242" t="s">
        <v>3597</v>
      </c>
      <c r="G2671" s="240"/>
      <c r="H2671" s="243">
        <v>17.600000000000001</v>
      </c>
      <c r="I2671" s="244"/>
      <c r="J2671" s="240"/>
      <c r="K2671" s="240"/>
      <c r="L2671" s="245"/>
      <c r="M2671" s="246"/>
      <c r="N2671" s="247"/>
      <c r="O2671" s="247"/>
      <c r="P2671" s="247"/>
      <c r="Q2671" s="247"/>
      <c r="R2671" s="247"/>
      <c r="S2671" s="247"/>
      <c r="T2671" s="248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T2671" s="249" t="s">
        <v>222</v>
      </c>
      <c r="AU2671" s="249" t="s">
        <v>83</v>
      </c>
      <c r="AV2671" s="14" t="s">
        <v>83</v>
      </c>
      <c r="AW2671" s="14" t="s">
        <v>34</v>
      </c>
      <c r="AX2671" s="14" t="s">
        <v>74</v>
      </c>
      <c r="AY2671" s="249" t="s">
        <v>213</v>
      </c>
    </row>
    <row r="2672" s="16" customFormat="1">
      <c r="A2672" s="16"/>
      <c r="B2672" s="261"/>
      <c r="C2672" s="262"/>
      <c r="D2672" s="230" t="s">
        <v>222</v>
      </c>
      <c r="E2672" s="263" t="s">
        <v>19</v>
      </c>
      <c r="F2672" s="264" t="s">
        <v>299</v>
      </c>
      <c r="G2672" s="262"/>
      <c r="H2672" s="265">
        <v>35.399999999999999</v>
      </c>
      <c r="I2672" s="266"/>
      <c r="J2672" s="262"/>
      <c r="K2672" s="262"/>
      <c r="L2672" s="267"/>
      <c r="M2672" s="268"/>
      <c r="N2672" s="269"/>
      <c r="O2672" s="269"/>
      <c r="P2672" s="269"/>
      <c r="Q2672" s="269"/>
      <c r="R2672" s="269"/>
      <c r="S2672" s="269"/>
      <c r="T2672" s="270"/>
      <c r="U2672" s="16"/>
      <c r="V2672" s="16"/>
      <c r="W2672" s="16"/>
      <c r="X2672" s="16"/>
      <c r="Y2672" s="16"/>
      <c r="Z2672" s="16"/>
      <c r="AA2672" s="16"/>
      <c r="AB2672" s="16"/>
      <c r="AC2672" s="16"/>
      <c r="AD2672" s="16"/>
      <c r="AE2672" s="16"/>
      <c r="AT2672" s="271" t="s">
        <v>222</v>
      </c>
      <c r="AU2672" s="271" t="s">
        <v>83</v>
      </c>
      <c r="AV2672" s="16" t="s">
        <v>106</v>
      </c>
      <c r="AW2672" s="16" t="s">
        <v>34</v>
      </c>
      <c r="AX2672" s="16" t="s">
        <v>74</v>
      </c>
      <c r="AY2672" s="271" t="s">
        <v>213</v>
      </c>
    </row>
    <row r="2673" s="13" customFormat="1">
      <c r="A2673" s="13"/>
      <c r="B2673" s="228"/>
      <c r="C2673" s="229"/>
      <c r="D2673" s="230" t="s">
        <v>222</v>
      </c>
      <c r="E2673" s="231" t="s">
        <v>19</v>
      </c>
      <c r="F2673" s="232" t="s">
        <v>3598</v>
      </c>
      <c r="G2673" s="229"/>
      <c r="H2673" s="231" t="s">
        <v>19</v>
      </c>
      <c r="I2673" s="233"/>
      <c r="J2673" s="229"/>
      <c r="K2673" s="229"/>
      <c r="L2673" s="234"/>
      <c r="M2673" s="235"/>
      <c r="N2673" s="236"/>
      <c r="O2673" s="236"/>
      <c r="P2673" s="236"/>
      <c r="Q2673" s="236"/>
      <c r="R2673" s="236"/>
      <c r="S2673" s="236"/>
      <c r="T2673" s="237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38" t="s">
        <v>222</v>
      </c>
      <c r="AU2673" s="238" t="s">
        <v>83</v>
      </c>
      <c r="AV2673" s="13" t="s">
        <v>81</v>
      </c>
      <c r="AW2673" s="13" t="s">
        <v>34</v>
      </c>
      <c r="AX2673" s="13" t="s">
        <v>74</v>
      </c>
      <c r="AY2673" s="238" t="s">
        <v>213</v>
      </c>
    </row>
    <row r="2674" s="14" customFormat="1">
      <c r="A2674" s="14"/>
      <c r="B2674" s="239"/>
      <c r="C2674" s="240"/>
      <c r="D2674" s="230" t="s">
        <v>222</v>
      </c>
      <c r="E2674" s="241" t="s">
        <v>19</v>
      </c>
      <c r="F2674" s="242" t="s">
        <v>3599</v>
      </c>
      <c r="G2674" s="240"/>
      <c r="H2674" s="243">
        <v>17.640000000000001</v>
      </c>
      <c r="I2674" s="244"/>
      <c r="J2674" s="240"/>
      <c r="K2674" s="240"/>
      <c r="L2674" s="245"/>
      <c r="M2674" s="246"/>
      <c r="N2674" s="247"/>
      <c r="O2674" s="247"/>
      <c r="P2674" s="247"/>
      <c r="Q2674" s="247"/>
      <c r="R2674" s="247"/>
      <c r="S2674" s="247"/>
      <c r="T2674" s="248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T2674" s="249" t="s">
        <v>222</v>
      </c>
      <c r="AU2674" s="249" t="s">
        <v>83</v>
      </c>
      <c r="AV2674" s="14" t="s">
        <v>83</v>
      </c>
      <c r="AW2674" s="14" t="s">
        <v>34</v>
      </c>
      <c r="AX2674" s="14" t="s">
        <v>74</v>
      </c>
      <c r="AY2674" s="249" t="s">
        <v>213</v>
      </c>
    </row>
    <row r="2675" s="14" customFormat="1">
      <c r="A2675" s="14"/>
      <c r="B2675" s="239"/>
      <c r="C2675" s="240"/>
      <c r="D2675" s="230" t="s">
        <v>222</v>
      </c>
      <c r="E2675" s="241" t="s">
        <v>19</v>
      </c>
      <c r="F2675" s="242" t="s">
        <v>3600</v>
      </c>
      <c r="G2675" s="240"/>
      <c r="H2675" s="243">
        <v>17.84</v>
      </c>
      <c r="I2675" s="244"/>
      <c r="J2675" s="240"/>
      <c r="K2675" s="240"/>
      <c r="L2675" s="245"/>
      <c r="M2675" s="246"/>
      <c r="N2675" s="247"/>
      <c r="O2675" s="247"/>
      <c r="P2675" s="247"/>
      <c r="Q2675" s="247"/>
      <c r="R2675" s="247"/>
      <c r="S2675" s="247"/>
      <c r="T2675" s="248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49" t="s">
        <v>222</v>
      </c>
      <c r="AU2675" s="249" t="s">
        <v>83</v>
      </c>
      <c r="AV2675" s="14" t="s">
        <v>83</v>
      </c>
      <c r="AW2675" s="14" t="s">
        <v>34</v>
      </c>
      <c r="AX2675" s="14" t="s">
        <v>74</v>
      </c>
      <c r="AY2675" s="249" t="s">
        <v>213</v>
      </c>
    </row>
    <row r="2676" s="14" customFormat="1">
      <c r="A2676" s="14"/>
      <c r="B2676" s="239"/>
      <c r="C2676" s="240"/>
      <c r="D2676" s="230" t="s">
        <v>222</v>
      </c>
      <c r="E2676" s="241" t="s">
        <v>19</v>
      </c>
      <c r="F2676" s="242" t="s">
        <v>3601</v>
      </c>
      <c r="G2676" s="240"/>
      <c r="H2676" s="243">
        <v>10.34</v>
      </c>
      <c r="I2676" s="244"/>
      <c r="J2676" s="240"/>
      <c r="K2676" s="240"/>
      <c r="L2676" s="245"/>
      <c r="M2676" s="246"/>
      <c r="N2676" s="247"/>
      <c r="O2676" s="247"/>
      <c r="P2676" s="247"/>
      <c r="Q2676" s="247"/>
      <c r="R2676" s="247"/>
      <c r="S2676" s="247"/>
      <c r="T2676" s="248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T2676" s="249" t="s">
        <v>222</v>
      </c>
      <c r="AU2676" s="249" t="s">
        <v>83</v>
      </c>
      <c r="AV2676" s="14" t="s">
        <v>83</v>
      </c>
      <c r="AW2676" s="14" t="s">
        <v>34</v>
      </c>
      <c r="AX2676" s="14" t="s">
        <v>74</v>
      </c>
      <c r="AY2676" s="249" t="s">
        <v>213</v>
      </c>
    </row>
    <row r="2677" s="14" customFormat="1">
      <c r="A2677" s="14"/>
      <c r="B2677" s="239"/>
      <c r="C2677" s="240"/>
      <c r="D2677" s="230" t="s">
        <v>222</v>
      </c>
      <c r="E2677" s="241" t="s">
        <v>19</v>
      </c>
      <c r="F2677" s="242" t="s">
        <v>3602</v>
      </c>
      <c r="G2677" s="240"/>
      <c r="H2677" s="243">
        <v>10.140000000000001</v>
      </c>
      <c r="I2677" s="244"/>
      <c r="J2677" s="240"/>
      <c r="K2677" s="240"/>
      <c r="L2677" s="245"/>
      <c r="M2677" s="246"/>
      <c r="N2677" s="247"/>
      <c r="O2677" s="247"/>
      <c r="P2677" s="247"/>
      <c r="Q2677" s="247"/>
      <c r="R2677" s="247"/>
      <c r="S2677" s="247"/>
      <c r="T2677" s="248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49" t="s">
        <v>222</v>
      </c>
      <c r="AU2677" s="249" t="s">
        <v>83</v>
      </c>
      <c r="AV2677" s="14" t="s">
        <v>83</v>
      </c>
      <c r="AW2677" s="14" t="s">
        <v>34</v>
      </c>
      <c r="AX2677" s="14" t="s">
        <v>74</v>
      </c>
      <c r="AY2677" s="249" t="s">
        <v>213</v>
      </c>
    </row>
    <row r="2678" s="16" customFormat="1">
      <c r="A2678" s="16"/>
      <c r="B2678" s="261"/>
      <c r="C2678" s="262"/>
      <c r="D2678" s="230" t="s">
        <v>222</v>
      </c>
      <c r="E2678" s="263" t="s">
        <v>19</v>
      </c>
      <c r="F2678" s="264" t="s">
        <v>299</v>
      </c>
      <c r="G2678" s="262"/>
      <c r="H2678" s="265">
        <v>55.960000000000001</v>
      </c>
      <c r="I2678" s="266"/>
      <c r="J2678" s="262"/>
      <c r="K2678" s="262"/>
      <c r="L2678" s="267"/>
      <c r="M2678" s="268"/>
      <c r="N2678" s="269"/>
      <c r="O2678" s="269"/>
      <c r="P2678" s="269"/>
      <c r="Q2678" s="269"/>
      <c r="R2678" s="269"/>
      <c r="S2678" s="269"/>
      <c r="T2678" s="270"/>
      <c r="U2678" s="16"/>
      <c r="V2678" s="16"/>
      <c r="W2678" s="16"/>
      <c r="X2678" s="16"/>
      <c r="Y2678" s="16"/>
      <c r="Z2678" s="16"/>
      <c r="AA2678" s="16"/>
      <c r="AB2678" s="16"/>
      <c r="AC2678" s="16"/>
      <c r="AD2678" s="16"/>
      <c r="AE2678" s="16"/>
      <c r="AT2678" s="271" t="s">
        <v>222</v>
      </c>
      <c r="AU2678" s="271" t="s">
        <v>83</v>
      </c>
      <c r="AV2678" s="16" t="s">
        <v>106</v>
      </c>
      <c r="AW2678" s="16" t="s">
        <v>34</v>
      </c>
      <c r="AX2678" s="16" t="s">
        <v>74</v>
      </c>
      <c r="AY2678" s="271" t="s">
        <v>213</v>
      </c>
    </row>
    <row r="2679" s="13" customFormat="1">
      <c r="A2679" s="13"/>
      <c r="B2679" s="228"/>
      <c r="C2679" s="229"/>
      <c r="D2679" s="230" t="s">
        <v>222</v>
      </c>
      <c r="E2679" s="231" t="s">
        <v>19</v>
      </c>
      <c r="F2679" s="232" t="s">
        <v>650</v>
      </c>
      <c r="G2679" s="229"/>
      <c r="H2679" s="231" t="s">
        <v>19</v>
      </c>
      <c r="I2679" s="233"/>
      <c r="J2679" s="229"/>
      <c r="K2679" s="229"/>
      <c r="L2679" s="234"/>
      <c r="M2679" s="235"/>
      <c r="N2679" s="236"/>
      <c r="O2679" s="236"/>
      <c r="P2679" s="236"/>
      <c r="Q2679" s="236"/>
      <c r="R2679" s="236"/>
      <c r="S2679" s="236"/>
      <c r="T2679" s="237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38" t="s">
        <v>222</v>
      </c>
      <c r="AU2679" s="238" t="s">
        <v>83</v>
      </c>
      <c r="AV2679" s="13" t="s">
        <v>81</v>
      </c>
      <c r="AW2679" s="13" t="s">
        <v>34</v>
      </c>
      <c r="AX2679" s="13" t="s">
        <v>74</v>
      </c>
      <c r="AY2679" s="238" t="s">
        <v>213</v>
      </c>
    </row>
    <row r="2680" s="14" customFormat="1">
      <c r="A2680" s="14"/>
      <c r="B2680" s="239"/>
      <c r="C2680" s="240"/>
      <c r="D2680" s="230" t="s">
        <v>222</v>
      </c>
      <c r="E2680" s="241" t="s">
        <v>19</v>
      </c>
      <c r="F2680" s="242" t="s">
        <v>3603</v>
      </c>
      <c r="G2680" s="240"/>
      <c r="H2680" s="243">
        <v>8.4600000000000009</v>
      </c>
      <c r="I2680" s="244"/>
      <c r="J2680" s="240"/>
      <c r="K2680" s="240"/>
      <c r="L2680" s="245"/>
      <c r="M2680" s="246"/>
      <c r="N2680" s="247"/>
      <c r="O2680" s="247"/>
      <c r="P2680" s="247"/>
      <c r="Q2680" s="247"/>
      <c r="R2680" s="247"/>
      <c r="S2680" s="247"/>
      <c r="T2680" s="248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49" t="s">
        <v>222</v>
      </c>
      <c r="AU2680" s="249" t="s">
        <v>83</v>
      </c>
      <c r="AV2680" s="14" t="s">
        <v>83</v>
      </c>
      <c r="AW2680" s="14" t="s">
        <v>34</v>
      </c>
      <c r="AX2680" s="14" t="s">
        <v>74</v>
      </c>
      <c r="AY2680" s="249" t="s">
        <v>213</v>
      </c>
    </row>
    <row r="2681" s="14" customFormat="1">
      <c r="A2681" s="14"/>
      <c r="B2681" s="239"/>
      <c r="C2681" s="240"/>
      <c r="D2681" s="230" t="s">
        <v>222</v>
      </c>
      <c r="E2681" s="241" t="s">
        <v>19</v>
      </c>
      <c r="F2681" s="242" t="s">
        <v>3604</v>
      </c>
      <c r="G2681" s="240"/>
      <c r="H2681" s="243">
        <v>10.119999999999999</v>
      </c>
      <c r="I2681" s="244"/>
      <c r="J2681" s="240"/>
      <c r="K2681" s="240"/>
      <c r="L2681" s="245"/>
      <c r="M2681" s="246"/>
      <c r="N2681" s="247"/>
      <c r="O2681" s="247"/>
      <c r="P2681" s="247"/>
      <c r="Q2681" s="247"/>
      <c r="R2681" s="247"/>
      <c r="S2681" s="247"/>
      <c r="T2681" s="248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T2681" s="249" t="s">
        <v>222</v>
      </c>
      <c r="AU2681" s="249" t="s">
        <v>83</v>
      </c>
      <c r="AV2681" s="14" t="s">
        <v>83</v>
      </c>
      <c r="AW2681" s="14" t="s">
        <v>34</v>
      </c>
      <c r="AX2681" s="14" t="s">
        <v>74</v>
      </c>
      <c r="AY2681" s="249" t="s">
        <v>213</v>
      </c>
    </row>
    <row r="2682" s="14" customFormat="1">
      <c r="A2682" s="14"/>
      <c r="B2682" s="239"/>
      <c r="C2682" s="240"/>
      <c r="D2682" s="230" t="s">
        <v>222</v>
      </c>
      <c r="E2682" s="241" t="s">
        <v>19</v>
      </c>
      <c r="F2682" s="242" t="s">
        <v>3605</v>
      </c>
      <c r="G2682" s="240"/>
      <c r="H2682" s="243">
        <v>11.050000000000001</v>
      </c>
      <c r="I2682" s="244"/>
      <c r="J2682" s="240"/>
      <c r="K2682" s="240"/>
      <c r="L2682" s="245"/>
      <c r="M2682" s="246"/>
      <c r="N2682" s="247"/>
      <c r="O2682" s="247"/>
      <c r="P2682" s="247"/>
      <c r="Q2682" s="247"/>
      <c r="R2682" s="247"/>
      <c r="S2682" s="247"/>
      <c r="T2682" s="248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T2682" s="249" t="s">
        <v>222</v>
      </c>
      <c r="AU2682" s="249" t="s">
        <v>83</v>
      </c>
      <c r="AV2682" s="14" t="s">
        <v>83</v>
      </c>
      <c r="AW2682" s="14" t="s">
        <v>34</v>
      </c>
      <c r="AX2682" s="14" t="s">
        <v>74</v>
      </c>
      <c r="AY2682" s="249" t="s">
        <v>213</v>
      </c>
    </row>
    <row r="2683" s="14" customFormat="1">
      <c r="A2683" s="14"/>
      <c r="B2683" s="239"/>
      <c r="C2683" s="240"/>
      <c r="D2683" s="230" t="s">
        <v>222</v>
      </c>
      <c r="E2683" s="241" t="s">
        <v>19</v>
      </c>
      <c r="F2683" s="242" t="s">
        <v>3606</v>
      </c>
      <c r="G2683" s="240"/>
      <c r="H2683" s="243">
        <v>10.75</v>
      </c>
      <c r="I2683" s="244"/>
      <c r="J2683" s="240"/>
      <c r="K2683" s="240"/>
      <c r="L2683" s="245"/>
      <c r="M2683" s="246"/>
      <c r="N2683" s="247"/>
      <c r="O2683" s="247"/>
      <c r="P2683" s="247"/>
      <c r="Q2683" s="247"/>
      <c r="R2683" s="247"/>
      <c r="S2683" s="247"/>
      <c r="T2683" s="248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T2683" s="249" t="s">
        <v>222</v>
      </c>
      <c r="AU2683" s="249" t="s">
        <v>83</v>
      </c>
      <c r="AV2683" s="14" t="s">
        <v>83</v>
      </c>
      <c r="AW2683" s="14" t="s">
        <v>34</v>
      </c>
      <c r="AX2683" s="14" t="s">
        <v>74</v>
      </c>
      <c r="AY2683" s="249" t="s">
        <v>213</v>
      </c>
    </row>
    <row r="2684" s="14" customFormat="1">
      <c r="A2684" s="14"/>
      <c r="B2684" s="239"/>
      <c r="C2684" s="240"/>
      <c r="D2684" s="230" t="s">
        <v>222</v>
      </c>
      <c r="E2684" s="241" t="s">
        <v>19</v>
      </c>
      <c r="F2684" s="242" t="s">
        <v>3607</v>
      </c>
      <c r="G2684" s="240"/>
      <c r="H2684" s="243">
        <v>3.8999999999999999</v>
      </c>
      <c r="I2684" s="244"/>
      <c r="J2684" s="240"/>
      <c r="K2684" s="240"/>
      <c r="L2684" s="245"/>
      <c r="M2684" s="246"/>
      <c r="N2684" s="247"/>
      <c r="O2684" s="247"/>
      <c r="P2684" s="247"/>
      <c r="Q2684" s="247"/>
      <c r="R2684" s="247"/>
      <c r="S2684" s="247"/>
      <c r="T2684" s="248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49" t="s">
        <v>222</v>
      </c>
      <c r="AU2684" s="249" t="s">
        <v>83</v>
      </c>
      <c r="AV2684" s="14" t="s">
        <v>83</v>
      </c>
      <c r="AW2684" s="14" t="s">
        <v>34</v>
      </c>
      <c r="AX2684" s="14" t="s">
        <v>74</v>
      </c>
      <c r="AY2684" s="249" t="s">
        <v>213</v>
      </c>
    </row>
    <row r="2685" s="16" customFormat="1">
      <c r="A2685" s="16"/>
      <c r="B2685" s="261"/>
      <c r="C2685" s="262"/>
      <c r="D2685" s="230" t="s">
        <v>222</v>
      </c>
      <c r="E2685" s="263" t="s">
        <v>19</v>
      </c>
      <c r="F2685" s="264" t="s">
        <v>299</v>
      </c>
      <c r="G2685" s="262"/>
      <c r="H2685" s="265">
        <v>44.280000000000001</v>
      </c>
      <c r="I2685" s="266"/>
      <c r="J2685" s="262"/>
      <c r="K2685" s="262"/>
      <c r="L2685" s="267"/>
      <c r="M2685" s="268"/>
      <c r="N2685" s="269"/>
      <c r="O2685" s="269"/>
      <c r="P2685" s="269"/>
      <c r="Q2685" s="269"/>
      <c r="R2685" s="269"/>
      <c r="S2685" s="269"/>
      <c r="T2685" s="270"/>
      <c r="U2685" s="16"/>
      <c r="V2685" s="16"/>
      <c r="W2685" s="16"/>
      <c r="X2685" s="16"/>
      <c r="Y2685" s="16"/>
      <c r="Z2685" s="16"/>
      <c r="AA2685" s="16"/>
      <c r="AB2685" s="16"/>
      <c r="AC2685" s="16"/>
      <c r="AD2685" s="16"/>
      <c r="AE2685" s="16"/>
      <c r="AT2685" s="271" t="s">
        <v>222</v>
      </c>
      <c r="AU2685" s="271" t="s">
        <v>83</v>
      </c>
      <c r="AV2685" s="16" t="s">
        <v>106</v>
      </c>
      <c r="AW2685" s="16" t="s">
        <v>34</v>
      </c>
      <c r="AX2685" s="16" t="s">
        <v>74</v>
      </c>
      <c r="AY2685" s="271" t="s">
        <v>213</v>
      </c>
    </row>
    <row r="2686" s="15" customFormat="1">
      <c r="A2686" s="15"/>
      <c r="B2686" s="250"/>
      <c r="C2686" s="251"/>
      <c r="D2686" s="230" t="s">
        <v>222</v>
      </c>
      <c r="E2686" s="252" t="s">
        <v>19</v>
      </c>
      <c r="F2686" s="253" t="s">
        <v>228</v>
      </c>
      <c r="G2686" s="251"/>
      <c r="H2686" s="254">
        <v>144.24000000000001</v>
      </c>
      <c r="I2686" s="255"/>
      <c r="J2686" s="251"/>
      <c r="K2686" s="251"/>
      <c r="L2686" s="256"/>
      <c r="M2686" s="257"/>
      <c r="N2686" s="258"/>
      <c r="O2686" s="258"/>
      <c r="P2686" s="258"/>
      <c r="Q2686" s="258"/>
      <c r="R2686" s="258"/>
      <c r="S2686" s="258"/>
      <c r="T2686" s="259"/>
      <c r="U2686" s="15"/>
      <c r="V2686" s="15"/>
      <c r="W2686" s="15"/>
      <c r="X2686" s="15"/>
      <c r="Y2686" s="15"/>
      <c r="Z2686" s="15"/>
      <c r="AA2686" s="15"/>
      <c r="AB2686" s="15"/>
      <c r="AC2686" s="15"/>
      <c r="AD2686" s="15"/>
      <c r="AE2686" s="15"/>
      <c r="AT2686" s="260" t="s">
        <v>222</v>
      </c>
      <c r="AU2686" s="260" t="s">
        <v>83</v>
      </c>
      <c r="AV2686" s="15" t="s">
        <v>220</v>
      </c>
      <c r="AW2686" s="15" t="s">
        <v>34</v>
      </c>
      <c r="AX2686" s="15" t="s">
        <v>81</v>
      </c>
      <c r="AY2686" s="260" t="s">
        <v>213</v>
      </c>
    </row>
    <row r="2687" s="2" customFormat="1" ht="16.5" customHeight="1">
      <c r="A2687" s="40"/>
      <c r="B2687" s="41"/>
      <c r="C2687" s="215" t="s">
        <v>3608</v>
      </c>
      <c r="D2687" s="215" t="s">
        <v>215</v>
      </c>
      <c r="E2687" s="216" t="s">
        <v>3609</v>
      </c>
      <c r="F2687" s="217" t="s">
        <v>3610</v>
      </c>
      <c r="G2687" s="218" t="s">
        <v>236</v>
      </c>
      <c r="H2687" s="219">
        <v>92.683000000000007</v>
      </c>
      <c r="I2687" s="220"/>
      <c r="J2687" s="221">
        <f>ROUND(I2687*H2687,2)</f>
        <v>0</v>
      </c>
      <c r="K2687" s="217" t="s">
        <v>219</v>
      </c>
      <c r="L2687" s="46"/>
      <c r="M2687" s="222" t="s">
        <v>19</v>
      </c>
      <c r="N2687" s="223" t="s">
        <v>45</v>
      </c>
      <c r="O2687" s="86"/>
      <c r="P2687" s="224">
        <f>O2687*H2687</f>
        <v>0</v>
      </c>
      <c r="Q2687" s="224">
        <v>0.00012</v>
      </c>
      <c r="R2687" s="224">
        <f>Q2687*H2687</f>
        <v>0.011121960000000002</v>
      </c>
      <c r="S2687" s="224">
        <v>0</v>
      </c>
      <c r="T2687" s="225">
        <f>S2687*H2687</f>
        <v>0</v>
      </c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R2687" s="226" t="s">
        <v>309</v>
      </c>
      <c r="AT2687" s="226" t="s">
        <v>215</v>
      </c>
      <c r="AU2687" s="226" t="s">
        <v>83</v>
      </c>
      <c r="AY2687" s="19" t="s">
        <v>213</v>
      </c>
      <c r="BE2687" s="227">
        <f>IF(N2687="základní",J2687,0)</f>
        <v>0</v>
      </c>
      <c r="BF2687" s="227">
        <f>IF(N2687="snížená",J2687,0)</f>
        <v>0</v>
      </c>
      <c r="BG2687" s="227">
        <f>IF(N2687="zákl. přenesená",J2687,0)</f>
        <v>0</v>
      </c>
      <c r="BH2687" s="227">
        <f>IF(N2687="sníž. přenesená",J2687,0)</f>
        <v>0</v>
      </c>
      <c r="BI2687" s="227">
        <f>IF(N2687="nulová",J2687,0)</f>
        <v>0</v>
      </c>
      <c r="BJ2687" s="19" t="s">
        <v>81</v>
      </c>
      <c r="BK2687" s="227">
        <f>ROUND(I2687*H2687,2)</f>
        <v>0</v>
      </c>
      <c r="BL2687" s="19" t="s">
        <v>309</v>
      </c>
      <c r="BM2687" s="226" t="s">
        <v>3611</v>
      </c>
    </row>
    <row r="2688" s="13" customFormat="1">
      <c r="A2688" s="13"/>
      <c r="B2688" s="228"/>
      <c r="C2688" s="229"/>
      <c r="D2688" s="230" t="s">
        <v>222</v>
      </c>
      <c r="E2688" s="231" t="s">
        <v>19</v>
      </c>
      <c r="F2688" s="232" t="s">
        <v>271</v>
      </c>
      <c r="G2688" s="229"/>
      <c r="H2688" s="231" t="s">
        <v>19</v>
      </c>
      <c r="I2688" s="233"/>
      <c r="J2688" s="229"/>
      <c r="K2688" s="229"/>
      <c r="L2688" s="234"/>
      <c r="M2688" s="235"/>
      <c r="N2688" s="236"/>
      <c r="O2688" s="236"/>
      <c r="P2688" s="236"/>
      <c r="Q2688" s="236"/>
      <c r="R2688" s="236"/>
      <c r="S2688" s="236"/>
      <c r="T2688" s="237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38" t="s">
        <v>222</v>
      </c>
      <c r="AU2688" s="238" t="s">
        <v>83</v>
      </c>
      <c r="AV2688" s="13" t="s">
        <v>81</v>
      </c>
      <c r="AW2688" s="13" t="s">
        <v>34</v>
      </c>
      <c r="AX2688" s="13" t="s">
        <v>74</v>
      </c>
      <c r="AY2688" s="238" t="s">
        <v>213</v>
      </c>
    </row>
    <row r="2689" s="14" customFormat="1">
      <c r="A2689" s="14"/>
      <c r="B2689" s="239"/>
      <c r="C2689" s="240"/>
      <c r="D2689" s="230" t="s">
        <v>222</v>
      </c>
      <c r="E2689" s="241" t="s">
        <v>19</v>
      </c>
      <c r="F2689" s="242" t="s">
        <v>1919</v>
      </c>
      <c r="G2689" s="240"/>
      <c r="H2689" s="243">
        <v>24.024000000000001</v>
      </c>
      <c r="I2689" s="244"/>
      <c r="J2689" s="240"/>
      <c r="K2689" s="240"/>
      <c r="L2689" s="245"/>
      <c r="M2689" s="246"/>
      <c r="N2689" s="247"/>
      <c r="O2689" s="247"/>
      <c r="P2689" s="247"/>
      <c r="Q2689" s="247"/>
      <c r="R2689" s="247"/>
      <c r="S2689" s="247"/>
      <c r="T2689" s="248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49" t="s">
        <v>222</v>
      </c>
      <c r="AU2689" s="249" t="s">
        <v>83</v>
      </c>
      <c r="AV2689" s="14" t="s">
        <v>83</v>
      </c>
      <c r="AW2689" s="14" t="s">
        <v>34</v>
      </c>
      <c r="AX2689" s="14" t="s">
        <v>74</v>
      </c>
      <c r="AY2689" s="249" t="s">
        <v>213</v>
      </c>
    </row>
    <row r="2690" s="14" customFormat="1">
      <c r="A2690" s="14"/>
      <c r="B2690" s="239"/>
      <c r="C2690" s="240"/>
      <c r="D2690" s="230" t="s">
        <v>222</v>
      </c>
      <c r="E2690" s="241" t="s">
        <v>19</v>
      </c>
      <c r="F2690" s="242" t="s">
        <v>1853</v>
      </c>
      <c r="G2690" s="240"/>
      <c r="H2690" s="243">
        <v>39.231999999999999</v>
      </c>
      <c r="I2690" s="244"/>
      <c r="J2690" s="240"/>
      <c r="K2690" s="240"/>
      <c r="L2690" s="245"/>
      <c r="M2690" s="246"/>
      <c r="N2690" s="247"/>
      <c r="O2690" s="247"/>
      <c r="P2690" s="247"/>
      <c r="Q2690" s="247"/>
      <c r="R2690" s="247"/>
      <c r="S2690" s="247"/>
      <c r="T2690" s="248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49" t="s">
        <v>222</v>
      </c>
      <c r="AU2690" s="249" t="s">
        <v>83</v>
      </c>
      <c r="AV2690" s="14" t="s">
        <v>83</v>
      </c>
      <c r="AW2690" s="14" t="s">
        <v>34</v>
      </c>
      <c r="AX2690" s="14" t="s">
        <v>74</v>
      </c>
      <c r="AY2690" s="249" t="s">
        <v>213</v>
      </c>
    </row>
    <row r="2691" s="14" customFormat="1">
      <c r="A2691" s="14"/>
      <c r="B2691" s="239"/>
      <c r="C2691" s="240"/>
      <c r="D2691" s="230" t="s">
        <v>222</v>
      </c>
      <c r="E2691" s="241" t="s">
        <v>19</v>
      </c>
      <c r="F2691" s="242" t="s">
        <v>1854</v>
      </c>
      <c r="G2691" s="240"/>
      <c r="H2691" s="243">
        <v>29.427</v>
      </c>
      <c r="I2691" s="244"/>
      <c r="J2691" s="240"/>
      <c r="K2691" s="240"/>
      <c r="L2691" s="245"/>
      <c r="M2691" s="246"/>
      <c r="N2691" s="247"/>
      <c r="O2691" s="247"/>
      <c r="P2691" s="247"/>
      <c r="Q2691" s="247"/>
      <c r="R2691" s="247"/>
      <c r="S2691" s="247"/>
      <c r="T2691" s="248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T2691" s="249" t="s">
        <v>222</v>
      </c>
      <c r="AU2691" s="249" t="s">
        <v>83</v>
      </c>
      <c r="AV2691" s="14" t="s">
        <v>83</v>
      </c>
      <c r="AW2691" s="14" t="s">
        <v>34</v>
      </c>
      <c r="AX2691" s="14" t="s">
        <v>74</v>
      </c>
      <c r="AY2691" s="249" t="s">
        <v>213</v>
      </c>
    </row>
    <row r="2692" s="15" customFormat="1">
      <c r="A2692" s="15"/>
      <c r="B2692" s="250"/>
      <c r="C2692" s="251"/>
      <c r="D2692" s="230" t="s">
        <v>222</v>
      </c>
      <c r="E2692" s="252" t="s">
        <v>19</v>
      </c>
      <c r="F2692" s="253" t="s">
        <v>228</v>
      </c>
      <c r="G2692" s="251"/>
      <c r="H2692" s="254">
        <v>92.683000000000007</v>
      </c>
      <c r="I2692" s="255"/>
      <c r="J2692" s="251"/>
      <c r="K2692" s="251"/>
      <c r="L2692" s="256"/>
      <c r="M2692" s="257"/>
      <c r="N2692" s="258"/>
      <c r="O2692" s="258"/>
      <c r="P2692" s="258"/>
      <c r="Q2692" s="258"/>
      <c r="R2692" s="258"/>
      <c r="S2692" s="258"/>
      <c r="T2692" s="259"/>
      <c r="U2692" s="15"/>
      <c r="V2692" s="15"/>
      <c r="W2692" s="15"/>
      <c r="X2692" s="15"/>
      <c r="Y2692" s="15"/>
      <c r="Z2692" s="15"/>
      <c r="AA2692" s="15"/>
      <c r="AB2692" s="15"/>
      <c r="AC2692" s="15"/>
      <c r="AD2692" s="15"/>
      <c r="AE2692" s="15"/>
      <c r="AT2692" s="260" t="s">
        <v>222</v>
      </c>
      <c r="AU2692" s="260" t="s">
        <v>83</v>
      </c>
      <c r="AV2692" s="15" t="s">
        <v>220</v>
      </c>
      <c r="AW2692" s="15" t="s">
        <v>34</v>
      </c>
      <c r="AX2692" s="15" t="s">
        <v>81</v>
      </c>
      <c r="AY2692" s="260" t="s">
        <v>213</v>
      </c>
    </row>
    <row r="2693" s="2" customFormat="1">
      <c r="A2693" s="40"/>
      <c r="B2693" s="41"/>
      <c r="C2693" s="215" t="s">
        <v>3612</v>
      </c>
      <c r="D2693" s="215" t="s">
        <v>215</v>
      </c>
      <c r="E2693" s="216" t="s">
        <v>3613</v>
      </c>
      <c r="F2693" s="217" t="s">
        <v>3614</v>
      </c>
      <c r="G2693" s="218" t="s">
        <v>1808</v>
      </c>
      <c r="H2693" s="282"/>
      <c r="I2693" s="220"/>
      <c r="J2693" s="221">
        <f>ROUND(I2693*H2693,2)</f>
        <v>0</v>
      </c>
      <c r="K2693" s="217" t="s">
        <v>219</v>
      </c>
      <c r="L2693" s="46"/>
      <c r="M2693" s="222" t="s">
        <v>19</v>
      </c>
      <c r="N2693" s="223" t="s">
        <v>45</v>
      </c>
      <c r="O2693" s="86"/>
      <c r="P2693" s="224">
        <f>O2693*H2693</f>
        <v>0</v>
      </c>
      <c r="Q2693" s="224">
        <v>0</v>
      </c>
      <c r="R2693" s="224">
        <f>Q2693*H2693</f>
        <v>0</v>
      </c>
      <c r="S2693" s="224">
        <v>0</v>
      </c>
      <c r="T2693" s="225">
        <f>S2693*H2693</f>
        <v>0</v>
      </c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R2693" s="226" t="s">
        <v>309</v>
      </c>
      <c r="AT2693" s="226" t="s">
        <v>215</v>
      </c>
      <c r="AU2693" s="226" t="s">
        <v>83</v>
      </c>
      <c r="AY2693" s="19" t="s">
        <v>213</v>
      </c>
      <c r="BE2693" s="227">
        <f>IF(N2693="základní",J2693,0)</f>
        <v>0</v>
      </c>
      <c r="BF2693" s="227">
        <f>IF(N2693="snížená",J2693,0)</f>
        <v>0</v>
      </c>
      <c r="BG2693" s="227">
        <f>IF(N2693="zákl. přenesená",J2693,0)</f>
        <v>0</v>
      </c>
      <c r="BH2693" s="227">
        <f>IF(N2693="sníž. přenesená",J2693,0)</f>
        <v>0</v>
      </c>
      <c r="BI2693" s="227">
        <f>IF(N2693="nulová",J2693,0)</f>
        <v>0</v>
      </c>
      <c r="BJ2693" s="19" t="s">
        <v>81</v>
      </c>
      <c r="BK2693" s="227">
        <f>ROUND(I2693*H2693,2)</f>
        <v>0</v>
      </c>
      <c r="BL2693" s="19" t="s">
        <v>309</v>
      </c>
      <c r="BM2693" s="226" t="s">
        <v>3615</v>
      </c>
    </row>
    <row r="2694" s="12" customFormat="1" ht="22.8" customHeight="1">
      <c r="A2694" s="12"/>
      <c r="B2694" s="199"/>
      <c r="C2694" s="200"/>
      <c r="D2694" s="201" t="s">
        <v>73</v>
      </c>
      <c r="E2694" s="213" t="s">
        <v>3616</v>
      </c>
      <c r="F2694" s="213" t="s">
        <v>3617</v>
      </c>
      <c r="G2694" s="200"/>
      <c r="H2694" s="200"/>
      <c r="I2694" s="203"/>
      <c r="J2694" s="214">
        <f>BK2694</f>
        <v>0</v>
      </c>
      <c r="K2694" s="200"/>
      <c r="L2694" s="205"/>
      <c r="M2694" s="206"/>
      <c r="N2694" s="207"/>
      <c r="O2694" s="207"/>
      <c r="P2694" s="208">
        <f>SUM(P2695:P2729)</f>
        <v>0</v>
      </c>
      <c r="Q2694" s="207"/>
      <c r="R2694" s="208">
        <f>SUM(R2695:R2729)</f>
        <v>1.5655790400000003</v>
      </c>
      <c r="S2694" s="207"/>
      <c r="T2694" s="209">
        <f>SUM(T2695:T2729)</f>
        <v>0</v>
      </c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  <c r="AR2694" s="210" t="s">
        <v>83</v>
      </c>
      <c r="AT2694" s="211" t="s">
        <v>73</v>
      </c>
      <c r="AU2694" s="211" t="s">
        <v>81</v>
      </c>
      <c r="AY2694" s="210" t="s">
        <v>213</v>
      </c>
      <c r="BK2694" s="212">
        <f>SUM(BK2695:BK2729)</f>
        <v>0</v>
      </c>
    </row>
    <row r="2695" s="2" customFormat="1">
      <c r="A2695" s="40"/>
      <c r="B2695" s="41"/>
      <c r="C2695" s="215" t="s">
        <v>3618</v>
      </c>
      <c r="D2695" s="215" t="s">
        <v>215</v>
      </c>
      <c r="E2695" s="216" t="s">
        <v>3619</v>
      </c>
      <c r="F2695" s="217" t="s">
        <v>3620</v>
      </c>
      <c r="G2695" s="218" t="s">
        <v>338</v>
      </c>
      <c r="H2695" s="219">
        <v>117.261</v>
      </c>
      <c r="I2695" s="220"/>
      <c r="J2695" s="221">
        <f>ROUND(I2695*H2695,2)</f>
        <v>0</v>
      </c>
      <c r="K2695" s="217" t="s">
        <v>219</v>
      </c>
      <c r="L2695" s="46"/>
      <c r="M2695" s="222" t="s">
        <v>19</v>
      </c>
      <c r="N2695" s="223" t="s">
        <v>45</v>
      </c>
      <c r="O2695" s="86"/>
      <c r="P2695" s="224">
        <f>O2695*H2695</f>
        <v>0</v>
      </c>
      <c r="Q2695" s="224">
        <v>0.0019</v>
      </c>
      <c r="R2695" s="224">
        <f>Q2695*H2695</f>
        <v>0.22279589999999999</v>
      </c>
      <c r="S2695" s="224">
        <v>0</v>
      </c>
      <c r="T2695" s="225">
        <f>S2695*H2695</f>
        <v>0</v>
      </c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R2695" s="226" t="s">
        <v>309</v>
      </c>
      <c r="AT2695" s="226" t="s">
        <v>215</v>
      </c>
      <c r="AU2695" s="226" t="s">
        <v>83</v>
      </c>
      <c r="AY2695" s="19" t="s">
        <v>213</v>
      </c>
      <c r="BE2695" s="227">
        <f>IF(N2695="základní",J2695,0)</f>
        <v>0</v>
      </c>
      <c r="BF2695" s="227">
        <f>IF(N2695="snížená",J2695,0)</f>
        <v>0</v>
      </c>
      <c r="BG2695" s="227">
        <f>IF(N2695="zákl. přenesená",J2695,0)</f>
        <v>0</v>
      </c>
      <c r="BH2695" s="227">
        <f>IF(N2695="sníž. přenesená",J2695,0)</f>
        <v>0</v>
      </c>
      <c r="BI2695" s="227">
        <f>IF(N2695="nulová",J2695,0)</f>
        <v>0</v>
      </c>
      <c r="BJ2695" s="19" t="s">
        <v>81</v>
      </c>
      <c r="BK2695" s="227">
        <f>ROUND(I2695*H2695,2)</f>
        <v>0</v>
      </c>
      <c r="BL2695" s="19" t="s">
        <v>309</v>
      </c>
      <c r="BM2695" s="226" t="s">
        <v>3621</v>
      </c>
    </row>
    <row r="2696" s="13" customFormat="1">
      <c r="A2696" s="13"/>
      <c r="B2696" s="228"/>
      <c r="C2696" s="229"/>
      <c r="D2696" s="230" t="s">
        <v>222</v>
      </c>
      <c r="E2696" s="231" t="s">
        <v>19</v>
      </c>
      <c r="F2696" s="232" t="s">
        <v>271</v>
      </c>
      <c r="G2696" s="229"/>
      <c r="H2696" s="231" t="s">
        <v>19</v>
      </c>
      <c r="I2696" s="233"/>
      <c r="J2696" s="229"/>
      <c r="K2696" s="229"/>
      <c r="L2696" s="234"/>
      <c r="M2696" s="235"/>
      <c r="N2696" s="236"/>
      <c r="O2696" s="236"/>
      <c r="P2696" s="236"/>
      <c r="Q2696" s="236"/>
      <c r="R2696" s="236"/>
      <c r="S2696" s="236"/>
      <c r="T2696" s="237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38" t="s">
        <v>222</v>
      </c>
      <c r="AU2696" s="238" t="s">
        <v>83</v>
      </c>
      <c r="AV2696" s="13" t="s">
        <v>81</v>
      </c>
      <c r="AW2696" s="13" t="s">
        <v>34</v>
      </c>
      <c r="AX2696" s="13" t="s">
        <v>74</v>
      </c>
      <c r="AY2696" s="238" t="s">
        <v>213</v>
      </c>
    </row>
    <row r="2697" s="14" customFormat="1">
      <c r="A2697" s="14"/>
      <c r="B2697" s="239"/>
      <c r="C2697" s="240"/>
      <c r="D2697" s="230" t="s">
        <v>222</v>
      </c>
      <c r="E2697" s="241" t="s">
        <v>19</v>
      </c>
      <c r="F2697" s="242" t="s">
        <v>3622</v>
      </c>
      <c r="G2697" s="240"/>
      <c r="H2697" s="243">
        <v>45.759999999999998</v>
      </c>
      <c r="I2697" s="244"/>
      <c r="J2697" s="240"/>
      <c r="K2697" s="240"/>
      <c r="L2697" s="245"/>
      <c r="M2697" s="246"/>
      <c r="N2697" s="247"/>
      <c r="O2697" s="247"/>
      <c r="P2697" s="247"/>
      <c r="Q2697" s="247"/>
      <c r="R2697" s="247"/>
      <c r="S2697" s="247"/>
      <c r="T2697" s="248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49" t="s">
        <v>222</v>
      </c>
      <c r="AU2697" s="249" t="s">
        <v>83</v>
      </c>
      <c r="AV2697" s="14" t="s">
        <v>83</v>
      </c>
      <c r="AW2697" s="14" t="s">
        <v>34</v>
      </c>
      <c r="AX2697" s="14" t="s">
        <v>74</v>
      </c>
      <c r="AY2697" s="249" t="s">
        <v>213</v>
      </c>
    </row>
    <row r="2698" s="14" customFormat="1">
      <c r="A2698" s="14"/>
      <c r="B2698" s="239"/>
      <c r="C2698" s="240"/>
      <c r="D2698" s="230" t="s">
        <v>222</v>
      </c>
      <c r="E2698" s="241" t="s">
        <v>19</v>
      </c>
      <c r="F2698" s="242" t="s">
        <v>3623</v>
      </c>
      <c r="G2698" s="240"/>
      <c r="H2698" s="243">
        <v>49.170999999999999</v>
      </c>
      <c r="I2698" s="244"/>
      <c r="J2698" s="240"/>
      <c r="K2698" s="240"/>
      <c r="L2698" s="245"/>
      <c r="M2698" s="246"/>
      <c r="N2698" s="247"/>
      <c r="O2698" s="247"/>
      <c r="P2698" s="247"/>
      <c r="Q2698" s="247"/>
      <c r="R2698" s="247"/>
      <c r="S2698" s="247"/>
      <c r="T2698" s="248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49" t="s">
        <v>222</v>
      </c>
      <c r="AU2698" s="249" t="s">
        <v>83</v>
      </c>
      <c r="AV2698" s="14" t="s">
        <v>83</v>
      </c>
      <c r="AW2698" s="14" t="s">
        <v>34</v>
      </c>
      <c r="AX2698" s="14" t="s">
        <v>74</v>
      </c>
      <c r="AY2698" s="249" t="s">
        <v>213</v>
      </c>
    </row>
    <row r="2699" s="14" customFormat="1">
      <c r="A2699" s="14"/>
      <c r="B2699" s="239"/>
      <c r="C2699" s="240"/>
      <c r="D2699" s="230" t="s">
        <v>222</v>
      </c>
      <c r="E2699" s="241" t="s">
        <v>19</v>
      </c>
      <c r="F2699" s="242" t="s">
        <v>3624</v>
      </c>
      <c r="G2699" s="240"/>
      <c r="H2699" s="243">
        <v>22.329999999999998</v>
      </c>
      <c r="I2699" s="244"/>
      <c r="J2699" s="240"/>
      <c r="K2699" s="240"/>
      <c r="L2699" s="245"/>
      <c r="M2699" s="246"/>
      <c r="N2699" s="247"/>
      <c r="O2699" s="247"/>
      <c r="P2699" s="247"/>
      <c r="Q2699" s="247"/>
      <c r="R2699" s="247"/>
      <c r="S2699" s="247"/>
      <c r="T2699" s="248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49" t="s">
        <v>222</v>
      </c>
      <c r="AU2699" s="249" t="s">
        <v>83</v>
      </c>
      <c r="AV2699" s="14" t="s">
        <v>83</v>
      </c>
      <c r="AW2699" s="14" t="s">
        <v>34</v>
      </c>
      <c r="AX2699" s="14" t="s">
        <v>74</v>
      </c>
      <c r="AY2699" s="249" t="s">
        <v>213</v>
      </c>
    </row>
    <row r="2700" s="15" customFormat="1">
      <c r="A2700" s="15"/>
      <c r="B2700" s="250"/>
      <c r="C2700" s="251"/>
      <c r="D2700" s="230" t="s">
        <v>222</v>
      </c>
      <c r="E2700" s="252" t="s">
        <v>19</v>
      </c>
      <c r="F2700" s="253" t="s">
        <v>228</v>
      </c>
      <c r="G2700" s="251"/>
      <c r="H2700" s="254">
        <v>117.261</v>
      </c>
      <c r="I2700" s="255"/>
      <c r="J2700" s="251"/>
      <c r="K2700" s="251"/>
      <c r="L2700" s="256"/>
      <c r="M2700" s="257"/>
      <c r="N2700" s="258"/>
      <c r="O2700" s="258"/>
      <c r="P2700" s="258"/>
      <c r="Q2700" s="258"/>
      <c r="R2700" s="258"/>
      <c r="S2700" s="258"/>
      <c r="T2700" s="259"/>
      <c r="U2700" s="15"/>
      <c r="V2700" s="15"/>
      <c r="W2700" s="15"/>
      <c r="X2700" s="15"/>
      <c r="Y2700" s="15"/>
      <c r="Z2700" s="15"/>
      <c r="AA2700" s="15"/>
      <c r="AB2700" s="15"/>
      <c r="AC2700" s="15"/>
      <c r="AD2700" s="15"/>
      <c r="AE2700" s="15"/>
      <c r="AT2700" s="260" t="s">
        <v>222</v>
      </c>
      <c r="AU2700" s="260" t="s">
        <v>83</v>
      </c>
      <c r="AV2700" s="15" t="s">
        <v>220</v>
      </c>
      <c r="AW2700" s="15" t="s">
        <v>34</v>
      </c>
      <c r="AX2700" s="15" t="s">
        <v>81</v>
      </c>
      <c r="AY2700" s="260" t="s">
        <v>213</v>
      </c>
    </row>
    <row r="2701" s="2" customFormat="1" ht="16.5" customHeight="1">
      <c r="A2701" s="40"/>
      <c r="B2701" s="41"/>
      <c r="C2701" s="272" t="s">
        <v>3625</v>
      </c>
      <c r="D2701" s="272" t="s">
        <v>310</v>
      </c>
      <c r="E2701" s="273" t="s">
        <v>3626</v>
      </c>
      <c r="F2701" s="274" t="s">
        <v>3627</v>
      </c>
      <c r="G2701" s="275" t="s">
        <v>501</v>
      </c>
      <c r="H2701" s="276">
        <v>478</v>
      </c>
      <c r="I2701" s="277"/>
      <c r="J2701" s="278">
        <f>ROUND(I2701*H2701,2)</f>
        <v>0</v>
      </c>
      <c r="K2701" s="274" t="s">
        <v>19</v>
      </c>
      <c r="L2701" s="279"/>
      <c r="M2701" s="280" t="s">
        <v>19</v>
      </c>
      <c r="N2701" s="281" t="s">
        <v>45</v>
      </c>
      <c r="O2701" s="86"/>
      <c r="P2701" s="224">
        <f>O2701*H2701</f>
        <v>0</v>
      </c>
      <c r="Q2701" s="224">
        <v>0</v>
      </c>
      <c r="R2701" s="224">
        <f>Q2701*H2701</f>
        <v>0</v>
      </c>
      <c r="S2701" s="224">
        <v>0</v>
      </c>
      <c r="T2701" s="225">
        <f>S2701*H2701</f>
        <v>0</v>
      </c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R2701" s="226" t="s">
        <v>397</v>
      </c>
      <c r="AT2701" s="226" t="s">
        <v>310</v>
      </c>
      <c r="AU2701" s="226" t="s">
        <v>83</v>
      </c>
      <c r="AY2701" s="19" t="s">
        <v>213</v>
      </c>
      <c r="BE2701" s="227">
        <f>IF(N2701="základní",J2701,0)</f>
        <v>0</v>
      </c>
      <c r="BF2701" s="227">
        <f>IF(N2701="snížená",J2701,0)</f>
        <v>0</v>
      </c>
      <c r="BG2701" s="227">
        <f>IF(N2701="zákl. přenesená",J2701,0)</f>
        <v>0</v>
      </c>
      <c r="BH2701" s="227">
        <f>IF(N2701="sníž. přenesená",J2701,0)</f>
        <v>0</v>
      </c>
      <c r="BI2701" s="227">
        <f>IF(N2701="nulová",J2701,0)</f>
        <v>0</v>
      </c>
      <c r="BJ2701" s="19" t="s">
        <v>81</v>
      </c>
      <c r="BK2701" s="227">
        <f>ROUND(I2701*H2701,2)</f>
        <v>0</v>
      </c>
      <c r="BL2701" s="19" t="s">
        <v>309</v>
      </c>
      <c r="BM2701" s="226" t="s">
        <v>3628</v>
      </c>
    </row>
    <row r="2702" s="14" customFormat="1">
      <c r="A2702" s="14"/>
      <c r="B2702" s="239"/>
      <c r="C2702" s="240"/>
      <c r="D2702" s="230" t="s">
        <v>222</v>
      </c>
      <c r="E2702" s="241" t="s">
        <v>19</v>
      </c>
      <c r="F2702" s="242" t="s">
        <v>3629</v>
      </c>
      <c r="G2702" s="240"/>
      <c r="H2702" s="243">
        <v>477.73000000000002</v>
      </c>
      <c r="I2702" s="244"/>
      <c r="J2702" s="240"/>
      <c r="K2702" s="240"/>
      <c r="L2702" s="245"/>
      <c r="M2702" s="246"/>
      <c r="N2702" s="247"/>
      <c r="O2702" s="247"/>
      <c r="P2702" s="247"/>
      <c r="Q2702" s="247"/>
      <c r="R2702" s="247"/>
      <c r="S2702" s="247"/>
      <c r="T2702" s="248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49" t="s">
        <v>222</v>
      </c>
      <c r="AU2702" s="249" t="s">
        <v>83</v>
      </c>
      <c r="AV2702" s="14" t="s">
        <v>83</v>
      </c>
      <c r="AW2702" s="14" t="s">
        <v>34</v>
      </c>
      <c r="AX2702" s="14" t="s">
        <v>74</v>
      </c>
      <c r="AY2702" s="249" t="s">
        <v>213</v>
      </c>
    </row>
    <row r="2703" s="14" customFormat="1">
      <c r="A2703" s="14"/>
      <c r="B2703" s="239"/>
      <c r="C2703" s="240"/>
      <c r="D2703" s="230" t="s">
        <v>222</v>
      </c>
      <c r="E2703" s="241" t="s">
        <v>19</v>
      </c>
      <c r="F2703" s="242" t="s">
        <v>3108</v>
      </c>
      <c r="G2703" s="240"/>
      <c r="H2703" s="243">
        <v>478</v>
      </c>
      <c r="I2703" s="244"/>
      <c r="J2703" s="240"/>
      <c r="K2703" s="240"/>
      <c r="L2703" s="245"/>
      <c r="M2703" s="246"/>
      <c r="N2703" s="247"/>
      <c r="O2703" s="247"/>
      <c r="P2703" s="247"/>
      <c r="Q2703" s="247"/>
      <c r="R2703" s="247"/>
      <c r="S2703" s="247"/>
      <c r="T2703" s="248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T2703" s="249" t="s">
        <v>222</v>
      </c>
      <c r="AU2703" s="249" t="s">
        <v>83</v>
      </c>
      <c r="AV2703" s="14" t="s">
        <v>83</v>
      </c>
      <c r="AW2703" s="14" t="s">
        <v>34</v>
      </c>
      <c r="AX2703" s="14" t="s">
        <v>81</v>
      </c>
      <c r="AY2703" s="249" t="s">
        <v>213</v>
      </c>
    </row>
    <row r="2704" s="2" customFormat="1">
      <c r="A2704" s="40"/>
      <c r="B2704" s="41"/>
      <c r="C2704" s="215" t="s">
        <v>3630</v>
      </c>
      <c r="D2704" s="215" t="s">
        <v>215</v>
      </c>
      <c r="E2704" s="216" t="s">
        <v>3631</v>
      </c>
      <c r="F2704" s="217" t="s">
        <v>3632</v>
      </c>
      <c r="G2704" s="218" t="s">
        <v>236</v>
      </c>
      <c r="H2704" s="219">
        <v>136.18600000000001</v>
      </c>
      <c r="I2704" s="220"/>
      <c r="J2704" s="221">
        <f>ROUND(I2704*H2704,2)</f>
        <v>0</v>
      </c>
      <c r="K2704" s="217" t="s">
        <v>219</v>
      </c>
      <c r="L2704" s="46"/>
      <c r="M2704" s="222" t="s">
        <v>19</v>
      </c>
      <c r="N2704" s="223" t="s">
        <v>45</v>
      </c>
      <c r="O2704" s="86"/>
      <c r="P2704" s="224">
        <f>O2704*H2704</f>
        <v>0</v>
      </c>
      <c r="Q2704" s="224">
        <v>0.0094999999999999998</v>
      </c>
      <c r="R2704" s="224">
        <f>Q2704*H2704</f>
        <v>1.2937670000000001</v>
      </c>
      <c r="S2704" s="224">
        <v>0</v>
      </c>
      <c r="T2704" s="225">
        <f>S2704*H2704</f>
        <v>0</v>
      </c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R2704" s="226" t="s">
        <v>309</v>
      </c>
      <c r="AT2704" s="226" t="s">
        <v>215</v>
      </c>
      <c r="AU2704" s="226" t="s">
        <v>83</v>
      </c>
      <c r="AY2704" s="19" t="s">
        <v>213</v>
      </c>
      <c r="BE2704" s="227">
        <f>IF(N2704="základní",J2704,0)</f>
        <v>0</v>
      </c>
      <c r="BF2704" s="227">
        <f>IF(N2704="snížená",J2704,0)</f>
        <v>0</v>
      </c>
      <c r="BG2704" s="227">
        <f>IF(N2704="zákl. přenesená",J2704,0)</f>
        <v>0</v>
      </c>
      <c r="BH2704" s="227">
        <f>IF(N2704="sníž. přenesená",J2704,0)</f>
        <v>0</v>
      </c>
      <c r="BI2704" s="227">
        <f>IF(N2704="nulová",J2704,0)</f>
        <v>0</v>
      </c>
      <c r="BJ2704" s="19" t="s">
        <v>81</v>
      </c>
      <c r="BK2704" s="227">
        <f>ROUND(I2704*H2704,2)</f>
        <v>0</v>
      </c>
      <c r="BL2704" s="19" t="s">
        <v>309</v>
      </c>
      <c r="BM2704" s="226" t="s">
        <v>3633</v>
      </c>
    </row>
    <row r="2705" s="13" customFormat="1">
      <c r="A2705" s="13"/>
      <c r="B2705" s="228"/>
      <c r="C2705" s="229"/>
      <c r="D2705" s="230" t="s">
        <v>222</v>
      </c>
      <c r="E2705" s="231" t="s">
        <v>19</v>
      </c>
      <c r="F2705" s="232" t="s">
        <v>271</v>
      </c>
      <c r="G2705" s="229"/>
      <c r="H2705" s="231" t="s">
        <v>19</v>
      </c>
      <c r="I2705" s="233"/>
      <c r="J2705" s="229"/>
      <c r="K2705" s="229"/>
      <c r="L2705" s="234"/>
      <c r="M2705" s="235"/>
      <c r="N2705" s="236"/>
      <c r="O2705" s="236"/>
      <c r="P2705" s="236"/>
      <c r="Q2705" s="236"/>
      <c r="R2705" s="236"/>
      <c r="S2705" s="236"/>
      <c r="T2705" s="237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38" t="s">
        <v>222</v>
      </c>
      <c r="AU2705" s="238" t="s">
        <v>83</v>
      </c>
      <c r="AV2705" s="13" t="s">
        <v>81</v>
      </c>
      <c r="AW2705" s="13" t="s">
        <v>34</v>
      </c>
      <c r="AX2705" s="13" t="s">
        <v>74</v>
      </c>
      <c r="AY2705" s="238" t="s">
        <v>213</v>
      </c>
    </row>
    <row r="2706" s="14" customFormat="1">
      <c r="A2706" s="14"/>
      <c r="B2706" s="239"/>
      <c r="C2706" s="240"/>
      <c r="D2706" s="230" t="s">
        <v>222</v>
      </c>
      <c r="E2706" s="241" t="s">
        <v>19</v>
      </c>
      <c r="F2706" s="242" t="s">
        <v>1220</v>
      </c>
      <c r="G2706" s="240"/>
      <c r="H2706" s="243">
        <v>66.370999999999995</v>
      </c>
      <c r="I2706" s="244"/>
      <c r="J2706" s="240"/>
      <c r="K2706" s="240"/>
      <c r="L2706" s="245"/>
      <c r="M2706" s="246"/>
      <c r="N2706" s="247"/>
      <c r="O2706" s="247"/>
      <c r="P2706" s="247"/>
      <c r="Q2706" s="247"/>
      <c r="R2706" s="247"/>
      <c r="S2706" s="247"/>
      <c r="T2706" s="248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49" t="s">
        <v>222</v>
      </c>
      <c r="AU2706" s="249" t="s">
        <v>83</v>
      </c>
      <c r="AV2706" s="14" t="s">
        <v>83</v>
      </c>
      <c r="AW2706" s="14" t="s">
        <v>34</v>
      </c>
      <c r="AX2706" s="14" t="s">
        <v>74</v>
      </c>
      <c r="AY2706" s="249" t="s">
        <v>213</v>
      </c>
    </row>
    <row r="2707" s="14" customFormat="1">
      <c r="A2707" s="14"/>
      <c r="B2707" s="239"/>
      <c r="C2707" s="240"/>
      <c r="D2707" s="230" t="s">
        <v>222</v>
      </c>
      <c r="E2707" s="241" t="s">
        <v>19</v>
      </c>
      <c r="F2707" s="242" t="s">
        <v>3634</v>
      </c>
      <c r="G2707" s="240"/>
      <c r="H2707" s="243">
        <v>47.411000000000001</v>
      </c>
      <c r="I2707" s="244"/>
      <c r="J2707" s="240"/>
      <c r="K2707" s="240"/>
      <c r="L2707" s="245"/>
      <c r="M2707" s="246"/>
      <c r="N2707" s="247"/>
      <c r="O2707" s="247"/>
      <c r="P2707" s="247"/>
      <c r="Q2707" s="247"/>
      <c r="R2707" s="247"/>
      <c r="S2707" s="247"/>
      <c r="T2707" s="248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T2707" s="249" t="s">
        <v>222</v>
      </c>
      <c r="AU2707" s="249" t="s">
        <v>83</v>
      </c>
      <c r="AV2707" s="14" t="s">
        <v>83</v>
      </c>
      <c r="AW2707" s="14" t="s">
        <v>34</v>
      </c>
      <c r="AX2707" s="14" t="s">
        <v>74</v>
      </c>
      <c r="AY2707" s="249" t="s">
        <v>213</v>
      </c>
    </row>
    <row r="2708" s="14" customFormat="1">
      <c r="A2708" s="14"/>
      <c r="B2708" s="239"/>
      <c r="C2708" s="240"/>
      <c r="D2708" s="230" t="s">
        <v>222</v>
      </c>
      <c r="E2708" s="241" t="s">
        <v>19</v>
      </c>
      <c r="F2708" s="242" t="s">
        <v>1225</v>
      </c>
      <c r="G2708" s="240"/>
      <c r="H2708" s="243">
        <v>22.404</v>
      </c>
      <c r="I2708" s="244"/>
      <c r="J2708" s="240"/>
      <c r="K2708" s="240"/>
      <c r="L2708" s="245"/>
      <c r="M2708" s="246"/>
      <c r="N2708" s="247"/>
      <c r="O2708" s="247"/>
      <c r="P2708" s="247"/>
      <c r="Q2708" s="247"/>
      <c r="R2708" s="247"/>
      <c r="S2708" s="247"/>
      <c r="T2708" s="248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49" t="s">
        <v>222</v>
      </c>
      <c r="AU2708" s="249" t="s">
        <v>83</v>
      </c>
      <c r="AV2708" s="14" t="s">
        <v>83</v>
      </c>
      <c r="AW2708" s="14" t="s">
        <v>34</v>
      </c>
      <c r="AX2708" s="14" t="s">
        <v>74</v>
      </c>
      <c r="AY2708" s="249" t="s">
        <v>213</v>
      </c>
    </row>
    <row r="2709" s="15" customFormat="1">
      <c r="A2709" s="15"/>
      <c r="B2709" s="250"/>
      <c r="C2709" s="251"/>
      <c r="D2709" s="230" t="s">
        <v>222</v>
      </c>
      <c r="E2709" s="252" t="s">
        <v>19</v>
      </c>
      <c r="F2709" s="253" t="s">
        <v>228</v>
      </c>
      <c r="G2709" s="251"/>
      <c r="H2709" s="254">
        <v>136.18600000000001</v>
      </c>
      <c r="I2709" s="255"/>
      <c r="J2709" s="251"/>
      <c r="K2709" s="251"/>
      <c r="L2709" s="256"/>
      <c r="M2709" s="257"/>
      <c r="N2709" s="258"/>
      <c r="O2709" s="258"/>
      <c r="P2709" s="258"/>
      <c r="Q2709" s="258"/>
      <c r="R2709" s="258"/>
      <c r="S2709" s="258"/>
      <c r="T2709" s="259"/>
      <c r="U2709" s="15"/>
      <c r="V2709" s="15"/>
      <c r="W2709" s="15"/>
      <c r="X2709" s="15"/>
      <c r="Y2709" s="15"/>
      <c r="Z2709" s="15"/>
      <c r="AA2709" s="15"/>
      <c r="AB2709" s="15"/>
      <c r="AC2709" s="15"/>
      <c r="AD2709" s="15"/>
      <c r="AE2709" s="15"/>
      <c r="AT2709" s="260" t="s">
        <v>222</v>
      </c>
      <c r="AU2709" s="260" t="s">
        <v>83</v>
      </c>
      <c r="AV2709" s="15" t="s">
        <v>220</v>
      </c>
      <c r="AW2709" s="15" t="s">
        <v>34</v>
      </c>
      <c r="AX2709" s="15" t="s">
        <v>81</v>
      </c>
      <c r="AY2709" s="260" t="s">
        <v>213</v>
      </c>
    </row>
    <row r="2710" s="2" customFormat="1" ht="16.5" customHeight="1">
      <c r="A2710" s="40"/>
      <c r="B2710" s="41"/>
      <c r="C2710" s="272" t="s">
        <v>3635</v>
      </c>
      <c r="D2710" s="272" t="s">
        <v>310</v>
      </c>
      <c r="E2710" s="273" t="s">
        <v>3636</v>
      </c>
      <c r="F2710" s="274" t="s">
        <v>3637</v>
      </c>
      <c r="G2710" s="275" t="s">
        <v>236</v>
      </c>
      <c r="H2710" s="276">
        <v>149.80500000000001</v>
      </c>
      <c r="I2710" s="277"/>
      <c r="J2710" s="278">
        <f>ROUND(I2710*H2710,2)</f>
        <v>0</v>
      </c>
      <c r="K2710" s="274" t="s">
        <v>19</v>
      </c>
      <c r="L2710" s="279"/>
      <c r="M2710" s="280" t="s">
        <v>19</v>
      </c>
      <c r="N2710" s="281" t="s">
        <v>45</v>
      </c>
      <c r="O2710" s="86"/>
      <c r="P2710" s="224">
        <f>O2710*H2710</f>
        <v>0</v>
      </c>
      <c r="Q2710" s="224">
        <v>0</v>
      </c>
      <c r="R2710" s="224">
        <f>Q2710*H2710</f>
        <v>0</v>
      </c>
      <c r="S2710" s="224">
        <v>0</v>
      </c>
      <c r="T2710" s="225">
        <f>S2710*H2710</f>
        <v>0</v>
      </c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R2710" s="226" t="s">
        <v>397</v>
      </c>
      <c r="AT2710" s="226" t="s">
        <v>310</v>
      </c>
      <c r="AU2710" s="226" t="s">
        <v>83</v>
      </c>
      <c r="AY2710" s="19" t="s">
        <v>213</v>
      </c>
      <c r="BE2710" s="227">
        <f>IF(N2710="základní",J2710,0)</f>
        <v>0</v>
      </c>
      <c r="BF2710" s="227">
        <f>IF(N2710="snížená",J2710,0)</f>
        <v>0</v>
      </c>
      <c r="BG2710" s="227">
        <f>IF(N2710="zákl. přenesená",J2710,0)</f>
        <v>0</v>
      </c>
      <c r="BH2710" s="227">
        <f>IF(N2710="sníž. přenesená",J2710,0)</f>
        <v>0</v>
      </c>
      <c r="BI2710" s="227">
        <f>IF(N2710="nulová",J2710,0)</f>
        <v>0</v>
      </c>
      <c r="BJ2710" s="19" t="s">
        <v>81</v>
      </c>
      <c r="BK2710" s="227">
        <f>ROUND(I2710*H2710,2)</f>
        <v>0</v>
      </c>
      <c r="BL2710" s="19" t="s">
        <v>309</v>
      </c>
      <c r="BM2710" s="226" t="s">
        <v>3638</v>
      </c>
    </row>
    <row r="2711" s="14" customFormat="1">
      <c r="A2711" s="14"/>
      <c r="B2711" s="239"/>
      <c r="C2711" s="240"/>
      <c r="D2711" s="230" t="s">
        <v>222</v>
      </c>
      <c r="E2711" s="241" t="s">
        <v>19</v>
      </c>
      <c r="F2711" s="242" t="s">
        <v>3639</v>
      </c>
      <c r="G2711" s="240"/>
      <c r="H2711" s="243">
        <v>149.80500000000001</v>
      </c>
      <c r="I2711" s="244"/>
      <c r="J2711" s="240"/>
      <c r="K2711" s="240"/>
      <c r="L2711" s="245"/>
      <c r="M2711" s="246"/>
      <c r="N2711" s="247"/>
      <c r="O2711" s="247"/>
      <c r="P2711" s="247"/>
      <c r="Q2711" s="247"/>
      <c r="R2711" s="247"/>
      <c r="S2711" s="247"/>
      <c r="T2711" s="248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49" t="s">
        <v>222</v>
      </c>
      <c r="AU2711" s="249" t="s">
        <v>83</v>
      </c>
      <c r="AV2711" s="14" t="s">
        <v>83</v>
      </c>
      <c r="AW2711" s="14" t="s">
        <v>34</v>
      </c>
      <c r="AX2711" s="14" t="s">
        <v>81</v>
      </c>
      <c r="AY2711" s="249" t="s">
        <v>213</v>
      </c>
    </row>
    <row r="2712" s="2" customFormat="1" ht="16.5" customHeight="1">
      <c r="A2712" s="40"/>
      <c r="B2712" s="41"/>
      <c r="C2712" s="215" t="s">
        <v>3640</v>
      </c>
      <c r="D2712" s="215" t="s">
        <v>215</v>
      </c>
      <c r="E2712" s="216" t="s">
        <v>3641</v>
      </c>
      <c r="F2712" s="217" t="s">
        <v>3642</v>
      </c>
      <c r="G2712" s="218" t="s">
        <v>236</v>
      </c>
      <c r="H2712" s="219">
        <v>144.981</v>
      </c>
      <c r="I2712" s="220"/>
      <c r="J2712" s="221">
        <f>ROUND(I2712*H2712,2)</f>
        <v>0</v>
      </c>
      <c r="K2712" s="217" t="s">
        <v>219</v>
      </c>
      <c r="L2712" s="46"/>
      <c r="M2712" s="222" t="s">
        <v>19</v>
      </c>
      <c r="N2712" s="223" t="s">
        <v>45</v>
      </c>
      <c r="O2712" s="86"/>
      <c r="P2712" s="224">
        <f>O2712*H2712</f>
        <v>0</v>
      </c>
      <c r="Q2712" s="224">
        <v>0.00029999999999999997</v>
      </c>
      <c r="R2712" s="224">
        <f>Q2712*H2712</f>
        <v>0.043494299999999993</v>
      </c>
      <c r="S2712" s="224">
        <v>0</v>
      </c>
      <c r="T2712" s="225">
        <f>S2712*H2712</f>
        <v>0</v>
      </c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R2712" s="226" t="s">
        <v>309</v>
      </c>
      <c r="AT2712" s="226" t="s">
        <v>215</v>
      </c>
      <c r="AU2712" s="226" t="s">
        <v>83</v>
      </c>
      <c r="AY2712" s="19" t="s">
        <v>213</v>
      </c>
      <c r="BE2712" s="227">
        <f>IF(N2712="základní",J2712,0)</f>
        <v>0</v>
      </c>
      <c r="BF2712" s="227">
        <f>IF(N2712="snížená",J2712,0)</f>
        <v>0</v>
      </c>
      <c r="BG2712" s="227">
        <f>IF(N2712="zákl. přenesená",J2712,0)</f>
        <v>0</v>
      </c>
      <c r="BH2712" s="227">
        <f>IF(N2712="sníž. přenesená",J2712,0)</f>
        <v>0</v>
      </c>
      <c r="BI2712" s="227">
        <f>IF(N2712="nulová",J2712,0)</f>
        <v>0</v>
      </c>
      <c r="BJ2712" s="19" t="s">
        <v>81</v>
      </c>
      <c r="BK2712" s="227">
        <f>ROUND(I2712*H2712,2)</f>
        <v>0</v>
      </c>
      <c r="BL2712" s="19" t="s">
        <v>309</v>
      </c>
      <c r="BM2712" s="226" t="s">
        <v>3643</v>
      </c>
    </row>
    <row r="2713" s="13" customFormat="1">
      <c r="A2713" s="13"/>
      <c r="B2713" s="228"/>
      <c r="C2713" s="229"/>
      <c r="D2713" s="230" t="s">
        <v>222</v>
      </c>
      <c r="E2713" s="231" t="s">
        <v>19</v>
      </c>
      <c r="F2713" s="232" t="s">
        <v>271</v>
      </c>
      <c r="G2713" s="229"/>
      <c r="H2713" s="231" t="s">
        <v>19</v>
      </c>
      <c r="I2713" s="233"/>
      <c r="J2713" s="229"/>
      <c r="K2713" s="229"/>
      <c r="L2713" s="234"/>
      <c r="M2713" s="235"/>
      <c r="N2713" s="236"/>
      <c r="O2713" s="236"/>
      <c r="P2713" s="236"/>
      <c r="Q2713" s="236"/>
      <c r="R2713" s="236"/>
      <c r="S2713" s="236"/>
      <c r="T2713" s="237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38" t="s">
        <v>222</v>
      </c>
      <c r="AU2713" s="238" t="s">
        <v>83</v>
      </c>
      <c r="AV2713" s="13" t="s">
        <v>81</v>
      </c>
      <c r="AW2713" s="13" t="s">
        <v>34</v>
      </c>
      <c r="AX2713" s="13" t="s">
        <v>74</v>
      </c>
      <c r="AY2713" s="238" t="s">
        <v>213</v>
      </c>
    </row>
    <row r="2714" s="14" customFormat="1">
      <c r="A2714" s="14"/>
      <c r="B2714" s="239"/>
      <c r="C2714" s="240"/>
      <c r="D2714" s="230" t="s">
        <v>222</v>
      </c>
      <c r="E2714" s="241" t="s">
        <v>19</v>
      </c>
      <c r="F2714" s="242" t="s">
        <v>3644</v>
      </c>
      <c r="G2714" s="240"/>
      <c r="H2714" s="243">
        <v>8.7949999999999999</v>
      </c>
      <c r="I2714" s="244"/>
      <c r="J2714" s="240"/>
      <c r="K2714" s="240"/>
      <c r="L2714" s="245"/>
      <c r="M2714" s="246"/>
      <c r="N2714" s="247"/>
      <c r="O2714" s="247"/>
      <c r="P2714" s="247"/>
      <c r="Q2714" s="247"/>
      <c r="R2714" s="247"/>
      <c r="S2714" s="247"/>
      <c r="T2714" s="248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49" t="s">
        <v>222</v>
      </c>
      <c r="AU2714" s="249" t="s">
        <v>83</v>
      </c>
      <c r="AV2714" s="14" t="s">
        <v>83</v>
      </c>
      <c r="AW2714" s="14" t="s">
        <v>34</v>
      </c>
      <c r="AX2714" s="14" t="s">
        <v>74</v>
      </c>
      <c r="AY2714" s="249" t="s">
        <v>213</v>
      </c>
    </row>
    <row r="2715" s="14" customFormat="1">
      <c r="A2715" s="14"/>
      <c r="B2715" s="239"/>
      <c r="C2715" s="240"/>
      <c r="D2715" s="230" t="s">
        <v>222</v>
      </c>
      <c r="E2715" s="241" t="s">
        <v>19</v>
      </c>
      <c r="F2715" s="242" t="s">
        <v>3645</v>
      </c>
      <c r="G2715" s="240"/>
      <c r="H2715" s="243">
        <v>136.18600000000001</v>
      </c>
      <c r="I2715" s="244"/>
      <c r="J2715" s="240"/>
      <c r="K2715" s="240"/>
      <c r="L2715" s="245"/>
      <c r="M2715" s="246"/>
      <c r="N2715" s="247"/>
      <c r="O2715" s="247"/>
      <c r="P2715" s="247"/>
      <c r="Q2715" s="247"/>
      <c r="R2715" s="247"/>
      <c r="S2715" s="247"/>
      <c r="T2715" s="248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T2715" s="249" t="s">
        <v>222</v>
      </c>
      <c r="AU2715" s="249" t="s">
        <v>83</v>
      </c>
      <c r="AV2715" s="14" t="s">
        <v>83</v>
      </c>
      <c r="AW2715" s="14" t="s">
        <v>34</v>
      </c>
      <c r="AX2715" s="14" t="s">
        <v>74</v>
      </c>
      <c r="AY2715" s="249" t="s">
        <v>213</v>
      </c>
    </row>
    <row r="2716" s="15" customFormat="1">
      <c r="A2716" s="15"/>
      <c r="B2716" s="250"/>
      <c r="C2716" s="251"/>
      <c r="D2716" s="230" t="s">
        <v>222</v>
      </c>
      <c r="E2716" s="252" t="s">
        <v>19</v>
      </c>
      <c r="F2716" s="253" t="s">
        <v>228</v>
      </c>
      <c r="G2716" s="251"/>
      <c r="H2716" s="254">
        <v>144.981</v>
      </c>
      <c r="I2716" s="255"/>
      <c r="J2716" s="251"/>
      <c r="K2716" s="251"/>
      <c r="L2716" s="256"/>
      <c r="M2716" s="257"/>
      <c r="N2716" s="258"/>
      <c r="O2716" s="258"/>
      <c r="P2716" s="258"/>
      <c r="Q2716" s="258"/>
      <c r="R2716" s="258"/>
      <c r="S2716" s="258"/>
      <c r="T2716" s="259"/>
      <c r="U2716" s="15"/>
      <c r="V2716" s="15"/>
      <c r="W2716" s="15"/>
      <c r="X2716" s="15"/>
      <c r="Y2716" s="15"/>
      <c r="Z2716" s="15"/>
      <c r="AA2716" s="15"/>
      <c r="AB2716" s="15"/>
      <c r="AC2716" s="15"/>
      <c r="AD2716" s="15"/>
      <c r="AE2716" s="15"/>
      <c r="AT2716" s="260" t="s">
        <v>222</v>
      </c>
      <c r="AU2716" s="260" t="s">
        <v>83</v>
      </c>
      <c r="AV2716" s="15" t="s">
        <v>220</v>
      </c>
      <c r="AW2716" s="15" t="s">
        <v>34</v>
      </c>
      <c r="AX2716" s="15" t="s">
        <v>81</v>
      </c>
      <c r="AY2716" s="260" t="s">
        <v>213</v>
      </c>
    </row>
    <row r="2717" s="2" customFormat="1" ht="16.5" customHeight="1">
      <c r="A2717" s="40"/>
      <c r="B2717" s="41"/>
      <c r="C2717" s="215" t="s">
        <v>3646</v>
      </c>
      <c r="D2717" s="215" t="s">
        <v>215</v>
      </c>
      <c r="E2717" s="216" t="s">
        <v>3647</v>
      </c>
      <c r="F2717" s="217" t="s">
        <v>3648</v>
      </c>
      <c r="G2717" s="218" t="s">
        <v>236</v>
      </c>
      <c r="H2717" s="219">
        <v>52.973999999999997</v>
      </c>
      <c r="I2717" s="220"/>
      <c r="J2717" s="221">
        <f>ROUND(I2717*H2717,2)</f>
        <v>0</v>
      </c>
      <c r="K2717" s="217" t="s">
        <v>19</v>
      </c>
      <c r="L2717" s="46"/>
      <c r="M2717" s="222" t="s">
        <v>19</v>
      </c>
      <c r="N2717" s="223" t="s">
        <v>45</v>
      </c>
      <c r="O2717" s="86"/>
      <c r="P2717" s="224">
        <f>O2717*H2717</f>
        <v>0</v>
      </c>
      <c r="Q2717" s="224">
        <v>0</v>
      </c>
      <c r="R2717" s="224">
        <f>Q2717*H2717</f>
        <v>0</v>
      </c>
      <c r="S2717" s="224">
        <v>0</v>
      </c>
      <c r="T2717" s="225">
        <f>S2717*H2717</f>
        <v>0</v>
      </c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R2717" s="226" t="s">
        <v>309</v>
      </c>
      <c r="AT2717" s="226" t="s">
        <v>215</v>
      </c>
      <c r="AU2717" s="226" t="s">
        <v>83</v>
      </c>
      <c r="AY2717" s="19" t="s">
        <v>213</v>
      </c>
      <c r="BE2717" s="227">
        <f>IF(N2717="základní",J2717,0)</f>
        <v>0</v>
      </c>
      <c r="BF2717" s="227">
        <f>IF(N2717="snížená",J2717,0)</f>
        <v>0</v>
      </c>
      <c r="BG2717" s="227">
        <f>IF(N2717="zákl. přenesená",J2717,0)</f>
        <v>0</v>
      </c>
      <c r="BH2717" s="227">
        <f>IF(N2717="sníž. přenesená",J2717,0)</f>
        <v>0</v>
      </c>
      <c r="BI2717" s="227">
        <f>IF(N2717="nulová",J2717,0)</f>
        <v>0</v>
      </c>
      <c r="BJ2717" s="19" t="s">
        <v>81</v>
      </c>
      <c r="BK2717" s="227">
        <f>ROUND(I2717*H2717,2)</f>
        <v>0</v>
      </c>
      <c r="BL2717" s="19" t="s">
        <v>309</v>
      </c>
      <c r="BM2717" s="226" t="s">
        <v>3649</v>
      </c>
    </row>
    <row r="2718" s="13" customFormat="1">
      <c r="A2718" s="13"/>
      <c r="B2718" s="228"/>
      <c r="C2718" s="229"/>
      <c r="D2718" s="230" t="s">
        <v>222</v>
      </c>
      <c r="E2718" s="231" t="s">
        <v>19</v>
      </c>
      <c r="F2718" s="232" t="s">
        <v>3650</v>
      </c>
      <c r="G2718" s="229"/>
      <c r="H2718" s="231" t="s">
        <v>19</v>
      </c>
      <c r="I2718" s="233"/>
      <c r="J2718" s="229"/>
      <c r="K2718" s="229"/>
      <c r="L2718" s="234"/>
      <c r="M2718" s="235"/>
      <c r="N2718" s="236"/>
      <c r="O2718" s="236"/>
      <c r="P2718" s="236"/>
      <c r="Q2718" s="236"/>
      <c r="R2718" s="236"/>
      <c r="S2718" s="236"/>
      <c r="T2718" s="237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38" t="s">
        <v>222</v>
      </c>
      <c r="AU2718" s="238" t="s">
        <v>83</v>
      </c>
      <c r="AV2718" s="13" t="s">
        <v>81</v>
      </c>
      <c r="AW2718" s="13" t="s">
        <v>34</v>
      </c>
      <c r="AX2718" s="13" t="s">
        <v>74</v>
      </c>
      <c r="AY2718" s="238" t="s">
        <v>213</v>
      </c>
    </row>
    <row r="2719" s="13" customFormat="1">
      <c r="A2719" s="13"/>
      <c r="B2719" s="228"/>
      <c r="C2719" s="229"/>
      <c r="D2719" s="230" t="s">
        <v>222</v>
      </c>
      <c r="E2719" s="231" t="s">
        <v>19</v>
      </c>
      <c r="F2719" s="232" t="s">
        <v>3651</v>
      </c>
      <c r="G2719" s="229"/>
      <c r="H2719" s="231" t="s">
        <v>19</v>
      </c>
      <c r="I2719" s="233"/>
      <c r="J2719" s="229"/>
      <c r="K2719" s="229"/>
      <c r="L2719" s="234"/>
      <c r="M2719" s="235"/>
      <c r="N2719" s="236"/>
      <c r="O2719" s="236"/>
      <c r="P2719" s="236"/>
      <c r="Q2719" s="236"/>
      <c r="R2719" s="236"/>
      <c r="S2719" s="236"/>
      <c r="T2719" s="237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38" t="s">
        <v>222</v>
      </c>
      <c r="AU2719" s="238" t="s">
        <v>83</v>
      </c>
      <c r="AV2719" s="13" t="s">
        <v>81</v>
      </c>
      <c r="AW2719" s="13" t="s">
        <v>34</v>
      </c>
      <c r="AX2719" s="13" t="s">
        <v>74</v>
      </c>
      <c r="AY2719" s="238" t="s">
        <v>213</v>
      </c>
    </row>
    <row r="2720" s="13" customFormat="1">
      <c r="A2720" s="13"/>
      <c r="B2720" s="228"/>
      <c r="C2720" s="229"/>
      <c r="D2720" s="230" t="s">
        <v>222</v>
      </c>
      <c r="E2720" s="231" t="s">
        <v>19</v>
      </c>
      <c r="F2720" s="232" t="s">
        <v>3652</v>
      </c>
      <c r="G2720" s="229"/>
      <c r="H2720" s="231" t="s">
        <v>19</v>
      </c>
      <c r="I2720" s="233"/>
      <c r="J2720" s="229"/>
      <c r="K2720" s="229"/>
      <c r="L2720" s="234"/>
      <c r="M2720" s="235"/>
      <c r="N2720" s="236"/>
      <c r="O2720" s="236"/>
      <c r="P2720" s="236"/>
      <c r="Q2720" s="236"/>
      <c r="R2720" s="236"/>
      <c r="S2720" s="236"/>
      <c r="T2720" s="237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38" t="s">
        <v>222</v>
      </c>
      <c r="AU2720" s="238" t="s">
        <v>83</v>
      </c>
      <c r="AV2720" s="13" t="s">
        <v>81</v>
      </c>
      <c r="AW2720" s="13" t="s">
        <v>34</v>
      </c>
      <c r="AX2720" s="13" t="s">
        <v>74</v>
      </c>
      <c r="AY2720" s="238" t="s">
        <v>213</v>
      </c>
    </row>
    <row r="2721" s="14" customFormat="1">
      <c r="A2721" s="14"/>
      <c r="B2721" s="239"/>
      <c r="C2721" s="240"/>
      <c r="D2721" s="230" t="s">
        <v>222</v>
      </c>
      <c r="E2721" s="241" t="s">
        <v>19</v>
      </c>
      <c r="F2721" s="242" t="s">
        <v>3653</v>
      </c>
      <c r="G2721" s="240"/>
      <c r="H2721" s="243">
        <v>5.25</v>
      </c>
      <c r="I2721" s="244"/>
      <c r="J2721" s="240"/>
      <c r="K2721" s="240"/>
      <c r="L2721" s="245"/>
      <c r="M2721" s="246"/>
      <c r="N2721" s="247"/>
      <c r="O2721" s="247"/>
      <c r="P2721" s="247"/>
      <c r="Q2721" s="247"/>
      <c r="R2721" s="247"/>
      <c r="S2721" s="247"/>
      <c r="T2721" s="248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49" t="s">
        <v>222</v>
      </c>
      <c r="AU2721" s="249" t="s">
        <v>83</v>
      </c>
      <c r="AV2721" s="14" t="s">
        <v>83</v>
      </c>
      <c r="AW2721" s="14" t="s">
        <v>34</v>
      </c>
      <c r="AX2721" s="14" t="s">
        <v>74</v>
      </c>
      <c r="AY2721" s="249" t="s">
        <v>213</v>
      </c>
    </row>
    <row r="2722" s="14" customFormat="1">
      <c r="A2722" s="14"/>
      <c r="B2722" s="239"/>
      <c r="C2722" s="240"/>
      <c r="D2722" s="230" t="s">
        <v>222</v>
      </c>
      <c r="E2722" s="241" t="s">
        <v>19</v>
      </c>
      <c r="F2722" s="242" t="s">
        <v>3654</v>
      </c>
      <c r="G2722" s="240"/>
      <c r="H2722" s="243">
        <v>1.6499999999999999</v>
      </c>
      <c r="I2722" s="244"/>
      <c r="J2722" s="240"/>
      <c r="K2722" s="240"/>
      <c r="L2722" s="245"/>
      <c r="M2722" s="246"/>
      <c r="N2722" s="247"/>
      <c r="O2722" s="247"/>
      <c r="P2722" s="247"/>
      <c r="Q2722" s="247"/>
      <c r="R2722" s="247"/>
      <c r="S2722" s="247"/>
      <c r="T2722" s="248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49" t="s">
        <v>222</v>
      </c>
      <c r="AU2722" s="249" t="s">
        <v>83</v>
      </c>
      <c r="AV2722" s="14" t="s">
        <v>83</v>
      </c>
      <c r="AW2722" s="14" t="s">
        <v>34</v>
      </c>
      <c r="AX2722" s="14" t="s">
        <v>74</v>
      </c>
      <c r="AY2722" s="249" t="s">
        <v>213</v>
      </c>
    </row>
    <row r="2723" s="14" customFormat="1">
      <c r="A2723" s="14"/>
      <c r="B2723" s="239"/>
      <c r="C2723" s="240"/>
      <c r="D2723" s="230" t="s">
        <v>222</v>
      </c>
      <c r="E2723" s="241" t="s">
        <v>19</v>
      </c>
      <c r="F2723" s="242" t="s">
        <v>3655</v>
      </c>
      <c r="G2723" s="240"/>
      <c r="H2723" s="243">
        <v>16.978999999999999</v>
      </c>
      <c r="I2723" s="244"/>
      <c r="J2723" s="240"/>
      <c r="K2723" s="240"/>
      <c r="L2723" s="245"/>
      <c r="M2723" s="246"/>
      <c r="N2723" s="247"/>
      <c r="O2723" s="247"/>
      <c r="P2723" s="247"/>
      <c r="Q2723" s="247"/>
      <c r="R2723" s="247"/>
      <c r="S2723" s="247"/>
      <c r="T2723" s="248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49" t="s">
        <v>222</v>
      </c>
      <c r="AU2723" s="249" t="s">
        <v>83</v>
      </c>
      <c r="AV2723" s="14" t="s">
        <v>83</v>
      </c>
      <c r="AW2723" s="14" t="s">
        <v>34</v>
      </c>
      <c r="AX2723" s="14" t="s">
        <v>74</v>
      </c>
      <c r="AY2723" s="249" t="s">
        <v>213</v>
      </c>
    </row>
    <row r="2724" s="14" customFormat="1">
      <c r="A2724" s="14"/>
      <c r="B2724" s="239"/>
      <c r="C2724" s="240"/>
      <c r="D2724" s="230" t="s">
        <v>222</v>
      </c>
      <c r="E2724" s="241" t="s">
        <v>19</v>
      </c>
      <c r="F2724" s="242" t="s">
        <v>3656</v>
      </c>
      <c r="G2724" s="240"/>
      <c r="H2724" s="243">
        <v>29.094999999999999</v>
      </c>
      <c r="I2724" s="244"/>
      <c r="J2724" s="240"/>
      <c r="K2724" s="240"/>
      <c r="L2724" s="245"/>
      <c r="M2724" s="246"/>
      <c r="N2724" s="247"/>
      <c r="O2724" s="247"/>
      <c r="P2724" s="247"/>
      <c r="Q2724" s="247"/>
      <c r="R2724" s="247"/>
      <c r="S2724" s="247"/>
      <c r="T2724" s="248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49" t="s">
        <v>222</v>
      </c>
      <c r="AU2724" s="249" t="s">
        <v>83</v>
      </c>
      <c r="AV2724" s="14" t="s">
        <v>83</v>
      </c>
      <c r="AW2724" s="14" t="s">
        <v>34</v>
      </c>
      <c r="AX2724" s="14" t="s">
        <v>74</v>
      </c>
      <c r="AY2724" s="249" t="s">
        <v>213</v>
      </c>
    </row>
    <row r="2725" s="15" customFormat="1">
      <c r="A2725" s="15"/>
      <c r="B2725" s="250"/>
      <c r="C2725" s="251"/>
      <c r="D2725" s="230" t="s">
        <v>222</v>
      </c>
      <c r="E2725" s="252" t="s">
        <v>19</v>
      </c>
      <c r="F2725" s="253" t="s">
        <v>228</v>
      </c>
      <c r="G2725" s="251"/>
      <c r="H2725" s="254">
        <v>52.973999999999997</v>
      </c>
      <c r="I2725" s="255"/>
      <c r="J2725" s="251"/>
      <c r="K2725" s="251"/>
      <c r="L2725" s="256"/>
      <c r="M2725" s="257"/>
      <c r="N2725" s="258"/>
      <c r="O2725" s="258"/>
      <c r="P2725" s="258"/>
      <c r="Q2725" s="258"/>
      <c r="R2725" s="258"/>
      <c r="S2725" s="258"/>
      <c r="T2725" s="259"/>
      <c r="U2725" s="15"/>
      <c r="V2725" s="15"/>
      <c r="W2725" s="15"/>
      <c r="X2725" s="15"/>
      <c r="Y2725" s="15"/>
      <c r="Z2725" s="15"/>
      <c r="AA2725" s="15"/>
      <c r="AB2725" s="15"/>
      <c r="AC2725" s="15"/>
      <c r="AD2725" s="15"/>
      <c r="AE2725" s="15"/>
      <c r="AT2725" s="260" t="s">
        <v>222</v>
      </c>
      <c r="AU2725" s="260" t="s">
        <v>83</v>
      </c>
      <c r="AV2725" s="15" t="s">
        <v>220</v>
      </c>
      <c r="AW2725" s="15" t="s">
        <v>34</v>
      </c>
      <c r="AX2725" s="15" t="s">
        <v>81</v>
      </c>
      <c r="AY2725" s="260" t="s">
        <v>213</v>
      </c>
    </row>
    <row r="2726" s="2" customFormat="1" ht="16.5" customHeight="1">
      <c r="A2726" s="40"/>
      <c r="B2726" s="41"/>
      <c r="C2726" s="215" t="s">
        <v>3657</v>
      </c>
      <c r="D2726" s="215" t="s">
        <v>215</v>
      </c>
      <c r="E2726" s="216" t="s">
        <v>3658</v>
      </c>
      <c r="F2726" s="217" t="s">
        <v>3659</v>
      </c>
      <c r="G2726" s="218" t="s">
        <v>236</v>
      </c>
      <c r="H2726" s="219">
        <v>24.007999999999999</v>
      </c>
      <c r="I2726" s="220"/>
      <c r="J2726" s="221">
        <f>ROUND(I2726*H2726,2)</f>
        <v>0</v>
      </c>
      <c r="K2726" s="217" t="s">
        <v>219</v>
      </c>
      <c r="L2726" s="46"/>
      <c r="M2726" s="222" t="s">
        <v>19</v>
      </c>
      <c r="N2726" s="223" t="s">
        <v>45</v>
      </c>
      <c r="O2726" s="86"/>
      <c r="P2726" s="224">
        <f>O2726*H2726</f>
        <v>0</v>
      </c>
      <c r="Q2726" s="224">
        <v>0.00023000000000000001</v>
      </c>
      <c r="R2726" s="224">
        <f>Q2726*H2726</f>
        <v>0.0055218400000000001</v>
      </c>
      <c r="S2726" s="224">
        <v>0</v>
      </c>
      <c r="T2726" s="225">
        <f>S2726*H2726</f>
        <v>0</v>
      </c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R2726" s="226" t="s">
        <v>309</v>
      </c>
      <c r="AT2726" s="226" t="s">
        <v>215</v>
      </c>
      <c r="AU2726" s="226" t="s">
        <v>83</v>
      </c>
      <c r="AY2726" s="19" t="s">
        <v>213</v>
      </c>
      <c r="BE2726" s="227">
        <f>IF(N2726="základní",J2726,0)</f>
        <v>0</v>
      </c>
      <c r="BF2726" s="227">
        <f>IF(N2726="snížená",J2726,0)</f>
        <v>0</v>
      </c>
      <c r="BG2726" s="227">
        <f>IF(N2726="zákl. přenesená",J2726,0)</f>
        <v>0</v>
      </c>
      <c r="BH2726" s="227">
        <f>IF(N2726="sníž. přenesená",J2726,0)</f>
        <v>0</v>
      </c>
      <c r="BI2726" s="227">
        <f>IF(N2726="nulová",J2726,0)</f>
        <v>0</v>
      </c>
      <c r="BJ2726" s="19" t="s">
        <v>81</v>
      </c>
      <c r="BK2726" s="227">
        <f>ROUND(I2726*H2726,2)</f>
        <v>0</v>
      </c>
      <c r="BL2726" s="19" t="s">
        <v>309</v>
      </c>
      <c r="BM2726" s="226" t="s">
        <v>3660</v>
      </c>
    </row>
    <row r="2727" s="13" customFormat="1">
      <c r="A2727" s="13"/>
      <c r="B2727" s="228"/>
      <c r="C2727" s="229"/>
      <c r="D2727" s="230" t="s">
        <v>222</v>
      </c>
      <c r="E2727" s="231" t="s">
        <v>19</v>
      </c>
      <c r="F2727" s="232" t="s">
        <v>271</v>
      </c>
      <c r="G2727" s="229"/>
      <c r="H2727" s="231" t="s">
        <v>19</v>
      </c>
      <c r="I2727" s="233"/>
      <c r="J2727" s="229"/>
      <c r="K2727" s="229"/>
      <c r="L2727" s="234"/>
      <c r="M2727" s="235"/>
      <c r="N2727" s="236"/>
      <c r="O2727" s="236"/>
      <c r="P2727" s="236"/>
      <c r="Q2727" s="236"/>
      <c r="R2727" s="236"/>
      <c r="S2727" s="236"/>
      <c r="T2727" s="237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38" t="s">
        <v>222</v>
      </c>
      <c r="AU2727" s="238" t="s">
        <v>83</v>
      </c>
      <c r="AV2727" s="13" t="s">
        <v>81</v>
      </c>
      <c r="AW2727" s="13" t="s">
        <v>34</v>
      </c>
      <c r="AX2727" s="13" t="s">
        <v>74</v>
      </c>
      <c r="AY2727" s="238" t="s">
        <v>213</v>
      </c>
    </row>
    <row r="2728" s="14" customFormat="1">
      <c r="A2728" s="14"/>
      <c r="B2728" s="239"/>
      <c r="C2728" s="240"/>
      <c r="D2728" s="230" t="s">
        <v>222</v>
      </c>
      <c r="E2728" s="241" t="s">
        <v>19</v>
      </c>
      <c r="F2728" s="242" t="s">
        <v>3661</v>
      </c>
      <c r="G2728" s="240"/>
      <c r="H2728" s="243">
        <v>24.007999999999999</v>
      </c>
      <c r="I2728" s="244"/>
      <c r="J2728" s="240"/>
      <c r="K2728" s="240"/>
      <c r="L2728" s="245"/>
      <c r="M2728" s="246"/>
      <c r="N2728" s="247"/>
      <c r="O2728" s="247"/>
      <c r="P2728" s="247"/>
      <c r="Q2728" s="247"/>
      <c r="R2728" s="247"/>
      <c r="S2728" s="247"/>
      <c r="T2728" s="248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49" t="s">
        <v>222</v>
      </c>
      <c r="AU2728" s="249" t="s">
        <v>83</v>
      </c>
      <c r="AV2728" s="14" t="s">
        <v>83</v>
      </c>
      <c r="AW2728" s="14" t="s">
        <v>34</v>
      </c>
      <c r="AX2728" s="14" t="s">
        <v>81</v>
      </c>
      <c r="AY2728" s="249" t="s">
        <v>213</v>
      </c>
    </row>
    <row r="2729" s="2" customFormat="1" ht="33" customHeight="1">
      <c r="A2729" s="40"/>
      <c r="B2729" s="41"/>
      <c r="C2729" s="215" t="s">
        <v>3662</v>
      </c>
      <c r="D2729" s="215" t="s">
        <v>215</v>
      </c>
      <c r="E2729" s="216" t="s">
        <v>3663</v>
      </c>
      <c r="F2729" s="217" t="s">
        <v>3664</v>
      </c>
      <c r="G2729" s="218" t="s">
        <v>1808</v>
      </c>
      <c r="H2729" s="282"/>
      <c r="I2729" s="220"/>
      <c r="J2729" s="221">
        <f>ROUND(I2729*H2729,2)</f>
        <v>0</v>
      </c>
      <c r="K2729" s="217" t="s">
        <v>219</v>
      </c>
      <c r="L2729" s="46"/>
      <c r="M2729" s="222" t="s">
        <v>19</v>
      </c>
      <c r="N2729" s="223" t="s">
        <v>45</v>
      </c>
      <c r="O2729" s="86"/>
      <c r="P2729" s="224">
        <f>O2729*H2729</f>
        <v>0</v>
      </c>
      <c r="Q2729" s="224">
        <v>0</v>
      </c>
      <c r="R2729" s="224">
        <f>Q2729*H2729</f>
        <v>0</v>
      </c>
      <c r="S2729" s="224">
        <v>0</v>
      </c>
      <c r="T2729" s="225">
        <f>S2729*H2729</f>
        <v>0</v>
      </c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R2729" s="226" t="s">
        <v>309</v>
      </c>
      <c r="AT2729" s="226" t="s">
        <v>215</v>
      </c>
      <c r="AU2729" s="226" t="s">
        <v>83</v>
      </c>
      <c r="AY2729" s="19" t="s">
        <v>213</v>
      </c>
      <c r="BE2729" s="227">
        <f>IF(N2729="základní",J2729,0)</f>
        <v>0</v>
      </c>
      <c r="BF2729" s="227">
        <f>IF(N2729="snížená",J2729,0)</f>
        <v>0</v>
      </c>
      <c r="BG2729" s="227">
        <f>IF(N2729="zákl. přenesená",J2729,0)</f>
        <v>0</v>
      </c>
      <c r="BH2729" s="227">
        <f>IF(N2729="sníž. přenesená",J2729,0)</f>
        <v>0</v>
      </c>
      <c r="BI2729" s="227">
        <f>IF(N2729="nulová",J2729,0)</f>
        <v>0</v>
      </c>
      <c r="BJ2729" s="19" t="s">
        <v>81</v>
      </c>
      <c r="BK2729" s="227">
        <f>ROUND(I2729*H2729,2)</f>
        <v>0</v>
      </c>
      <c r="BL2729" s="19" t="s">
        <v>309</v>
      </c>
      <c r="BM2729" s="226" t="s">
        <v>3665</v>
      </c>
    </row>
    <row r="2730" s="12" customFormat="1" ht="22.8" customHeight="1">
      <c r="A2730" s="12"/>
      <c r="B2730" s="199"/>
      <c r="C2730" s="200"/>
      <c r="D2730" s="201" t="s">
        <v>73</v>
      </c>
      <c r="E2730" s="213" t="s">
        <v>3666</v>
      </c>
      <c r="F2730" s="213" t="s">
        <v>3667</v>
      </c>
      <c r="G2730" s="200"/>
      <c r="H2730" s="200"/>
      <c r="I2730" s="203"/>
      <c r="J2730" s="214">
        <f>BK2730</f>
        <v>0</v>
      </c>
      <c r="K2730" s="200"/>
      <c r="L2730" s="205"/>
      <c r="M2730" s="206"/>
      <c r="N2730" s="207"/>
      <c r="O2730" s="207"/>
      <c r="P2730" s="208">
        <f>SUM(P2731:P2744)</f>
        <v>0</v>
      </c>
      <c r="Q2730" s="207"/>
      <c r="R2730" s="208">
        <f>SUM(R2731:R2744)</f>
        <v>0</v>
      </c>
      <c r="S2730" s="207"/>
      <c r="T2730" s="209">
        <f>SUM(T2731:T2744)</f>
        <v>12.164394999999999</v>
      </c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R2730" s="210" t="s">
        <v>83</v>
      </c>
      <c r="AT2730" s="211" t="s">
        <v>73</v>
      </c>
      <c r="AU2730" s="211" t="s">
        <v>81</v>
      </c>
      <c r="AY2730" s="210" t="s">
        <v>213</v>
      </c>
      <c r="BK2730" s="212">
        <f>SUM(BK2731:BK2744)</f>
        <v>0</v>
      </c>
    </row>
    <row r="2731" s="2" customFormat="1" ht="16.5" customHeight="1">
      <c r="A2731" s="40"/>
      <c r="B2731" s="41"/>
      <c r="C2731" s="215" t="s">
        <v>3668</v>
      </c>
      <c r="D2731" s="215" t="s">
        <v>215</v>
      </c>
      <c r="E2731" s="216" t="s">
        <v>3669</v>
      </c>
      <c r="F2731" s="217" t="s">
        <v>3670</v>
      </c>
      <c r="G2731" s="218" t="s">
        <v>338</v>
      </c>
      <c r="H2731" s="219">
        <v>266.28100000000001</v>
      </c>
      <c r="I2731" s="220"/>
      <c r="J2731" s="221">
        <f>ROUND(I2731*H2731,2)</f>
        <v>0</v>
      </c>
      <c r="K2731" s="217" t="s">
        <v>219</v>
      </c>
      <c r="L2731" s="46"/>
      <c r="M2731" s="222" t="s">
        <v>19</v>
      </c>
      <c r="N2731" s="223" t="s">
        <v>45</v>
      </c>
      <c r="O2731" s="86"/>
      <c r="P2731" s="224">
        <f>O2731*H2731</f>
        <v>0</v>
      </c>
      <c r="Q2731" s="224">
        <v>0</v>
      </c>
      <c r="R2731" s="224">
        <f>Q2731*H2731</f>
        <v>0</v>
      </c>
      <c r="S2731" s="224">
        <v>0.001</v>
      </c>
      <c r="T2731" s="225">
        <f>S2731*H2731</f>
        <v>0.26628099999999999</v>
      </c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R2731" s="226" t="s">
        <v>309</v>
      </c>
      <c r="AT2731" s="226" t="s">
        <v>215</v>
      </c>
      <c r="AU2731" s="226" t="s">
        <v>83</v>
      </c>
      <c r="AY2731" s="19" t="s">
        <v>213</v>
      </c>
      <c r="BE2731" s="227">
        <f>IF(N2731="základní",J2731,0)</f>
        <v>0</v>
      </c>
      <c r="BF2731" s="227">
        <f>IF(N2731="snížená",J2731,0)</f>
        <v>0</v>
      </c>
      <c r="BG2731" s="227">
        <f>IF(N2731="zákl. přenesená",J2731,0)</f>
        <v>0</v>
      </c>
      <c r="BH2731" s="227">
        <f>IF(N2731="sníž. přenesená",J2731,0)</f>
        <v>0</v>
      </c>
      <c r="BI2731" s="227">
        <f>IF(N2731="nulová",J2731,0)</f>
        <v>0</v>
      </c>
      <c r="BJ2731" s="19" t="s">
        <v>81</v>
      </c>
      <c r="BK2731" s="227">
        <f>ROUND(I2731*H2731,2)</f>
        <v>0</v>
      </c>
      <c r="BL2731" s="19" t="s">
        <v>309</v>
      </c>
      <c r="BM2731" s="226" t="s">
        <v>3671</v>
      </c>
    </row>
    <row r="2732" s="13" customFormat="1">
      <c r="A2732" s="13"/>
      <c r="B2732" s="228"/>
      <c r="C2732" s="229"/>
      <c r="D2732" s="230" t="s">
        <v>222</v>
      </c>
      <c r="E2732" s="231" t="s">
        <v>19</v>
      </c>
      <c r="F2732" s="232" t="s">
        <v>271</v>
      </c>
      <c r="G2732" s="229"/>
      <c r="H2732" s="231" t="s">
        <v>19</v>
      </c>
      <c r="I2732" s="233"/>
      <c r="J2732" s="229"/>
      <c r="K2732" s="229"/>
      <c r="L2732" s="234"/>
      <c r="M2732" s="235"/>
      <c r="N2732" s="236"/>
      <c r="O2732" s="236"/>
      <c r="P2732" s="236"/>
      <c r="Q2732" s="236"/>
      <c r="R2732" s="236"/>
      <c r="S2732" s="236"/>
      <c r="T2732" s="237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38" t="s">
        <v>222</v>
      </c>
      <c r="AU2732" s="238" t="s">
        <v>83</v>
      </c>
      <c r="AV2732" s="13" t="s">
        <v>81</v>
      </c>
      <c r="AW2732" s="13" t="s">
        <v>34</v>
      </c>
      <c r="AX2732" s="13" t="s">
        <v>74</v>
      </c>
      <c r="AY2732" s="238" t="s">
        <v>213</v>
      </c>
    </row>
    <row r="2733" s="14" customFormat="1">
      <c r="A2733" s="14"/>
      <c r="B2733" s="239"/>
      <c r="C2733" s="240"/>
      <c r="D2733" s="230" t="s">
        <v>222</v>
      </c>
      <c r="E2733" s="241" t="s">
        <v>19</v>
      </c>
      <c r="F2733" s="242" t="s">
        <v>3672</v>
      </c>
      <c r="G2733" s="240"/>
      <c r="H2733" s="243">
        <v>234.18100000000001</v>
      </c>
      <c r="I2733" s="244"/>
      <c r="J2733" s="240"/>
      <c r="K2733" s="240"/>
      <c r="L2733" s="245"/>
      <c r="M2733" s="246"/>
      <c r="N2733" s="247"/>
      <c r="O2733" s="247"/>
      <c r="P2733" s="247"/>
      <c r="Q2733" s="247"/>
      <c r="R2733" s="247"/>
      <c r="S2733" s="247"/>
      <c r="T2733" s="248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49" t="s">
        <v>222</v>
      </c>
      <c r="AU2733" s="249" t="s">
        <v>83</v>
      </c>
      <c r="AV2733" s="14" t="s">
        <v>83</v>
      </c>
      <c r="AW2733" s="14" t="s">
        <v>34</v>
      </c>
      <c r="AX2733" s="14" t="s">
        <v>74</v>
      </c>
      <c r="AY2733" s="249" t="s">
        <v>213</v>
      </c>
    </row>
    <row r="2734" s="14" customFormat="1">
      <c r="A2734" s="14"/>
      <c r="B2734" s="239"/>
      <c r="C2734" s="240"/>
      <c r="D2734" s="230" t="s">
        <v>222</v>
      </c>
      <c r="E2734" s="241" t="s">
        <v>19</v>
      </c>
      <c r="F2734" s="242" t="s">
        <v>3673</v>
      </c>
      <c r="G2734" s="240"/>
      <c r="H2734" s="243">
        <v>32.100000000000001</v>
      </c>
      <c r="I2734" s="244"/>
      <c r="J2734" s="240"/>
      <c r="K2734" s="240"/>
      <c r="L2734" s="245"/>
      <c r="M2734" s="246"/>
      <c r="N2734" s="247"/>
      <c r="O2734" s="247"/>
      <c r="P2734" s="247"/>
      <c r="Q2734" s="247"/>
      <c r="R2734" s="247"/>
      <c r="S2734" s="247"/>
      <c r="T2734" s="248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T2734" s="249" t="s">
        <v>222</v>
      </c>
      <c r="AU2734" s="249" t="s">
        <v>83</v>
      </c>
      <c r="AV2734" s="14" t="s">
        <v>83</v>
      </c>
      <c r="AW2734" s="14" t="s">
        <v>34</v>
      </c>
      <c r="AX2734" s="14" t="s">
        <v>74</v>
      </c>
      <c r="AY2734" s="249" t="s">
        <v>213</v>
      </c>
    </row>
    <row r="2735" s="15" customFormat="1">
      <c r="A2735" s="15"/>
      <c r="B2735" s="250"/>
      <c r="C2735" s="251"/>
      <c r="D2735" s="230" t="s">
        <v>222</v>
      </c>
      <c r="E2735" s="252" t="s">
        <v>19</v>
      </c>
      <c r="F2735" s="253" t="s">
        <v>228</v>
      </c>
      <c r="G2735" s="251"/>
      <c r="H2735" s="254">
        <v>266.28100000000001</v>
      </c>
      <c r="I2735" s="255"/>
      <c r="J2735" s="251"/>
      <c r="K2735" s="251"/>
      <c r="L2735" s="256"/>
      <c r="M2735" s="257"/>
      <c r="N2735" s="258"/>
      <c r="O2735" s="258"/>
      <c r="P2735" s="258"/>
      <c r="Q2735" s="258"/>
      <c r="R2735" s="258"/>
      <c r="S2735" s="258"/>
      <c r="T2735" s="259"/>
      <c r="U2735" s="15"/>
      <c r="V2735" s="15"/>
      <c r="W2735" s="15"/>
      <c r="X2735" s="15"/>
      <c r="Y2735" s="15"/>
      <c r="Z2735" s="15"/>
      <c r="AA2735" s="15"/>
      <c r="AB2735" s="15"/>
      <c r="AC2735" s="15"/>
      <c r="AD2735" s="15"/>
      <c r="AE2735" s="15"/>
      <c r="AT2735" s="260" t="s">
        <v>222</v>
      </c>
      <c r="AU2735" s="260" t="s">
        <v>83</v>
      </c>
      <c r="AV2735" s="15" t="s">
        <v>220</v>
      </c>
      <c r="AW2735" s="15" t="s">
        <v>34</v>
      </c>
      <c r="AX2735" s="15" t="s">
        <v>81</v>
      </c>
      <c r="AY2735" s="260" t="s">
        <v>213</v>
      </c>
    </row>
    <row r="2736" s="2" customFormat="1" ht="16.5" customHeight="1">
      <c r="A2736" s="40"/>
      <c r="B2736" s="41"/>
      <c r="C2736" s="215" t="s">
        <v>3674</v>
      </c>
      <c r="D2736" s="215" t="s">
        <v>215</v>
      </c>
      <c r="E2736" s="216" t="s">
        <v>3675</v>
      </c>
      <c r="F2736" s="217" t="s">
        <v>3676</v>
      </c>
      <c r="G2736" s="218" t="s">
        <v>236</v>
      </c>
      <c r="H2736" s="219">
        <v>640.50400000000002</v>
      </c>
      <c r="I2736" s="220"/>
      <c r="J2736" s="221">
        <f>ROUND(I2736*H2736,2)</f>
        <v>0</v>
      </c>
      <c r="K2736" s="217" t="s">
        <v>219</v>
      </c>
      <c r="L2736" s="46"/>
      <c r="M2736" s="222" t="s">
        <v>19</v>
      </c>
      <c r="N2736" s="223" t="s">
        <v>45</v>
      </c>
      <c r="O2736" s="86"/>
      <c r="P2736" s="224">
        <f>O2736*H2736</f>
        <v>0</v>
      </c>
      <c r="Q2736" s="224">
        <v>0</v>
      </c>
      <c r="R2736" s="224">
        <f>Q2736*H2736</f>
        <v>0</v>
      </c>
      <c r="S2736" s="224">
        <v>0.014999999999999999</v>
      </c>
      <c r="T2736" s="225">
        <f>S2736*H2736</f>
        <v>9.6075599999999994</v>
      </c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R2736" s="226" t="s">
        <v>309</v>
      </c>
      <c r="AT2736" s="226" t="s">
        <v>215</v>
      </c>
      <c r="AU2736" s="226" t="s">
        <v>83</v>
      </c>
      <c r="AY2736" s="19" t="s">
        <v>213</v>
      </c>
      <c r="BE2736" s="227">
        <f>IF(N2736="základní",J2736,0)</f>
        <v>0</v>
      </c>
      <c r="BF2736" s="227">
        <f>IF(N2736="snížená",J2736,0)</f>
        <v>0</v>
      </c>
      <c r="BG2736" s="227">
        <f>IF(N2736="zákl. přenesená",J2736,0)</f>
        <v>0</v>
      </c>
      <c r="BH2736" s="227">
        <f>IF(N2736="sníž. přenesená",J2736,0)</f>
        <v>0</v>
      </c>
      <c r="BI2736" s="227">
        <f>IF(N2736="nulová",J2736,0)</f>
        <v>0</v>
      </c>
      <c r="BJ2736" s="19" t="s">
        <v>81</v>
      </c>
      <c r="BK2736" s="227">
        <f>ROUND(I2736*H2736,2)</f>
        <v>0</v>
      </c>
      <c r="BL2736" s="19" t="s">
        <v>309</v>
      </c>
      <c r="BM2736" s="226" t="s">
        <v>3677</v>
      </c>
    </row>
    <row r="2737" s="13" customFormat="1">
      <c r="A2737" s="13"/>
      <c r="B2737" s="228"/>
      <c r="C2737" s="229"/>
      <c r="D2737" s="230" t="s">
        <v>222</v>
      </c>
      <c r="E2737" s="231" t="s">
        <v>19</v>
      </c>
      <c r="F2737" s="232" t="s">
        <v>271</v>
      </c>
      <c r="G2737" s="229"/>
      <c r="H2737" s="231" t="s">
        <v>19</v>
      </c>
      <c r="I2737" s="233"/>
      <c r="J2737" s="229"/>
      <c r="K2737" s="229"/>
      <c r="L2737" s="234"/>
      <c r="M2737" s="235"/>
      <c r="N2737" s="236"/>
      <c r="O2737" s="236"/>
      <c r="P2737" s="236"/>
      <c r="Q2737" s="236"/>
      <c r="R2737" s="236"/>
      <c r="S2737" s="236"/>
      <c r="T2737" s="237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38" t="s">
        <v>222</v>
      </c>
      <c r="AU2737" s="238" t="s">
        <v>83</v>
      </c>
      <c r="AV2737" s="13" t="s">
        <v>81</v>
      </c>
      <c r="AW2737" s="13" t="s">
        <v>34</v>
      </c>
      <c r="AX2737" s="13" t="s">
        <v>74</v>
      </c>
      <c r="AY2737" s="238" t="s">
        <v>213</v>
      </c>
    </row>
    <row r="2738" s="14" customFormat="1">
      <c r="A2738" s="14"/>
      <c r="B2738" s="239"/>
      <c r="C2738" s="240"/>
      <c r="D2738" s="230" t="s">
        <v>222</v>
      </c>
      <c r="E2738" s="241" t="s">
        <v>19</v>
      </c>
      <c r="F2738" s="242" t="s">
        <v>3678</v>
      </c>
      <c r="G2738" s="240"/>
      <c r="H2738" s="243">
        <v>458.18200000000002</v>
      </c>
      <c r="I2738" s="244"/>
      <c r="J2738" s="240"/>
      <c r="K2738" s="240"/>
      <c r="L2738" s="245"/>
      <c r="M2738" s="246"/>
      <c r="N2738" s="247"/>
      <c r="O2738" s="247"/>
      <c r="P2738" s="247"/>
      <c r="Q2738" s="247"/>
      <c r="R2738" s="247"/>
      <c r="S2738" s="247"/>
      <c r="T2738" s="248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49" t="s">
        <v>222</v>
      </c>
      <c r="AU2738" s="249" t="s">
        <v>83</v>
      </c>
      <c r="AV2738" s="14" t="s">
        <v>83</v>
      </c>
      <c r="AW2738" s="14" t="s">
        <v>34</v>
      </c>
      <c r="AX2738" s="14" t="s">
        <v>74</v>
      </c>
      <c r="AY2738" s="249" t="s">
        <v>213</v>
      </c>
    </row>
    <row r="2739" s="14" customFormat="1">
      <c r="A2739" s="14"/>
      <c r="B2739" s="239"/>
      <c r="C2739" s="240"/>
      <c r="D2739" s="230" t="s">
        <v>222</v>
      </c>
      <c r="E2739" s="241" t="s">
        <v>19</v>
      </c>
      <c r="F2739" s="242" t="s">
        <v>3679</v>
      </c>
      <c r="G2739" s="240"/>
      <c r="H2739" s="243">
        <v>182.322</v>
      </c>
      <c r="I2739" s="244"/>
      <c r="J2739" s="240"/>
      <c r="K2739" s="240"/>
      <c r="L2739" s="245"/>
      <c r="M2739" s="246"/>
      <c r="N2739" s="247"/>
      <c r="O2739" s="247"/>
      <c r="P2739" s="247"/>
      <c r="Q2739" s="247"/>
      <c r="R2739" s="247"/>
      <c r="S2739" s="247"/>
      <c r="T2739" s="248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T2739" s="249" t="s">
        <v>222</v>
      </c>
      <c r="AU2739" s="249" t="s">
        <v>83</v>
      </c>
      <c r="AV2739" s="14" t="s">
        <v>83</v>
      </c>
      <c r="AW2739" s="14" t="s">
        <v>34</v>
      </c>
      <c r="AX2739" s="14" t="s">
        <v>74</v>
      </c>
      <c r="AY2739" s="249" t="s">
        <v>213</v>
      </c>
    </row>
    <row r="2740" s="15" customFormat="1">
      <c r="A2740" s="15"/>
      <c r="B2740" s="250"/>
      <c r="C2740" s="251"/>
      <c r="D2740" s="230" t="s">
        <v>222</v>
      </c>
      <c r="E2740" s="252" t="s">
        <v>19</v>
      </c>
      <c r="F2740" s="253" t="s">
        <v>228</v>
      </c>
      <c r="G2740" s="251"/>
      <c r="H2740" s="254">
        <v>640.50400000000002</v>
      </c>
      <c r="I2740" s="255"/>
      <c r="J2740" s="251"/>
      <c r="K2740" s="251"/>
      <c r="L2740" s="256"/>
      <c r="M2740" s="257"/>
      <c r="N2740" s="258"/>
      <c r="O2740" s="258"/>
      <c r="P2740" s="258"/>
      <c r="Q2740" s="258"/>
      <c r="R2740" s="258"/>
      <c r="S2740" s="258"/>
      <c r="T2740" s="259"/>
      <c r="U2740" s="15"/>
      <c r="V2740" s="15"/>
      <c r="W2740" s="15"/>
      <c r="X2740" s="15"/>
      <c r="Y2740" s="15"/>
      <c r="Z2740" s="15"/>
      <c r="AA2740" s="15"/>
      <c r="AB2740" s="15"/>
      <c r="AC2740" s="15"/>
      <c r="AD2740" s="15"/>
      <c r="AE2740" s="15"/>
      <c r="AT2740" s="260" t="s">
        <v>222</v>
      </c>
      <c r="AU2740" s="260" t="s">
        <v>83</v>
      </c>
      <c r="AV2740" s="15" t="s">
        <v>220</v>
      </c>
      <c r="AW2740" s="15" t="s">
        <v>34</v>
      </c>
      <c r="AX2740" s="15" t="s">
        <v>81</v>
      </c>
      <c r="AY2740" s="260" t="s">
        <v>213</v>
      </c>
    </row>
    <row r="2741" s="2" customFormat="1" ht="21.75" customHeight="1">
      <c r="A2741" s="40"/>
      <c r="B2741" s="41"/>
      <c r="C2741" s="215" t="s">
        <v>3680</v>
      </c>
      <c r="D2741" s="215" t="s">
        <v>215</v>
      </c>
      <c r="E2741" s="216" t="s">
        <v>3681</v>
      </c>
      <c r="F2741" s="217" t="s">
        <v>3682</v>
      </c>
      <c r="G2741" s="218" t="s">
        <v>236</v>
      </c>
      <c r="H2741" s="219">
        <v>327.22199999999998</v>
      </c>
      <c r="I2741" s="220"/>
      <c r="J2741" s="221">
        <f>ROUND(I2741*H2741,2)</f>
        <v>0</v>
      </c>
      <c r="K2741" s="217" t="s">
        <v>219</v>
      </c>
      <c r="L2741" s="46"/>
      <c r="M2741" s="222" t="s">
        <v>19</v>
      </c>
      <c r="N2741" s="223" t="s">
        <v>45</v>
      </c>
      <c r="O2741" s="86"/>
      <c r="P2741" s="224">
        <f>O2741*H2741</f>
        <v>0</v>
      </c>
      <c r="Q2741" s="224">
        <v>0</v>
      </c>
      <c r="R2741" s="224">
        <f>Q2741*H2741</f>
        <v>0</v>
      </c>
      <c r="S2741" s="224">
        <v>0.0070000000000000001</v>
      </c>
      <c r="T2741" s="225">
        <f>S2741*H2741</f>
        <v>2.2905539999999998</v>
      </c>
      <c r="U2741" s="40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R2741" s="226" t="s">
        <v>309</v>
      </c>
      <c r="AT2741" s="226" t="s">
        <v>215</v>
      </c>
      <c r="AU2741" s="226" t="s">
        <v>83</v>
      </c>
      <c r="AY2741" s="19" t="s">
        <v>213</v>
      </c>
      <c r="BE2741" s="227">
        <f>IF(N2741="základní",J2741,0)</f>
        <v>0</v>
      </c>
      <c r="BF2741" s="227">
        <f>IF(N2741="snížená",J2741,0)</f>
        <v>0</v>
      </c>
      <c r="BG2741" s="227">
        <f>IF(N2741="zákl. přenesená",J2741,0)</f>
        <v>0</v>
      </c>
      <c r="BH2741" s="227">
        <f>IF(N2741="sníž. přenesená",J2741,0)</f>
        <v>0</v>
      </c>
      <c r="BI2741" s="227">
        <f>IF(N2741="nulová",J2741,0)</f>
        <v>0</v>
      </c>
      <c r="BJ2741" s="19" t="s">
        <v>81</v>
      </c>
      <c r="BK2741" s="227">
        <f>ROUND(I2741*H2741,2)</f>
        <v>0</v>
      </c>
      <c r="BL2741" s="19" t="s">
        <v>309</v>
      </c>
      <c r="BM2741" s="226" t="s">
        <v>3683</v>
      </c>
    </row>
    <row r="2742" s="13" customFormat="1">
      <c r="A2742" s="13"/>
      <c r="B2742" s="228"/>
      <c r="C2742" s="229"/>
      <c r="D2742" s="230" t="s">
        <v>222</v>
      </c>
      <c r="E2742" s="231" t="s">
        <v>19</v>
      </c>
      <c r="F2742" s="232" t="s">
        <v>271</v>
      </c>
      <c r="G2742" s="229"/>
      <c r="H2742" s="231" t="s">
        <v>19</v>
      </c>
      <c r="I2742" s="233"/>
      <c r="J2742" s="229"/>
      <c r="K2742" s="229"/>
      <c r="L2742" s="234"/>
      <c r="M2742" s="235"/>
      <c r="N2742" s="236"/>
      <c r="O2742" s="236"/>
      <c r="P2742" s="236"/>
      <c r="Q2742" s="236"/>
      <c r="R2742" s="236"/>
      <c r="S2742" s="236"/>
      <c r="T2742" s="237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38" t="s">
        <v>222</v>
      </c>
      <c r="AU2742" s="238" t="s">
        <v>83</v>
      </c>
      <c r="AV2742" s="13" t="s">
        <v>81</v>
      </c>
      <c r="AW2742" s="13" t="s">
        <v>34</v>
      </c>
      <c r="AX2742" s="13" t="s">
        <v>74</v>
      </c>
      <c r="AY2742" s="238" t="s">
        <v>213</v>
      </c>
    </row>
    <row r="2743" s="14" customFormat="1">
      <c r="A2743" s="14"/>
      <c r="B2743" s="239"/>
      <c r="C2743" s="240"/>
      <c r="D2743" s="230" t="s">
        <v>222</v>
      </c>
      <c r="E2743" s="241" t="s">
        <v>19</v>
      </c>
      <c r="F2743" s="242" t="s">
        <v>2859</v>
      </c>
      <c r="G2743" s="240"/>
      <c r="H2743" s="243">
        <v>327.22199999999998</v>
      </c>
      <c r="I2743" s="244"/>
      <c r="J2743" s="240"/>
      <c r="K2743" s="240"/>
      <c r="L2743" s="245"/>
      <c r="M2743" s="246"/>
      <c r="N2743" s="247"/>
      <c r="O2743" s="247"/>
      <c r="P2743" s="247"/>
      <c r="Q2743" s="247"/>
      <c r="R2743" s="247"/>
      <c r="S2743" s="247"/>
      <c r="T2743" s="248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T2743" s="249" t="s">
        <v>222</v>
      </c>
      <c r="AU2743" s="249" t="s">
        <v>83</v>
      </c>
      <c r="AV2743" s="14" t="s">
        <v>83</v>
      </c>
      <c r="AW2743" s="14" t="s">
        <v>34</v>
      </c>
      <c r="AX2743" s="14" t="s">
        <v>81</v>
      </c>
      <c r="AY2743" s="249" t="s">
        <v>213</v>
      </c>
    </row>
    <row r="2744" s="2" customFormat="1">
      <c r="A2744" s="40"/>
      <c r="B2744" s="41"/>
      <c r="C2744" s="215" t="s">
        <v>3684</v>
      </c>
      <c r="D2744" s="215" t="s">
        <v>215</v>
      </c>
      <c r="E2744" s="216" t="s">
        <v>3685</v>
      </c>
      <c r="F2744" s="217" t="s">
        <v>3686</v>
      </c>
      <c r="G2744" s="218" t="s">
        <v>1808</v>
      </c>
      <c r="H2744" s="282"/>
      <c r="I2744" s="220"/>
      <c r="J2744" s="221">
        <f>ROUND(I2744*H2744,2)</f>
        <v>0</v>
      </c>
      <c r="K2744" s="217" t="s">
        <v>219</v>
      </c>
      <c r="L2744" s="46"/>
      <c r="M2744" s="222" t="s">
        <v>19</v>
      </c>
      <c r="N2744" s="223" t="s">
        <v>45</v>
      </c>
      <c r="O2744" s="86"/>
      <c r="P2744" s="224">
        <f>O2744*H2744</f>
        <v>0</v>
      </c>
      <c r="Q2744" s="224">
        <v>0</v>
      </c>
      <c r="R2744" s="224">
        <f>Q2744*H2744</f>
        <v>0</v>
      </c>
      <c r="S2744" s="224">
        <v>0</v>
      </c>
      <c r="T2744" s="225">
        <f>S2744*H2744</f>
        <v>0</v>
      </c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R2744" s="226" t="s">
        <v>309</v>
      </c>
      <c r="AT2744" s="226" t="s">
        <v>215</v>
      </c>
      <c r="AU2744" s="226" t="s">
        <v>83</v>
      </c>
      <c r="AY2744" s="19" t="s">
        <v>213</v>
      </c>
      <c r="BE2744" s="227">
        <f>IF(N2744="základní",J2744,0)</f>
        <v>0</v>
      </c>
      <c r="BF2744" s="227">
        <f>IF(N2744="snížená",J2744,0)</f>
        <v>0</v>
      </c>
      <c r="BG2744" s="227">
        <f>IF(N2744="zákl. přenesená",J2744,0)</f>
        <v>0</v>
      </c>
      <c r="BH2744" s="227">
        <f>IF(N2744="sníž. přenesená",J2744,0)</f>
        <v>0</v>
      </c>
      <c r="BI2744" s="227">
        <f>IF(N2744="nulová",J2744,0)</f>
        <v>0</v>
      </c>
      <c r="BJ2744" s="19" t="s">
        <v>81</v>
      </c>
      <c r="BK2744" s="227">
        <f>ROUND(I2744*H2744,2)</f>
        <v>0</v>
      </c>
      <c r="BL2744" s="19" t="s">
        <v>309</v>
      </c>
      <c r="BM2744" s="226" t="s">
        <v>3687</v>
      </c>
    </row>
    <row r="2745" s="12" customFormat="1" ht="22.8" customHeight="1">
      <c r="A2745" s="12"/>
      <c r="B2745" s="199"/>
      <c r="C2745" s="200"/>
      <c r="D2745" s="201" t="s">
        <v>73</v>
      </c>
      <c r="E2745" s="213" t="s">
        <v>3688</v>
      </c>
      <c r="F2745" s="213" t="s">
        <v>3689</v>
      </c>
      <c r="G2745" s="200"/>
      <c r="H2745" s="200"/>
      <c r="I2745" s="203"/>
      <c r="J2745" s="214">
        <f>BK2745</f>
        <v>0</v>
      </c>
      <c r="K2745" s="200"/>
      <c r="L2745" s="205"/>
      <c r="M2745" s="206"/>
      <c r="N2745" s="207"/>
      <c r="O2745" s="207"/>
      <c r="P2745" s="208">
        <f>SUM(P2746:P2784)</f>
        <v>0</v>
      </c>
      <c r="Q2745" s="207"/>
      <c r="R2745" s="208">
        <f>SUM(R2746:R2784)</f>
        <v>6.4986026099999998</v>
      </c>
      <c r="S2745" s="207"/>
      <c r="T2745" s="209">
        <f>SUM(T2746:T2784)</f>
        <v>4.1972309999999995</v>
      </c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  <c r="AR2745" s="210" t="s">
        <v>83</v>
      </c>
      <c r="AT2745" s="211" t="s">
        <v>73</v>
      </c>
      <c r="AU2745" s="211" t="s">
        <v>81</v>
      </c>
      <c r="AY2745" s="210" t="s">
        <v>213</v>
      </c>
      <c r="BK2745" s="212">
        <f>SUM(BK2746:BK2784)</f>
        <v>0</v>
      </c>
    </row>
    <row r="2746" s="2" customFormat="1" ht="16.5" customHeight="1">
      <c r="A2746" s="40"/>
      <c r="B2746" s="41"/>
      <c r="C2746" s="215" t="s">
        <v>3690</v>
      </c>
      <c r="D2746" s="215" t="s">
        <v>215</v>
      </c>
      <c r="E2746" s="216" t="s">
        <v>3691</v>
      </c>
      <c r="F2746" s="217" t="s">
        <v>3692</v>
      </c>
      <c r="G2746" s="218" t="s">
        <v>236</v>
      </c>
      <c r="H2746" s="219">
        <v>1397.9880000000001</v>
      </c>
      <c r="I2746" s="220"/>
      <c r="J2746" s="221">
        <f>ROUND(I2746*H2746,2)</f>
        <v>0</v>
      </c>
      <c r="K2746" s="217" t="s">
        <v>219</v>
      </c>
      <c r="L2746" s="46"/>
      <c r="M2746" s="222" t="s">
        <v>19</v>
      </c>
      <c r="N2746" s="223" t="s">
        <v>45</v>
      </c>
      <c r="O2746" s="86"/>
      <c r="P2746" s="224">
        <f>O2746*H2746</f>
        <v>0</v>
      </c>
      <c r="Q2746" s="224">
        <v>0</v>
      </c>
      <c r="R2746" s="224">
        <f>Q2746*H2746</f>
        <v>0</v>
      </c>
      <c r="S2746" s="224">
        <v>0</v>
      </c>
      <c r="T2746" s="225">
        <f>S2746*H2746</f>
        <v>0</v>
      </c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R2746" s="226" t="s">
        <v>309</v>
      </c>
      <c r="AT2746" s="226" t="s">
        <v>215</v>
      </c>
      <c r="AU2746" s="226" t="s">
        <v>83</v>
      </c>
      <c r="AY2746" s="19" t="s">
        <v>213</v>
      </c>
      <c r="BE2746" s="227">
        <f>IF(N2746="základní",J2746,0)</f>
        <v>0</v>
      </c>
      <c r="BF2746" s="227">
        <f>IF(N2746="snížená",J2746,0)</f>
        <v>0</v>
      </c>
      <c r="BG2746" s="227">
        <f>IF(N2746="zákl. přenesená",J2746,0)</f>
        <v>0</v>
      </c>
      <c r="BH2746" s="227">
        <f>IF(N2746="sníž. přenesená",J2746,0)</f>
        <v>0</v>
      </c>
      <c r="BI2746" s="227">
        <f>IF(N2746="nulová",J2746,0)</f>
        <v>0</v>
      </c>
      <c r="BJ2746" s="19" t="s">
        <v>81</v>
      </c>
      <c r="BK2746" s="227">
        <f>ROUND(I2746*H2746,2)</f>
        <v>0</v>
      </c>
      <c r="BL2746" s="19" t="s">
        <v>309</v>
      </c>
      <c r="BM2746" s="226" t="s">
        <v>3693</v>
      </c>
    </row>
    <row r="2747" s="2" customFormat="1" ht="21.75" customHeight="1">
      <c r="A2747" s="40"/>
      <c r="B2747" s="41"/>
      <c r="C2747" s="215" t="s">
        <v>3694</v>
      </c>
      <c r="D2747" s="215" t="s">
        <v>215</v>
      </c>
      <c r="E2747" s="216" t="s">
        <v>3695</v>
      </c>
      <c r="F2747" s="217" t="s">
        <v>3696</v>
      </c>
      <c r="G2747" s="218" t="s">
        <v>236</v>
      </c>
      <c r="H2747" s="219">
        <v>1397.9880000000001</v>
      </c>
      <c r="I2747" s="220"/>
      <c r="J2747" s="221">
        <f>ROUND(I2747*H2747,2)</f>
        <v>0</v>
      </c>
      <c r="K2747" s="217" t="s">
        <v>219</v>
      </c>
      <c r="L2747" s="46"/>
      <c r="M2747" s="222" t="s">
        <v>19</v>
      </c>
      <c r="N2747" s="223" t="s">
        <v>45</v>
      </c>
      <c r="O2747" s="86"/>
      <c r="P2747" s="224">
        <f>O2747*H2747</f>
        <v>0</v>
      </c>
      <c r="Q2747" s="224">
        <v>3.0000000000000001E-05</v>
      </c>
      <c r="R2747" s="224">
        <f>Q2747*H2747</f>
        <v>0.04193964</v>
      </c>
      <c r="S2747" s="224">
        <v>0</v>
      </c>
      <c r="T2747" s="225">
        <f>S2747*H2747</f>
        <v>0</v>
      </c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R2747" s="226" t="s">
        <v>309</v>
      </c>
      <c r="AT2747" s="226" t="s">
        <v>215</v>
      </c>
      <c r="AU2747" s="226" t="s">
        <v>83</v>
      </c>
      <c r="AY2747" s="19" t="s">
        <v>213</v>
      </c>
      <c r="BE2747" s="227">
        <f>IF(N2747="základní",J2747,0)</f>
        <v>0</v>
      </c>
      <c r="BF2747" s="227">
        <f>IF(N2747="snížená",J2747,0)</f>
        <v>0</v>
      </c>
      <c r="BG2747" s="227">
        <f>IF(N2747="zákl. přenesená",J2747,0)</f>
        <v>0</v>
      </c>
      <c r="BH2747" s="227">
        <f>IF(N2747="sníž. přenesená",J2747,0)</f>
        <v>0</v>
      </c>
      <c r="BI2747" s="227">
        <f>IF(N2747="nulová",J2747,0)</f>
        <v>0</v>
      </c>
      <c r="BJ2747" s="19" t="s">
        <v>81</v>
      </c>
      <c r="BK2747" s="227">
        <f>ROUND(I2747*H2747,2)</f>
        <v>0</v>
      </c>
      <c r="BL2747" s="19" t="s">
        <v>309</v>
      </c>
      <c r="BM2747" s="226" t="s">
        <v>3697</v>
      </c>
    </row>
    <row r="2748" s="2" customFormat="1" ht="16.5" customHeight="1">
      <c r="A2748" s="40"/>
      <c r="B2748" s="41"/>
      <c r="C2748" s="215" t="s">
        <v>3698</v>
      </c>
      <c r="D2748" s="215" t="s">
        <v>215</v>
      </c>
      <c r="E2748" s="216" t="s">
        <v>3699</v>
      </c>
      <c r="F2748" s="217" t="s">
        <v>3700</v>
      </c>
      <c r="G2748" s="218" t="s">
        <v>236</v>
      </c>
      <c r="H2748" s="219">
        <v>1351.1289999999999</v>
      </c>
      <c r="I2748" s="220"/>
      <c r="J2748" s="221">
        <f>ROUND(I2748*H2748,2)</f>
        <v>0</v>
      </c>
      <c r="K2748" s="217" t="s">
        <v>219</v>
      </c>
      <c r="L2748" s="46"/>
      <c r="M2748" s="222" t="s">
        <v>19</v>
      </c>
      <c r="N2748" s="223" t="s">
        <v>45</v>
      </c>
      <c r="O2748" s="86"/>
      <c r="P2748" s="224">
        <f>O2748*H2748</f>
        <v>0</v>
      </c>
      <c r="Q2748" s="224">
        <v>0</v>
      </c>
      <c r="R2748" s="224">
        <f>Q2748*H2748</f>
        <v>0</v>
      </c>
      <c r="S2748" s="224">
        <v>0.0030000000000000001</v>
      </c>
      <c r="T2748" s="225">
        <f>S2748*H2748</f>
        <v>4.0533869999999999</v>
      </c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R2748" s="226" t="s">
        <v>309</v>
      </c>
      <c r="AT2748" s="226" t="s">
        <v>215</v>
      </c>
      <c r="AU2748" s="226" t="s">
        <v>83</v>
      </c>
      <c r="AY2748" s="19" t="s">
        <v>213</v>
      </c>
      <c r="BE2748" s="227">
        <f>IF(N2748="základní",J2748,0)</f>
        <v>0</v>
      </c>
      <c r="BF2748" s="227">
        <f>IF(N2748="snížená",J2748,0)</f>
        <v>0</v>
      </c>
      <c r="BG2748" s="227">
        <f>IF(N2748="zákl. přenesená",J2748,0)</f>
        <v>0</v>
      </c>
      <c r="BH2748" s="227">
        <f>IF(N2748="sníž. přenesená",J2748,0)</f>
        <v>0</v>
      </c>
      <c r="BI2748" s="227">
        <f>IF(N2748="nulová",J2748,0)</f>
        <v>0</v>
      </c>
      <c r="BJ2748" s="19" t="s">
        <v>81</v>
      </c>
      <c r="BK2748" s="227">
        <f>ROUND(I2748*H2748,2)</f>
        <v>0</v>
      </c>
      <c r="BL2748" s="19" t="s">
        <v>309</v>
      </c>
      <c r="BM2748" s="226" t="s">
        <v>3701</v>
      </c>
    </row>
    <row r="2749" s="13" customFormat="1">
      <c r="A2749" s="13"/>
      <c r="B2749" s="228"/>
      <c r="C2749" s="229"/>
      <c r="D2749" s="230" t="s">
        <v>222</v>
      </c>
      <c r="E2749" s="231" t="s">
        <v>19</v>
      </c>
      <c r="F2749" s="232" t="s">
        <v>271</v>
      </c>
      <c r="G2749" s="229"/>
      <c r="H2749" s="231" t="s">
        <v>19</v>
      </c>
      <c r="I2749" s="233"/>
      <c r="J2749" s="229"/>
      <c r="K2749" s="229"/>
      <c r="L2749" s="234"/>
      <c r="M2749" s="235"/>
      <c r="N2749" s="236"/>
      <c r="O2749" s="236"/>
      <c r="P2749" s="236"/>
      <c r="Q2749" s="236"/>
      <c r="R2749" s="236"/>
      <c r="S2749" s="236"/>
      <c r="T2749" s="237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38" t="s">
        <v>222</v>
      </c>
      <c r="AU2749" s="238" t="s">
        <v>83</v>
      </c>
      <c r="AV2749" s="13" t="s">
        <v>81</v>
      </c>
      <c r="AW2749" s="13" t="s">
        <v>34</v>
      </c>
      <c r="AX2749" s="13" t="s">
        <v>74</v>
      </c>
      <c r="AY2749" s="238" t="s">
        <v>213</v>
      </c>
    </row>
    <row r="2750" s="14" customFormat="1">
      <c r="A2750" s="14"/>
      <c r="B2750" s="239"/>
      <c r="C2750" s="240"/>
      <c r="D2750" s="230" t="s">
        <v>222</v>
      </c>
      <c r="E2750" s="241" t="s">
        <v>19</v>
      </c>
      <c r="F2750" s="242" t="s">
        <v>3702</v>
      </c>
      <c r="G2750" s="240"/>
      <c r="H2750" s="243">
        <v>130.22499999999999</v>
      </c>
      <c r="I2750" s="244"/>
      <c r="J2750" s="240"/>
      <c r="K2750" s="240"/>
      <c r="L2750" s="245"/>
      <c r="M2750" s="246"/>
      <c r="N2750" s="247"/>
      <c r="O2750" s="247"/>
      <c r="P2750" s="247"/>
      <c r="Q2750" s="247"/>
      <c r="R2750" s="247"/>
      <c r="S2750" s="247"/>
      <c r="T2750" s="248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T2750" s="249" t="s">
        <v>222</v>
      </c>
      <c r="AU2750" s="249" t="s">
        <v>83</v>
      </c>
      <c r="AV2750" s="14" t="s">
        <v>83</v>
      </c>
      <c r="AW2750" s="14" t="s">
        <v>34</v>
      </c>
      <c r="AX2750" s="14" t="s">
        <v>74</v>
      </c>
      <c r="AY2750" s="249" t="s">
        <v>213</v>
      </c>
    </row>
    <row r="2751" s="14" customFormat="1">
      <c r="A2751" s="14"/>
      <c r="B2751" s="239"/>
      <c r="C2751" s="240"/>
      <c r="D2751" s="230" t="s">
        <v>222</v>
      </c>
      <c r="E2751" s="241" t="s">
        <v>19</v>
      </c>
      <c r="F2751" s="242" t="s">
        <v>3703</v>
      </c>
      <c r="G2751" s="240"/>
      <c r="H2751" s="243">
        <v>467.30900000000003</v>
      </c>
      <c r="I2751" s="244"/>
      <c r="J2751" s="240"/>
      <c r="K2751" s="240"/>
      <c r="L2751" s="245"/>
      <c r="M2751" s="246"/>
      <c r="N2751" s="247"/>
      <c r="O2751" s="247"/>
      <c r="P2751" s="247"/>
      <c r="Q2751" s="247"/>
      <c r="R2751" s="247"/>
      <c r="S2751" s="247"/>
      <c r="T2751" s="248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49" t="s">
        <v>222</v>
      </c>
      <c r="AU2751" s="249" t="s">
        <v>83</v>
      </c>
      <c r="AV2751" s="14" t="s">
        <v>83</v>
      </c>
      <c r="AW2751" s="14" t="s">
        <v>34</v>
      </c>
      <c r="AX2751" s="14" t="s">
        <v>74</v>
      </c>
      <c r="AY2751" s="249" t="s">
        <v>213</v>
      </c>
    </row>
    <row r="2752" s="14" customFormat="1">
      <c r="A2752" s="14"/>
      <c r="B2752" s="239"/>
      <c r="C2752" s="240"/>
      <c r="D2752" s="230" t="s">
        <v>222</v>
      </c>
      <c r="E2752" s="241" t="s">
        <v>19</v>
      </c>
      <c r="F2752" s="242" t="s">
        <v>3704</v>
      </c>
      <c r="G2752" s="240"/>
      <c r="H2752" s="243">
        <v>481.995</v>
      </c>
      <c r="I2752" s="244"/>
      <c r="J2752" s="240"/>
      <c r="K2752" s="240"/>
      <c r="L2752" s="245"/>
      <c r="M2752" s="246"/>
      <c r="N2752" s="247"/>
      <c r="O2752" s="247"/>
      <c r="P2752" s="247"/>
      <c r="Q2752" s="247"/>
      <c r="R2752" s="247"/>
      <c r="S2752" s="247"/>
      <c r="T2752" s="248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T2752" s="249" t="s">
        <v>222</v>
      </c>
      <c r="AU2752" s="249" t="s">
        <v>83</v>
      </c>
      <c r="AV2752" s="14" t="s">
        <v>83</v>
      </c>
      <c r="AW2752" s="14" t="s">
        <v>34</v>
      </c>
      <c r="AX2752" s="14" t="s">
        <v>74</v>
      </c>
      <c r="AY2752" s="249" t="s">
        <v>213</v>
      </c>
    </row>
    <row r="2753" s="14" customFormat="1">
      <c r="A2753" s="14"/>
      <c r="B2753" s="239"/>
      <c r="C2753" s="240"/>
      <c r="D2753" s="230" t="s">
        <v>222</v>
      </c>
      <c r="E2753" s="241" t="s">
        <v>19</v>
      </c>
      <c r="F2753" s="242" t="s">
        <v>3705</v>
      </c>
      <c r="G2753" s="240"/>
      <c r="H2753" s="243">
        <v>271.60000000000002</v>
      </c>
      <c r="I2753" s="244"/>
      <c r="J2753" s="240"/>
      <c r="K2753" s="240"/>
      <c r="L2753" s="245"/>
      <c r="M2753" s="246"/>
      <c r="N2753" s="247"/>
      <c r="O2753" s="247"/>
      <c r="P2753" s="247"/>
      <c r="Q2753" s="247"/>
      <c r="R2753" s="247"/>
      <c r="S2753" s="247"/>
      <c r="T2753" s="248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49" t="s">
        <v>222</v>
      </c>
      <c r="AU2753" s="249" t="s">
        <v>83</v>
      </c>
      <c r="AV2753" s="14" t="s">
        <v>83</v>
      </c>
      <c r="AW2753" s="14" t="s">
        <v>34</v>
      </c>
      <c r="AX2753" s="14" t="s">
        <v>74</v>
      </c>
      <c r="AY2753" s="249" t="s">
        <v>213</v>
      </c>
    </row>
    <row r="2754" s="15" customFormat="1">
      <c r="A2754" s="15"/>
      <c r="B2754" s="250"/>
      <c r="C2754" s="251"/>
      <c r="D2754" s="230" t="s">
        <v>222</v>
      </c>
      <c r="E2754" s="252" t="s">
        <v>19</v>
      </c>
      <c r="F2754" s="253" t="s">
        <v>228</v>
      </c>
      <c r="G2754" s="251"/>
      <c r="H2754" s="254">
        <v>1351.1289999999999</v>
      </c>
      <c r="I2754" s="255"/>
      <c r="J2754" s="251"/>
      <c r="K2754" s="251"/>
      <c r="L2754" s="256"/>
      <c r="M2754" s="257"/>
      <c r="N2754" s="258"/>
      <c r="O2754" s="258"/>
      <c r="P2754" s="258"/>
      <c r="Q2754" s="258"/>
      <c r="R2754" s="258"/>
      <c r="S2754" s="258"/>
      <c r="T2754" s="259"/>
      <c r="U2754" s="15"/>
      <c r="V2754" s="15"/>
      <c r="W2754" s="15"/>
      <c r="X2754" s="15"/>
      <c r="Y2754" s="15"/>
      <c r="Z2754" s="15"/>
      <c r="AA2754" s="15"/>
      <c r="AB2754" s="15"/>
      <c r="AC2754" s="15"/>
      <c r="AD2754" s="15"/>
      <c r="AE2754" s="15"/>
      <c r="AT2754" s="260" t="s">
        <v>222</v>
      </c>
      <c r="AU2754" s="260" t="s">
        <v>83</v>
      </c>
      <c r="AV2754" s="15" t="s">
        <v>220</v>
      </c>
      <c r="AW2754" s="15" t="s">
        <v>34</v>
      </c>
      <c r="AX2754" s="15" t="s">
        <v>81</v>
      </c>
      <c r="AY2754" s="260" t="s">
        <v>213</v>
      </c>
    </row>
    <row r="2755" s="2" customFormat="1" ht="16.5" customHeight="1">
      <c r="A2755" s="40"/>
      <c r="B2755" s="41"/>
      <c r="C2755" s="215" t="s">
        <v>3706</v>
      </c>
      <c r="D2755" s="215" t="s">
        <v>215</v>
      </c>
      <c r="E2755" s="216" t="s">
        <v>3707</v>
      </c>
      <c r="F2755" s="217" t="s">
        <v>3708</v>
      </c>
      <c r="G2755" s="218" t="s">
        <v>236</v>
      </c>
      <c r="H2755" s="219">
        <v>1397.9880000000001</v>
      </c>
      <c r="I2755" s="220"/>
      <c r="J2755" s="221">
        <f>ROUND(I2755*H2755,2)</f>
        <v>0</v>
      </c>
      <c r="K2755" s="217" t="s">
        <v>219</v>
      </c>
      <c r="L2755" s="46"/>
      <c r="M2755" s="222" t="s">
        <v>19</v>
      </c>
      <c r="N2755" s="223" t="s">
        <v>45</v>
      </c>
      <c r="O2755" s="86"/>
      <c r="P2755" s="224">
        <f>O2755*H2755</f>
        <v>0</v>
      </c>
      <c r="Q2755" s="224">
        <v>0.00029999999999999997</v>
      </c>
      <c r="R2755" s="224">
        <f>Q2755*H2755</f>
        <v>0.4193964</v>
      </c>
      <c r="S2755" s="224">
        <v>0</v>
      </c>
      <c r="T2755" s="225">
        <f>S2755*H2755</f>
        <v>0</v>
      </c>
      <c r="U2755" s="40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R2755" s="226" t="s">
        <v>309</v>
      </c>
      <c r="AT2755" s="226" t="s">
        <v>215</v>
      </c>
      <c r="AU2755" s="226" t="s">
        <v>83</v>
      </c>
      <c r="AY2755" s="19" t="s">
        <v>213</v>
      </c>
      <c r="BE2755" s="227">
        <f>IF(N2755="základní",J2755,0)</f>
        <v>0</v>
      </c>
      <c r="BF2755" s="227">
        <f>IF(N2755="snížená",J2755,0)</f>
        <v>0</v>
      </c>
      <c r="BG2755" s="227">
        <f>IF(N2755="zákl. přenesená",J2755,0)</f>
        <v>0</v>
      </c>
      <c r="BH2755" s="227">
        <f>IF(N2755="sníž. přenesená",J2755,0)</f>
        <v>0</v>
      </c>
      <c r="BI2755" s="227">
        <f>IF(N2755="nulová",J2755,0)</f>
        <v>0</v>
      </c>
      <c r="BJ2755" s="19" t="s">
        <v>81</v>
      </c>
      <c r="BK2755" s="227">
        <f>ROUND(I2755*H2755,2)</f>
        <v>0</v>
      </c>
      <c r="BL2755" s="19" t="s">
        <v>309</v>
      </c>
      <c r="BM2755" s="226" t="s">
        <v>3709</v>
      </c>
    </row>
    <row r="2756" s="13" customFormat="1">
      <c r="A2756" s="13"/>
      <c r="B2756" s="228"/>
      <c r="C2756" s="229"/>
      <c r="D2756" s="230" t="s">
        <v>222</v>
      </c>
      <c r="E2756" s="231" t="s">
        <v>19</v>
      </c>
      <c r="F2756" s="232" t="s">
        <v>271</v>
      </c>
      <c r="G2756" s="229"/>
      <c r="H2756" s="231" t="s">
        <v>19</v>
      </c>
      <c r="I2756" s="233"/>
      <c r="J2756" s="229"/>
      <c r="K2756" s="229"/>
      <c r="L2756" s="234"/>
      <c r="M2756" s="235"/>
      <c r="N2756" s="236"/>
      <c r="O2756" s="236"/>
      <c r="P2756" s="236"/>
      <c r="Q2756" s="236"/>
      <c r="R2756" s="236"/>
      <c r="S2756" s="236"/>
      <c r="T2756" s="237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38" t="s">
        <v>222</v>
      </c>
      <c r="AU2756" s="238" t="s">
        <v>83</v>
      </c>
      <c r="AV2756" s="13" t="s">
        <v>81</v>
      </c>
      <c r="AW2756" s="13" t="s">
        <v>34</v>
      </c>
      <c r="AX2756" s="13" t="s">
        <v>74</v>
      </c>
      <c r="AY2756" s="238" t="s">
        <v>213</v>
      </c>
    </row>
    <row r="2757" s="14" customFormat="1">
      <c r="A2757" s="14"/>
      <c r="B2757" s="239"/>
      <c r="C2757" s="240"/>
      <c r="D2757" s="230" t="s">
        <v>222</v>
      </c>
      <c r="E2757" s="241" t="s">
        <v>19</v>
      </c>
      <c r="F2757" s="242" t="s">
        <v>1218</v>
      </c>
      <c r="G2757" s="240"/>
      <c r="H2757" s="243">
        <v>216.17699999999999</v>
      </c>
      <c r="I2757" s="244"/>
      <c r="J2757" s="240"/>
      <c r="K2757" s="240"/>
      <c r="L2757" s="245"/>
      <c r="M2757" s="246"/>
      <c r="N2757" s="247"/>
      <c r="O2757" s="247"/>
      <c r="P2757" s="247"/>
      <c r="Q2757" s="247"/>
      <c r="R2757" s="247"/>
      <c r="S2757" s="247"/>
      <c r="T2757" s="248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49" t="s">
        <v>222</v>
      </c>
      <c r="AU2757" s="249" t="s">
        <v>83</v>
      </c>
      <c r="AV2757" s="14" t="s">
        <v>83</v>
      </c>
      <c r="AW2757" s="14" t="s">
        <v>34</v>
      </c>
      <c r="AX2757" s="14" t="s">
        <v>74</v>
      </c>
      <c r="AY2757" s="249" t="s">
        <v>213</v>
      </c>
    </row>
    <row r="2758" s="14" customFormat="1">
      <c r="A2758" s="14"/>
      <c r="B2758" s="239"/>
      <c r="C2758" s="240"/>
      <c r="D2758" s="230" t="s">
        <v>222</v>
      </c>
      <c r="E2758" s="241" t="s">
        <v>19</v>
      </c>
      <c r="F2758" s="242" t="s">
        <v>789</v>
      </c>
      <c r="G2758" s="240"/>
      <c r="H2758" s="243">
        <v>139.06999999999999</v>
      </c>
      <c r="I2758" s="244"/>
      <c r="J2758" s="240"/>
      <c r="K2758" s="240"/>
      <c r="L2758" s="245"/>
      <c r="M2758" s="246"/>
      <c r="N2758" s="247"/>
      <c r="O2758" s="247"/>
      <c r="P2758" s="247"/>
      <c r="Q2758" s="247"/>
      <c r="R2758" s="247"/>
      <c r="S2758" s="247"/>
      <c r="T2758" s="248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49" t="s">
        <v>222</v>
      </c>
      <c r="AU2758" s="249" t="s">
        <v>83</v>
      </c>
      <c r="AV2758" s="14" t="s">
        <v>83</v>
      </c>
      <c r="AW2758" s="14" t="s">
        <v>34</v>
      </c>
      <c r="AX2758" s="14" t="s">
        <v>74</v>
      </c>
      <c r="AY2758" s="249" t="s">
        <v>213</v>
      </c>
    </row>
    <row r="2759" s="14" customFormat="1">
      <c r="A2759" s="14"/>
      <c r="B2759" s="239"/>
      <c r="C2759" s="240"/>
      <c r="D2759" s="230" t="s">
        <v>222</v>
      </c>
      <c r="E2759" s="241" t="s">
        <v>19</v>
      </c>
      <c r="F2759" s="242" t="s">
        <v>1219</v>
      </c>
      <c r="G2759" s="240"/>
      <c r="H2759" s="243">
        <v>94.381</v>
      </c>
      <c r="I2759" s="244"/>
      <c r="J2759" s="240"/>
      <c r="K2759" s="240"/>
      <c r="L2759" s="245"/>
      <c r="M2759" s="246"/>
      <c r="N2759" s="247"/>
      <c r="O2759" s="247"/>
      <c r="P2759" s="247"/>
      <c r="Q2759" s="247"/>
      <c r="R2759" s="247"/>
      <c r="S2759" s="247"/>
      <c r="T2759" s="248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T2759" s="249" t="s">
        <v>222</v>
      </c>
      <c r="AU2759" s="249" t="s">
        <v>83</v>
      </c>
      <c r="AV2759" s="14" t="s">
        <v>83</v>
      </c>
      <c r="AW2759" s="14" t="s">
        <v>34</v>
      </c>
      <c r="AX2759" s="14" t="s">
        <v>74</v>
      </c>
      <c r="AY2759" s="249" t="s">
        <v>213</v>
      </c>
    </row>
    <row r="2760" s="16" customFormat="1">
      <c r="A2760" s="16"/>
      <c r="B2760" s="261"/>
      <c r="C2760" s="262"/>
      <c r="D2760" s="230" t="s">
        <v>222</v>
      </c>
      <c r="E2760" s="263" t="s">
        <v>19</v>
      </c>
      <c r="F2760" s="264" t="s">
        <v>299</v>
      </c>
      <c r="G2760" s="262"/>
      <c r="H2760" s="265">
        <v>449.62799999999999</v>
      </c>
      <c r="I2760" s="266"/>
      <c r="J2760" s="262"/>
      <c r="K2760" s="262"/>
      <c r="L2760" s="267"/>
      <c r="M2760" s="268"/>
      <c r="N2760" s="269"/>
      <c r="O2760" s="269"/>
      <c r="P2760" s="269"/>
      <c r="Q2760" s="269"/>
      <c r="R2760" s="269"/>
      <c r="S2760" s="269"/>
      <c r="T2760" s="270"/>
      <c r="U2760" s="16"/>
      <c r="V2760" s="16"/>
      <c r="W2760" s="16"/>
      <c r="X2760" s="16"/>
      <c r="Y2760" s="16"/>
      <c r="Z2760" s="16"/>
      <c r="AA2760" s="16"/>
      <c r="AB2760" s="16"/>
      <c r="AC2760" s="16"/>
      <c r="AD2760" s="16"/>
      <c r="AE2760" s="16"/>
      <c r="AT2760" s="271" t="s">
        <v>222</v>
      </c>
      <c r="AU2760" s="271" t="s">
        <v>83</v>
      </c>
      <c r="AV2760" s="16" t="s">
        <v>106</v>
      </c>
      <c r="AW2760" s="16" t="s">
        <v>34</v>
      </c>
      <c r="AX2760" s="16" t="s">
        <v>74</v>
      </c>
      <c r="AY2760" s="271" t="s">
        <v>213</v>
      </c>
    </row>
    <row r="2761" s="14" customFormat="1">
      <c r="A2761" s="14"/>
      <c r="B2761" s="239"/>
      <c r="C2761" s="240"/>
      <c r="D2761" s="230" t="s">
        <v>222</v>
      </c>
      <c r="E2761" s="241" t="s">
        <v>19</v>
      </c>
      <c r="F2761" s="242" t="s">
        <v>1223</v>
      </c>
      <c r="G2761" s="240"/>
      <c r="H2761" s="243">
        <v>470.35599999999999</v>
      </c>
      <c r="I2761" s="244"/>
      <c r="J2761" s="240"/>
      <c r="K2761" s="240"/>
      <c r="L2761" s="245"/>
      <c r="M2761" s="246"/>
      <c r="N2761" s="247"/>
      <c r="O2761" s="247"/>
      <c r="P2761" s="247"/>
      <c r="Q2761" s="247"/>
      <c r="R2761" s="247"/>
      <c r="S2761" s="247"/>
      <c r="T2761" s="248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T2761" s="249" t="s">
        <v>222</v>
      </c>
      <c r="AU2761" s="249" t="s">
        <v>83</v>
      </c>
      <c r="AV2761" s="14" t="s">
        <v>83</v>
      </c>
      <c r="AW2761" s="14" t="s">
        <v>34</v>
      </c>
      <c r="AX2761" s="14" t="s">
        <v>74</v>
      </c>
      <c r="AY2761" s="249" t="s">
        <v>213</v>
      </c>
    </row>
    <row r="2762" s="16" customFormat="1">
      <c r="A2762" s="16"/>
      <c r="B2762" s="261"/>
      <c r="C2762" s="262"/>
      <c r="D2762" s="230" t="s">
        <v>222</v>
      </c>
      <c r="E2762" s="263" t="s">
        <v>19</v>
      </c>
      <c r="F2762" s="264" t="s">
        <v>299</v>
      </c>
      <c r="G2762" s="262"/>
      <c r="H2762" s="265">
        <v>470.35599999999999</v>
      </c>
      <c r="I2762" s="266"/>
      <c r="J2762" s="262"/>
      <c r="K2762" s="262"/>
      <c r="L2762" s="267"/>
      <c r="M2762" s="268"/>
      <c r="N2762" s="269"/>
      <c r="O2762" s="269"/>
      <c r="P2762" s="269"/>
      <c r="Q2762" s="269"/>
      <c r="R2762" s="269"/>
      <c r="S2762" s="269"/>
      <c r="T2762" s="270"/>
      <c r="U2762" s="16"/>
      <c r="V2762" s="16"/>
      <c r="W2762" s="16"/>
      <c r="X2762" s="16"/>
      <c r="Y2762" s="16"/>
      <c r="Z2762" s="16"/>
      <c r="AA2762" s="16"/>
      <c r="AB2762" s="16"/>
      <c r="AC2762" s="16"/>
      <c r="AD2762" s="16"/>
      <c r="AE2762" s="16"/>
      <c r="AT2762" s="271" t="s">
        <v>222</v>
      </c>
      <c r="AU2762" s="271" t="s">
        <v>83</v>
      </c>
      <c r="AV2762" s="16" t="s">
        <v>106</v>
      </c>
      <c r="AW2762" s="16" t="s">
        <v>34</v>
      </c>
      <c r="AX2762" s="16" t="s">
        <v>74</v>
      </c>
      <c r="AY2762" s="271" t="s">
        <v>213</v>
      </c>
    </row>
    <row r="2763" s="14" customFormat="1">
      <c r="A2763" s="14"/>
      <c r="B2763" s="239"/>
      <c r="C2763" s="240"/>
      <c r="D2763" s="230" t="s">
        <v>222</v>
      </c>
      <c r="E2763" s="241" t="s">
        <v>19</v>
      </c>
      <c r="F2763" s="242" t="s">
        <v>1224</v>
      </c>
      <c r="G2763" s="240"/>
      <c r="H2763" s="243">
        <v>478.00400000000002</v>
      </c>
      <c r="I2763" s="244"/>
      <c r="J2763" s="240"/>
      <c r="K2763" s="240"/>
      <c r="L2763" s="245"/>
      <c r="M2763" s="246"/>
      <c r="N2763" s="247"/>
      <c r="O2763" s="247"/>
      <c r="P2763" s="247"/>
      <c r="Q2763" s="247"/>
      <c r="R2763" s="247"/>
      <c r="S2763" s="247"/>
      <c r="T2763" s="248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49" t="s">
        <v>222</v>
      </c>
      <c r="AU2763" s="249" t="s">
        <v>83</v>
      </c>
      <c r="AV2763" s="14" t="s">
        <v>83</v>
      </c>
      <c r="AW2763" s="14" t="s">
        <v>34</v>
      </c>
      <c r="AX2763" s="14" t="s">
        <v>74</v>
      </c>
      <c r="AY2763" s="249" t="s">
        <v>213</v>
      </c>
    </row>
    <row r="2764" s="15" customFormat="1">
      <c r="A2764" s="15"/>
      <c r="B2764" s="250"/>
      <c r="C2764" s="251"/>
      <c r="D2764" s="230" t="s">
        <v>222</v>
      </c>
      <c r="E2764" s="252" t="s">
        <v>19</v>
      </c>
      <c r="F2764" s="253" t="s">
        <v>228</v>
      </c>
      <c r="G2764" s="251"/>
      <c r="H2764" s="254">
        <v>1397.9880000000001</v>
      </c>
      <c r="I2764" s="255"/>
      <c r="J2764" s="251"/>
      <c r="K2764" s="251"/>
      <c r="L2764" s="256"/>
      <c r="M2764" s="257"/>
      <c r="N2764" s="258"/>
      <c r="O2764" s="258"/>
      <c r="P2764" s="258"/>
      <c r="Q2764" s="258"/>
      <c r="R2764" s="258"/>
      <c r="S2764" s="258"/>
      <c r="T2764" s="259"/>
      <c r="U2764" s="15"/>
      <c r="V2764" s="15"/>
      <c r="W2764" s="15"/>
      <c r="X2764" s="15"/>
      <c r="Y2764" s="15"/>
      <c r="Z2764" s="15"/>
      <c r="AA2764" s="15"/>
      <c r="AB2764" s="15"/>
      <c r="AC2764" s="15"/>
      <c r="AD2764" s="15"/>
      <c r="AE2764" s="15"/>
      <c r="AT2764" s="260" t="s">
        <v>222</v>
      </c>
      <c r="AU2764" s="260" t="s">
        <v>83</v>
      </c>
      <c r="AV2764" s="15" t="s">
        <v>220</v>
      </c>
      <c r="AW2764" s="15" t="s">
        <v>34</v>
      </c>
      <c r="AX2764" s="15" t="s">
        <v>81</v>
      </c>
      <c r="AY2764" s="260" t="s">
        <v>213</v>
      </c>
    </row>
    <row r="2765" s="2" customFormat="1" ht="16.5" customHeight="1">
      <c r="A2765" s="40"/>
      <c r="B2765" s="41"/>
      <c r="C2765" s="272" t="s">
        <v>3710</v>
      </c>
      <c r="D2765" s="272" t="s">
        <v>310</v>
      </c>
      <c r="E2765" s="273" t="s">
        <v>3711</v>
      </c>
      <c r="F2765" s="274" t="s">
        <v>3712</v>
      </c>
      <c r="G2765" s="275" t="s">
        <v>236</v>
      </c>
      <c r="H2765" s="276">
        <v>1537.787</v>
      </c>
      <c r="I2765" s="277"/>
      <c r="J2765" s="278">
        <f>ROUND(I2765*H2765,2)</f>
        <v>0</v>
      </c>
      <c r="K2765" s="274" t="s">
        <v>19</v>
      </c>
      <c r="L2765" s="279"/>
      <c r="M2765" s="280" t="s">
        <v>19</v>
      </c>
      <c r="N2765" s="281" t="s">
        <v>45</v>
      </c>
      <c r="O2765" s="86"/>
      <c r="P2765" s="224">
        <f>O2765*H2765</f>
        <v>0</v>
      </c>
      <c r="Q2765" s="224">
        <v>0.0036800000000000001</v>
      </c>
      <c r="R2765" s="224">
        <f>Q2765*H2765</f>
        <v>5.6590561600000004</v>
      </c>
      <c r="S2765" s="224">
        <v>0</v>
      </c>
      <c r="T2765" s="225">
        <f>S2765*H2765</f>
        <v>0</v>
      </c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R2765" s="226" t="s">
        <v>397</v>
      </c>
      <c r="AT2765" s="226" t="s">
        <v>310</v>
      </c>
      <c r="AU2765" s="226" t="s">
        <v>83</v>
      </c>
      <c r="AY2765" s="19" t="s">
        <v>213</v>
      </c>
      <c r="BE2765" s="227">
        <f>IF(N2765="základní",J2765,0)</f>
        <v>0</v>
      </c>
      <c r="BF2765" s="227">
        <f>IF(N2765="snížená",J2765,0)</f>
        <v>0</v>
      </c>
      <c r="BG2765" s="227">
        <f>IF(N2765="zákl. přenesená",J2765,0)</f>
        <v>0</v>
      </c>
      <c r="BH2765" s="227">
        <f>IF(N2765="sníž. přenesená",J2765,0)</f>
        <v>0</v>
      </c>
      <c r="BI2765" s="227">
        <f>IF(N2765="nulová",J2765,0)</f>
        <v>0</v>
      </c>
      <c r="BJ2765" s="19" t="s">
        <v>81</v>
      </c>
      <c r="BK2765" s="227">
        <f>ROUND(I2765*H2765,2)</f>
        <v>0</v>
      </c>
      <c r="BL2765" s="19" t="s">
        <v>309</v>
      </c>
      <c r="BM2765" s="226" t="s">
        <v>3713</v>
      </c>
    </row>
    <row r="2766" s="14" customFormat="1">
      <c r="A2766" s="14"/>
      <c r="B2766" s="239"/>
      <c r="C2766" s="240"/>
      <c r="D2766" s="230" t="s">
        <v>222</v>
      </c>
      <c r="E2766" s="241" t="s">
        <v>19</v>
      </c>
      <c r="F2766" s="242" t="s">
        <v>3714</v>
      </c>
      <c r="G2766" s="240"/>
      <c r="H2766" s="243">
        <v>1537.787</v>
      </c>
      <c r="I2766" s="244"/>
      <c r="J2766" s="240"/>
      <c r="K2766" s="240"/>
      <c r="L2766" s="245"/>
      <c r="M2766" s="246"/>
      <c r="N2766" s="247"/>
      <c r="O2766" s="247"/>
      <c r="P2766" s="247"/>
      <c r="Q2766" s="247"/>
      <c r="R2766" s="247"/>
      <c r="S2766" s="247"/>
      <c r="T2766" s="248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T2766" s="249" t="s">
        <v>222</v>
      </c>
      <c r="AU2766" s="249" t="s">
        <v>83</v>
      </c>
      <c r="AV2766" s="14" t="s">
        <v>83</v>
      </c>
      <c r="AW2766" s="14" t="s">
        <v>34</v>
      </c>
      <c r="AX2766" s="14" t="s">
        <v>81</v>
      </c>
      <c r="AY2766" s="249" t="s">
        <v>213</v>
      </c>
    </row>
    <row r="2767" s="2" customFormat="1" ht="16.5" customHeight="1">
      <c r="A2767" s="40"/>
      <c r="B2767" s="41"/>
      <c r="C2767" s="215" t="s">
        <v>3715</v>
      </c>
      <c r="D2767" s="215" t="s">
        <v>215</v>
      </c>
      <c r="E2767" s="216" t="s">
        <v>3716</v>
      </c>
      <c r="F2767" s="217" t="s">
        <v>3717</v>
      </c>
      <c r="G2767" s="218" t="s">
        <v>338</v>
      </c>
      <c r="H2767" s="219">
        <v>479.48000000000002</v>
      </c>
      <c r="I2767" s="220"/>
      <c r="J2767" s="221">
        <f>ROUND(I2767*H2767,2)</f>
        <v>0</v>
      </c>
      <c r="K2767" s="217" t="s">
        <v>219</v>
      </c>
      <c r="L2767" s="46"/>
      <c r="M2767" s="222" t="s">
        <v>19</v>
      </c>
      <c r="N2767" s="223" t="s">
        <v>45</v>
      </c>
      <c r="O2767" s="86"/>
      <c r="P2767" s="224">
        <f>O2767*H2767</f>
        <v>0</v>
      </c>
      <c r="Q2767" s="224">
        <v>0</v>
      </c>
      <c r="R2767" s="224">
        <f>Q2767*H2767</f>
        <v>0</v>
      </c>
      <c r="S2767" s="224">
        <v>0.00029999999999999997</v>
      </c>
      <c r="T2767" s="225">
        <f>S2767*H2767</f>
        <v>0.143844</v>
      </c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R2767" s="226" t="s">
        <v>309</v>
      </c>
      <c r="AT2767" s="226" t="s">
        <v>215</v>
      </c>
      <c r="AU2767" s="226" t="s">
        <v>83</v>
      </c>
      <c r="AY2767" s="19" t="s">
        <v>213</v>
      </c>
      <c r="BE2767" s="227">
        <f>IF(N2767="základní",J2767,0)</f>
        <v>0</v>
      </c>
      <c r="BF2767" s="227">
        <f>IF(N2767="snížená",J2767,0)</f>
        <v>0</v>
      </c>
      <c r="BG2767" s="227">
        <f>IF(N2767="zákl. přenesená",J2767,0)</f>
        <v>0</v>
      </c>
      <c r="BH2767" s="227">
        <f>IF(N2767="sníž. přenesená",J2767,0)</f>
        <v>0</v>
      </c>
      <c r="BI2767" s="227">
        <f>IF(N2767="nulová",J2767,0)</f>
        <v>0</v>
      </c>
      <c r="BJ2767" s="19" t="s">
        <v>81</v>
      </c>
      <c r="BK2767" s="227">
        <f>ROUND(I2767*H2767,2)</f>
        <v>0</v>
      </c>
      <c r="BL2767" s="19" t="s">
        <v>309</v>
      </c>
      <c r="BM2767" s="226" t="s">
        <v>3718</v>
      </c>
    </row>
    <row r="2768" s="13" customFormat="1">
      <c r="A2768" s="13"/>
      <c r="B2768" s="228"/>
      <c r="C2768" s="229"/>
      <c r="D2768" s="230" t="s">
        <v>222</v>
      </c>
      <c r="E2768" s="231" t="s">
        <v>19</v>
      </c>
      <c r="F2768" s="232" t="s">
        <v>271</v>
      </c>
      <c r="G2768" s="229"/>
      <c r="H2768" s="231" t="s">
        <v>19</v>
      </c>
      <c r="I2768" s="233"/>
      <c r="J2768" s="229"/>
      <c r="K2768" s="229"/>
      <c r="L2768" s="234"/>
      <c r="M2768" s="235"/>
      <c r="N2768" s="236"/>
      <c r="O2768" s="236"/>
      <c r="P2768" s="236"/>
      <c r="Q2768" s="236"/>
      <c r="R2768" s="236"/>
      <c r="S2768" s="236"/>
      <c r="T2768" s="237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38" t="s">
        <v>222</v>
      </c>
      <c r="AU2768" s="238" t="s">
        <v>83</v>
      </c>
      <c r="AV2768" s="13" t="s">
        <v>81</v>
      </c>
      <c r="AW2768" s="13" t="s">
        <v>34</v>
      </c>
      <c r="AX2768" s="13" t="s">
        <v>74</v>
      </c>
      <c r="AY2768" s="238" t="s">
        <v>213</v>
      </c>
    </row>
    <row r="2769" s="14" customFormat="1">
      <c r="A2769" s="14"/>
      <c r="B2769" s="239"/>
      <c r="C2769" s="240"/>
      <c r="D2769" s="230" t="s">
        <v>222</v>
      </c>
      <c r="E2769" s="241" t="s">
        <v>19</v>
      </c>
      <c r="F2769" s="242" t="s">
        <v>3719</v>
      </c>
      <c r="G2769" s="240"/>
      <c r="H2769" s="243">
        <v>325.52999999999997</v>
      </c>
      <c r="I2769" s="244"/>
      <c r="J2769" s="240"/>
      <c r="K2769" s="240"/>
      <c r="L2769" s="245"/>
      <c r="M2769" s="246"/>
      <c r="N2769" s="247"/>
      <c r="O2769" s="247"/>
      <c r="P2769" s="247"/>
      <c r="Q2769" s="247"/>
      <c r="R2769" s="247"/>
      <c r="S2769" s="247"/>
      <c r="T2769" s="248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49" t="s">
        <v>222</v>
      </c>
      <c r="AU2769" s="249" t="s">
        <v>83</v>
      </c>
      <c r="AV2769" s="14" t="s">
        <v>83</v>
      </c>
      <c r="AW2769" s="14" t="s">
        <v>34</v>
      </c>
      <c r="AX2769" s="14" t="s">
        <v>74</v>
      </c>
      <c r="AY2769" s="249" t="s">
        <v>213</v>
      </c>
    </row>
    <row r="2770" s="14" customFormat="1">
      <c r="A2770" s="14"/>
      <c r="B2770" s="239"/>
      <c r="C2770" s="240"/>
      <c r="D2770" s="230" t="s">
        <v>222</v>
      </c>
      <c r="E2770" s="241" t="s">
        <v>19</v>
      </c>
      <c r="F2770" s="242" t="s">
        <v>3720</v>
      </c>
      <c r="G2770" s="240"/>
      <c r="H2770" s="243">
        <v>31.920000000000002</v>
      </c>
      <c r="I2770" s="244"/>
      <c r="J2770" s="240"/>
      <c r="K2770" s="240"/>
      <c r="L2770" s="245"/>
      <c r="M2770" s="246"/>
      <c r="N2770" s="247"/>
      <c r="O2770" s="247"/>
      <c r="P2770" s="247"/>
      <c r="Q2770" s="247"/>
      <c r="R2770" s="247"/>
      <c r="S2770" s="247"/>
      <c r="T2770" s="248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49" t="s">
        <v>222</v>
      </c>
      <c r="AU2770" s="249" t="s">
        <v>83</v>
      </c>
      <c r="AV2770" s="14" t="s">
        <v>83</v>
      </c>
      <c r="AW2770" s="14" t="s">
        <v>34</v>
      </c>
      <c r="AX2770" s="14" t="s">
        <v>74</v>
      </c>
      <c r="AY2770" s="249" t="s">
        <v>213</v>
      </c>
    </row>
    <row r="2771" s="14" customFormat="1">
      <c r="A2771" s="14"/>
      <c r="B2771" s="239"/>
      <c r="C2771" s="240"/>
      <c r="D2771" s="230" t="s">
        <v>222</v>
      </c>
      <c r="E2771" s="241" t="s">
        <v>19</v>
      </c>
      <c r="F2771" s="242" t="s">
        <v>3721</v>
      </c>
      <c r="G2771" s="240"/>
      <c r="H2771" s="243">
        <v>122.03</v>
      </c>
      <c r="I2771" s="244"/>
      <c r="J2771" s="240"/>
      <c r="K2771" s="240"/>
      <c r="L2771" s="245"/>
      <c r="M2771" s="246"/>
      <c r="N2771" s="247"/>
      <c r="O2771" s="247"/>
      <c r="P2771" s="247"/>
      <c r="Q2771" s="247"/>
      <c r="R2771" s="247"/>
      <c r="S2771" s="247"/>
      <c r="T2771" s="248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49" t="s">
        <v>222</v>
      </c>
      <c r="AU2771" s="249" t="s">
        <v>83</v>
      </c>
      <c r="AV2771" s="14" t="s">
        <v>83</v>
      </c>
      <c r="AW2771" s="14" t="s">
        <v>34</v>
      </c>
      <c r="AX2771" s="14" t="s">
        <v>74</v>
      </c>
      <c r="AY2771" s="249" t="s">
        <v>213</v>
      </c>
    </row>
    <row r="2772" s="15" customFormat="1">
      <c r="A2772" s="15"/>
      <c r="B2772" s="250"/>
      <c r="C2772" s="251"/>
      <c r="D2772" s="230" t="s">
        <v>222</v>
      </c>
      <c r="E2772" s="252" t="s">
        <v>19</v>
      </c>
      <c r="F2772" s="253" t="s">
        <v>228</v>
      </c>
      <c r="G2772" s="251"/>
      <c r="H2772" s="254">
        <v>479.48000000000002</v>
      </c>
      <c r="I2772" s="255"/>
      <c r="J2772" s="251"/>
      <c r="K2772" s="251"/>
      <c r="L2772" s="256"/>
      <c r="M2772" s="257"/>
      <c r="N2772" s="258"/>
      <c r="O2772" s="258"/>
      <c r="P2772" s="258"/>
      <c r="Q2772" s="258"/>
      <c r="R2772" s="258"/>
      <c r="S2772" s="258"/>
      <c r="T2772" s="259"/>
      <c r="U2772" s="15"/>
      <c r="V2772" s="15"/>
      <c r="W2772" s="15"/>
      <c r="X2772" s="15"/>
      <c r="Y2772" s="15"/>
      <c r="Z2772" s="15"/>
      <c r="AA2772" s="15"/>
      <c r="AB2772" s="15"/>
      <c r="AC2772" s="15"/>
      <c r="AD2772" s="15"/>
      <c r="AE2772" s="15"/>
      <c r="AT2772" s="260" t="s">
        <v>222</v>
      </c>
      <c r="AU2772" s="260" t="s">
        <v>83</v>
      </c>
      <c r="AV2772" s="15" t="s">
        <v>220</v>
      </c>
      <c r="AW2772" s="15" t="s">
        <v>34</v>
      </c>
      <c r="AX2772" s="15" t="s">
        <v>81</v>
      </c>
      <c r="AY2772" s="260" t="s">
        <v>213</v>
      </c>
    </row>
    <row r="2773" s="2" customFormat="1" ht="16.5" customHeight="1">
      <c r="A2773" s="40"/>
      <c r="B2773" s="41"/>
      <c r="C2773" s="215" t="s">
        <v>3722</v>
      </c>
      <c r="D2773" s="215" t="s">
        <v>215</v>
      </c>
      <c r="E2773" s="216" t="s">
        <v>3723</v>
      </c>
      <c r="F2773" s="217" t="s">
        <v>3724</v>
      </c>
      <c r="G2773" s="218" t="s">
        <v>338</v>
      </c>
      <c r="H2773" s="219">
        <v>1030.5460000000001</v>
      </c>
      <c r="I2773" s="220"/>
      <c r="J2773" s="221">
        <f>ROUND(I2773*H2773,2)</f>
        <v>0</v>
      </c>
      <c r="K2773" s="217" t="s">
        <v>219</v>
      </c>
      <c r="L2773" s="46"/>
      <c r="M2773" s="222" t="s">
        <v>19</v>
      </c>
      <c r="N2773" s="223" t="s">
        <v>45</v>
      </c>
      <c r="O2773" s="86"/>
      <c r="P2773" s="224">
        <f>O2773*H2773</f>
        <v>0</v>
      </c>
      <c r="Q2773" s="224">
        <v>1.0000000000000001E-05</v>
      </c>
      <c r="R2773" s="224">
        <f>Q2773*H2773</f>
        <v>0.010305460000000001</v>
      </c>
      <c r="S2773" s="224">
        <v>0</v>
      </c>
      <c r="T2773" s="225">
        <f>S2773*H2773</f>
        <v>0</v>
      </c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R2773" s="226" t="s">
        <v>309</v>
      </c>
      <c r="AT2773" s="226" t="s">
        <v>215</v>
      </c>
      <c r="AU2773" s="226" t="s">
        <v>83</v>
      </c>
      <c r="AY2773" s="19" t="s">
        <v>213</v>
      </c>
      <c r="BE2773" s="227">
        <f>IF(N2773="základní",J2773,0)</f>
        <v>0</v>
      </c>
      <c r="BF2773" s="227">
        <f>IF(N2773="snížená",J2773,0)</f>
        <v>0</v>
      </c>
      <c r="BG2773" s="227">
        <f>IF(N2773="zákl. přenesená",J2773,0)</f>
        <v>0</v>
      </c>
      <c r="BH2773" s="227">
        <f>IF(N2773="sníž. přenesená",J2773,0)</f>
        <v>0</v>
      </c>
      <c r="BI2773" s="227">
        <f>IF(N2773="nulová",J2773,0)</f>
        <v>0</v>
      </c>
      <c r="BJ2773" s="19" t="s">
        <v>81</v>
      </c>
      <c r="BK2773" s="227">
        <f>ROUND(I2773*H2773,2)</f>
        <v>0</v>
      </c>
      <c r="BL2773" s="19" t="s">
        <v>309</v>
      </c>
      <c r="BM2773" s="226" t="s">
        <v>3725</v>
      </c>
    </row>
    <row r="2774" s="13" customFormat="1">
      <c r="A2774" s="13"/>
      <c r="B2774" s="228"/>
      <c r="C2774" s="229"/>
      <c r="D2774" s="230" t="s">
        <v>222</v>
      </c>
      <c r="E2774" s="231" t="s">
        <v>19</v>
      </c>
      <c r="F2774" s="232" t="s">
        <v>271</v>
      </c>
      <c r="G2774" s="229"/>
      <c r="H2774" s="231" t="s">
        <v>19</v>
      </c>
      <c r="I2774" s="233"/>
      <c r="J2774" s="229"/>
      <c r="K2774" s="229"/>
      <c r="L2774" s="234"/>
      <c r="M2774" s="235"/>
      <c r="N2774" s="236"/>
      <c r="O2774" s="236"/>
      <c r="P2774" s="236"/>
      <c r="Q2774" s="236"/>
      <c r="R2774" s="236"/>
      <c r="S2774" s="236"/>
      <c r="T2774" s="237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38" t="s">
        <v>222</v>
      </c>
      <c r="AU2774" s="238" t="s">
        <v>83</v>
      </c>
      <c r="AV2774" s="13" t="s">
        <v>81</v>
      </c>
      <c r="AW2774" s="13" t="s">
        <v>34</v>
      </c>
      <c r="AX2774" s="13" t="s">
        <v>74</v>
      </c>
      <c r="AY2774" s="238" t="s">
        <v>213</v>
      </c>
    </row>
    <row r="2775" s="14" customFormat="1">
      <c r="A2775" s="14"/>
      <c r="B2775" s="239"/>
      <c r="C2775" s="240"/>
      <c r="D2775" s="230" t="s">
        <v>222</v>
      </c>
      <c r="E2775" s="241" t="s">
        <v>19</v>
      </c>
      <c r="F2775" s="242" t="s">
        <v>3726</v>
      </c>
      <c r="G2775" s="240"/>
      <c r="H2775" s="243">
        <v>378.01999999999998</v>
      </c>
      <c r="I2775" s="244"/>
      <c r="J2775" s="240"/>
      <c r="K2775" s="240"/>
      <c r="L2775" s="245"/>
      <c r="M2775" s="246"/>
      <c r="N2775" s="247"/>
      <c r="O2775" s="247"/>
      <c r="P2775" s="247"/>
      <c r="Q2775" s="247"/>
      <c r="R2775" s="247"/>
      <c r="S2775" s="247"/>
      <c r="T2775" s="248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49" t="s">
        <v>222</v>
      </c>
      <c r="AU2775" s="249" t="s">
        <v>83</v>
      </c>
      <c r="AV2775" s="14" t="s">
        <v>83</v>
      </c>
      <c r="AW2775" s="14" t="s">
        <v>34</v>
      </c>
      <c r="AX2775" s="14" t="s">
        <v>74</v>
      </c>
      <c r="AY2775" s="249" t="s">
        <v>213</v>
      </c>
    </row>
    <row r="2776" s="14" customFormat="1">
      <c r="A2776" s="14"/>
      <c r="B2776" s="239"/>
      <c r="C2776" s="240"/>
      <c r="D2776" s="230" t="s">
        <v>222</v>
      </c>
      <c r="E2776" s="241" t="s">
        <v>19</v>
      </c>
      <c r="F2776" s="242" t="s">
        <v>3727</v>
      </c>
      <c r="G2776" s="240"/>
      <c r="H2776" s="243">
        <v>412.30000000000001</v>
      </c>
      <c r="I2776" s="244"/>
      <c r="J2776" s="240"/>
      <c r="K2776" s="240"/>
      <c r="L2776" s="245"/>
      <c r="M2776" s="246"/>
      <c r="N2776" s="247"/>
      <c r="O2776" s="247"/>
      <c r="P2776" s="247"/>
      <c r="Q2776" s="247"/>
      <c r="R2776" s="247"/>
      <c r="S2776" s="247"/>
      <c r="T2776" s="248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T2776" s="249" t="s">
        <v>222</v>
      </c>
      <c r="AU2776" s="249" t="s">
        <v>83</v>
      </c>
      <c r="AV2776" s="14" t="s">
        <v>83</v>
      </c>
      <c r="AW2776" s="14" t="s">
        <v>34</v>
      </c>
      <c r="AX2776" s="14" t="s">
        <v>74</v>
      </c>
      <c r="AY2776" s="249" t="s">
        <v>213</v>
      </c>
    </row>
    <row r="2777" s="14" customFormat="1">
      <c r="A2777" s="14"/>
      <c r="B2777" s="239"/>
      <c r="C2777" s="240"/>
      <c r="D2777" s="230" t="s">
        <v>222</v>
      </c>
      <c r="E2777" s="241" t="s">
        <v>19</v>
      </c>
      <c r="F2777" s="242" t="s">
        <v>3728</v>
      </c>
      <c r="G2777" s="240"/>
      <c r="H2777" s="243">
        <v>240.226</v>
      </c>
      <c r="I2777" s="244"/>
      <c r="J2777" s="240"/>
      <c r="K2777" s="240"/>
      <c r="L2777" s="245"/>
      <c r="M2777" s="246"/>
      <c r="N2777" s="247"/>
      <c r="O2777" s="247"/>
      <c r="P2777" s="247"/>
      <c r="Q2777" s="247"/>
      <c r="R2777" s="247"/>
      <c r="S2777" s="247"/>
      <c r="T2777" s="248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49" t="s">
        <v>222</v>
      </c>
      <c r="AU2777" s="249" t="s">
        <v>83</v>
      </c>
      <c r="AV2777" s="14" t="s">
        <v>83</v>
      </c>
      <c r="AW2777" s="14" t="s">
        <v>34</v>
      </c>
      <c r="AX2777" s="14" t="s">
        <v>74</v>
      </c>
      <c r="AY2777" s="249" t="s">
        <v>213</v>
      </c>
    </row>
    <row r="2778" s="15" customFormat="1">
      <c r="A2778" s="15"/>
      <c r="B2778" s="250"/>
      <c r="C2778" s="251"/>
      <c r="D2778" s="230" t="s">
        <v>222</v>
      </c>
      <c r="E2778" s="252" t="s">
        <v>19</v>
      </c>
      <c r="F2778" s="253" t="s">
        <v>228</v>
      </c>
      <c r="G2778" s="251"/>
      <c r="H2778" s="254">
        <v>1030.5460000000001</v>
      </c>
      <c r="I2778" s="255"/>
      <c r="J2778" s="251"/>
      <c r="K2778" s="251"/>
      <c r="L2778" s="256"/>
      <c r="M2778" s="257"/>
      <c r="N2778" s="258"/>
      <c r="O2778" s="258"/>
      <c r="P2778" s="258"/>
      <c r="Q2778" s="258"/>
      <c r="R2778" s="258"/>
      <c r="S2778" s="258"/>
      <c r="T2778" s="259"/>
      <c r="U2778" s="15"/>
      <c r="V2778" s="15"/>
      <c r="W2778" s="15"/>
      <c r="X2778" s="15"/>
      <c r="Y2778" s="15"/>
      <c r="Z2778" s="15"/>
      <c r="AA2778" s="15"/>
      <c r="AB2778" s="15"/>
      <c r="AC2778" s="15"/>
      <c r="AD2778" s="15"/>
      <c r="AE2778" s="15"/>
      <c r="AT2778" s="260" t="s">
        <v>222</v>
      </c>
      <c r="AU2778" s="260" t="s">
        <v>83</v>
      </c>
      <c r="AV2778" s="15" t="s">
        <v>220</v>
      </c>
      <c r="AW2778" s="15" t="s">
        <v>34</v>
      </c>
      <c r="AX2778" s="15" t="s">
        <v>81</v>
      </c>
      <c r="AY2778" s="260" t="s">
        <v>213</v>
      </c>
    </row>
    <row r="2779" s="2" customFormat="1" ht="16.5" customHeight="1">
      <c r="A2779" s="40"/>
      <c r="B2779" s="41"/>
      <c r="C2779" s="272" t="s">
        <v>3729</v>
      </c>
      <c r="D2779" s="272" t="s">
        <v>310</v>
      </c>
      <c r="E2779" s="273" t="s">
        <v>3730</v>
      </c>
      <c r="F2779" s="274" t="s">
        <v>3731</v>
      </c>
      <c r="G2779" s="275" t="s">
        <v>338</v>
      </c>
      <c r="H2779" s="276">
        <v>1051.1569999999999</v>
      </c>
      <c r="I2779" s="277"/>
      <c r="J2779" s="278">
        <f>ROUND(I2779*H2779,2)</f>
        <v>0</v>
      </c>
      <c r="K2779" s="274" t="s">
        <v>219</v>
      </c>
      <c r="L2779" s="279"/>
      <c r="M2779" s="280" t="s">
        <v>19</v>
      </c>
      <c r="N2779" s="281" t="s">
        <v>45</v>
      </c>
      <c r="O2779" s="86"/>
      <c r="P2779" s="224">
        <f>O2779*H2779</f>
        <v>0</v>
      </c>
      <c r="Q2779" s="224">
        <v>0.00035</v>
      </c>
      <c r="R2779" s="224">
        <f>Q2779*H2779</f>
        <v>0.36790494999999995</v>
      </c>
      <c r="S2779" s="224">
        <v>0</v>
      </c>
      <c r="T2779" s="225">
        <f>S2779*H2779</f>
        <v>0</v>
      </c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R2779" s="226" t="s">
        <v>397</v>
      </c>
      <c r="AT2779" s="226" t="s">
        <v>310</v>
      </c>
      <c r="AU2779" s="226" t="s">
        <v>83</v>
      </c>
      <c r="AY2779" s="19" t="s">
        <v>213</v>
      </c>
      <c r="BE2779" s="227">
        <f>IF(N2779="základní",J2779,0)</f>
        <v>0</v>
      </c>
      <c r="BF2779" s="227">
        <f>IF(N2779="snížená",J2779,0)</f>
        <v>0</v>
      </c>
      <c r="BG2779" s="227">
        <f>IF(N2779="zákl. přenesená",J2779,0)</f>
        <v>0</v>
      </c>
      <c r="BH2779" s="227">
        <f>IF(N2779="sníž. přenesená",J2779,0)</f>
        <v>0</v>
      </c>
      <c r="BI2779" s="227">
        <f>IF(N2779="nulová",J2779,0)</f>
        <v>0</v>
      </c>
      <c r="BJ2779" s="19" t="s">
        <v>81</v>
      </c>
      <c r="BK2779" s="227">
        <f>ROUND(I2779*H2779,2)</f>
        <v>0</v>
      </c>
      <c r="BL2779" s="19" t="s">
        <v>309</v>
      </c>
      <c r="BM2779" s="226" t="s">
        <v>3732</v>
      </c>
    </row>
    <row r="2780" s="14" customFormat="1">
      <c r="A2780" s="14"/>
      <c r="B2780" s="239"/>
      <c r="C2780" s="240"/>
      <c r="D2780" s="230" t="s">
        <v>222</v>
      </c>
      <c r="E2780" s="241" t="s">
        <v>19</v>
      </c>
      <c r="F2780" s="242" t="s">
        <v>3733</v>
      </c>
      <c r="G2780" s="240"/>
      <c r="H2780" s="243">
        <v>1051.1569999999999</v>
      </c>
      <c r="I2780" s="244"/>
      <c r="J2780" s="240"/>
      <c r="K2780" s="240"/>
      <c r="L2780" s="245"/>
      <c r="M2780" s="246"/>
      <c r="N2780" s="247"/>
      <c r="O2780" s="247"/>
      <c r="P2780" s="247"/>
      <c r="Q2780" s="247"/>
      <c r="R2780" s="247"/>
      <c r="S2780" s="247"/>
      <c r="T2780" s="248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49" t="s">
        <v>222</v>
      </c>
      <c r="AU2780" s="249" t="s">
        <v>83</v>
      </c>
      <c r="AV2780" s="14" t="s">
        <v>83</v>
      </c>
      <c r="AW2780" s="14" t="s">
        <v>34</v>
      </c>
      <c r="AX2780" s="14" t="s">
        <v>81</v>
      </c>
      <c r="AY2780" s="249" t="s">
        <v>213</v>
      </c>
    </row>
    <row r="2781" s="2" customFormat="1" ht="16.5" customHeight="1">
      <c r="A2781" s="40"/>
      <c r="B2781" s="41"/>
      <c r="C2781" s="215" t="s">
        <v>3734</v>
      </c>
      <c r="D2781" s="215" t="s">
        <v>215</v>
      </c>
      <c r="E2781" s="216" t="s">
        <v>3735</v>
      </c>
      <c r="F2781" s="217" t="s">
        <v>3736</v>
      </c>
      <c r="G2781" s="218" t="s">
        <v>236</v>
      </c>
      <c r="H2781" s="219">
        <v>67.197999999999993</v>
      </c>
      <c r="I2781" s="220"/>
      <c r="J2781" s="221">
        <f>ROUND(I2781*H2781,2)</f>
        <v>0</v>
      </c>
      <c r="K2781" s="217" t="s">
        <v>19</v>
      </c>
      <c r="L2781" s="46"/>
      <c r="M2781" s="222" t="s">
        <v>19</v>
      </c>
      <c r="N2781" s="223" t="s">
        <v>45</v>
      </c>
      <c r="O2781" s="86"/>
      <c r="P2781" s="224">
        <f>O2781*H2781</f>
        <v>0</v>
      </c>
      <c r="Q2781" s="224">
        <v>0</v>
      </c>
      <c r="R2781" s="224">
        <f>Q2781*H2781</f>
        <v>0</v>
      </c>
      <c r="S2781" s="224">
        <v>0</v>
      </c>
      <c r="T2781" s="225">
        <f>S2781*H2781</f>
        <v>0</v>
      </c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R2781" s="226" t="s">
        <v>309</v>
      </c>
      <c r="AT2781" s="226" t="s">
        <v>215</v>
      </c>
      <c r="AU2781" s="226" t="s">
        <v>83</v>
      </c>
      <c r="AY2781" s="19" t="s">
        <v>213</v>
      </c>
      <c r="BE2781" s="227">
        <f>IF(N2781="základní",J2781,0)</f>
        <v>0</v>
      </c>
      <c r="BF2781" s="227">
        <f>IF(N2781="snížená",J2781,0)</f>
        <v>0</v>
      </c>
      <c r="BG2781" s="227">
        <f>IF(N2781="zákl. přenesená",J2781,0)</f>
        <v>0</v>
      </c>
      <c r="BH2781" s="227">
        <f>IF(N2781="sníž. přenesená",J2781,0)</f>
        <v>0</v>
      </c>
      <c r="BI2781" s="227">
        <f>IF(N2781="nulová",J2781,0)</f>
        <v>0</v>
      </c>
      <c r="BJ2781" s="19" t="s">
        <v>81</v>
      </c>
      <c r="BK2781" s="227">
        <f>ROUND(I2781*H2781,2)</f>
        <v>0</v>
      </c>
      <c r="BL2781" s="19" t="s">
        <v>309</v>
      </c>
      <c r="BM2781" s="226" t="s">
        <v>3737</v>
      </c>
    </row>
    <row r="2782" s="13" customFormat="1">
      <c r="A2782" s="13"/>
      <c r="B2782" s="228"/>
      <c r="C2782" s="229"/>
      <c r="D2782" s="230" t="s">
        <v>222</v>
      </c>
      <c r="E2782" s="231" t="s">
        <v>19</v>
      </c>
      <c r="F2782" s="232" t="s">
        <v>3738</v>
      </c>
      <c r="G2782" s="229"/>
      <c r="H2782" s="231" t="s">
        <v>19</v>
      </c>
      <c r="I2782" s="233"/>
      <c r="J2782" s="229"/>
      <c r="K2782" s="229"/>
      <c r="L2782" s="234"/>
      <c r="M2782" s="235"/>
      <c r="N2782" s="236"/>
      <c r="O2782" s="236"/>
      <c r="P2782" s="236"/>
      <c r="Q2782" s="236"/>
      <c r="R2782" s="236"/>
      <c r="S2782" s="236"/>
      <c r="T2782" s="237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38" t="s">
        <v>222</v>
      </c>
      <c r="AU2782" s="238" t="s">
        <v>83</v>
      </c>
      <c r="AV2782" s="13" t="s">
        <v>81</v>
      </c>
      <c r="AW2782" s="13" t="s">
        <v>34</v>
      </c>
      <c r="AX2782" s="13" t="s">
        <v>74</v>
      </c>
      <c r="AY2782" s="238" t="s">
        <v>213</v>
      </c>
    </row>
    <row r="2783" s="14" customFormat="1">
      <c r="A2783" s="14"/>
      <c r="B2783" s="239"/>
      <c r="C2783" s="240"/>
      <c r="D2783" s="230" t="s">
        <v>222</v>
      </c>
      <c r="E2783" s="241" t="s">
        <v>19</v>
      </c>
      <c r="F2783" s="242" t="s">
        <v>1226</v>
      </c>
      <c r="G2783" s="240"/>
      <c r="H2783" s="243">
        <v>67.197999999999993</v>
      </c>
      <c r="I2783" s="244"/>
      <c r="J2783" s="240"/>
      <c r="K2783" s="240"/>
      <c r="L2783" s="245"/>
      <c r="M2783" s="246"/>
      <c r="N2783" s="247"/>
      <c r="O2783" s="247"/>
      <c r="P2783" s="247"/>
      <c r="Q2783" s="247"/>
      <c r="R2783" s="247"/>
      <c r="S2783" s="247"/>
      <c r="T2783" s="248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T2783" s="249" t="s">
        <v>222</v>
      </c>
      <c r="AU2783" s="249" t="s">
        <v>83</v>
      </c>
      <c r="AV2783" s="14" t="s">
        <v>83</v>
      </c>
      <c r="AW2783" s="14" t="s">
        <v>34</v>
      </c>
      <c r="AX2783" s="14" t="s">
        <v>81</v>
      </c>
      <c r="AY2783" s="249" t="s">
        <v>213</v>
      </c>
    </row>
    <row r="2784" s="2" customFormat="1">
      <c r="A2784" s="40"/>
      <c r="B2784" s="41"/>
      <c r="C2784" s="215" t="s">
        <v>3739</v>
      </c>
      <c r="D2784" s="215" t="s">
        <v>215</v>
      </c>
      <c r="E2784" s="216" t="s">
        <v>3740</v>
      </c>
      <c r="F2784" s="217" t="s">
        <v>3741</v>
      </c>
      <c r="G2784" s="218" t="s">
        <v>1808</v>
      </c>
      <c r="H2784" s="282"/>
      <c r="I2784" s="220"/>
      <c r="J2784" s="221">
        <f>ROUND(I2784*H2784,2)</f>
        <v>0</v>
      </c>
      <c r="K2784" s="217" t="s">
        <v>219</v>
      </c>
      <c r="L2784" s="46"/>
      <c r="M2784" s="222" t="s">
        <v>19</v>
      </c>
      <c r="N2784" s="223" t="s">
        <v>45</v>
      </c>
      <c r="O2784" s="86"/>
      <c r="P2784" s="224">
        <f>O2784*H2784</f>
        <v>0</v>
      </c>
      <c r="Q2784" s="224">
        <v>0</v>
      </c>
      <c r="R2784" s="224">
        <f>Q2784*H2784</f>
        <v>0</v>
      </c>
      <c r="S2784" s="224">
        <v>0</v>
      </c>
      <c r="T2784" s="225">
        <f>S2784*H2784</f>
        <v>0</v>
      </c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R2784" s="226" t="s">
        <v>309</v>
      </c>
      <c r="AT2784" s="226" t="s">
        <v>215</v>
      </c>
      <c r="AU2784" s="226" t="s">
        <v>83</v>
      </c>
      <c r="AY2784" s="19" t="s">
        <v>213</v>
      </c>
      <c r="BE2784" s="227">
        <f>IF(N2784="základní",J2784,0)</f>
        <v>0</v>
      </c>
      <c r="BF2784" s="227">
        <f>IF(N2784="snížená",J2784,0)</f>
        <v>0</v>
      </c>
      <c r="BG2784" s="227">
        <f>IF(N2784="zákl. přenesená",J2784,0)</f>
        <v>0</v>
      </c>
      <c r="BH2784" s="227">
        <f>IF(N2784="sníž. přenesená",J2784,0)</f>
        <v>0</v>
      </c>
      <c r="BI2784" s="227">
        <f>IF(N2784="nulová",J2784,0)</f>
        <v>0</v>
      </c>
      <c r="BJ2784" s="19" t="s">
        <v>81</v>
      </c>
      <c r="BK2784" s="227">
        <f>ROUND(I2784*H2784,2)</f>
        <v>0</v>
      </c>
      <c r="BL2784" s="19" t="s">
        <v>309</v>
      </c>
      <c r="BM2784" s="226" t="s">
        <v>3742</v>
      </c>
    </row>
    <row r="2785" s="12" customFormat="1" ht="22.8" customHeight="1">
      <c r="A2785" s="12"/>
      <c r="B2785" s="199"/>
      <c r="C2785" s="200"/>
      <c r="D2785" s="201" t="s">
        <v>73</v>
      </c>
      <c r="E2785" s="213" t="s">
        <v>3743</v>
      </c>
      <c r="F2785" s="213" t="s">
        <v>3744</v>
      </c>
      <c r="G2785" s="200"/>
      <c r="H2785" s="200"/>
      <c r="I2785" s="203"/>
      <c r="J2785" s="214">
        <f>BK2785</f>
        <v>0</v>
      </c>
      <c r="K2785" s="200"/>
      <c r="L2785" s="205"/>
      <c r="M2785" s="206"/>
      <c r="N2785" s="207"/>
      <c r="O2785" s="207"/>
      <c r="P2785" s="208">
        <f>SUM(P2786:P2872)</f>
        <v>0</v>
      </c>
      <c r="Q2785" s="207"/>
      <c r="R2785" s="208">
        <f>SUM(R2786:R2872)</f>
        <v>4.5549290000000004</v>
      </c>
      <c r="S2785" s="207"/>
      <c r="T2785" s="209">
        <f>SUM(T2786:T2872)</f>
        <v>16.653302500000002</v>
      </c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  <c r="AR2785" s="210" t="s">
        <v>83</v>
      </c>
      <c r="AT2785" s="211" t="s">
        <v>73</v>
      </c>
      <c r="AU2785" s="211" t="s">
        <v>81</v>
      </c>
      <c r="AY2785" s="210" t="s">
        <v>213</v>
      </c>
      <c r="BK2785" s="212">
        <f>SUM(BK2786:BK2872)</f>
        <v>0</v>
      </c>
    </row>
    <row r="2786" s="2" customFormat="1" ht="16.5" customHeight="1">
      <c r="A2786" s="40"/>
      <c r="B2786" s="41"/>
      <c r="C2786" s="215" t="s">
        <v>3745</v>
      </c>
      <c r="D2786" s="215" t="s">
        <v>215</v>
      </c>
      <c r="E2786" s="216" t="s">
        <v>3746</v>
      </c>
      <c r="F2786" s="217" t="s">
        <v>3747</v>
      </c>
      <c r="G2786" s="218" t="s">
        <v>236</v>
      </c>
      <c r="H2786" s="219">
        <v>183.72399999999999</v>
      </c>
      <c r="I2786" s="220"/>
      <c r="J2786" s="221">
        <f>ROUND(I2786*H2786,2)</f>
        <v>0</v>
      </c>
      <c r="K2786" s="217" t="s">
        <v>219</v>
      </c>
      <c r="L2786" s="46"/>
      <c r="M2786" s="222" t="s">
        <v>19</v>
      </c>
      <c r="N2786" s="223" t="s">
        <v>45</v>
      </c>
      <c r="O2786" s="86"/>
      <c r="P2786" s="224">
        <f>O2786*H2786</f>
        <v>0</v>
      </c>
      <c r="Q2786" s="224">
        <v>0.00029999999999999997</v>
      </c>
      <c r="R2786" s="224">
        <f>Q2786*H2786</f>
        <v>0.055117199999999991</v>
      </c>
      <c r="S2786" s="224">
        <v>0</v>
      </c>
      <c r="T2786" s="225">
        <f>S2786*H2786</f>
        <v>0</v>
      </c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R2786" s="226" t="s">
        <v>309</v>
      </c>
      <c r="AT2786" s="226" t="s">
        <v>215</v>
      </c>
      <c r="AU2786" s="226" t="s">
        <v>83</v>
      </c>
      <c r="AY2786" s="19" t="s">
        <v>213</v>
      </c>
      <c r="BE2786" s="227">
        <f>IF(N2786="základní",J2786,0)</f>
        <v>0</v>
      </c>
      <c r="BF2786" s="227">
        <f>IF(N2786="snížená",J2786,0)</f>
        <v>0</v>
      </c>
      <c r="BG2786" s="227">
        <f>IF(N2786="zákl. přenesená",J2786,0)</f>
        <v>0</v>
      </c>
      <c r="BH2786" s="227">
        <f>IF(N2786="sníž. přenesená",J2786,0)</f>
        <v>0</v>
      </c>
      <c r="BI2786" s="227">
        <f>IF(N2786="nulová",J2786,0)</f>
        <v>0</v>
      </c>
      <c r="BJ2786" s="19" t="s">
        <v>81</v>
      </c>
      <c r="BK2786" s="227">
        <f>ROUND(I2786*H2786,2)</f>
        <v>0</v>
      </c>
      <c r="BL2786" s="19" t="s">
        <v>309</v>
      </c>
      <c r="BM2786" s="226" t="s">
        <v>3748</v>
      </c>
    </row>
    <row r="2787" s="13" customFormat="1">
      <c r="A2787" s="13"/>
      <c r="B2787" s="228"/>
      <c r="C2787" s="229"/>
      <c r="D2787" s="230" t="s">
        <v>222</v>
      </c>
      <c r="E2787" s="231" t="s">
        <v>19</v>
      </c>
      <c r="F2787" s="232" t="s">
        <v>271</v>
      </c>
      <c r="G2787" s="229"/>
      <c r="H2787" s="231" t="s">
        <v>19</v>
      </c>
      <c r="I2787" s="233"/>
      <c r="J2787" s="229"/>
      <c r="K2787" s="229"/>
      <c r="L2787" s="234"/>
      <c r="M2787" s="235"/>
      <c r="N2787" s="236"/>
      <c r="O2787" s="236"/>
      <c r="P2787" s="236"/>
      <c r="Q2787" s="236"/>
      <c r="R2787" s="236"/>
      <c r="S2787" s="236"/>
      <c r="T2787" s="237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38" t="s">
        <v>222</v>
      </c>
      <c r="AU2787" s="238" t="s">
        <v>83</v>
      </c>
      <c r="AV2787" s="13" t="s">
        <v>81</v>
      </c>
      <c r="AW2787" s="13" t="s">
        <v>34</v>
      </c>
      <c r="AX2787" s="13" t="s">
        <v>74</v>
      </c>
      <c r="AY2787" s="238" t="s">
        <v>213</v>
      </c>
    </row>
    <row r="2788" s="14" customFormat="1">
      <c r="A2788" s="14"/>
      <c r="B2788" s="239"/>
      <c r="C2788" s="240"/>
      <c r="D2788" s="230" t="s">
        <v>222</v>
      </c>
      <c r="E2788" s="241" t="s">
        <v>19</v>
      </c>
      <c r="F2788" s="242" t="s">
        <v>3749</v>
      </c>
      <c r="G2788" s="240"/>
      <c r="H2788" s="243">
        <v>173.32400000000001</v>
      </c>
      <c r="I2788" s="244"/>
      <c r="J2788" s="240"/>
      <c r="K2788" s="240"/>
      <c r="L2788" s="245"/>
      <c r="M2788" s="246"/>
      <c r="N2788" s="247"/>
      <c r="O2788" s="247"/>
      <c r="P2788" s="247"/>
      <c r="Q2788" s="247"/>
      <c r="R2788" s="247"/>
      <c r="S2788" s="247"/>
      <c r="T2788" s="248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T2788" s="249" t="s">
        <v>222</v>
      </c>
      <c r="AU2788" s="249" t="s">
        <v>83</v>
      </c>
      <c r="AV2788" s="14" t="s">
        <v>83</v>
      </c>
      <c r="AW2788" s="14" t="s">
        <v>34</v>
      </c>
      <c r="AX2788" s="14" t="s">
        <v>74</v>
      </c>
      <c r="AY2788" s="249" t="s">
        <v>213</v>
      </c>
    </row>
    <row r="2789" s="14" customFormat="1">
      <c r="A2789" s="14"/>
      <c r="B2789" s="239"/>
      <c r="C2789" s="240"/>
      <c r="D2789" s="230" t="s">
        <v>222</v>
      </c>
      <c r="E2789" s="241" t="s">
        <v>19</v>
      </c>
      <c r="F2789" s="242" t="s">
        <v>3750</v>
      </c>
      <c r="G2789" s="240"/>
      <c r="H2789" s="243">
        <v>9.6799999999999997</v>
      </c>
      <c r="I2789" s="244"/>
      <c r="J2789" s="240"/>
      <c r="K2789" s="240"/>
      <c r="L2789" s="245"/>
      <c r="M2789" s="246"/>
      <c r="N2789" s="247"/>
      <c r="O2789" s="247"/>
      <c r="P2789" s="247"/>
      <c r="Q2789" s="247"/>
      <c r="R2789" s="247"/>
      <c r="S2789" s="247"/>
      <c r="T2789" s="248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49" t="s">
        <v>222</v>
      </c>
      <c r="AU2789" s="249" t="s">
        <v>83</v>
      </c>
      <c r="AV2789" s="14" t="s">
        <v>83</v>
      </c>
      <c r="AW2789" s="14" t="s">
        <v>34</v>
      </c>
      <c r="AX2789" s="14" t="s">
        <v>74</v>
      </c>
      <c r="AY2789" s="249" t="s">
        <v>213</v>
      </c>
    </row>
    <row r="2790" s="14" customFormat="1">
      <c r="A2790" s="14"/>
      <c r="B2790" s="239"/>
      <c r="C2790" s="240"/>
      <c r="D2790" s="230" t="s">
        <v>222</v>
      </c>
      <c r="E2790" s="241" t="s">
        <v>19</v>
      </c>
      <c r="F2790" s="242" t="s">
        <v>3751</v>
      </c>
      <c r="G2790" s="240"/>
      <c r="H2790" s="243">
        <v>0.71999999999999997</v>
      </c>
      <c r="I2790" s="244"/>
      <c r="J2790" s="240"/>
      <c r="K2790" s="240"/>
      <c r="L2790" s="245"/>
      <c r="M2790" s="246"/>
      <c r="N2790" s="247"/>
      <c r="O2790" s="247"/>
      <c r="P2790" s="247"/>
      <c r="Q2790" s="247"/>
      <c r="R2790" s="247"/>
      <c r="S2790" s="247"/>
      <c r="T2790" s="248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T2790" s="249" t="s">
        <v>222</v>
      </c>
      <c r="AU2790" s="249" t="s">
        <v>83</v>
      </c>
      <c r="AV2790" s="14" t="s">
        <v>83</v>
      </c>
      <c r="AW2790" s="14" t="s">
        <v>34</v>
      </c>
      <c r="AX2790" s="14" t="s">
        <v>74</v>
      </c>
      <c r="AY2790" s="249" t="s">
        <v>213</v>
      </c>
    </row>
    <row r="2791" s="15" customFormat="1">
      <c r="A2791" s="15"/>
      <c r="B2791" s="250"/>
      <c r="C2791" s="251"/>
      <c r="D2791" s="230" t="s">
        <v>222</v>
      </c>
      <c r="E2791" s="252" t="s">
        <v>19</v>
      </c>
      <c r="F2791" s="253" t="s">
        <v>228</v>
      </c>
      <c r="G2791" s="251"/>
      <c r="H2791" s="254">
        <v>183.72399999999999</v>
      </c>
      <c r="I2791" s="255"/>
      <c r="J2791" s="251"/>
      <c r="K2791" s="251"/>
      <c r="L2791" s="256"/>
      <c r="M2791" s="257"/>
      <c r="N2791" s="258"/>
      <c r="O2791" s="258"/>
      <c r="P2791" s="258"/>
      <c r="Q2791" s="258"/>
      <c r="R2791" s="258"/>
      <c r="S2791" s="258"/>
      <c r="T2791" s="259"/>
      <c r="U2791" s="15"/>
      <c r="V2791" s="15"/>
      <c r="W2791" s="15"/>
      <c r="X2791" s="15"/>
      <c r="Y2791" s="15"/>
      <c r="Z2791" s="15"/>
      <c r="AA2791" s="15"/>
      <c r="AB2791" s="15"/>
      <c r="AC2791" s="15"/>
      <c r="AD2791" s="15"/>
      <c r="AE2791" s="15"/>
      <c r="AT2791" s="260" t="s">
        <v>222</v>
      </c>
      <c r="AU2791" s="260" t="s">
        <v>83</v>
      </c>
      <c r="AV2791" s="15" t="s">
        <v>220</v>
      </c>
      <c r="AW2791" s="15" t="s">
        <v>34</v>
      </c>
      <c r="AX2791" s="15" t="s">
        <v>81</v>
      </c>
      <c r="AY2791" s="260" t="s">
        <v>213</v>
      </c>
    </row>
    <row r="2792" s="2" customFormat="1" ht="16.5" customHeight="1">
      <c r="A2792" s="40"/>
      <c r="B2792" s="41"/>
      <c r="C2792" s="215" t="s">
        <v>3752</v>
      </c>
      <c r="D2792" s="215" t="s">
        <v>215</v>
      </c>
      <c r="E2792" s="216" t="s">
        <v>3753</v>
      </c>
      <c r="F2792" s="217" t="s">
        <v>3754</v>
      </c>
      <c r="G2792" s="218" t="s">
        <v>236</v>
      </c>
      <c r="H2792" s="219">
        <v>9.9749999999999996</v>
      </c>
      <c r="I2792" s="220"/>
      <c r="J2792" s="221">
        <f>ROUND(I2792*H2792,2)</f>
        <v>0</v>
      </c>
      <c r="K2792" s="217" t="s">
        <v>219</v>
      </c>
      <c r="L2792" s="46"/>
      <c r="M2792" s="222" t="s">
        <v>19</v>
      </c>
      <c r="N2792" s="223" t="s">
        <v>45</v>
      </c>
      <c r="O2792" s="86"/>
      <c r="P2792" s="224">
        <f>O2792*H2792</f>
        <v>0</v>
      </c>
      <c r="Q2792" s="224">
        <v>0.0015</v>
      </c>
      <c r="R2792" s="224">
        <f>Q2792*H2792</f>
        <v>0.0149625</v>
      </c>
      <c r="S2792" s="224">
        <v>0</v>
      </c>
      <c r="T2792" s="225">
        <f>S2792*H2792</f>
        <v>0</v>
      </c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R2792" s="226" t="s">
        <v>309</v>
      </c>
      <c r="AT2792" s="226" t="s">
        <v>215</v>
      </c>
      <c r="AU2792" s="226" t="s">
        <v>83</v>
      </c>
      <c r="AY2792" s="19" t="s">
        <v>213</v>
      </c>
      <c r="BE2792" s="227">
        <f>IF(N2792="základní",J2792,0)</f>
        <v>0</v>
      </c>
      <c r="BF2792" s="227">
        <f>IF(N2792="snížená",J2792,0)</f>
        <v>0</v>
      </c>
      <c r="BG2792" s="227">
        <f>IF(N2792="zákl. přenesená",J2792,0)</f>
        <v>0</v>
      </c>
      <c r="BH2792" s="227">
        <f>IF(N2792="sníž. přenesená",J2792,0)</f>
        <v>0</v>
      </c>
      <c r="BI2792" s="227">
        <f>IF(N2792="nulová",J2792,0)</f>
        <v>0</v>
      </c>
      <c r="BJ2792" s="19" t="s">
        <v>81</v>
      </c>
      <c r="BK2792" s="227">
        <f>ROUND(I2792*H2792,2)</f>
        <v>0</v>
      </c>
      <c r="BL2792" s="19" t="s">
        <v>309</v>
      </c>
      <c r="BM2792" s="226" t="s">
        <v>3755</v>
      </c>
    </row>
    <row r="2793" s="13" customFormat="1">
      <c r="A2793" s="13"/>
      <c r="B2793" s="228"/>
      <c r="C2793" s="229"/>
      <c r="D2793" s="230" t="s">
        <v>222</v>
      </c>
      <c r="E2793" s="231" t="s">
        <v>19</v>
      </c>
      <c r="F2793" s="232" t="s">
        <v>271</v>
      </c>
      <c r="G2793" s="229"/>
      <c r="H2793" s="231" t="s">
        <v>19</v>
      </c>
      <c r="I2793" s="233"/>
      <c r="J2793" s="229"/>
      <c r="K2793" s="229"/>
      <c r="L2793" s="234"/>
      <c r="M2793" s="235"/>
      <c r="N2793" s="236"/>
      <c r="O2793" s="236"/>
      <c r="P2793" s="236"/>
      <c r="Q2793" s="236"/>
      <c r="R2793" s="236"/>
      <c r="S2793" s="236"/>
      <c r="T2793" s="237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38" t="s">
        <v>222</v>
      </c>
      <c r="AU2793" s="238" t="s">
        <v>83</v>
      </c>
      <c r="AV2793" s="13" t="s">
        <v>81</v>
      </c>
      <c r="AW2793" s="13" t="s">
        <v>34</v>
      </c>
      <c r="AX2793" s="13" t="s">
        <v>74</v>
      </c>
      <c r="AY2793" s="238" t="s">
        <v>213</v>
      </c>
    </row>
    <row r="2794" s="13" customFormat="1">
      <c r="A2794" s="13"/>
      <c r="B2794" s="228"/>
      <c r="C2794" s="229"/>
      <c r="D2794" s="230" t="s">
        <v>222</v>
      </c>
      <c r="E2794" s="231" t="s">
        <v>19</v>
      </c>
      <c r="F2794" s="232" t="s">
        <v>3542</v>
      </c>
      <c r="G2794" s="229"/>
      <c r="H2794" s="231" t="s">
        <v>19</v>
      </c>
      <c r="I2794" s="233"/>
      <c r="J2794" s="229"/>
      <c r="K2794" s="229"/>
      <c r="L2794" s="234"/>
      <c r="M2794" s="235"/>
      <c r="N2794" s="236"/>
      <c r="O2794" s="236"/>
      <c r="P2794" s="236"/>
      <c r="Q2794" s="236"/>
      <c r="R2794" s="236"/>
      <c r="S2794" s="236"/>
      <c r="T2794" s="237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38" t="s">
        <v>222</v>
      </c>
      <c r="AU2794" s="238" t="s">
        <v>83</v>
      </c>
      <c r="AV2794" s="13" t="s">
        <v>81</v>
      </c>
      <c r="AW2794" s="13" t="s">
        <v>34</v>
      </c>
      <c r="AX2794" s="13" t="s">
        <v>74</v>
      </c>
      <c r="AY2794" s="238" t="s">
        <v>213</v>
      </c>
    </row>
    <row r="2795" s="14" customFormat="1">
      <c r="A2795" s="14"/>
      <c r="B2795" s="239"/>
      <c r="C2795" s="240"/>
      <c r="D2795" s="230" t="s">
        <v>222</v>
      </c>
      <c r="E2795" s="241" t="s">
        <v>19</v>
      </c>
      <c r="F2795" s="242" t="s">
        <v>3756</v>
      </c>
      <c r="G2795" s="240"/>
      <c r="H2795" s="243">
        <v>9.9749999999999996</v>
      </c>
      <c r="I2795" s="244"/>
      <c r="J2795" s="240"/>
      <c r="K2795" s="240"/>
      <c r="L2795" s="245"/>
      <c r="M2795" s="246"/>
      <c r="N2795" s="247"/>
      <c r="O2795" s="247"/>
      <c r="P2795" s="247"/>
      <c r="Q2795" s="247"/>
      <c r="R2795" s="247"/>
      <c r="S2795" s="247"/>
      <c r="T2795" s="248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49" t="s">
        <v>222</v>
      </c>
      <c r="AU2795" s="249" t="s">
        <v>83</v>
      </c>
      <c r="AV2795" s="14" t="s">
        <v>83</v>
      </c>
      <c r="AW2795" s="14" t="s">
        <v>34</v>
      </c>
      <c r="AX2795" s="14" t="s">
        <v>81</v>
      </c>
      <c r="AY2795" s="249" t="s">
        <v>213</v>
      </c>
    </row>
    <row r="2796" s="2" customFormat="1" ht="16.5" customHeight="1">
      <c r="A2796" s="40"/>
      <c r="B2796" s="41"/>
      <c r="C2796" s="215" t="s">
        <v>3757</v>
      </c>
      <c r="D2796" s="215" t="s">
        <v>215</v>
      </c>
      <c r="E2796" s="216" t="s">
        <v>3758</v>
      </c>
      <c r="F2796" s="217" t="s">
        <v>3759</v>
      </c>
      <c r="G2796" s="218" t="s">
        <v>338</v>
      </c>
      <c r="H2796" s="219">
        <v>4.2000000000000002</v>
      </c>
      <c r="I2796" s="220"/>
      <c r="J2796" s="221">
        <f>ROUND(I2796*H2796,2)</f>
        <v>0</v>
      </c>
      <c r="K2796" s="217" t="s">
        <v>219</v>
      </c>
      <c r="L2796" s="46"/>
      <c r="M2796" s="222" t="s">
        <v>19</v>
      </c>
      <c r="N2796" s="223" t="s">
        <v>45</v>
      </c>
      <c r="O2796" s="86"/>
      <c r="P2796" s="224">
        <f>O2796*H2796</f>
        <v>0</v>
      </c>
      <c r="Q2796" s="224">
        <v>0.00032000000000000003</v>
      </c>
      <c r="R2796" s="224">
        <f>Q2796*H2796</f>
        <v>0.0013440000000000001</v>
      </c>
      <c r="S2796" s="224">
        <v>0</v>
      </c>
      <c r="T2796" s="225">
        <f>S2796*H2796</f>
        <v>0</v>
      </c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R2796" s="226" t="s">
        <v>309</v>
      </c>
      <c r="AT2796" s="226" t="s">
        <v>215</v>
      </c>
      <c r="AU2796" s="226" t="s">
        <v>83</v>
      </c>
      <c r="AY2796" s="19" t="s">
        <v>213</v>
      </c>
      <c r="BE2796" s="227">
        <f>IF(N2796="základní",J2796,0)</f>
        <v>0</v>
      </c>
      <c r="BF2796" s="227">
        <f>IF(N2796="snížená",J2796,0)</f>
        <v>0</v>
      </c>
      <c r="BG2796" s="227">
        <f>IF(N2796="zákl. přenesená",J2796,0)</f>
        <v>0</v>
      </c>
      <c r="BH2796" s="227">
        <f>IF(N2796="sníž. přenesená",J2796,0)</f>
        <v>0</v>
      </c>
      <c r="BI2796" s="227">
        <f>IF(N2796="nulová",J2796,0)</f>
        <v>0</v>
      </c>
      <c r="BJ2796" s="19" t="s">
        <v>81</v>
      </c>
      <c r="BK2796" s="227">
        <f>ROUND(I2796*H2796,2)</f>
        <v>0</v>
      </c>
      <c r="BL2796" s="19" t="s">
        <v>309</v>
      </c>
      <c r="BM2796" s="226" t="s">
        <v>3760</v>
      </c>
    </row>
    <row r="2797" s="13" customFormat="1">
      <c r="A2797" s="13"/>
      <c r="B2797" s="228"/>
      <c r="C2797" s="229"/>
      <c r="D2797" s="230" t="s">
        <v>222</v>
      </c>
      <c r="E2797" s="231" t="s">
        <v>19</v>
      </c>
      <c r="F2797" s="232" t="s">
        <v>271</v>
      </c>
      <c r="G2797" s="229"/>
      <c r="H2797" s="231" t="s">
        <v>19</v>
      </c>
      <c r="I2797" s="233"/>
      <c r="J2797" s="229"/>
      <c r="K2797" s="229"/>
      <c r="L2797" s="234"/>
      <c r="M2797" s="235"/>
      <c r="N2797" s="236"/>
      <c r="O2797" s="236"/>
      <c r="P2797" s="236"/>
      <c r="Q2797" s="236"/>
      <c r="R2797" s="236"/>
      <c r="S2797" s="236"/>
      <c r="T2797" s="237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38" t="s">
        <v>222</v>
      </c>
      <c r="AU2797" s="238" t="s">
        <v>83</v>
      </c>
      <c r="AV2797" s="13" t="s">
        <v>81</v>
      </c>
      <c r="AW2797" s="13" t="s">
        <v>34</v>
      </c>
      <c r="AX2797" s="13" t="s">
        <v>74</v>
      </c>
      <c r="AY2797" s="238" t="s">
        <v>213</v>
      </c>
    </row>
    <row r="2798" s="13" customFormat="1">
      <c r="A2798" s="13"/>
      <c r="B2798" s="228"/>
      <c r="C2798" s="229"/>
      <c r="D2798" s="230" t="s">
        <v>222</v>
      </c>
      <c r="E2798" s="231" t="s">
        <v>19</v>
      </c>
      <c r="F2798" s="232" t="s">
        <v>3542</v>
      </c>
      <c r="G2798" s="229"/>
      <c r="H2798" s="231" t="s">
        <v>19</v>
      </c>
      <c r="I2798" s="233"/>
      <c r="J2798" s="229"/>
      <c r="K2798" s="229"/>
      <c r="L2798" s="234"/>
      <c r="M2798" s="235"/>
      <c r="N2798" s="236"/>
      <c r="O2798" s="236"/>
      <c r="P2798" s="236"/>
      <c r="Q2798" s="236"/>
      <c r="R2798" s="236"/>
      <c r="S2798" s="236"/>
      <c r="T2798" s="237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38" t="s">
        <v>222</v>
      </c>
      <c r="AU2798" s="238" t="s">
        <v>83</v>
      </c>
      <c r="AV2798" s="13" t="s">
        <v>81</v>
      </c>
      <c r="AW2798" s="13" t="s">
        <v>34</v>
      </c>
      <c r="AX2798" s="13" t="s">
        <v>74</v>
      </c>
      <c r="AY2798" s="238" t="s">
        <v>213</v>
      </c>
    </row>
    <row r="2799" s="14" customFormat="1">
      <c r="A2799" s="14"/>
      <c r="B2799" s="239"/>
      <c r="C2799" s="240"/>
      <c r="D2799" s="230" t="s">
        <v>222</v>
      </c>
      <c r="E2799" s="241" t="s">
        <v>19</v>
      </c>
      <c r="F2799" s="242" t="s">
        <v>3761</v>
      </c>
      <c r="G2799" s="240"/>
      <c r="H2799" s="243">
        <v>4.2000000000000002</v>
      </c>
      <c r="I2799" s="244"/>
      <c r="J2799" s="240"/>
      <c r="K2799" s="240"/>
      <c r="L2799" s="245"/>
      <c r="M2799" s="246"/>
      <c r="N2799" s="247"/>
      <c r="O2799" s="247"/>
      <c r="P2799" s="247"/>
      <c r="Q2799" s="247"/>
      <c r="R2799" s="247"/>
      <c r="S2799" s="247"/>
      <c r="T2799" s="248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49" t="s">
        <v>222</v>
      </c>
      <c r="AU2799" s="249" t="s">
        <v>83</v>
      </c>
      <c r="AV2799" s="14" t="s">
        <v>83</v>
      </c>
      <c r="AW2799" s="14" t="s">
        <v>34</v>
      </c>
      <c r="AX2799" s="14" t="s">
        <v>81</v>
      </c>
      <c r="AY2799" s="249" t="s">
        <v>213</v>
      </c>
    </row>
    <row r="2800" s="2" customFormat="1" ht="21.75" customHeight="1">
      <c r="A2800" s="40"/>
      <c r="B2800" s="41"/>
      <c r="C2800" s="215" t="s">
        <v>3762</v>
      </c>
      <c r="D2800" s="215" t="s">
        <v>215</v>
      </c>
      <c r="E2800" s="216" t="s">
        <v>3763</v>
      </c>
      <c r="F2800" s="217" t="s">
        <v>3764</v>
      </c>
      <c r="G2800" s="218" t="s">
        <v>338</v>
      </c>
      <c r="H2800" s="219">
        <v>244.19999999999999</v>
      </c>
      <c r="I2800" s="220"/>
      <c r="J2800" s="221">
        <f>ROUND(I2800*H2800,2)</f>
        <v>0</v>
      </c>
      <c r="K2800" s="217" t="s">
        <v>219</v>
      </c>
      <c r="L2800" s="46"/>
      <c r="M2800" s="222" t="s">
        <v>19</v>
      </c>
      <c r="N2800" s="223" t="s">
        <v>45</v>
      </c>
      <c r="O2800" s="86"/>
      <c r="P2800" s="224">
        <f>O2800*H2800</f>
        <v>0</v>
      </c>
      <c r="Q2800" s="224">
        <v>0.00020000000000000001</v>
      </c>
      <c r="R2800" s="224">
        <f>Q2800*H2800</f>
        <v>0.048840000000000001</v>
      </c>
      <c r="S2800" s="224">
        <v>0</v>
      </c>
      <c r="T2800" s="225">
        <f>S2800*H2800</f>
        <v>0</v>
      </c>
      <c r="U2800" s="40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R2800" s="226" t="s">
        <v>309</v>
      </c>
      <c r="AT2800" s="226" t="s">
        <v>215</v>
      </c>
      <c r="AU2800" s="226" t="s">
        <v>83</v>
      </c>
      <c r="AY2800" s="19" t="s">
        <v>213</v>
      </c>
      <c r="BE2800" s="227">
        <f>IF(N2800="základní",J2800,0)</f>
        <v>0</v>
      </c>
      <c r="BF2800" s="227">
        <f>IF(N2800="snížená",J2800,0)</f>
        <v>0</v>
      </c>
      <c r="BG2800" s="227">
        <f>IF(N2800="zákl. přenesená",J2800,0)</f>
        <v>0</v>
      </c>
      <c r="BH2800" s="227">
        <f>IF(N2800="sníž. přenesená",J2800,0)</f>
        <v>0</v>
      </c>
      <c r="BI2800" s="227">
        <f>IF(N2800="nulová",J2800,0)</f>
        <v>0</v>
      </c>
      <c r="BJ2800" s="19" t="s">
        <v>81</v>
      </c>
      <c r="BK2800" s="227">
        <f>ROUND(I2800*H2800,2)</f>
        <v>0</v>
      </c>
      <c r="BL2800" s="19" t="s">
        <v>309</v>
      </c>
      <c r="BM2800" s="226" t="s">
        <v>3765</v>
      </c>
    </row>
    <row r="2801" s="13" customFormat="1">
      <c r="A2801" s="13"/>
      <c r="B2801" s="228"/>
      <c r="C2801" s="229"/>
      <c r="D2801" s="230" t="s">
        <v>222</v>
      </c>
      <c r="E2801" s="231" t="s">
        <v>19</v>
      </c>
      <c r="F2801" s="232" t="s">
        <v>271</v>
      </c>
      <c r="G2801" s="229"/>
      <c r="H2801" s="231" t="s">
        <v>19</v>
      </c>
      <c r="I2801" s="233"/>
      <c r="J2801" s="229"/>
      <c r="K2801" s="229"/>
      <c r="L2801" s="234"/>
      <c r="M2801" s="235"/>
      <c r="N2801" s="236"/>
      <c r="O2801" s="236"/>
      <c r="P2801" s="236"/>
      <c r="Q2801" s="236"/>
      <c r="R2801" s="236"/>
      <c r="S2801" s="236"/>
      <c r="T2801" s="237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38" t="s">
        <v>222</v>
      </c>
      <c r="AU2801" s="238" t="s">
        <v>83</v>
      </c>
      <c r="AV2801" s="13" t="s">
        <v>81</v>
      </c>
      <c r="AW2801" s="13" t="s">
        <v>34</v>
      </c>
      <c r="AX2801" s="13" t="s">
        <v>74</v>
      </c>
      <c r="AY2801" s="238" t="s">
        <v>213</v>
      </c>
    </row>
    <row r="2802" s="13" customFormat="1">
      <c r="A2802" s="13"/>
      <c r="B2802" s="228"/>
      <c r="C2802" s="229"/>
      <c r="D2802" s="230" t="s">
        <v>222</v>
      </c>
      <c r="E2802" s="231" t="s">
        <v>19</v>
      </c>
      <c r="F2802" s="232" t="s">
        <v>3542</v>
      </c>
      <c r="G2802" s="229"/>
      <c r="H2802" s="231" t="s">
        <v>19</v>
      </c>
      <c r="I2802" s="233"/>
      <c r="J2802" s="229"/>
      <c r="K2802" s="229"/>
      <c r="L2802" s="234"/>
      <c r="M2802" s="235"/>
      <c r="N2802" s="236"/>
      <c r="O2802" s="236"/>
      <c r="P2802" s="236"/>
      <c r="Q2802" s="236"/>
      <c r="R2802" s="236"/>
      <c r="S2802" s="236"/>
      <c r="T2802" s="237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38" t="s">
        <v>222</v>
      </c>
      <c r="AU2802" s="238" t="s">
        <v>83</v>
      </c>
      <c r="AV2802" s="13" t="s">
        <v>81</v>
      </c>
      <c r="AW2802" s="13" t="s">
        <v>34</v>
      </c>
      <c r="AX2802" s="13" t="s">
        <v>74</v>
      </c>
      <c r="AY2802" s="238" t="s">
        <v>213</v>
      </c>
    </row>
    <row r="2803" s="14" customFormat="1">
      <c r="A2803" s="14"/>
      <c r="B2803" s="239"/>
      <c r="C2803" s="240"/>
      <c r="D2803" s="230" t="s">
        <v>222</v>
      </c>
      <c r="E2803" s="241" t="s">
        <v>19</v>
      </c>
      <c r="F2803" s="242" t="s">
        <v>3766</v>
      </c>
      <c r="G2803" s="240"/>
      <c r="H2803" s="243">
        <v>14.9</v>
      </c>
      <c r="I2803" s="244"/>
      <c r="J2803" s="240"/>
      <c r="K2803" s="240"/>
      <c r="L2803" s="245"/>
      <c r="M2803" s="246"/>
      <c r="N2803" s="247"/>
      <c r="O2803" s="247"/>
      <c r="P2803" s="247"/>
      <c r="Q2803" s="247"/>
      <c r="R2803" s="247"/>
      <c r="S2803" s="247"/>
      <c r="T2803" s="248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49" t="s">
        <v>222</v>
      </c>
      <c r="AU2803" s="249" t="s">
        <v>83</v>
      </c>
      <c r="AV2803" s="14" t="s">
        <v>83</v>
      </c>
      <c r="AW2803" s="14" t="s">
        <v>34</v>
      </c>
      <c r="AX2803" s="14" t="s">
        <v>74</v>
      </c>
      <c r="AY2803" s="249" t="s">
        <v>213</v>
      </c>
    </row>
    <row r="2804" s="14" customFormat="1">
      <c r="A2804" s="14"/>
      <c r="B2804" s="239"/>
      <c r="C2804" s="240"/>
      <c r="D2804" s="230" t="s">
        <v>222</v>
      </c>
      <c r="E2804" s="241" t="s">
        <v>19</v>
      </c>
      <c r="F2804" s="242" t="s">
        <v>3767</v>
      </c>
      <c r="G2804" s="240"/>
      <c r="H2804" s="243">
        <v>16.100000000000001</v>
      </c>
      <c r="I2804" s="244"/>
      <c r="J2804" s="240"/>
      <c r="K2804" s="240"/>
      <c r="L2804" s="245"/>
      <c r="M2804" s="246"/>
      <c r="N2804" s="247"/>
      <c r="O2804" s="247"/>
      <c r="P2804" s="247"/>
      <c r="Q2804" s="247"/>
      <c r="R2804" s="247"/>
      <c r="S2804" s="247"/>
      <c r="T2804" s="248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49" t="s">
        <v>222</v>
      </c>
      <c r="AU2804" s="249" t="s">
        <v>83</v>
      </c>
      <c r="AV2804" s="14" t="s">
        <v>83</v>
      </c>
      <c r="AW2804" s="14" t="s">
        <v>34</v>
      </c>
      <c r="AX2804" s="14" t="s">
        <v>74</v>
      </c>
      <c r="AY2804" s="249" t="s">
        <v>213</v>
      </c>
    </row>
    <row r="2805" s="16" customFormat="1">
      <c r="A2805" s="16"/>
      <c r="B2805" s="261"/>
      <c r="C2805" s="262"/>
      <c r="D2805" s="230" t="s">
        <v>222</v>
      </c>
      <c r="E2805" s="263" t="s">
        <v>19</v>
      </c>
      <c r="F2805" s="264" t="s">
        <v>299</v>
      </c>
      <c r="G2805" s="262"/>
      <c r="H2805" s="265">
        <v>31</v>
      </c>
      <c r="I2805" s="266"/>
      <c r="J2805" s="262"/>
      <c r="K2805" s="262"/>
      <c r="L2805" s="267"/>
      <c r="M2805" s="268"/>
      <c r="N2805" s="269"/>
      <c r="O2805" s="269"/>
      <c r="P2805" s="269"/>
      <c r="Q2805" s="269"/>
      <c r="R2805" s="269"/>
      <c r="S2805" s="269"/>
      <c r="T2805" s="270"/>
      <c r="U2805" s="16"/>
      <c r="V2805" s="16"/>
      <c r="W2805" s="16"/>
      <c r="X2805" s="16"/>
      <c r="Y2805" s="16"/>
      <c r="Z2805" s="16"/>
      <c r="AA2805" s="16"/>
      <c r="AB2805" s="16"/>
      <c r="AC2805" s="16"/>
      <c r="AD2805" s="16"/>
      <c r="AE2805" s="16"/>
      <c r="AT2805" s="271" t="s">
        <v>222</v>
      </c>
      <c r="AU2805" s="271" t="s">
        <v>83</v>
      </c>
      <c r="AV2805" s="16" t="s">
        <v>106</v>
      </c>
      <c r="AW2805" s="16" t="s">
        <v>34</v>
      </c>
      <c r="AX2805" s="16" t="s">
        <v>74</v>
      </c>
      <c r="AY2805" s="271" t="s">
        <v>213</v>
      </c>
    </row>
    <row r="2806" s="13" customFormat="1">
      <c r="A2806" s="13"/>
      <c r="B2806" s="228"/>
      <c r="C2806" s="229"/>
      <c r="D2806" s="230" t="s">
        <v>222</v>
      </c>
      <c r="E2806" s="231" t="s">
        <v>19</v>
      </c>
      <c r="F2806" s="232" t="s">
        <v>3768</v>
      </c>
      <c r="G2806" s="229"/>
      <c r="H2806" s="231" t="s">
        <v>19</v>
      </c>
      <c r="I2806" s="233"/>
      <c r="J2806" s="229"/>
      <c r="K2806" s="229"/>
      <c r="L2806" s="234"/>
      <c r="M2806" s="235"/>
      <c r="N2806" s="236"/>
      <c r="O2806" s="236"/>
      <c r="P2806" s="236"/>
      <c r="Q2806" s="236"/>
      <c r="R2806" s="236"/>
      <c r="S2806" s="236"/>
      <c r="T2806" s="237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38" t="s">
        <v>222</v>
      </c>
      <c r="AU2806" s="238" t="s">
        <v>83</v>
      </c>
      <c r="AV2806" s="13" t="s">
        <v>81</v>
      </c>
      <c r="AW2806" s="13" t="s">
        <v>34</v>
      </c>
      <c r="AX2806" s="13" t="s">
        <v>74</v>
      </c>
      <c r="AY2806" s="238" t="s">
        <v>213</v>
      </c>
    </row>
    <row r="2807" s="14" customFormat="1">
      <c r="A2807" s="14"/>
      <c r="B2807" s="239"/>
      <c r="C2807" s="240"/>
      <c r="D2807" s="230" t="s">
        <v>222</v>
      </c>
      <c r="E2807" s="241" t="s">
        <v>19</v>
      </c>
      <c r="F2807" s="242" t="s">
        <v>3769</v>
      </c>
      <c r="G2807" s="240"/>
      <c r="H2807" s="243">
        <v>19.399999999999999</v>
      </c>
      <c r="I2807" s="244"/>
      <c r="J2807" s="240"/>
      <c r="K2807" s="240"/>
      <c r="L2807" s="245"/>
      <c r="M2807" s="246"/>
      <c r="N2807" s="247"/>
      <c r="O2807" s="247"/>
      <c r="P2807" s="247"/>
      <c r="Q2807" s="247"/>
      <c r="R2807" s="247"/>
      <c r="S2807" s="247"/>
      <c r="T2807" s="248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T2807" s="249" t="s">
        <v>222</v>
      </c>
      <c r="AU2807" s="249" t="s">
        <v>83</v>
      </c>
      <c r="AV2807" s="14" t="s">
        <v>83</v>
      </c>
      <c r="AW2807" s="14" t="s">
        <v>34</v>
      </c>
      <c r="AX2807" s="14" t="s">
        <v>74</v>
      </c>
      <c r="AY2807" s="249" t="s">
        <v>213</v>
      </c>
    </row>
    <row r="2808" s="14" customFormat="1">
      <c r="A2808" s="14"/>
      <c r="B2808" s="239"/>
      <c r="C2808" s="240"/>
      <c r="D2808" s="230" t="s">
        <v>222</v>
      </c>
      <c r="E2808" s="241" t="s">
        <v>19</v>
      </c>
      <c r="F2808" s="242" t="s">
        <v>3770</v>
      </c>
      <c r="G2808" s="240"/>
      <c r="H2808" s="243">
        <v>19.100000000000001</v>
      </c>
      <c r="I2808" s="244"/>
      <c r="J2808" s="240"/>
      <c r="K2808" s="240"/>
      <c r="L2808" s="245"/>
      <c r="M2808" s="246"/>
      <c r="N2808" s="247"/>
      <c r="O2808" s="247"/>
      <c r="P2808" s="247"/>
      <c r="Q2808" s="247"/>
      <c r="R2808" s="247"/>
      <c r="S2808" s="247"/>
      <c r="T2808" s="248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T2808" s="249" t="s">
        <v>222</v>
      </c>
      <c r="AU2808" s="249" t="s">
        <v>83</v>
      </c>
      <c r="AV2808" s="14" t="s">
        <v>83</v>
      </c>
      <c r="AW2808" s="14" t="s">
        <v>34</v>
      </c>
      <c r="AX2808" s="14" t="s">
        <v>74</v>
      </c>
      <c r="AY2808" s="249" t="s">
        <v>213</v>
      </c>
    </row>
    <row r="2809" s="14" customFormat="1">
      <c r="A2809" s="14"/>
      <c r="B2809" s="239"/>
      <c r="C2809" s="240"/>
      <c r="D2809" s="230" t="s">
        <v>222</v>
      </c>
      <c r="E2809" s="241" t="s">
        <v>19</v>
      </c>
      <c r="F2809" s="242" t="s">
        <v>3771</v>
      </c>
      <c r="G2809" s="240"/>
      <c r="H2809" s="243">
        <v>5.7000000000000002</v>
      </c>
      <c r="I2809" s="244"/>
      <c r="J2809" s="240"/>
      <c r="K2809" s="240"/>
      <c r="L2809" s="245"/>
      <c r="M2809" s="246"/>
      <c r="N2809" s="247"/>
      <c r="O2809" s="247"/>
      <c r="P2809" s="247"/>
      <c r="Q2809" s="247"/>
      <c r="R2809" s="247"/>
      <c r="S2809" s="247"/>
      <c r="T2809" s="248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49" t="s">
        <v>222</v>
      </c>
      <c r="AU2809" s="249" t="s">
        <v>83</v>
      </c>
      <c r="AV2809" s="14" t="s">
        <v>83</v>
      </c>
      <c r="AW2809" s="14" t="s">
        <v>34</v>
      </c>
      <c r="AX2809" s="14" t="s">
        <v>74</v>
      </c>
      <c r="AY2809" s="249" t="s">
        <v>213</v>
      </c>
    </row>
    <row r="2810" s="14" customFormat="1">
      <c r="A2810" s="14"/>
      <c r="B2810" s="239"/>
      <c r="C2810" s="240"/>
      <c r="D2810" s="230" t="s">
        <v>222</v>
      </c>
      <c r="E2810" s="241" t="s">
        <v>19</v>
      </c>
      <c r="F2810" s="242" t="s">
        <v>3772</v>
      </c>
      <c r="G2810" s="240"/>
      <c r="H2810" s="243">
        <v>5.5</v>
      </c>
      <c r="I2810" s="244"/>
      <c r="J2810" s="240"/>
      <c r="K2810" s="240"/>
      <c r="L2810" s="245"/>
      <c r="M2810" s="246"/>
      <c r="N2810" s="247"/>
      <c r="O2810" s="247"/>
      <c r="P2810" s="247"/>
      <c r="Q2810" s="247"/>
      <c r="R2810" s="247"/>
      <c r="S2810" s="247"/>
      <c r="T2810" s="248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T2810" s="249" t="s">
        <v>222</v>
      </c>
      <c r="AU2810" s="249" t="s">
        <v>83</v>
      </c>
      <c r="AV2810" s="14" t="s">
        <v>83</v>
      </c>
      <c r="AW2810" s="14" t="s">
        <v>34</v>
      </c>
      <c r="AX2810" s="14" t="s">
        <v>74</v>
      </c>
      <c r="AY2810" s="249" t="s">
        <v>213</v>
      </c>
    </row>
    <row r="2811" s="16" customFormat="1">
      <c r="A2811" s="16"/>
      <c r="B2811" s="261"/>
      <c r="C2811" s="262"/>
      <c r="D2811" s="230" t="s">
        <v>222</v>
      </c>
      <c r="E2811" s="263" t="s">
        <v>19</v>
      </c>
      <c r="F2811" s="264" t="s">
        <v>299</v>
      </c>
      <c r="G2811" s="262"/>
      <c r="H2811" s="265">
        <v>49.700000000000003</v>
      </c>
      <c r="I2811" s="266"/>
      <c r="J2811" s="262"/>
      <c r="K2811" s="262"/>
      <c r="L2811" s="267"/>
      <c r="M2811" s="268"/>
      <c r="N2811" s="269"/>
      <c r="O2811" s="269"/>
      <c r="P2811" s="269"/>
      <c r="Q2811" s="269"/>
      <c r="R2811" s="269"/>
      <c r="S2811" s="269"/>
      <c r="T2811" s="270"/>
      <c r="U2811" s="16"/>
      <c r="V2811" s="16"/>
      <c r="W2811" s="16"/>
      <c r="X2811" s="16"/>
      <c r="Y2811" s="16"/>
      <c r="Z2811" s="16"/>
      <c r="AA2811" s="16"/>
      <c r="AB2811" s="16"/>
      <c r="AC2811" s="16"/>
      <c r="AD2811" s="16"/>
      <c r="AE2811" s="16"/>
      <c r="AT2811" s="271" t="s">
        <v>222</v>
      </c>
      <c r="AU2811" s="271" t="s">
        <v>83</v>
      </c>
      <c r="AV2811" s="16" t="s">
        <v>106</v>
      </c>
      <c r="AW2811" s="16" t="s">
        <v>34</v>
      </c>
      <c r="AX2811" s="16" t="s">
        <v>74</v>
      </c>
      <c r="AY2811" s="271" t="s">
        <v>213</v>
      </c>
    </row>
    <row r="2812" s="13" customFormat="1">
      <c r="A2812" s="13"/>
      <c r="B2812" s="228"/>
      <c r="C2812" s="229"/>
      <c r="D2812" s="230" t="s">
        <v>222</v>
      </c>
      <c r="E2812" s="231" t="s">
        <v>19</v>
      </c>
      <c r="F2812" s="232" t="s">
        <v>3773</v>
      </c>
      <c r="G2812" s="229"/>
      <c r="H2812" s="231" t="s">
        <v>19</v>
      </c>
      <c r="I2812" s="233"/>
      <c r="J2812" s="229"/>
      <c r="K2812" s="229"/>
      <c r="L2812" s="234"/>
      <c r="M2812" s="235"/>
      <c r="N2812" s="236"/>
      <c r="O2812" s="236"/>
      <c r="P2812" s="236"/>
      <c r="Q2812" s="236"/>
      <c r="R2812" s="236"/>
      <c r="S2812" s="236"/>
      <c r="T2812" s="237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38" t="s">
        <v>222</v>
      </c>
      <c r="AU2812" s="238" t="s">
        <v>83</v>
      </c>
      <c r="AV2812" s="13" t="s">
        <v>81</v>
      </c>
      <c r="AW2812" s="13" t="s">
        <v>34</v>
      </c>
      <c r="AX2812" s="13" t="s">
        <v>74</v>
      </c>
      <c r="AY2812" s="238" t="s">
        <v>213</v>
      </c>
    </row>
    <row r="2813" s="14" customFormat="1">
      <c r="A2813" s="14"/>
      <c r="B2813" s="239"/>
      <c r="C2813" s="240"/>
      <c r="D2813" s="230" t="s">
        <v>222</v>
      </c>
      <c r="E2813" s="241" t="s">
        <v>19</v>
      </c>
      <c r="F2813" s="242" t="s">
        <v>3774</v>
      </c>
      <c r="G2813" s="240"/>
      <c r="H2813" s="243">
        <v>14.699999999999999</v>
      </c>
      <c r="I2813" s="244"/>
      <c r="J2813" s="240"/>
      <c r="K2813" s="240"/>
      <c r="L2813" s="245"/>
      <c r="M2813" s="246"/>
      <c r="N2813" s="247"/>
      <c r="O2813" s="247"/>
      <c r="P2813" s="247"/>
      <c r="Q2813" s="247"/>
      <c r="R2813" s="247"/>
      <c r="S2813" s="247"/>
      <c r="T2813" s="248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49" t="s">
        <v>222</v>
      </c>
      <c r="AU2813" s="249" t="s">
        <v>83</v>
      </c>
      <c r="AV2813" s="14" t="s">
        <v>83</v>
      </c>
      <c r="AW2813" s="14" t="s">
        <v>34</v>
      </c>
      <c r="AX2813" s="14" t="s">
        <v>74</v>
      </c>
      <c r="AY2813" s="249" t="s">
        <v>213</v>
      </c>
    </row>
    <row r="2814" s="14" customFormat="1">
      <c r="A2814" s="14"/>
      <c r="B2814" s="239"/>
      <c r="C2814" s="240"/>
      <c r="D2814" s="230" t="s">
        <v>222</v>
      </c>
      <c r="E2814" s="241" t="s">
        <v>19</v>
      </c>
      <c r="F2814" s="242" t="s">
        <v>3775</v>
      </c>
      <c r="G2814" s="240"/>
      <c r="H2814" s="243">
        <v>5.4000000000000004</v>
      </c>
      <c r="I2814" s="244"/>
      <c r="J2814" s="240"/>
      <c r="K2814" s="240"/>
      <c r="L2814" s="245"/>
      <c r="M2814" s="246"/>
      <c r="N2814" s="247"/>
      <c r="O2814" s="247"/>
      <c r="P2814" s="247"/>
      <c r="Q2814" s="247"/>
      <c r="R2814" s="247"/>
      <c r="S2814" s="247"/>
      <c r="T2814" s="248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T2814" s="249" t="s">
        <v>222</v>
      </c>
      <c r="AU2814" s="249" t="s">
        <v>83</v>
      </c>
      <c r="AV2814" s="14" t="s">
        <v>83</v>
      </c>
      <c r="AW2814" s="14" t="s">
        <v>34</v>
      </c>
      <c r="AX2814" s="14" t="s">
        <v>74</v>
      </c>
      <c r="AY2814" s="249" t="s">
        <v>213</v>
      </c>
    </row>
    <row r="2815" s="14" customFormat="1">
      <c r="A2815" s="14"/>
      <c r="B2815" s="239"/>
      <c r="C2815" s="240"/>
      <c r="D2815" s="230" t="s">
        <v>222</v>
      </c>
      <c r="E2815" s="241" t="s">
        <v>19</v>
      </c>
      <c r="F2815" s="242" t="s">
        <v>3776</v>
      </c>
      <c r="G2815" s="240"/>
      <c r="H2815" s="243">
        <v>8.5999999999999996</v>
      </c>
      <c r="I2815" s="244"/>
      <c r="J2815" s="240"/>
      <c r="K2815" s="240"/>
      <c r="L2815" s="245"/>
      <c r="M2815" s="246"/>
      <c r="N2815" s="247"/>
      <c r="O2815" s="247"/>
      <c r="P2815" s="247"/>
      <c r="Q2815" s="247"/>
      <c r="R2815" s="247"/>
      <c r="S2815" s="247"/>
      <c r="T2815" s="248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49" t="s">
        <v>222</v>
      </c>
      <c r="AU2815" s="249" t="s">
        <v>83</v>
      </c>
      <c r="AV2815" s="14" t="s">
        <v>83</v>
      </c>
      <c r="AW2815" s="14" t="s">
        <v>34</v>
      </c>
      <c r="AX2815" s="14" t="s">
        <v>74</v>
      </c>
      <c r="AY2815" s="249" t="s">
        <v>213</v>
      </c>
    </row>
    <row r="2816" s="14" customFormat="1">
      <c r="A2816" s="14"/>
      <c r="B2816" s="239"/>
      <c r="C2816" s="240"/>
      <c r="D2816" s="230" t="s">
        <v>222</v>
      </c>
      <c r="E2816" s="241" t="s">
        <v>19</v>
      </c>
      <c r="F2816" s="242" t="s">
        <v>3777</v>
      </c>
      <c r="G2816" s="240"/>
      <c r="H2816" s="243">
        <v>17</v>
      </c>
      <c r="I2816" s="244"/>
      <c r="J2816" s="240"/>
      <c r="K2816" s="240"/>
      <c r="L2816" s="245"/>
      <c r="M2816" s="246"/>
      <c r="N2816" s="247"/>
      <c r="O2816" s="247"/>
      <c r="P2816" s="247"/>
      <c r="Q2816" s="247"/>
      <c r="R2816" s="247"/>
      <c r="S2816" s="247"/>
      <c r="T2816" s="248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T2816" s="249" t="s">
        <v>222</v>
      </c>
      <c r="AU2816" s="249" t="s">
        <v>83</v>
      </c>
      <c r="AV2816" s="14" t="s">
        <v>83</v>
      </c>
      <c r="AW2816" s="14" t="s">
        <v>34</v>
      </c>
      <c r="AX2816" s="14" t="s">
        <v>74</v>
      </c>
      <c r="AY2816" s="249" t="s">
        <v>213</v>
      </c>
    </row>
    <row r="2817" s="14" customFormat="1">
      <c r="A2817" s="14"/>
      <c r="B2817" s="239"/>
      <c r="C2817" s="240"/>
      <c r="D2817" s="230" t="s">
        <v>222</v>
      </c>
      <c r="E2817" s="241" t="s">
        <v>19</v>
      </c>
      <c r="F2817" s="242" t="s">
        <v>3778</v>
      </c>
      <c r="G2817" s="240"/>
      <c r="H2817" s="243">
        <v>16</v>
      </c>
      <c r="I2817" s="244"/>
      <c r="J2817" s="240"/>
      <c r="K2817" s="240"/>
      <c r="L2817" s="245"/>
      <c r="M2817" s="246"/>
      <c r="N2817" s="247"/>
      <c r="O2817" s="247"/>
      <c r="P2817" s="247"/>
      <c r="Q2817" s="247"/>
      <c r="R2817" s="247"/>
      <c r="S2817" s="247"/>
      <c r="T2817" s="248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49" t="s">
        <v>222</v>
      </c>
      <c r="AU2817" s="249" t="s">
        <v>83</v>
      </c>
      <c r="AV2817" s="14" t="s">
        <v>83</v>
      </c>
      <c r="AW2817" s="14" t="s">
        <v>34</v>
      </c>
      <c r="AX2817" s="14" t="s">
        <v>74</v>
      </c>
      <c r="AY2817" s="249" t="s">
        <v>213</v>
      </c>
    </row>
    <row r="2818" s="14" customFormat="1">
      <c r="A2818" s="14"/>
      <c r="B2818" s="239"/>
      <c r="C2818" s="240"/>
      <c r="D2818" s="230" t="s">
        <v>222</v>
      </c>
      <c r="E2818" s="241" t="s">
        <v>19</v>
      </c>
      <c r="F2818" s="242" t="s">
        <v>3779</v>
      </c>
      <c r="G2818" s="240"/>
      <c r="H2818" s="243">
        <v>4.5999999999999996</v>
      </c>
      <c r="I2818" s="244"/>
      <c r="J2818" s="240"/>
      <c r="K2818" s="240"/>
      <c r="L2818" s="245"/>
      <c r="M2818" s="246"/>
      <c r="N2818" s="247"/>
      <c r="O2818" s="247"/>
      <c r="P2818" s="247"/>
      <c r="Q2818" s="247"/>
      <c r="R2818" s="247"/>
      <c r="S2818" s="247"/>
      <c r="T2818" s="248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49" t="s">
        <v>222</v>
      </c>
      <c r="AU2818" s="249" t="s">
        <v>83</v>
      </c>
      <c r="AV2818" s="14" t="s">
        <v>83</v>
      </c>
      <c r="AW2818" s="14" t="s">
        <v>34</v>
      </c>
      <c r="AX2818" s="14" t="s">
        <v>74</v>
      </c>
      <c r="AY2818" s="249" t="s">
        <v>213</v>
      </c>
    </row>
    <row r="2819" s="14" customFormat="1">
      <c r="A2819" s="14"/>
      <c r="B2819" s="239"/>
      <c r="C2819" s="240"/>
      <c r="D2819" s="230" t="s">
        <v>222</v>
      </c>
      <c r="E2819" s="241" t="s">
        <v>19</v>
      </c>
      <c r="F2819" s="242" t="s">
        <v>3780</v>
      </c>
      <c r="G2819" s="240"/>
      <c r="H2819" s="243">
        <v>4.9000000000000004</v>
      </c>
      <c r="I2819" s="244"/>
      <c r="J2819" s="240"/>
      <c r="K2819" s="240"/>
      <c r="L2819" s="245"/>
      <c r="M2819" s="246"/>
      <c r="N2819" s="247"/>
      <c r="O2819" s="247"/>
      <c r="P2819" s="247"/>
      <c r="Q2819" s="247"/>
      <c r="R2819" s="247"/>
      <c r="S2819" s="247"/>
      <c r="T2819" s="248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T2819" s="249" t="s">
        <v>222</v>
      </c>
      <c r="AU2819" s="249" t="s">
        <v>83</v>
      </c>
      <c r="AV2819" s="14" t="s">
        <v>83</v>
      </c>
      <c r="AW2819" s="14" t="s">
        <v>34</v>
      </c>
      <c r="AX2819" s="14" t="s">
        <v>74</v>
      </c>
      <c r="AY2819" s="249" t="s">
        <v>213</v>
      </c>
    </row>
    <row r="2820" s="16" customFormat="1">
      <c r="A2820" s="16"/>
      <c r="B2820" s="261"/>
      <c r="C2820" s="262"/>
      <c r="D2820" s="230" t="s">
        <v>222</v>
      </c>
      <c r="E2820" s="263" t="s">
        <v>19</v>
      </c>
      <c r="F2820" s="264" t="s">
        <v>299</v>
      </c>
      <c r="G2820" s="262"/>
      <c r="H2820" s="265">
        <v>71.200000000000003</v>
      </c>
      <c r="I2820" s="266"/>
      <c r="J2820" s="262"/>
      <c r="K2820" s="262"/>
      <c r="L2820" s="267"/>
      <c r="M2820" s="268"/>
      <c r="N2820" s="269"/>
      <c r="O2820" s="269"/>
      <c r="P2820" s="269"/>
      <c r="Q2820" s="269"/>
      <c r="R2820" s="269"/>
      <c r="S2820" s="269"/>
      <c r="T2820" s="270"/>
      <c r="U2820" s="16"/>
      <c r="V2820" s="16"/>
      <c r="W2820" s="16"/>
      <c r="X2820" s="16"/>
      <c r="Y2820" s="16"/>
      <c r="Z2820" s="16"/>
      <c r="AA2820" s="16"/>
      <c r="AB2820" s="16"/>
      <c r="AC2820" s="16"/>
      <c r="AD2820" s="16"/>
      <c r="AE2820" s="16"/>
      <c r="AT2820" s="271" t="s">
        <v>222</v>
      </c>
      <c r="AU2820" s="271" t="s">
        <v>83</v>
      </c>
      <c r="AV2820" s="16" t="s">
        <v>106</v>
      </c>
      <c r="AW2820" s="16" t="s">
        <v>34</v>
      </c>
      <c r="AX2820" s="16" t="s">
        <v>74</v>
      </c>
      <c r="AY2820" s="271" t="s">
        <v>213</v>
      </c>
    </row>
    <row r="2821" s="13" customFormat="1">
      <c r="A2821" s="13"/>
      <c r="B2821" s="228"/>
      <c r="C2821" s="229"/>
      <c r="D2821" s="230" t="s">
        <v>222</v>
      </c>
      <c r="E2821" s="231" t="s">
        <v>19</v>
      </c>
      <c r="F2821" s="232" t="s">
        <v>3781</v>
      </c>
      <c r="G2821" s="229"/>
      <c r="H2821" s="231" t="s">
        <v>19</v>
      </c>
      <c r="I2821" s="233"/>
      <c r="J2821" s="229"/>
      <c r="K2821" s="229"/>
      <c r="L2821" s="234"/>
      <c r="M2821" s="235"/>
      <c r="N2821" s="236"/>
      <c r="O2821" s="236"/>
      <c r="P2821" s="236"/>
      <c r="Q2821" s="236"/>
      <c r="R2821" s="236"/>
      <c r="S2821" s="236"/>
      <c r="T2821" s="237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38" t="s">
        <v>222</v>
      </c>
      <c r="AU2821" s="238" t="s">
        <v>83</v>
      </c>
      <c r="AV2821" s="13" t="s">
        <v>81</v>
      </c>
      <c r="AW2821" s="13" t="s">
        <v>34</v>
      </c>
      <c r="AX2821" s="13" t="s">
        <v>74</v>
      </c>
      <c r="AY2821" s="238" t="s">
        <v>213</v>
      </c>
    </row>
    <row r="2822" s="14" customFormat="1">
      <c r="A2822" s="14"/>
      <c r="B2822" s="239"/>
      <c r="C2822" s="240"/>
      <c r="D2822" s="230" t="s">
        <v>222</v>
      </c>
      <c r="E2822" s="241" t="s">
        <v>19</v>
      </c>
      <c r="F2822" s="242" t="s">
        <v>3782</v>
      </c>
      <c r="G2822" s="240"/>
      <c r="H2822" s="243">
        <v>14.4</v>
      </c>
      <c r="I2822" s="244"/>
      <c r="J2822" s="240"/>
      <c r="K2822" s="240"/>
      <c r="L2822" s="245"/>
      <c r="M2822" s="246"/>
      <c r="N2822" s="247"/>
      <c r="O2822" s="247"/>
      <c r="P2822" s="247"/>
      <c r="Q2822" s="247"/>
      <c r="R2822" s="247"/>
      <c r="S2822" s="247"/>
      <c r="T2822" s="248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49" t="s">
        <v>222</v>
      </c>
      <c r="AU2822" s="249" t="s">
        <v>83</v>
      </c>
      <c r="AV2822" s="14" t="s">
        <v>83</v>
      </c>
      <c r="AW2822" s="14" t="s">
        <v>34</v>
      </c>
      <c r="AX2822" s="14" t="s">
        <v>74</v>
      </c>
      <c r="AY2822" s="249" t="s">
        <v>213</v>
      </c>
    </row>
    <row r="2823" s="14" customFormat="1">
      <c r="A2823" s="14"/>
      <c r="B2823" s="239"/>
      <c r="C2823" s="240"/>
      <c r="D2823" s="230" t="s">
        <v>222</v>
      </c>
      <c r="E2823" s="241" t="s">
        <v>19</v>
      </c>
      <c r="F2823" s="242" t="s">
        <v>3783</v>
      </c>
      <c r="G2823" s="240"/>
      <c r="H2823" s="243">
        <v>19.699999999999999</v>
      </c>
      <c r="I2823" s="244"/>
      <c r="J2823" s="240"/>
      <c r="K2823" s="240"/>
      <c r="L2823" s="245"/>
      <c r="M2823" s="246"/>
      <c r="N2823" s="247"/>
      <c r="O2823" s="247"/>
      <c r="P2823" s="247"/>
      <c r="Q2823" s="247"/>
      <c r="R2823" s="247"/>
      <c r="S2823" s="247"/>
      <c r="T2823" s="248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49" t="s">
        <v>222</v>
      </c>
      <c r="AU2823" s="249" t="s">
        <v>83</v>
      </c>
      <c r="AV2823" s="14" t="s">
        <v>83</v>
      </c>
      <c r="AW2823" s="14" t="s">
        <v>34</v>
      </c>
      <c r="AX2823" s="14" t="s">
        <v>74</v>
      </c>
      <c r="AY2823" s="249" t="s">
        <v>213</v>
      </c>
    </row>
    <row r="2824" s="14" customFormat="1">
      <c r="A2824" s="14"/>
      <c r="B2824" s="239"/>
      <c r="C2824" s="240"/>
      <c r="D2824" s="230" t="s">
        <v>222</v>
      </c>
      <c r="E2824" s="241" t="s">
        <v>19</v>
      </c>
      <c r="F2824" s="242" t="s">
        <v>3784</v>
      </c>
      <c r="G2824" s="240"/>
      <c r="H2824" s="243">
        <v>19.399999999999999</v>
      </c>
      <c r="I2824" s="244"/>
      <c r="J2824" s="240"/>
      <c r="K2824" s="240"/>
      <c r="L2824" s="245"/>
      <c r="M2824" s="246"/>
      <c r="N2824" s="247"/>
      <c r="O2824" s="247"/>
      <c r="P2824" s="247"/>
      <c r="Q2824" s="247"/>
      <c r="R2824" s="247"/>
      <c r="S2824" s="247"/>
      <c r="T2824" s="248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T2824" s="249" t="s">
        <v>222</v>
      </c>
      <c r="AU2824" s="249" t="s">
        <v>83</v>
      </c>
      <c r="AV2824" s="14" t="s">
        <v>83</v>
      </c>
      <c r="AW2824" s="14" t="s">
        <v>34</v>
      </c>
      <c r="AX2824" s="14" t="s">
        <v>74</v>
      </c>
      <c r="AY2824" s="249" t="s">
        <v>213</v>
      </c>
    </row>
    <row r="2825" s="14" customFormat="1">
      <c r="A2825" s="14"/>
      <c r="B2825" s="239"/>
      <c r="C2825" s="240"/>
      <c r="D2825" s="230" t="s">
        <v>222</v>
      </c>
      <c r="E2825" s="241" t="s">
        <v>19</v>
      </c>
      <c r="F2825" s="242" t="s">
        <v>3785</v>
      </c>
      <c r="G2825" s="240"/>
      <c r="H2825" s="243">
        <v>6.0999999999999996</v>
      </c>
      <c r="I2825" s="244"/>
      <c r="J2825" s="240"/>
      <c r="K2825" s="240"/>
      <c r="L2825" s="245"/>
      <c r="M2825" s="246"/>
      <c r="N2825" s="247"/>
      <c r="O2825" s="247"/>
      <c r="P2825" s="247"/>
      <c r="Q2825" s="247"/>
      <c r="R2825" s="247"/>
      <c r="S2825" s="247"/>
      <c r="T2825" s="248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49" t="s">
        <v>222</v>
      </c>
      <c r="AU2825" s="249" t="s">
        <v>83</v>
      </c>
      <c r="AV2825" s="14" t="s">
        <v>83</v>
      </c>
      <c r="AW2825" s="14" t="s">
        <v>34</v>
      </c>
      <c r="AX2825" s="14" t="s">
        <v>74</v>
      </c>
      <c r="AY2825" s="249" t="s">
        <v>213</v>
      </c>
    </row>
    <row r="2826" s="14" customFormat="1">
      <c r="A2826" s="14"/>
      <c r="B2826" s="239"/>
      <c r="C2826" s="240"/>
      <c r="D2826" s="230" t="s">
        <v>222</v>
      </c>
      <c r="E2826" s="241" t="s">
        <v>19</v>
      </c>
      <c r="F2826" s="242" t="s">
        <v>3786</v>
      </c>
      <c r="G2826" s="240"/>
      <c r="H2826" s="243">
        <v>5.7000000000000002</v>
      </c>
      <c r="I2826" s="244"/>
      <c r="J2826" s="240"/>
      <c r="K2826" s="240"/>
      <c r="L2826" s="245"/>
      <c r="M2826" s="246"/>
      <c r="N2826" s="247"/>
      <c r="O2826" s="247"/>
      <c r="P2826" s="247"/>
      <c r="Q2826" s="247"/>
      <c r="R2826" s="247"/>
      <c r="S2826" s="247"/>
      <c r="T2826" s="248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T2826" s="249" t="s">
        <v>222</v>
      </c>
      <c r="AU2826" s="249" t="s">
        <v>83</v>
      </c>
      <c r="AV2826" s="14" t="s">
        <v>83</v>
      </c>
      <c r="AW2826" s="14" t="s">
        <v>34</v>
      </c>
      <c r="AX2826" s="14" t="s">
        <v>74</v>
      </c>
      <c r="AY2826" s="249" t="s">
        <v>213</v>
      </c>
    </row>
    <row r="2827" s="14" customFormat="1">
      <c r="A2827" s="14"/>
      <c r="B2827" s="239"/>
      <c r="C2827" s="240"/>
      <c r="D2827" s="230" t="s">
        <v>222</v>
      </c>
      <c r="E2827" s="241" t="s">
        <v>19</v>
      </c>
      <c r="F2827" s="242" t="s">
        <v>3787</v>
      </c>
      <c r="G2827" s="240"/>
      <c r="H2827" s="243">
        <v>5.2999999999999998</v>
      </c>
      <c r="I2827" s="244"/>
      <c r="J2827" s="240"/>
      <c r="K2827" s="240"/>
      <c r="L2827" s="245"/>
      <c r="M2827" s="246"/>
      <c r="N2827" s="247"/>
      <c r="O2827" s="247"/>
      <c r="P2827" s="247"/>
      <c r="Q2827" s="247"/>
      <c r="R2827" s="247"/>
      <c r="S2827" s="247"/>
      <c r="T2827" s="248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T2827" s="249" t="s">
        <v>222</v>
      </c>
      <c r="AU2827" s="249" t="s">
        <v>83</v>
      </c>
      <c r="AV2827" s="14" t="s">
        <v>83</v>
      </c>
      <c r="AW2827" s="14" t="s">
        <v>34</v>
      </c>
      <c r="AX2827" s="14" t="s">
        <v>74</v>
      </c>
      <c r="AY2827" s="249" t="s">
        <v>213</v>
      </c>
    </row>
    <row r="2828" s="14" customFormat="1">
      <c r="A2828" s="14"/>
      <c r="B2828" s="239"/>
      <c r="C2828" s="240"/>
      <c r="D2828" s="230" t="s">
        <v>222</v>
      </c>
      <c r="E2828" s="241" t="s">
        <v>19</v>
      </c>
      <c r="F2828" s="242" t="s">
        <v>3788</v>
      </c>
      <c r="G2828" s="240"/>
      <c r="H2828" s="243">
        <v>21.699999999999999</v>
      </c>
      <c r="I2828" s="244"/>
      <c r="J2828" s="240"/>
      <c r="K2828" s="240"/>
      <c r="L2828" s="245"/>
      <c r="M2828" s="246"/>
      <c r="N2828" s="247"/>
      <c r="O2828" s="247"/>
      <c r="P2828" s="247"/>
      <c r="Q2828" s="247"/>
      <c r="R2828" s="247"/>
      <c r="S2828" s="247"/>
      <c r="T2828" s="248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T2828" s="249" t="s">
        <v>222</v>
      </c>
      <c r="AU2828" s="249" t="s">
        <v>83</v>
      </c>
      <c r="AV2828" s="14" t="s">
        <v>83</v>
      </c>
      <c r="AW2828" s="14" t="s">
        <v>34</v>
      </c>
      <c r="AX2828" s="14" t="s">
        <v>74</v>
      </c>
      <c r="AY2828" s="249" t="s">
        <v>213</v>
      </c>
    </row>
    <row r="2829" s="16" customFormat="1">
      <c r="A2829" s="16"/>
      <c r="B2829" s="261"/>
      <c r="C2829" s="262"/>
      <c r="D2829" s="230" t="s">
        <v>222</v>
      </c>
      <c r="E2829" s="263" t="s">
        <v>19</v>
      </c>
      <c r="F2829" s="264" t="s">
        <v>299</v>
      </c>
      <c r="G2829" s="262"/>
      <c r="H2829" s="265">
        <v>92.299999999999997</v>
      </c>
      <c r="I2829" s="266"/>
      <c r="J2829" s="262"/>
      <c r="K2829" s="262"/>
      <c r="L2829" s="267"/>
      <c r="M2829" s="268"/>
      <c r="N2829" s="269"/>
      <c r="O2829" s="269"/>
      <c r="P2829" s="269"/>
      <c r="Q2829" s="269"/>
      <c r="R2829" s="269"/>
      <c r="S2829" s="269"/>
      <c r="T2829" s="270"/>
      <c r="U2829" s="16"/>
      <c r="V2829" s="16"/>
      <c r="W2829" s="16"/>
      <c r="X2829" s="16"/>
      <c r="Y2829" s="16"/>
      <c r="Z2829" s="16"/>
      <c r="AA2829" s="16"/>
      <c r="AB2829" s="16"/>
      <c r="AC2829" s="16"/>
      <c r="AD2829" s="16"/>
      <c r="AE2829" s="16"/>
      <c r="AT2829" s="271" t="s">
        <v>222</v>
      </c>
      <c r="AU2829" s="271" t="s">
        <v>83</v>
      </c>
      <c r="AV2829" s="16" t="s">
        <v>106</v>
      </c>
      <c r="AW2829" s="16" t="s">
        <v>34</v>
      </c>
      <c r="AX2829" s="16" t="s">
        <v>74</v>
      </c>
      <c r="AY2829" s="271" t="s">
        <v>213</v>
      </c>
    </row>
    <row r="2830" s="15" customFormat="1">
      <c r="A2830" s="15"/>
      <c r="B2830" s="250"/>
      <c r="C2830" s="251"/>
      <c r="D2830" s="230" t="s">
        <v>222</v>
      </c>
      <c r="E2830" s="252" t="s">
        <v>19</v>
      </c>
      <c r="F2830" s="253" t="s">
        <v>228</v>
      </c>
      <c r="G2830" s="251"/>
      <c r="H2830" s="254">
        <v>244.19999999999999</v>
      </c>
      <c r="I2830" s="255"/>
      <c r="J2830" s="251"/>
      <c r="K2830" s="251"/>
      <c r="L2830" s="256"/>
      <c r="M2830" s="257"/>
      <c r="N2830" s="258"/>
      <c r="O2830" s="258"/>
      <c r="P2830" s="258"/>
      <c r="Q2830" s="258"/>
      <c r="R2830" s="258"/>
      <c r="S2830" s="258"/>
      <c r="T2830" s="259"/>
      <c r="U2830" s="15"/>
      <c r="V2830" s="15"/>
      <c r="W2830" s="15"/>
      <c r="X2830" s="15"/>
      <c r="Y2830" s="15"/>
      <c r="Z2830" s="15"/>
      <c r="AA2830" s="15"/>
      <c r="AB2830" s="15"/>
      <c r="AC2830" s="15"/>
      <c r="AD2830" s="15"/>
      <c r="AE2830" s="15"/>
      <c r="AT2830" s="260" t="s">
        <v>222</v>
      </c>
      <c r="AU2830" s="260" t="s">
        <v>83</v>
      </c>
      <c r="AV2830" s="15" t="s">
        <v>220</v>
      </c>
      <c r="AW2830" s="15" t="s">
        <v>34</v>
      </c>
      <c r="AX2830" s="15" t="s">
        <v>81</v>
      </c>
      <c r="AY2830" s="260" t="s">
        <v>213</v>
      </c>
    </row>
    <row r="2831" s="2" customFormat="1" ht="16.5" customHeight="1">
      <c r="A2831" s="40"/>
      <c r="B2831" s="41"/>
      <c r="C2831" s="272" t="s">
        <v>3789</v>
      </c>
      <c r="D2831" s="272" t="s">
        <v>310</v>
      </c>
      <c r="E2831" s="273" t="s">
        <v>3790</v>
      </c>
      <c r="F2831" s="274" t="s">
        <v>3791</v>
      </c>
      <c r="G2831" s="275" t="s">
        <v>338</v>
      </c>
      <c r="H2831" s="276">
        <v>268.62</v>
      </c>
      <c r="I2831" s="277"/>
      <c r="J2831" s="278">
        <f>ROUND(I2831*H2831,2)</f>
        <v>0</v>
      </c>
      <c r="K2831" s="274" t="s">
        <v>219</v>
      </c>
      <c r="L2831" s="279"/>
      <c r="M2831" s="280" t="s">
        <v>19</v>
      </c>
      <c r="N2831" s="281" t="s">
        <v>45</v>
      </c>
      <c r="O2831" s="86"/>
      <c r="P2831" s="224">
        <f>O2831*H2831</f>
        <v>0</v>
      </c>
      <c r="Q2831" s="224">
        <v>0.00010000000000000001</v>
      </c>
      <c r="R2831" s="224">
        <f>Q2831*H2831</f>
        <v>0.026862</v>
      </c>
      <c r="S2831" s="224">
        <v>0</v>
      </c>
      <c r="T2831" s="225">
        <f>S2831*H2831</f>
        <v>0</v>
      </c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R2831" s="226" t="s">
        <v>397</v>
      </c>
      <c r="AT2831" s="226" t="s">
        <v>310</v>
      </c>
      <c r="AU2831" s="226" t="s">
        <v>83</v>
      </c>
      <c r="AY2831" s="19" t="s">
        <v>213</v>
      </c>
      <c r="BE2831" s="227">
        <f>IF(N2831="základní",J2831,0)</f>
        <v>0</v>
      </c>
      <c r="BF2831" s="227">
        <f>IF(N2831="snížená",J2831,0)</f>
        <v>0</v>
      </c>
      <c r="BG2831" s="227">
        <f>IF(N2831="zákl. přenesená",J2831,0)</f>
        <v>0</v>
      </c>
      <c r="BH2831" s="227">
        <f>IF(N2831="sníž. přenesená",J2831,0)</f>
        <v>0</v>
      </c>
      <c r="BI2831" s="227">
        <f>IF(N2831="nulová",J2831,0)</f>
        <v>0</v>
      </c>
      <c r="BJ2831" s="19" t="s">
        <v>81</v>
      </c>
      <c r="BK2831" s="227">
        <f>ROUND(I2831*H2831,2)</f>
        <v>0</v>
      </c>
      <c r="BL2831" s="19" t="s">
        <v>309</v>
      </c>
      <c r="BM2831" s="226" t="s">
        <v>3792</v>
      </c>
    </row>
    <row r="2832" s="14" customFormat="1">
      <c r="A2832" s="14"/>
      <c r="B2832" s="239"/>
      <c r="C2832" s="240"/>
      <c r="D2832" s="230" t="s">
        <v>222</v>
      </c>
      <c r="E2832" s="241" t="s">
        <v>19</v>
      </c>
      <c r="F2832" s="242" t="s">
        <v>3793</v>
      </c>
      <c r="G2832" s="240"/>
      <c r="H2832" s="243">
        <v>268.62</v>
      </c>
      <c r="I2832" s="244"/>
      <c r="J2832" s="240"/>
      <c r="K2832" s="240"/>
      <c r="L2832" s="245"/>
      <c r="M2832" s="246"/>
      <c r="N2832" s="247"/>
      <c r="O2832" s="247"/>
      <c r="P2832" s="247"/>
      <c r="Q2832" s="247"/>
      <c r="R2832" s="247"/>
      <c r="S2832" s="247"/>
      <c r="T2832" s="248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T2832" s="249" t="s">
        <v>222</v>
      </c>
      <c r="AU2832" s="249" t="s">
        <v>83</v>
      </c>
      <c r="AV2832" s="14" t="s">
        <v>83</v>
      </c>
      <c r="AW2832" s="14" t="s">
        <v>34</v>
      </c>
      <c r="AX2832" s="14" t="s">
        <v>81</v>
      </c>
      <c r="AY2832" s="249" t="s">
        <v>213</v>
      </c>
    </row>
    <row r="2833" s="2" customFormat="1" ht="16.5" customHeight="1">
      <c r="A2833" s="40"/>
      <c r="B2833" s="41"/>
      <c r="C2833" s="215" t="s">
        <v>3794</v>
      </c>
      <c r="D2833" s="215" t="s">
        <v>215</v>
      </c>
      <c r="E2833" s="216" t="s">
        <v>3795</v>
      </c>
      <c r="F2833" s="217" t="s">
        <v>3796</v>
      </c>
      <c r="G2833" s="218" t="s">
        <v>236</v>
      </c>
      <c r="H2833" s="219">
        <v>204.33500000000001</v>
      </c>
      <c r="I2833" s="220"/>
      <c r="J2833" s="221">
        <f>ROUND(I2833*H2833,2)</f>
        <v>0</v>
      </c>
      <c r="K2833" s="217" t="s">
        <v>219</v>
      </c>
      <c r="L2833" s="46"/>
      <c r="M2833" s="222" t="s">
        <v>19</v>
      </c>
      <c r="N2833" s="223" t="s">
        <v>45</v>
      </c>
      <c r="O2833" s="86"/>
      <c r="P2833" s="224">
        <f>O2833*H2833</f>
        <v>0</v>
      </c>
      <c r="Q2833" s="224">
        <v>0</v>
      </c>
      <c r="R2833" s="224">
        <f>Q2833*H2833</f>
        <v>0</v>
      </c>
      <c r="S2833" s="224">
        <v>0.081500000000000003</v>
      </c>
      <c r="T2833" s="225">
        <f>S2833*H2833</f>
        <v>16.653302500000002</v>
      </c>
      <c r="U2833" s="40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R2833" s="226" t="s">
        <v>309</v>
      </c>
      <c r="AT2833" s="226" t="s">
        <v>215</v>
      </c>
      <c r="AU2833" s="226" t="s">
        <v>83</v>
      </c>
      <c r="AY2833" s="19" t="s">
        <v>213</v>
      </c>
      <c r="BE2833" s="227">
        <f>IF(N2833="základní",J2833,0)</f>
        <v>0</v>
      </c>
      <c r="BF2833" s="227">
        <f>IF(N2833="snížená",J2833,0)</f>
        <v>0</v>
      </c>
      <c r="BG2833" s="227">
        <f>IF(N2833="zákl. přenesená",J2833,0)</f>
        <v>0</v>
      </c>
      <c r="BH2833" s="227">
        <f>IF(N2833="sníž. přenesená",J2833,0)</f>
        <v>0</v>
      </c>
      <c r="BI2833" s="227">
        <f>IF(N2833="nulová",J2833,0)</f>
        <v>0</v>
      </c>
      <c r="BJ2833" s="19" t="s">
        <v>81</v>
      </c>
      <c r="BK2833" s="227">
        <f>ROUND(I2833*H2833,2)</f>
        <v>0</v>
      </c>
      <c r="BL2833" s="19" t="s">
        <v>309</v>
      </c>
      <c r="BM2833" s="226" t="s">
        <v>3797</v>
      </c>
    </row>
    <row r="2834" s="13" customFormat="1">
      <c r="A2834" s="13"/>
      <c r="B2834" s="228"/>
      <c r="C2834" s="229"/>
      <c r="D2834" s="230" t="s">
        <v>222</v>
      </c>
      <c r="E2834" s="231" t="s">
        <v>19</v>
      </c>
      <c r="F2834" s="232" t="s">
        <v>271</v>
      </c>
      <c r="G2834" s="229"/>
      <c r="H2834" s="231" t="s">
        <v>19</v>
      </c>
      <c r="I2834" s="233"/>
      <c r="J2834" s="229"/>
      <c r="K2834" s="229"/>
      <c r="L2834" s="234"/>
      <c r="M2834" s="235"/>
      <c r="N2834" s="236"/>
      <c r="O2834" s="236"/>
      <c r="P2834" s="236"/>
      <c r="Q2834" s="236"/>
      <c r="R2834" s="236"/>
      <c r="S2834" s="236"/>
      <c r="T2834" s="237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38" t="s">
        <v>222</v>
      </c>
      <c r="AU2834" s="238" t="s">
        <v>83</v>
      </c>
      <c r="AV2834" s="13" t="s">
        <v>81</v>
      </c>
      <c r="AW2834" s="13" t="s">
        <v>34</v>
      </c>
      <c r="AX2834" s="13" t="s">
        <v>74</v>
      </c>
      <c r="AY2834" s="238" t="s">
        <v>213</v>
      </c>
    </row>
    <row r="2835" s="14" customFormat="1">
      <c r="A2835" s="14"/>
      <c r="B2835" s="239"/>
      <c r="C2835" s="240"/>
      <c r="D2835" s="230" t="s">
        <v>222</v>
      </c>
      <c r="E2835" s="241" t="s">
        <v>19</v>
      </c>
      <c r="F2835" s="242" t="s">
        <v>3798</v>
      </c>
      <c r="G2835" s="240"/>
      <c r="H2835" s="243">
        <v>62.344999999999999</v>
      </c>
      <c r="I2835" s="244"/>
      <c r="J2835" s="240"/>
      <c r="K2835" s="240"/>
      <c r="L2835" s="245"/>
      <c r="M2835" s="246"/>
      <c r="N2835" s="247"/>
      <c r="O2835" s="247"/>
      <c r="P2835" s="247"/>
      <c r="Q2835" s="247"/>
      <c r="R2835" s="247"/>
      <c r="S2835" s="247"/>
      <c r="T2835" s="248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49" t="s">
        <v>222</v>
      </c>
      <c r="AU2835" s="249" t="s">
        <v>83</v>
      </c>
      <c r="AV2835" s="14" t="s">
        <v>83</v>
      </c>
      <c r="AW2835" s="14" t="s">
        <v>34</v>
      </c>
      <c r="AX2835" s="14" t="s">
        <v>74</v>
      </c>
      <c r="AY2835" s="249" t="s">
        <v>213</v>
      </c>
    </row>
    <row r="2836" s="14" customFormat="1">
      <c r="A2836" s="14"/>
      <c r="B2836" s="239"/>
      <c r="C2836" s="240"/>
      <c r="D2836" s="230" t="s">
        <v>222</v>
      </c>
      <c r="E2836" s="241" t="s">
        <v>19</v>
      </c>
      <c r="F2836" s="242" t="s">
        <v>3799</v>
      </c>
      <c r="G2836" s="240"/>
      <c r="H2836" s="243">
        <v>72.677000000000007</v>
      </c>
      <c r="I2836" s="244"/>
      <c r="J2836" s="240"/>
      <c r="K2836" s="240"/>
      <c r="L2836" s="245"/>
      <c r="M2836" s="246"/>
      <c r="N2836" s="247"/>
      <c r="O2836" s="247"/>
      <c r="P2836" s="247"/>
      <c r="Q2836" s="247"/>
      <c r="R2836" s="247"/>
      <c r="S2836" s="247"/>
      <c r="T2836" s="248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49" t="s">
        <v>222</v>
      </c>
      <c r="AU2836" s="249" t="s">
        <v>83</v>
      </c>
      <c r="AV2836" s="14" t="s">
        <v>83</v>
      </c>
      <c r="AW2836" s="14" t="s">
        <v>34</v>
      </c>
      <c r="AX2836" s="14" t="s">
        <v>74</v>
      </c>
      <c r="AY2836" s="249" t="s">
        <v>213</v>
      </c>
    </row>
    <row r="2837" s="14" customFormat="1">
      <c r="A2837" s="14"/>
      <c r="B2837" s="239"/>
      <c r="C2837" s="240"/>
      <c r="D2837" s="230" t="s">
        <v>222</v>
      </c>
      <c r="E2837" s="241" t="s">
        <v>19</v>
      </c>
      <c r="F2837" s="242" t="s">
        <v>3800</v>
      </c>
      <c r="G2837" s="240"/>
      <c r="H2837" s="243">
        <v>57.792999999999999</v>
      </c>
      <c r="I2837" s="244"/>
      <c r="J2837" s="240"/>
      <c r="K2837" s="240"/>
      <c r="L2837" s="245"/>
      <c r="M2837" s="246"/>
      <c r="N2837" s="247"/>
      <c r="O2837" s="247"/>
      <c r="P2837" s="247"/>
      <c r="Q2837" s="247"/>
      <c r="R2837" s="247"/>
      <c r="S2837" s="247"/>
      <c r="T2837" s="248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T2837" s="249" t="s">
        <v>222</v>
      </c>
      <c r="AU2837" s="249" t="s">
        <v>83</v>
      </c>
      <c r="AV2837" s="14" t="s">
        <v>83</v>
      </c>
      <c r="AW2837" s="14" t="s">
        <v>34</v>
      </c>
      <c r="AX2837" s="14" t="s">
        <v>74</v>
      </c>
      <c r="AY2837" s="249" t="s">
        <v>213</v>
      </c>
    </row>
    <row r="2838" s="14" customFormat="1">
      <c r="A2838" s="14"/>
      <c r="B2838" s="239"/>
      <c r="C2838" s="240"/>
      <c r="D2838" s="230" t="s">
        <v>222</v>
      </c>
      <c r="E2838" s="241" t="s">
        <v>19</v>
      </c>
      <c r="F2838" s="242" t="s">
        <v>3801</v>
      </c>
      <c r="G2838" s="240"/>
      <c r="H2838" s="243">
        <v>11.52</v>
      </c>
      <c r="I2838" s="244"/>
      <c r="J2838" s="240"/>
      <c r="K2838" s="240"/>
      <c r="L2838" s="245"/>
      <c r="M2838" s="246"/>
      <c r="N2838" s="247"/>
      <c r="O2838" s="247"/>
      <c r="P2838" s="247"/>
      <c r="Q2838" s="247"/>
      <c r="R2838" s="247"/>
      <c r="S2838" s="247"/>
      <c r="T2838" s="248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49" t="s">
        <v>222</v>
      </c>
      <c r="AU2838" s="249" t="s">
        <v>83</v>
      </c>
      <c r="AV2838" s="14" t="s">
        <v>83</v>
      </c>
      <c r="AW2838" s="14" t="s">
        <v>34</v>
      </c>
      <c r="AX2838" s="14" t="s">
        <v>74</v>
      </c>
      <c r="AY2838" s="249" t="s">
        <v>213</v>
      </c>
    </row>
    <row r="2839" s="15" customFormat="1">
      <c r="A2839" s="15"/>
      <c r="B2839" s="250"/>
      <c r="C2839" s="251"/>
      <c r="D2839" s="230" t="s">
        <v>222</v>
      </c>
      <c r="E2839" s="252" t="s">
        <v>19</v>
      </c>
      <c r="F2839" s="253" t="s">
        <v>228</v>
      </c>
      <c r="G2839" s="251"/>
      <c r="H2839" s="254">
        <v>204.33500000000001</v>
      </c>
      <c r="I2839" s="255"/>
      <c r="J2839" s="251"/>
      <c r="K2839" s="251"/>
      <c r="L2839" s="256"/>
      <c r="M2839" s="257"/>
      <c r="N2839" s="258"/>
      <c r="O2839" s="258"/>
      <c r="P2839" s="258"/>
      <c r="Q2839" s="258"/>
      <c r="R2839" s="258"/>
      <c r="S2839" s="258"/>
      <c r="T2839" s="259"/>
      <c r="U2839" s="15"/>
      <c r="V2839" s="15"/>
      <c r="W2839" s="15"/>
      <c r="X2839" s="15"/>
      <c r="Y2839" s="15"/>
      <c r="Z2839" s="15"/>
      <c r="AA2839" s="15"/>
      <c r="AB2839" s="15"/>
      <c r="AC2839" s="15"/>
      <c r="AD2839" s="15"/>
      <c r="AE2839" s="15"/>
      <c r="AT2839" s="260" t="s">
        <v>222</v>
      </c>
      <c r="AU2839" s="260" t="s">
        <v>83</v>
      </c>
      <c r="AV2839" s="15" t="s">
        <v>220</v>
      </c>
      <c r="AW2839" s="15" t="s">
        <v>34</v>
      </c>
      <c r="AX2839" s="15" t="s">
        <v>81</v>
      </c>
      <c r="AY2839" s="260" t="s">
        <v>213</v>
      </c>
    </row>
    <row r="2840" s="2" customFormat="1">
      <c r="A2840" s="40"/>
      <c r="B2840" s="41"/>
      <c r="C2840" s="215" t="s">
        <v>3802</v>
      </c>
      <c r="D2840" s="215" t="s">
        <v>215</v>
      </c>
      <c r="E2840" s="216" t="s">
        <v>3803</v>
      </c>
      <c r="F2840" s="217" t="s">
        <v>3804</v>
      </c>
      <c r="G2840" s="218" t="s">
        <v>236</v>
      </c>
      <c r="H2840" s="219">
        <v>173.32400000000001</v>
      </c>
      <c r="I2840" s="220"/>
      <c r="J2840" s="221">
        <f>ROUND(I2840*H2840,2)</f>
        <v>0</v>
      </c>
      <c r="K2840" s="217" t="s">
        <v>219</v>
      </c>
      <c r="L2840" s="46"/>
      <c r="M2840" s="222" t="s">
        <v>19</v>
      </c>
      <c r="N2840" s="223" t="s">
        <v>45</v>
      </c>
      <c r="O2840" s="86"/>
      <c r="P2840" s="224">
        <f>O2840*H2840</f>
        <v>0</v>
      </c>
      <c r="Q2840" s="224">
        <v>0.0060499999999999998</v>
      </c>
      <c r="R2840" s="224">
        <f>Q2840*H2840</f>
        <v>1.0486101999999999</v>
      </c>
      <c r="S2840" s="224">
        <v>0</v>
      </c>
      <c r="T2840" s="225">
        <f>S2840*H2840</f>
        <v>0</v>
      </c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R2840" s="226" t="s">
        <v>309</v>
      </c>
      <c r="AT2840" s="226" t="s">
        <v>215</v>
      </c>
      <c r="AU2840" s="226" t="s">
        <v>83</v>
      </c>
      <c r="AY2840" s="19" t="s">
        <v>213</v>
      </c>
      <c r="BE2840" s="227">
        <f>IF(N2840="základní",J2840,0)</f>
        <v>0</v>
      </c>
      <c r="BF2840" s="227">
        <f>IF(N2840="snížená",J2840,0)</f>
        <v>0</v>
      </c>
      <c r="BG2840" s="227">
        <f>IF(N2840="zákl. přenesená",J2840,0)</f>
        <v>0</v>
      </c>
      <c r="BH2840" s="227">
        <f>IF(N2840="sníž. přenesená",J2840,0)</f>
        <v>0</v>
      </c>
      <c r="BI2840" s="227">
        <f>IF(N2840="nulová",J2840,0)</f>
        <v>0</v>
      </c>
      <c r="BJ2840" s="19" t="s">
        <v>81</v>
      </c>
      <c r="BK2840" s="227">
        <f>ROUND(I2840*H2840,2)</f>
        <v>0</v>
      </c>
      <c r="BL2840" s="19" t="s">
        <v>309</v>
      </c>
      <c r="BM2840" s="226" t="s">
        <v>3805</v>
      </c>
    </row>
    <row r="2841" s="13" customFormat="1">
      <c r="A2841" s="13"/>
      <c r="B2841" s="228"/>
      <c r="C2841" s="229"/>
      <c r="D2841" s="230" t="s">
        <v>222</v>
      </c>
      <c r="E2841" s="231" t="s">
        <v>19</v>
      </c>
      <c r="F2841" s="232" t="s">
        <v>271</v>
      </c>
      <c r="G2841" s="229"/>
      <c r="H2841" s="231" t="s">
        <v>19</v>
      </c>
      <c r="I2841" s="233"/>
      <c r="J2841" s="229"/>
      <c r="K2841" s="229"/>
      <c r="L2841" s="234"/>
      <c r="M2841" s="235"/>
      <c r="N2841" s="236"/>
      <c r="O2841" s="236"/>
      <c r="P2841" s="236"/>
      <c r="Q2841" s="236"/>
      <c r="R2841" s="236"/>
      <c r="S2841" s="236"/>
      <c r="T2841" s="237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38" t="s">
        <v>222</v>
      </c>
      <c r="AU2841" s="238" t="s">
        <v>83</v>
      </c>
      <c r="AV2841" s="13" t="s">
        <v>81</v>
      </c>
      <c r="AW2841" s="13" t="s">
        <v>34</v>
      </c>
      <c r="AX2841" s="13" t="s">
        <v>74</v>
      </c>
      <c r="AY2841" s="238" t="s">
        <v>213</v>
      </c>
    </row>
    <row r="2842" s="14" customFormat="1">
      <c r="A2842" s="14"/>
      <c r="B2842" s="239"/>
      <c r="C2842" s="240"/>
      <c r="D2842" s="230" t="s">
        <v>222</v>
      </c>
      <c r="E2842" s="241" t="s">
        <v>19</v>
      </c>
      <c r="F2842" s="242" t="s">
        <v>3806</v>
      </c>
      <c r="G2842" s="240"/>
      <c r="H2842" s="243">
        <v>23.172000000000001</v>
      </c>
      <c r="I2842" s="244"/>
      <c r="J2842" s="240"/>
      <c r="K2842" s="240"/>
      <c r="L2842" s="245"/>
      <c r="M2842" s="246"/>
      <c r="N2842" s="247"/>
      <c r="O2842" s="247"/>
      <c r="P2842" s="247"/>
      <c r="Q2842" s="247"/>
      <c r="R2842" s="247"/>
      <c r="S2842" s="247"/>
      <c r="T2842" s="248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49" t="s">
        <v>222</v>
      </c>
      <c r="AU2842" s="249" t="s">
        <v>83</v>
      </c>
      <c r="AV2842" s="14" t="s">
        <v>83</v>
      </c>
      <c r="AW2842" s="14" t="s">
        <v>34</v>
      </c>
      <c r="AX2842" s="14" t="s">
        <v>74</v>
      </c>
      <c r="AY2842" s="249" t="s">
        <v>213</v>
      </c>
    </row>
    <row r="2843" s="14" customFormat="1">
      <c r="A2843" s="14"/>
      <c r="B2843" s="239"/>
      <c r="C2843" s="240"/>
      <c r="D2843" s="230" t="s">
        <v>222</v>
      </c>
      <c r="E2843" s="241" t="s">
        <v>19</v>
      </c>
      <c r="F2843" s="242" t="s">
        <v>3807</v>
      </c>
      <c r="G2843" s="240"/>
      <c r="H2843" s="243">
        <v>46.176000000000002</v>
      </c>
      <c r="I2843" s="244"/>
      <c r="J2843" s="240"/>
      <c r="K2843" s="240"/>
      <c r="L2843" s="245"/>
      <c r="M2843" s="246"/>
      <c r="N2843" s="247"/>
      <c r="O2843" s="247"/>
      <c r="P2843" s="247"/>
      <c r="Q2843" s="247"/>
      <c r="R2843" s="247"/>
      <c r="S2843" s="247"/>
      <c r="T2843" s="248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49" t="s">
        <v>222</v>
      </c>
      <c r="AU2843" s="249" t="s">
        <v>83</v>
      </c>
      <c r="AV2843" s="14" t="s">
        <v>83</v>
      </c>
      <c r="AW2843" s="14" t="s">
        <v>34</v>
      </c>
      <c r="AX2843" s="14" t="s">
        <v>74</v>
      </c>
      <c r="AY2843" s="249" t="s">
        <v>213</v>
      </c>
    </row>
    <row r="2844" s="14" customFormat="1">
      <c r="A2844" s="14"/>
      <c r="B2844" s="239"/>
      <c r="C2844" s="240"/>
      <c r="D2844" s="230" t="s">
        <v>222</v>
      </c>
      <c r="E2844" s="241" t="s">
        <v>19</v>
      </c>
      <c r="F2844" s="242" t="s">
        <v>3808</v>
      </c>
      <c r="G2844" s="240"/>
      <c r="H2844" s="243">
        <v>35.033000000000001</v>
      </c>
      <c r="I2844" s="244"/>
      <c r="J2844" s="240"/>
      <c r="K2844" s="240"/>
      <c r="L2844" s="245"/>
      <c r="M2844" s="246"/>
      <c r="N2844" s="247"/>
      <c r="O2844" s="247"/>
      <c r="P2844" s="247"/>
      <c r="Q2844" s="247"/>
      <c r="R2844" s="247"/>
      <c r="S2844" s="247"/>
      <c r="T2844" s="248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49" t="s">
        <v>222</v>
      </c>
      <c r="AU2844" s="249" t="s">
        <v>83</v>
      </c>
      <c r="AV2844" s="14" t="s">
        <v>83</v>
      </c>
      <c r="AW2844" s="14" t="s">
        <v>34</v>
      </c>
      <c r="AX2844" s="14" t="s">
        <v>74</v>
      </c>
      <c r="AY2844" s="249" t="s">
        <v>213</v>
      </c>
    </row>
    <row r="2845" s="14" customFormat="1">
      <c r="A2845" s="14"/>
      <c r="B2845" s="239"/>
      <c r="C2845" s="240"/>
      <c r="D2845" s="230" t="s">
        <v>222</v>
      </c>
      <c r="E2845" s="241" t="s">
        <v>19</v>
      </c>
      <c r="F2845" s="242" t="s">
        <v>3809</v>
      </c>
      <c r="G2845" s="240"/>
      <c r="H2845" s="243">
        <v>68.942999999999998</v>
      </c>
      <c r="I2845" s="244"/>
      <c r="J2845" s="240"/>
      <c r="K2845" s="240"/>
      <c r="L2845" s="245"/>
      <c r="M2845" s="246"/>
      <c r="N2845" s="247"/>
      <c r="O2845" s="247"/>
      <c r="P2845" s="247"/>
      <c r="Q2845" s="247"/>
      <c r="R2845" s="247"/>
      <c r="S2845" s="247"/>
      <c r="T2845" s="248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49" t="s">
        <v>222</v>
      </c>
      <c r="AU2845" s="249" t="s">
        <v>83</v>
      </c>
      <c r="AV2845" s="14" t="s">
        <v>83</v>
      </c>
      <c r="AW2845" s="14" t="s">
        <v>34</v>
      </c>
      <c r="AX2845" s="14" t="s">
        <v>74</v>
      </c>
      <c r="AY2845" s="249" t="s">
        <v>213</v>
      </c>
    </row>
    <row r="2846" s="15" customFormat="1">
      <c r="A2846" s="15"/>
      <c r="B2846" s="250"/>
      <c r="C2846" s="251"/>
      <c r="D2846" s="230" t="s">
        <v>222</v>
      </c>
      <c r="E2846" s="252" t="s">
        <v>19</v>
      </c>
      <c r="F2846" s="253" t="s">
        <v>228</v>
      </c>
      <c r="G2846" s="251"/>
      <c r="H2846" s="254">
        <v>173.32400000000001</v>
      </c>
      <c r="I2846" s="255"/>
      <c r="J2846" s="251"/>
      <c r="K2846" s="251"/>
      <c r="L2846" s="256"/>
      <c r="M2846" s="257"/>
      <c r="N2846" s="258"/>
      <c r="O2846" s="258"/>
      <c r="P2846" s="258"/>
      <c r="Q2846" s="258"/>
      <c r="R2846" s="258"/>
      <c r="S2846" s="258"/>
      <c r="T2846" s="259"/>
      <c r="U2846" s="15"/>
      <c r="V2846" s="15"/>
      <c r="W2846" s="15"/>
      <c r="X2846" s="15"/>
      <c r="Y2846" s="15"/>
      <c r="Z2846" s="15"/>
      <c r="AA2846" s="15"/>
      <c r="AB2846" s="15"/>
      <c r="AC2846" s="15"/>
      <c r="AD2846" s="15"/>
      <c r="AE2846" s="15"/>
      <c r="AT2846" s="260" t="s">
        <v>222</v>
      </c>
      <c r="AU2846" s="260" t="s">
        <v>83</v>
      </c>
      <c r="AV2846" s="15" t="s">
        <v>220</v>
      </c>
      <c r="AW2846" s="15" t="s">
        <v>34</v>
      </c>
      <c r="AX2846" s="15" t="s">
        <v>81</v>
      </c>
      <c r="AY2846" s="260" t="s">
        <v>213</v>
      </c>
    </row>
    <row r="2847" s="2" customFormat="1" ht="16.5" customHeight="1">
      <c r="A2847" s="40"/>
      <c r="B2847" s="41"/>
      <c r="C2847" s="272" t="s">
        <v>3810</v>
      </c>
      <c r="D2847" s="272" t="s">
        <v>310</v>
      </c>
      <c r="E2847" s="273" t="s">
        <v>3811</v>
      </c>
      <c r="F2847" s="274" t="s">
        <v>3812</v>
      </c>
      <c r="G2847" s="275" t="s">
        <v>236</v>
      </c>
      <c r="H2847" s="276">
        <v>190.65600000000001</v>
      </c>
      <c r="I2847" s="277"/>
      <c r="J2847" s="278">
        <f>ROUND(I2847*H2847,2)</f>
        <v>0</v>
      </c>
      <c r="K2847" s="274" t="s">
        <v>219</v>
      </c>
      <c r="L2847" s="279"/>
      <c r="M2847" s="280" t="s">
        <v>19</v>
      </c>
      <c r="N2847" s="281" t="s">
        <v>45</v>
      </c>
      <c r="O2847" s="86"/>
      <c r="P2847" s="224">
        <f>O2847*H2847</f>
        <v>0</v>
      </c>
      <c r="Q2847" s="224">
        <v>0.0129</v>
      </c>
      <c r="R2847" s="224">
        <f>Q2847*H2847</f>
        <v>2.4594624</v>
      </c>
      <c r="S2847" s="224">
        <v>0</v>
      </c>
      <c r="T2847" s="225">
        <f>S2847*H2847</f>
        <v>0</v>
      </c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R2847" s="226" t="s">
        <v>397</v>
      </c>
      <c r="AT2847" s="226" t="s">
        <v>310</v>
      </c>
      <c r="AU2847" s="226" t="s">
        <v>83</v>
      </c>
      <c r="AY2847" s="19" t="s">
        <v>213</v>
      </c>
      <c r="BE2847" s="227">
        <f>IF(N2847="základní",J2847,0)</f>
        <v>0</v>
      </c>
      <c r="BF2847" s="227">
        <f>IF(N2847="snížená",J2847,0)</f>
        <v>0</v>
      </c>
      <c r="BG2847" s="227">
        <f>IF(N2847="zákl. přenesená",J2847,0)</f>
        <v>0</v>
      </c>
      <c r="BH2847" s="227">
        <f>IF(N2847="sníž. přenesená",J2847,0)</f>
        <v>0</v>
      </c>
      <c r="BI2847" s="227">
        <f>IF(N2847="nulová",J2847,0)</f>
        <v>0</v>
      </c>
      <c r="BJ2847" s="19" t="s">
        <v>81</v>
      </c>
      <c r="BK2847" s="227">
        <f>ROUND(I2847*H2847,2)</f>
        <v>0</v>
      </c>
      <c r="BL2847" s="19" t="s">
        <v>309</v>
      </c>
      <c r="BM2847" s="226" t="s">
        <v>3813</v>
      </c>
    </row>
    <row r="2848" s="14" customFormat="1">
      <c r="A2848" s="14"/>
      <c r="B2848" s="239"/>
      <c r="C2848" s="240"/>
      <c r="D2848" s="230" t="s">
        <v>222</v>
      </c>
      <c r="E2848" s="241" t="s">
        <v>19</v>
      </c>
      <c r="F2848" s="242" t="s">
        <v>3814</v>
      </c>
      <c r="G2848" s="240"/>
      <c r="H2848" s="243">
        <v>190.65600000000001</v>
      </c>
      <c r="I2848" s="244"/>
      <c r="J2848" s="240"/>
      <c r="K2848" s="240"/>
      <c r="L2848" s="245"/>
      <c r="M2848" s="246"/>
      <c r="N2848" s="247"/>
      <c r="O2848" s="247"/>
      <c r="P2848" s="247"/>
      <c r="Q2848" s="247"/>
      <c r="R2848" s="247"/>
      <c r="S2848" s="247"/>
      <c r="T2848" s="248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49" t="s">
        <v>222</v>
      </c>
      <c r="AU2848" s="249" t="s">
        <v>83</v>
      </c>
      <c r="AV2848" s="14" t="s">
        <v>83</v>
      </c>
      <c r="AW2848" s="14" t="s">
        <v>34</v>
      </c>
      <c r="AX2848" s="14" t="s">
        <v>81</v>
      </c>
      <c r="AY2848" s="249" t="s">
        <v>213</v>
      </c>
    </row>
    <row r="2849" s="2" customFormat="1">
      <c r="A2849" s="40"/>
      <c r="B2849" s="41"/>
      <c r="C2849" s="215" t="s">
        <v>3815</v>
      </c>
      <c r="D2849" s="215" t="s">
        <v>215</v>
      </c>
      <c r="E2849" s="216" t="s">
        <v>3816</v>
      </c>
      <c r="F2849" s="217" t="s">
        <v>3817</v>
      </c>
      <c r="G2849" s="218" t="s">
        <v>338</v>
      </c>
      <c r="H2849" s="219">
        <v>96.798000000000002</v>
      </c>
      <c r="I2849" s="220"/>
      <c r="J2849" s="221">
        <f>ROUND(I2849*H2849,2)</f>
        <v>0</v>
      </c>
      <c r="K2849" s="217" t="s">
        <v>19</v>
      </c>
      <c r="L2849" s="46"/>
      <c r="M2849" s="222" t="s">
        <v>19</v>
      </c>
      <c r="N2849" s="223" t="s">
        <v>45</v>
      </c>
      <c r="O2849" s="86"/>
      <c r="P2849" s="224">
        <f>O2849*H2849</f>
        <v>0</v>
      </c>
      <c r="Q2849" s="224">
        <v>0.0040499999999999998</v>
      </c>
      <c r="R2849" s="224">
        <f>Q2849*H2849</f>
        <v>0.39203189999999999</v>
      </c>
      <c r="S2849" s="224">
        <v>0</v>
      </c>
      <c r="T2849" s="225">
        <f>S2849*H2849</f>
        <v>0</v>
      </c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R2849" s="226" t="s">
        <v>309</v>
      </c>
      <c r="AT2849" s="226" t="s">
        <v>215</v>
      </c>
      <c r="AU2849" s="226" t="s">
        <v>83</v>
      </c>
      <c r="AY2849" s="19" t="s">
        <v>213</v>
      </c>
      <c r="BE2849" s="227">
        <f>IF(N2849="základní",J2849,0)</f>
        <v>0</v>
      </c>
      <c r="BF2849" s="227">
        <f>IF(N2849="snížená",J2849,0)</f>
        <v>0</v>
      </c>
      <c r="BG2849" s="227">
        <f>IF(N2849="zákl. přenesená",J2849,0)</f>
        <v>0</v>
      </c>
      <c r="BH2849" s="227">
        <f>IF(N2849="sníž. přenesená",J2849,0)</f>
        <v>0</v>
      </c>
      <c r="BI2849" s="227">
        <f>IF(N2849="nulová",J2849,0)</f>
        <v>0</v>
      </c>
      <c r="BJ2849" s="19" t="s">
        <v>81</v>
      </c>
      <c r="BK2849" s="227">
        <f>ROUND(I2849*H2849,2)</f>
        <v>0</v>
      </c>
      <c r="BL2849" s="19" t="s">
        <v>309</v>
      </c>
      <c r="BM2849" s="226" t="s">
        <v>3818</v>
      </c>
    </row>
    <row r="2850" s="13" customFormat="1">
      <c r="A2850" s="13"/>
      <c r="B2850" s="228"/>
      <c r="C2850" s="229"/>
      <c r="D2850" s="230" t="s">
        <v>222</v>
      </c>
      <c r="E2850" s="231" t="s">
        <v>19</v>
      </c>
      <c r="F2850" s="232" t="s">
        <v>271</v>
      </c>
      <c r="G2850" s="229"/>
      <c r="H2850" s="231" t="s">
        <v>19</v>
      </c>
      <c r="I2850" s="233"/>
      <c r="J2850" s="229"/>
      <c r="K2850" s="229"/>
      <c r="L2850" s="234"/>
      <c r="M2850" s="235"/>
      <c r="N2850" s="236"/>
      <c r="O2850" s="236"/>
      <c r="P2850" s="236"/>
      <c r="Q2850" s="236"/>
      <c r="R2850" s="236"/>
      <c r="S2850" s="236"/>
      <c r="T2850" s="237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38" t="s">
        <v>222</v>
      </c>
      <c r="AU2850" s="238" t="s">
        <v>83</v>
      </c>
      <c r="AV2850" s="13" t="s">
        <v>81</v>
      </c>
      <c r="AW2850" s="13" t="s">
        <v>34</v>
      </c>
      <c r="AX2850" s="13" t="s">
        <v>74</v>
      </c>
      <c r="AY2850" s="238" t="s">
        <v>213</v>
      </c>
    </row>
    <row r="2851" s="14" customFormat="1">
      <c r="A2851" s="14"/>
      <c r="B2851" s="239"/>
      <c r="C2851" s="240"/>
      <c r="D2851" s="230" t="s">
        <v>222</v>
      </c>
      <c r="E2851" s="241" t="s">
        <v>19</v>
      </c>
      <c r="F2851" s="242" t="s">
        <v>3819</v>
      </c>
      <c r="G2851" s="240"/>
      <c r="H2851" s="243">
        <v>15.66</v>
      </c>
      <c r="I2851" s="244"/>
      <c r="J2851" s="240"/>
      <c r="K2851" s="240"/>
      <c r="L2851" s="245"/>
      <c r="M2851" s="246"/>
      <c r="N2851" s="247"/>
      <c r="O2851" s="247"/>
      <c r="P2851" s="247"/>
      <c r="Q2851" s="247"/>
      <c r="R2851" s="247"/>
      <c r="S2851" s="247"/>
      <c r="T2851" s="248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49" t="s">
        <v>222</v>
      </c>
      <c r="AU2851" s="249" t="s">
        <v>83</v>
      </c>
      <c r="AV2851" s="14" t="s">
        <v>83</v>
      </c>
      <c r="AW2851" s="14" t="s">
        <v>34</v>
      </c>
      <c r="AX2851" s="14" t="s">
        <v>74</v>
      </c>
      <c r="AY2851" s="249" t="s">
        <v>213</v>
      </c>
    </row>
    <row r="2852" s="14" customFormat="1">
      <c r="A2852" s="14"/>
      <c r="B2852" s="239"/>
      <c r="C2852" s="240"/>
      <c r="D2852" s="230" t="s">
        <v>222</v>
      </c>
      <c r="E2852" s="241" t="s">
        <v>19</v>
      </c>
      <c r="F2852" s="242" t="s">
        <v>3820</v>
      </c>
      <c r="G2852" s="240"/>
      <c r="H2852" s="243">
        <v>22.43</v>
      </c>
      <c r="I2852" s="244"/>
      <c r="J2852" s="240"/>
      <c r="K2852" s="240"/>
      <c r="L2852" s="245"/>
      <c r="M2852" s="246"/>
      <c r="N2852" s="247"/>
      <c r="O2852" s="247"/>
      <c r="P2852" s="247"/>
      <c r="Q2852" s="247"/>
      <c r="R2852" s="247"/>
      <c r="S2852" s="247"/>
      <c r="T2852" s="248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49" t="s">
        <v>222</v>
      </c>
      <c r="AU2852" s="249" t="s">
        <v>83</v>
      </c>
      <c r="AV2852" s="14" t="s">
        <v>83</v>
      </c>
      <c r="AW2852" s="14" t="s">
        <v>34</v>
      </c>
      <c r="AX2852" s="14" t="s">
        <v>74</v>
      </c>
      <c r="AY2852" s="249" t="s">
        <v>213</v>
      </c>
    </row>
    <row r="2853" s="14" customFormat="1">
      <c r="A2853" s="14"/>
      <c r="B2853" s="239"/>
      <c r="C2853" s="240"/>
      <c r="D2853" s="230" t="s">
        <v>222</v>
      </c>
      <c r="E2853" s="241" t="s">
        <v>19</v>
      </c>
      <c r="F2853" s="242" t="s">
        <v>3821</v>
      </c>
      <c r="G2853" s="240"/>
      <c r="H2853" s="243">
        <v>26.408000000000001</v>
      </c>
      <c r="I2853" s="244"/>
      <c r="J2853" s="240"/>
      <c r="K2853" s="240"/>
      <c r="L2853" s="245"/>
      <c r="M2853" s="246"/>
      <c r="N2853" s="247"/>
      <c r="O2853" s="247"/>
      <c r="P2853" s="247"/>
      <c r="Q2853" s="247"/>
      <c r="R2853" s="247"/>
      <c r="S2853" s="247"/>
      <c r="T2853" s="248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49" t="s">
        <v>222</v>
      </c>
      <c r="AU2853" s="249" t="s">
        <v>83</v>
      </c>
      <c r="AV2853" s="14" t="s">
        <v>83</v>
      </c>
      <c r="AW2853" s="14" t="s">
        <v>34</v>
      </c>
      <c r="AX2853" s="14" t="s">
        <v>74</v>
      </c>
      <c r="AY2853" s="249" t="s">
        <v>213</v>
      </c>
    </row>
    <row r="2854" s="14" customFormat="1">
      <c r="A2854" s="14"/>
      <c r="B2854" s="239"/>
      <c r="C2854" s="240"/>
      <c r="D2854" s="230" t="s">
        <v>222</v>
      </c>
      <c r="E2854" s="241" t="s">
        <v>19</v>
      </c>
      <c r="F2854" s="242" t="s">
        <v>3822</v>
      </c>
      <c r="G2854" s="240"/>
      <c r="H2854" s="243">
        <v>32.299999999999997</v>
      </c>
      <c r="I2854" s="244"/>
      <c r="J2854" s="240"/>
      <c r="K2854" s="240"/>
      <c r="L2854" s="245"/>
      <c r="M2854" s="246"/>
      <c r="N2854" s="247"/>
      <c r="O2854" s="247"/>
      <c r="P2854" s="247"/>
      <c r="Q2854" s="247"/>
      <c r="R2854" s="247"/>
      <c r="S2854" s="247"/>
      <c r="T2854" s="248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49" t="s">
        <v>222</v>
      </c>
      <c r="AU2854" s="249" t="s">
        <v>83</v>
      </c>
      <c r="AV2854" s="14" t="s">
        <v>83</v>
      </c>
      <c r="AW2854" s="14" t="s">
        <v>34</v>
      </c>
      <c r="AX2854" s="14" t="s">
        <v>74</v>
      </c>
      <c r="AY2854" s="249" t="s">
        <v>213</v>
      </c>
    </row>
    <row r="2855" s="15" customFormat="1">
      <c r="A2855" s="15"/>
      <c r="B2855" s="250"/>
      <c r="C2855" s="251"/>
      <c r="D2855" s="230" t="s">
        <v>222</v>
      </c>
      <c r="E2855" s="252" t="s">
        <v>19</v>
      </c>
      <c r="F2855" s="253" t="s">
        <v>228</v>
      </c>
      <c r="G2855" s="251"/>
      <c r="H2855" s="254">
        <v>96.798000000000002</v>
      </c>
      <c r="I2855" s="255"/>
      <c r="J2855" s="251"/>
      <c r="K2855" s="251"/>
      <c r="L2855" s="256"/>
      <c r="M2855" s="257"/>
      <c r="N2855" s="258"/>
      <c r="O2855" s="258"/>
      <c r="P2855" s="258"/>
      <c r="Q2855" s="258"/>
      <c r="R2855" s="258"/>
      <c r="S2855" s="258"/>
      <c r="T2855" s="259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T2855" s="260" t="s">
        <v>222</v>
      </c>
      <c r="AU2855" s="260" t="s">
        <v>83</v>
      </c>
      <c r="AV2855" s="15" t="s">
        <v>220</v>
      </c>
      <c r="AW2855" s="15" t="s">
        <v>34</v>
      </c>
      <c r="AX2855" s="15" t="s">
        <v>81</v>
      </c>
      <c r="AY2855" s="260" t="s">
        <v>213</v>
      </c>
    </row>
    <row r="2856" s="2" customFormat="1" ht="16.5" customHeight="1">
      <c r="A2856" s="40"/>
      <c r="B2856" s="41"/>
      <c r="C2856" s="272" t="s">
        <v>3823</v>
      </c>
      <c r="D2856" s="272" t="s">
        <v>310</v>
      </c>
      <c r="E2856" s="273" t="s">
        <v>3824</v>
      </c>
      <c r="F2856" s="274" t="s">
        <v>3825</v>
      </c>
      <c r="G2856" s="275" t="s">
        <v>338</v>
      </c>
      <c r="H2856" s="276">
        <v>106.47799999999999</v>
      </c>
      <c r="I2856" s="277"/>
      <c r="J2856" s="278">
        <f>ROUND(I2856*H2856,2)</f>
        <v>0</v>
      </c>
      <c r="K2856" s="274" t="s">
        <v>19</v>
      </c>
      <c r="L2856" s="279"/>
      <c r="M2856" s="280" t="s">
        <v>19</v>
      </c>
      <c r="N2856" s="281" t="s">
        <v>45</v>
      </c>
      <c r="O2856" s="86"/>
      <c r="P2856" s="224">
        <f>O2856*H2856</f>
        <v>0</v>
      </c>
      <c r="Q2856" s="224">
        <v>0.00020000000000000001</v>
      </c>
      <c r="R2856" s="224">
        <f>Q2856*H2856</f>
        <v>0.021295600000000001</v>
      </c>
      <c r="S2856" s="224">
        <v>0</v>
      </c>
      <c r="T2856" s="225">
        <f>S2856*H2856</f>
        <v>0</v>
      </c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R2856" s="226" t="s">
        <v>397</v>
      </c>
      <c r="AT2856" s="226" t="s">
        <v>310</v>
      </c>
      <c r="AU2856" s="226" t="s">
        <v>83</v>
      </c>
      <c r="AY2856" s="19" t="s">
        <v>213</v>
      </c>
      <c r="BE2856" s="227">
        <f>IF(N2856="základní",J2856,0)</f>
        <v>0</v>
      </c>
      <c r="BF2856" s="227">
        <f>IF(N2856="snížená",J2856,0)</f>
        <v>0</v>
      </c>
      <c r="BG2856" s="227">
        <f>IF(N2856="zákl. přenesená",J2856,0)</f>
        <v>0</v>
      </c>
      <c r="BH2856" s="227">
        <f>IF(N2856="sníž. přenesená",J2856,0)</f>
        <v>0</v>
      </c>
      <c r="BI2856" s="227">
        <f>IF(N2856="nulová",J2856,0)</f>
        <v>0</v>
      </c>
      <c r="BJ2856" s="19" t="s">
        <v>81</v>
      </c>
      <c r="BK2856" s="227">
        <f>ROUND(I2856*H2856,2)</f>
        <v>0</v>
      </c>
      <c r="BL2856" s="19" t="s">
        <v>309</v>
      </c>
      <c r="BM2856" s="226" t="s">
        <v>3826</v>
      </c>
    </row>
    <row r="2857" s="14" customFormat="1">
      <c r="A2857" s="14"/>
      <c r="B2857" s="239"/>
      <c r="C2857" s="240"/>
      <c r="D2857" s="230" t="s">
        <v>222</v>
      </c>
      <c r="E2857" s="241" t="s">
        <v>19</v>
      </c>
      <c r="F2857" s="242" t="s">
        <v>3827</v>
      </c>
      <c r="G2857" s="240"/>
      <c r="H2857" s="243">
        <v>106.47799999999999</v>
      </c>
      <c r="I2857" s="244"/>
      <c r="J2857" s="240"/>
      <c r="K2857" s="240"/>
      <c r="L2857" s="245"/>
      <c r="M2857" s="246"/>
      <c r="N2857" s="247"/>
      <c r="O2857" s="247"/>
      <c r="P2857" s="247"/>
      <c r="Q2857" s="247"/>
      <c r="R2857" s="247"/>
      <c r="S2857" s="247"/>
      <c r="T2857" s="248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T2857" s="249" t="s">
        <v>222</v>
      </c>
      <c r="AU2857" s="249" t="s">
        <v>83</v>
      </c>
      <c r="AV2857" s="14" t="s">
        <v>83</v>
      </c>
      <c r="AW2857" s="14" t="s">
        <v>34</v>
      </c>
      <c r="AX2857" s="14" t="s">
        <v>81</v>
      </c>
      <c r="AY2857" s="249" t="s">
        <v>213</v>
      </c>
    </row>
    <row r="2858" s="2" customFormat="1" ht="16.5" customHeight="1">
      <c r="A2858" s="40"/>
      <c r="B2858" s="41"/>
      <c r="C2858" s="215" t="s">
        <v>3828</v>
      </c>
      <c r="D2858" s="215" t="s">
        <v>215</v>
      </c>
      <c r="E2858" s="216" t="s">
        <v>3829</v>
      </c>
      <c r="F2858" s="217" t="s">
        <v>3830</v>
      </c>
      <c r="G2858" s="218" t="s">
        <v>236</v>
      </c>
      <c r="H2858" s="219">
        <v>33.75</v>
      </c>
      <c r="I2858" s="220"/>
      <c r="J2858" s="221">
        <f>ROUND(I2858*H2858,2)</f>
        <v>0</v>
      </c>
      <c r="K2858" s="217" t="s">
        <v>219</v>
      </c>
      <c r="L2858" s="46"/>
      <c r="M2858" s="222" t="s">
        <v>19</v>
      </c>
      <c r="N2858" s="223" t="s">
        <v>45</v>
      </c>
      <c r="O2858" s="86"/>
      <c r="P2858" s="224">
        <f>O2858*H2858</f>
        <v>0</v>
      </c>
      <c r="Q2858" s="224">
        <v>0.00051999999999999995</v>
      </c>
      <c r="R2858" s="224">
        <f>Q2858*H2858</f>
        <v>0.01755</v>
      </c>
      <c r="S2858" s="224">
        <v>0</v>
      </c>
      <c r="T2858" s="225">
        <f>S2858*H2858</f>
        <v>0</v>
      </c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R2858" s="226" t="s">
        <v>309</v>
      </c>
      <c r="AT2858" s="226" t="s">
        <v>215</v>
      </c>
      <c r="AU2858" s="226" t="s">
        <v>83</v>
      </c>
      <c r="AY2858" s="19" t="s">
        <v>213</v>
      </c>
      <c r="BE2858" s="227">
        <f>IF(N2858="základní",J2858,0)</f>
        <v>0</v>
      </c>
      <c r="BF2858" s="227">
        <f>IF(N2858="snížená",J2858,0)</f>
        <v>0</v>
      </c>
      <c r="BG2858" s="227">
        <f>IF(N2858="zákl. přenesená",J2858,0)</f>
        <v>0</v>
      </c>
      <c r="BH2858" s="227">
        <f>IF(N2858="sníž. přenesená",J2858,0)</f>
        <v>0</v>
      </c>
      <c r="BI2858" s="227">
        <f>IF(N2858="nulová",J2858,0)</f>
        <v>0</v>
      </c>
      <c r="BJ2858" s="19" t="s">
        <v>81</v>
      </c>
      <c r="BK2858" s="227">
        <f>ROUND(I2858*H2858,2)</f>
        <v>0</v>
      </c>
      <c r="BL2858" s="19" t="s">
        <v>309</v>
      </c>
      <c r="BM2858" s="226" t="s">
        <v>3831</v>
      </c>
    </row>
    <row r="2859" s="13" customFormat="1">
      <c r="A2859" s="13"/>
      <c r="B2859" s="228"/>
      <c r="C2859" s="229"/>
      <c r="D2859" s="230" t="s">
        <v>222</v>
      </c>
      <c r="E2859" s="231" t="s">
        <v>19</v>
      </c>
      <c r="F2859" s="232" t="s">
        <v>271</v>
      </c>
      <c r="G2859" s="229"/>
      <c r="H2859" s="231" t="s">
        <v>19</v>
      </c>
      <c r="I2859" s="233"/>
      <c r="J2859" s="229"/>
      <c r="K2859" s="229"/>
      <c r="L2859" s="234"/>
      <c r="M2859" s="235"/>
      <c r="N2859" s="236"/>
      <c r="O2859" s="236"/>
      <c r="P2859" s="236"/>
      <c r="Q2859" s="236"/>
      <c r="R2859" s="236"/>
      <c r="S2859" s="236"/>
      <c r="T2859" s="237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38" t="s">
        <v>222</v>
      </c>
      <c r="AU2859" s="238" t="s">
        <v>83</v>
      </c>
      <c r="AV2859" s="13" t="s">
        <v>81</v>
      </c>
      <c r="AW2859" s="13" t="s">
        <v>34</v>
      </c>
      <c r="AX2859" s="13" t="s">
        <v>74</v>
      </c>
      <c r="AY2859" s="238" t="s">
        <v>213</v>
      </c>
    </row>
    <row r="2860" s="14" customFormat="1">
      <c r="A2860" s="14"/>
      <c r="B2860" s="239"/>
      <c r="C2860" s="240"/>
      <c r="D2860" s="230" t="s">
        <v>222</v>
      </c>
      <c r="E2860" s="241" t="s">
        <v>19</v>
      </c>
      <c r="F2860" s="242" t="s">
        <v>3832</v>
      </c>
      <c r="G2860" s="240"/>
      <c r="H2860" s="243">
        <v>33.75</v>
      </c>
      <c r="I2860" s="244"/>
      <c r="J2860" s="240"/>
      <c r="K2860" s="240"/>
      <c r="L2860" s="245"/>
      <c r="M2860" s="246"/>
      <c r="N2860" s="247"/>
      <c r="O2860" s="247"/>
      <c r="P2860" s="247"/>
      <c r="Q2860" s="247"/>
      <c r="R2860" s="247"/>
      <c r="S2860" s="247"/>
      <c r="T2860" s="248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49" t="s">
        <v>222</v>
      </c>
      <c r="AU2860" s="249" t="s">
        <v>83</v>
      </c>
      <c r="AV2860" s="14" t="s">
        <v>83</v>
      </c>
      <c r="AW2860" s="14" t="s">
        <v>34</v>
      </c>
      <c r="AX2860" s="14" t="s">
        <v>81</v>
      </c>
      <c r="AY2860" s="249" t="s">
        <v>213</v>
      </c>
    </row>
    <row r="2861" s="2" customFormat="1" ht="16.5" customHeight="1">
      <c r="A2861" s="40"/>
      <c r="B2861" s="41"/>
      <c r="C2861" s="272" t="s">
        <v>3833</v>
      </c>
      <c r="D2861" s="272" t="s">
        <v>310</v>
      </c>
      <c r="E2861" s="273" t="s">
        <v>3834</v>
      </c>
      <c r="F2861" s="274" t="s">
        <v>3835</v>
      </c>
      <c r="G2861" s="275" t="s">
        <v>236</v>
      </c>
      <c r="H2861" s="276">
        <v>37.125</v>
      </c>
      <c r="I2861" s="277"/>
      <c r="J2861" s="278">
        <f>ROUND(I2861*H2861,2)</f>
        <v>0</v>
      </c>
      <c r="K2861" s="274" t="s">
        <v>219</v>
      </c>
      <c r="L2861" s="279"/>
      <c r="M2861" s="280" t="s">
        <v>19</v>
      </c>
      <c r="N2861" s="281" t="s">
        <v>45</v>
      </c>
      <c r="O2861" s="86"/>
      <c r="P2861" s="224">
        <f>O2861*H2861</f>
        <v>0</v>
      </c>
      <c r="Q2861" s="224">
        <v>0.012</v>
      </c>
      <c r="R2861" s="224">
        <f>Q2861*H2861</f>
        <v>0.44550000000000001</v>
      </c>
      <c r="S2861" s="224">
        <v>0</v>
      </c>
      <c r="T2861" s="225">
        <f>S2861*H2861</f>
        <v>0</v>
      </c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R2861" s="226" t="s">
        <v>397</v>
      </c>
      <c r="AT2861" s="226" t="s">
        <v>310</v>
      </c>
      <c r="AU2861" s="226" t="s">
        <v>83</v>
      </c>
      <c r="AY2861" s="19" t="s">
        <v>213</v>
      </c>
      <c r="BE2861" s="227">
        <f>IF(N2861="základní",J2861,0)</f>
        <v>0</v>
      </c>
      <c r="BF2861" s="227">
        <f>IF(N2861="snížená",J2861,0)</f>
        <v>0</v>
      </c>
      <c r="BG2861" s="227">
        <f>IF(N2861="zákl. přenesená",J2861,0)</f>
        <v>0</v>
      </c>
      <c r="BH2861" s="227">
        <f>IF(N2861="sníž. přenesená",J2861,0)</f>
        <v>0</v>
      </c>
      <c r="BI2861" s="227">
        <f>IF(N2861="nulová",J2861,0)</f>
        <v>0</v>
      </c>
      <c r="BJ2861" s="19" t="s">
        <v>81</v>
      </c>
      <c r="BK2861" s="227">
        <f>ROUND(I2861*H2861,2)</f>
        <v>0</v>
      </c>
      <c r="BL2861" s="19" t="s">
        <v>309</v>
      </c>
      <c r="BM2861" s="226" t="s">
        <v>3836</v>
      </c>
    </row>
    <row r="2862" s="14" customFormat="1">
      <c r="A2862" s="14"/>
      <c r="B2862" s="239"/>
      <c r="C2862" s="240"/>
      <c r="D2862" s="230" t="s">
        <v>222</v>
      </c>
      <c r="E2862" s="241" t="s">
        <v>19</v>
      </c>
      <c r="F2862" s="242" t="s">
        <v>3837</v>
      </c>
      <c r="G2862" s="240"/>
      <c r="H2862" s="243">
        <v>37.125</v>
      </c>
      <c r="I2862" s="244"/>
      <c r="J2862" s="240"/>
      <c r="K2862" s="240"/>
      <c r="L2862" s="245"/>
      <c r="M2862" s="246"/>
      <c r="N2862" s="247"/>
      <c r="O2862" s="247"/>
      <c r="P2862" s="247"/>
      <c r="Q2862" s="247"/>
      <c r="R2862" s="247"/>
      <c r="S2862" s="247"/>
      <c r="T2862" s="248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T2862" s="249" t="s">
        <v>222</v>
      </c>
      <c r="AU2862" s="249" t="s">
        <v>83</v>
      </c>
      <c r="AV2862" s="14" t="s">
        <v>83</v>
      </c>
      <c r="AW2862" s="14" t="s">
        <v>34</v>
      </c>
      <c r="AX2862" s="14" t="s">
        <v>81</v>
      </c>
      <c r="AY2862" s="249" t="s">
        <v>213</v>
      </c>
    </row>
    <row r="2863" s="2" customFormat="1" ht="16.5" customHeight="1">
      <c r="A2863" s="40"/>
      <c r="B2863" s="41"/>
      <c r="C2863" s="215" t="s">
        <v>3838</v>
      </c>
      <c r="D2863" s="215" t="s">
        <v>215</v>
      </c>
      <c r="E2863" s="216" t="s">
        <v>3839</v>
      </c>
      <c r="F2863" s="217" t="s">
        <v>3840</v>
      </c>
      <c r="G2863" s="218" t="s">
        <v>338</v>
      </c>
      <c r="H2863" s="219">
        <v>150</v>
      </c>
      <c r="I2863" s="220"/>
      <c r="J2863" s="221">
        <f>ROUND(I2863*H2863,2)</f>
        <v>0</v>
      </c>
      <c r="K2863" s="217" t="s">
        <v>219</v>
      </c>
      <c r="L2863" s="46"/>
      <c r="M2863" s="222" t="s">
        <v>19</v>
      </c>
      <c r="N2863" s="223" t="s">
        <v>45</v>
      </c>
      <c r="O2863" s="86"/>
      <c r="P2863" s="224">
        <f>O2863*H2863</f>
        <v>0</v>
      </c>
      <c r="Q2863" s="224">
        <v>3.0000000000000001E-05</v>
      </c>
      <c r="R2863" s="224">
        <f>Q2863*H2863</f>
        <v>0.0045000000000000005</v>
      </c>
      <c r="S2863" s="224">
        <v>0</v>
      </c>
      <c r="T2863" s="225">
        <f>S2863*H2863</f>
        <v>0</v>
      </c>
      <c r="U2863" s="40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R2863" s="226" t="s">
        <v>309</v>
      </c>
      <c r="AT2863" s="226" t="s">
        <v>215</v>
      </c>
      <c r="AU2863" s="226" t="s">
        <v>83</v>
      </c>
      <c r="AY2863" s="19" t="s">
        <v>213</v>
      </c>
      <c r="BE2863" s="227">
        <f>IF(N2863="základní",J2863,0)</f>
        <v>0</v>
      </c>
      <c r="BF2863" s="227">
        <f>IF(N2863="snížená",J2863,0)</f>
        <v>0</v>
      </c>
      <c r="BG2863" s="227">
        <f>IF(N2863="zákl. přenesená",J2863,0)</f>
        <v>0</v>
      </c>
      <c r="BH2863" s="227">
        <f>IF(N2863="sníž. přenesená",J2863,0)</f>
        <v>0</v>
      </c>
      <c r="BI2863" s="227">
        <f>IF(N2863="nulová",J2863,0)</f>
        <v>0</v>
      </c>
      <c r="BJ2863" s="19" t="s">
        <v>81</v>
      </c>
      <c r="BK2863" s="227">
        <f>ROUND(I2863*H2863,2)</f>
        <v>0</v>
      </c>
      <c r="BL2863" s="19" t="s">
        <v>309</v>
      </c>
      <c r="BM2863" s="226" t="s">
        <v>3841</v>
      </c>
    </row>
    <row r="2864" s="2" customFormat="1">
      <c r="A2864" s="40"/>
      <c r="B2864" s="41"/>
      <c r="C2864" s="215" t="s">
        <v>3842</v>
      </c>
      <c r="D2864" s="215" t="s">
        <v>215</v>
      </c>
      <c r="E2864" s="216" t="s">
        <v>3843</v>
      </c>
      <c r="F2864" s="217" t="s">
        <v>3844</v>
      </c>
      <c r="G2864" s="218" t="s">
        <v>338</v>
      </c>
      <c r="H2864" s="219">
        <v>3.6000000000000001</v>
      </c>
      <c r="I2864" s="220"/>
      <c r="J2864" s="221">
        <f>ROUND(I2864*H2864,2)</f>
        <v>0</v>
      </c>
      <c r="K2864" s="217" t="s">
        <v>219</v>
      </c>
      <c r="L2864" s="46"/>
      <c r="M2864" s="222" t="s">
        <v>19</v>
      </c>
      <c r="N2864" s="223" t="s">
        <v>45</v>
      </c>
      <c r="O2864" s="86"/>
      <c r="P2864" s="224">
        <f>O2864*H2864</f>
        <v>0</v>
      </c>
      <c r="Q2864" s="224">
        <v>0.00097999999999999997</v>
      </c>
      <c r="R2864" s="224">
        <f>Q2864*H2864</f>
        <v>0.0035279999999999999</v>
      </c>
      <c r="S2864" s="224">
        <v>0</v>
      </c>
      <c r="T2864" s="225">
        <f>S2864*H2864</f>
        <v>0</v>
      </c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R2864" s="226" t="s">
        <v>309</v>
      </c>
      <c r="AT2864" s="226" t="s">
        <v>215</v>
      </c>
      <c r="AU2864" s="226" t="s">
        <v>83</v>
      </c>
      <c r="AY2864" s="19" t="s">
        <v>213</v>
      </c>
      <c r="BE2864" s="227">
        <f>IF(N2864="základní",J2864,0)</f>
        <v>0</v>
      </c>
      <c r="BF2864" s="227">
        <f>IF(N2864="snížená",J2864,0)</f>
        <v>0</v>
      </c>
      <c r="BG2864" s="227">
        <f>IF(N2864="zákl. přenesená",J2864,0)</f>
        <v>0</v>
      </c>
      <c r="BH2864" s="227">
        <f>IF(N2864="sníž. přenesená",J2864,0)</f>
        <v>0</v>
      </c>
      <c r="BI2864" s="227">
        <f>IF(N2864="nulová",J2864,0)</f>
        <v>0</v>
      </c>
      <c r="BJ2864" s="19" t="s">
        <v>81</v>
      </c>
      <c r="BK2864" s="227">
        <f>ROUND(I2864*H2864,2)</f>
        <v>0</v>
      </c>
      <c r="BL2864" s="19" t="s">
        <v>309</v>
      </c>
      <c r="BM2864" s="226" t="s">
        <v>3845</v>
      </c>
    </row>
    <row r="2865" s="13" customFormat="1">
      <c r="A2865" s="13"/>
      <c r="B2865" s="228"/>
      <c r="C2865" s="229"/>
      <c r="D2865" s="230" t="s">
        <v>222</v>
      </c>
      <c r="E2865" s="231" t="s">
        <v>19</v>
      </c>
      <c r="F2865" s="232" t="s">
        <v>271</v>
      </c>
      <c r="G2865" s="229"/>
      <c r="H2865" s="231" t="s">
        <v>19</v>
      </c>
      <c r="I2865" s="233"/>
      <c r="J2865" s="229"/>
      <c r="K2865" s="229"/>
      <c r="L2865" s="234"/>
      <c r="M2865" s="235"/>
      <c r="N2865" s="236"/>
      <c r="O2865" s="236"/>
      <c r="P2865" s="236"/>
      <c r="Q2865" s="236"/>
      <c r="R2865" s="236"/>
      <c r="S2865" s="236"/>
      <c r="T2865" s="237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38" t="s">
        <v>222</v>
      </c>
      <c r="AU2865" s="238" t="s">
        <v>83</v>
      </c>
      <c r="AV2865" s="13" t="s">
        <v>81</v>
      </c>
      <c r="AW2865" s="13" t="s">
        <v>34</v>
      </c>
      <c r="AX2865" s="13" t="s">
        <v>74</v>
      </c>
      <c r="AY2865" s="238" t="s">
        <v>213</v>
      </c>
    </row>
    <row r="2866" s="14" customFormat="1">
      <c r="A2866" s="14"/>
      <c r="B2866" s="239"/>
      <c r="C2866" s="240"/>
      <c r="D2866" s="230" t="s">
        <v>222</v>
      </c>
      <c r="E2866" s="241" t="s">
        <v>19</v>
      </c>
      <c r="F2866" s="242" t="s">
        <v>3846</v>
      </c>
      <c r="G2866" s="240"/>
      <c r="H2866" s="243">
        <v>1.2</v>
      </c>
      <c r="I2866" s="244"/>
      <c r="J2866" s="240"/>
      <c r="K2866" s="240"/>
      <c r="L2866" s="245"/>
      <c r="M2866" s="246"/>
      <c r="N2866" s="247"/>
      <c r="O2866" s="247"/>
      <c r="P2866" s="247"/>
      <c r="Q2866" s="247"/>
      <c r="R2866" s="247"/>
      <c r="S2866" s="247"/>
      <c r="T2866" s="248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49" t="s">
        <v>222</v>
      </c>
      <c r="AU2866" s="249" t="s">
        <v>83</v>
      </c>
      <c r="AV2866" s="14" t="s">
        <v>83</v>
      </c>
      <c r="AW2866" s="14" t="s">
        <v>34</v>
      </c>
      <c r="AX2866" s="14" t="s">
        <v>74</v>
      </c>
      <c r="AY2866" s="249" t="s">
        <v>213</v>
      </c>
    </row>
    <row r="2867" s="14" customFormat="1">
      <c r="A2867" s="14"/>
      <c r="B2867" s="239"/>
      <c r="C2867" s="240"/>
      <c r="D2867" s="230" t="s">
        <v>222</v>
      </c>
      <c r="E2867" s="241" t="s">
        <v>19</v>
      </c>
      <c r="F2867" s="242" t="s">
        <v>3847</v>
      </c>
      <c r="G2867" s="240"/>
      <c r="H2867" s="243">
        <v>2.3999999999999999</v>
      </c>
      <c r="I2867" s="244"/>
      <c r="J2867" s="240"/>
      <c r="K2867" s="240"/>
      <c r="L2867" s="245"/>
      <c r="M2867" s="246"/>
      <c r="N2867" s="247"/>
      <c r="O2867" s="247"/>
      <c r="P2867" s="247"/>
      <c r="Q2867" s="247"/>
      <c r="R2867" s="247"/>
      <c r="S2867" s="247"/>
      <c r="T2867" s="248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49" t="s">
        <v>222</v>
      </c>
      <c r="AU2867" s="249" t="s">
        <v>83</v>
      </c>
      <c r="AV2867" s="14" t="s">
        <v>83</v>
      </c>
      <c r="AW2867" s="14" t="s">
        <v>34</v>
      </c>
      <c r="AX2867" s="14" t="s">
        <v>74</v>
      </c>
      <c r="AY2867" s="249" t="s">
        <v>213</v>
      </c>
    </row>
    <row r="2868" s="15" customFormat="1">
      <c r="A2868" s="15"/>
      <c r="B2868" s="250"/>
      <c r="C2868" s="251"/>
      <c r="D2868" s="230" t="s">
        <v>222</v>
      </c>
      <c r="E2868" s="252" t="s">
        <v>19</v>
      </c>
      <c r="F2868" s="253" t="s">
        <v>228</v>
      </c>
      <c r="G2868" s="251"/>
      <c r="H2868" s="254">
        <v>3.6000000000000001</v>
      </c>
      <c r="I2868" s="255"/>
      <c r="J2868" s="251"/>
      <c r="K2868" s="251"/>
      <c r="L2868" s="256"/>
      <c r="M2868" s="257"/>
      <c r="N2868" s="258"/>
      <c r="O2868" s="258"/>
      <c r="P2868" s="258"/>
      <c r="Q2868" s="258"/>
      <c r="R2868" s="258"/>
      <c r="S2868" s="258"/>
      <c r="T2868" s="259"/>
      <c r="U2868" s="15"/>
      <c r="V2868" s="15"/>
      <c r="W2868" s="15"/>
      <c r="X2868" s="15"/>
      <c r="Y2868" s="15"/>
      <c r="Z2868" s="15"/>
      <c r="AA2868" s="15"/>
      <c r="AB2868" s="15"/>
      <c r="AC2868" s="15"/>
      <c r="AD2868" s="15"/>
      <c r="AE2868" s="15"/>
      <c r="AT2868" s="260" t="s">
        <v>222</v>
      </c>
      <c r="AU2868" s="260" t="s">
        <v>83</v>
      </c>
      <c r="AV2868" s="15" t="s">
        <v>220</v>
      </c>
      <c r="AW2868" s="15" t="s">
        <v>34</v>
      </c>
      <c r="AX2868" s="15" t="s">
        <v>81</v>
      </c>
      <c r="AY2868" s="260" t="s">
        <v>213</v>
      </c>
    </row>
    <row r="2869" s="2" customFormat="1" ht="16.5" customHeight="1">
      <c r="A2869" s="40"/>
      <c r="B2869" s="41"/>
      <c r="C2869" s="272" t="s">
        <v>3848</v>
      </c>
      <c r="D2869" s="272" t="s">
        <v>310</v>
      </c>
      <c r="E2869" s="273" t="s">
        <v>3811</v>
      </c>
      <c r="F2869" s="274" t="s">
        <v>3812</v>
      </c>
      <c r="G2869" s="275" t="s">
        <v>236</v>
      </c>
      <c r="H2869" s="276">
        <v>1.1879999999999999</v>
      </c>
      <c r="I2869" s="277"/>
      <c r="J2869" s="278">
        <f>ROUND(I2869*H2869,2)</f>
        <v>0</v>
      </c>
      <c r="K2869" s="274" t="s">
        <v>219</v>
      </c>
      <c r="L2869" s="279"/>
      <c r="M2869" s="280" t="s">
        <v>19</v>
      </c>
      <c r="N2869" s="281" t="s">
        <v>45</v>
      </c>
      <c r="O2869" s="86"/>
      <c r="P2869" s="224">
        <f>O2869*H2869</f>
        <v>0</v>
      </c>
      <c r="Q2869" s="224">
        <v>0.0129</v>
      </c>
      <c r="R2869" s="224">
        <f>Q2869*H2869</f>
        <v>0.015325199999999999</v>
      </c>
      <c r="S2869" s="224">
        <v>0</v>
      </c>
      <c r="T2869" s="225">
        <f>S2869*H2869</f>
        <v>0</v>
      </c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R2869" s="226" t="s">
        <v>397</v>
      </c>
      <c r="AT2869" s="226" t="s">
        <v>310</v>
      </c>
      <c r="AU2869" s="226" t="s">
        <v>83</v>
      </c>
      <c r="AY2869" s="19" t="s">
        <v>213</v>
      </c>
      <c r="BE2869" s="227">
        <f>IF(N2869="základní",J2869,0)</f>
        <v>0</v>
      </c>
      <c r="BF2869" s="227">
        <f>IF(N2869="snížená",J2869,0)</f>
        <v>0</v>
      </c>
      <c r="BG2869" s="227">
        <f>IF(N2869="zákl. přenesená",J2869,0)</f>
        <v>0</v>
      </c>
      <c r="BH2869" s="227">
        <f>IF(N2869="sníž. přenesená",J2869,0)</f>
        <v>0</v>
      </c>
      <c r="BI2869" s="227">
        <f>IF(N2869="nulová",J2869,0)</f>
        <v>0</v>
      </c>
      <c r="BJ2869" s="19" t="s">
        <v>81</v>
      </c>
      <c r="BK2869" s="227">
        <f>ROUND(I2869*H2869,2)</f>
        <v>0</v>
      </c>
      <c r="BL2869" s="19" t="s">
        <v>309</v>
      </c>
      <c r="BM2869" s="226" t="s">
        <v>3849</v>
      </c>
    </row>
    <row r="2870" s="14" customFormat="1">
      <c r="A2870" s="14"/>
      <c r="B2870" s="239"/>
      <c r="C2870" s="240"/>
      <c r="D2870" s="230" t="s">
        <v>222</v>
      </c>
      <c r="E2870" s="241" t="s">
        <v>19</v>
      </c>
      <c r="F2870" s="242" t="s">
        <v>3850</v>
      </c>
      <c r="G2870" s="240"/>
      <c r="H2870" s="243">
        <v>1.0800000000000001</v>
      </c>
      <c r="I2870" s="244"/>
      <c r="J2870" s="240"/>
      <c r="K2870" s="240"/>
      <c r="L2870" s="245"/>
      <c r="M2870" s="246"/>
      <c r="N2870" s="247"/>
      <c r="O2870" s="247"/>
      <c r="P2870" s="247"/>
      <c r="Q2870" s="247"/>
      <c r="R2870" s="247"/>
      <c r="S2870" s="247"/>
      <c r="T2870" s="248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49" t="s">
        <v>222</v>
      </c>
      <c r="AU2870" s="249" t="s">
        <v>83</v>
      </c>
      <c r="AV2870" s="14" t="s">
        <v>83</v>
      </c>
      <c r="AW2870" s="14" t="s">
        <v>34</v>
      </c>
      <c r="AX2870" s="14" t="s">
        <v>74</v>
      </c>
      <c r="AY2870" s="249" t="s">
        <v>213</v>
      </c>
    </row>
    <row r="2871" s="14" customFormat="1">
      <c r="A2871" s="14"/>
      <c r="B2871" s="239"/>
      <c r="C2871" s="240"/>
      <c r="D2871" s="230" t="s">
        <v>222</v>
      </c>
      <c r="E2871" s="241" t="s">
        <v>19</v>
      </c>
      <c r="F2871" s="242" t="s">
        <v>3851</v>
      </c>
      <c r="G2871" s="240"/>
      <c r="H2871" s="243">
        <v>1.1879999999999999</v>
      </c>
      <c r="I2871" s="244"/>
      <c r="J2871" s="240"/>
      <c r="K2871" s="240"/>
      <c r="L2871" s="245"/>
      <c r="M2871" s="246"/>
      <c r="N2871" s="247"/>
      <c r="O2871" s="247"/>
      <c r="P2871" s="247"/>
      <c r="Q2871" s="247"/>
      <c r="R2871" s="247"/>
      <c r="S2871" s="247"/>
      <c r="T2871" s="248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49" t="s">
        <v>222</v>
      </c>
      <c r="AU2871" s="249" t="s">
        <v>83</v>
      </c>
      <c r="AV2871" s="14" t="s">
        <v>83</v>
      </c>
      <c r="AW2871" s="14" t="s">
        <v>34</v>
      </c>
      <c r="AX2871" s="14" t="s">
        <v>81</v>
      </c>
      <c r="AY2871" s="249" t="s">
        <v>213</v>
      </c>
    </row>
    <row r="2872" s="2" customFormat="1">
      <c r="A2872" s="40"/>
      <c r="B2872" s="41"/>
      <c r="C2872" s="215" t="s">
        <v>3852</v>
      </c>
      <c r="D2872" s="215" t="s">
        <v>215</v>
      </c>
      <c r="E2872" s="216" t="s">
        <v>3853</v>
      </c>
      <c r="F2872" s="217" t="s">
        <v>3854</v>
      </c>
      <c r="G2872" s="218" t="s">
        <v>1808</v>
      </c>
      <c r="H2872" s="282"/>
      <c r="I2872" s="220"/>
      <c r="J2872" s="221">
        <f>ROUND(I2872*H2872,2)</f>
        <v>0</v>
      </c>
      <c r="K2872" s="217" t="s">
        <v>219</v>
      </c>
      <c r="L2872" s="46"/>
      <c r="M2872" s="222" t="s">
        <v>19</v>
      </c>
      <c r="N2872" s="223" t="s">
        <v>45</v>
      </c>
      <c r="O2872" s="86"/>
      <c r="P2872" s="224">
        <f>O2872*H2872</f>
        <v>0</v>
      </c>
      <c r="Q2872" s="224">
        <v>0</v>
      </c>
      <c r="R2872" s="224">
        <f>Q2872*H2872</f>
        <v>0</v>
      </c>
      <c r="S2872" s="224">
        <v>0</v>
      </c>
      <c r="T2872" s="225">
        <f>S2872*H2872</f>
        <v>0</v>
      </c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R2872" s="226" t="s">
        <v>309</v>
      </c>
      <c r="AT2872" s="226" t="s">
        <v>215</v>
      </c>
      <c r="AU2872" s="226" t="s">
        <v>83</v>
      </c>
      <c r="AY2872" s="19" t="s">
        <v>213</v>
      </c>
      <c r="BE2872" s="227">
        <f>IF(N2872="základní",J2872,0)</f>
        <v>0</v>
      </c>
      <c r="BF2872" s="227">
        <f>IF(N2872="snížená",J2872,0)</f>
        <v>0</v>
      </c>
      <c r="BG2872" s="227">
        <f>IF(N2872="zákl. přenesená",J2872,0)</f>
        <v>0</v>
      </c>
      <c r="BH2872" s="227">
        <f>IF(N2872="sníž. přenesená",J2872,0)</f>
        <v>0</v>
      </c>
      <c r="BI2872" s="227">
        <f>IF(N2872="nulová",J2872,0)</f>
        <v>0</v>
      </c>
      <c r="BJ2872" s="19" t="s">
        <v>81</v>
      </c>
      <c r="BK2872" s="227">
        <f>ROUND(I2872*H2872,2)</f>
        <v>0</v>
      </c>
      <c r="BL2872" s="19" t="s">
        <v>309</v>
      </c>
      <c r="BM2872" s="226" t="s">
        <v>3855</v>
      </c>
    </row>
    <row r="2873" s="12" customFormat="1" ht="22.8" customHeight="1">
      <c r="A2873" s="12"/>
      <c r="B2873" s="199"/>
      <c r="C2873" s="200"/>
      <c r="D2873" s="201" t="s">
        <v>73</v>
      </c>
      <c r="E2873" s="213" t="s">
        <v>3856</v>
      </c>
      <c r="F2873" s="213" t="s">
        <v>3857</v>
      </c>
      <c r="G2873" s="200"/>
      <c r="H2873" s="200"/>
      <c r="I2873" s="203"/>
      <c r="J2873" s="214">
        <f>BK2873</f>
        <v>0</v>
      </c>
      <c r="K2873" s="200"/>
      <c r="L2873" s="205"/>
      <c r="M2873" s="206"/>
      <c r="N2873" s="207"/>
      <c r="O2873" s="207"/>
      <c r="P2873" s="208">
        <f>SUM(P2874:P2881)</f>
        <v>0</v>
      </c>
      <c r="Q2873" s="207"/>
      <c r="R2873" s="208">
        <f>SUM(R2874:R2881)</f>
        <v>0</v>
      </c>
      <c r="S2873" s="207"/>
      <c r="T2873" s="209">
        <f>SUM(T2874:T2881)</f>
        <v>8.6509530000000012</v>
      </c>
      <c r="U2873" s="12"/>
      <c r="V2873" s="12"/>
      <c r="W2873" s="12"/>
      <c r="X2873" s="12"/>
      <c r="Y2873" s="12"/>
      <c r="Z2873" s="12"/>
      <c r="AA2873" s="12"/>
      <c r="AB2873" s="12"/>
      <c r="AC2873" s="12"/>
      <c r="AD2873" s="12"/>
      <c r="AE2873" s="12"/>
      <c r="AR2873" s="210" t="s">
        <v>83</v>
      </c>
      <c r="AT2873" s="211" t="s">
        <v>73</v>
      </c>
      <c r="AU2873" s="211" t="s">
        <v>81</v>
      </c>
      <c r="AY2873" s="210" t="s">
        <v>213</v>
      </c>
      <c r="BK2873" s="212">
        <f>SUM(BK2874:BK2881)</f>
        <v>0</v>
      </c>
    </row>
    <row r="2874" s="2" customFormat="1" ht="16.5" customHeight="1">
      <c r="A2874" s="40"/>
      <c r="B2874" s="41"/>
      <c r="C2874" s="215" t="s">
        <v>3858</v>
      </c>
      <c r="D2874" s="215" t="s">
        <v>215</v>
      </c>
      <c r="E2874" s="216" t="s">
        <v>3859</v>
      </c>
      <c r="F2874" s="217" t="s">
        <v>3860</v>
      </c>
      <c r="G2874" s="218" t="s">
        <v>236</v>
      </c>
      <c r="H2874" s="219">
        <v>5.8280000000000003</v>
      </c>
      <c r="I2874" s="220"/>
      <c r="J2874" s="221">
        <f>ROUND(I2874*H2874,2)</f>
        <v>0</v>
      </c>
      <c r="K2874" s="217" t="s">
        <v>19</v>
      </c>
      <c r="L2874" s="46"/>
      <c r="M2874" s="222" t="s">
        <v>19</v>
      </c>
      <c r="N2874" s="223" t="s">
        <v>45</v>
      </c>
      <c r="O2874" s="86"/>
      <c r="P2874" s="224">
        <f>O2874*H2874</f>
        <v>0</v>
      </c>
      <c r="Q2874" s="224">
        <v>0</v>
      </c>
      <c r="R2874" s="224">
        <f>Q2874*H2874</f>
        <v>0</v>
      </c>
      <c r="S2874" s="224">
        <v>0</v>
      </c>
      <c r="T2874" s="225">
        <f>S2874*H2874</f>
        <v>0</v>
      </c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R2874" s="226" t="s">
        <v>309</v>
      </c>
      <c r="AT2874" s="226" t="s">
        <v>215</v>
      </c>
      <c r="AU2874" s="226" t="s">
        <v>83</v>
      </c>
      <c r="AY2874" s="19" t="s">
        <v>213</v>
      </c>
      <c r="BE2874" s="227">
        <f>IF(N2874="základní",J2874,0)</f>
        <v>0</v>
      </c>
      <c r="BF2874" s="227">
        <f>IF(N2874="snížená",J2874,0)</f>
        <v>0</v>
      </c>
      <c r="BG2874" s="227">
        <f>IF(N2874="zákl. přenesená",J2874,0)</f>
        <v>0</v>
      </c>
      <c r="BH2874" s="227">
        <f>IF(N2874="sníž. přenesená",J2874,0)</f>
        <v>0</v>
      </c>
      <c r="BI2874" s="227">
        <f>IF(N2874="nulová",J2874,0)</f>
        <v>0</v>
      </c>
      <c r="BJ2874" s="19" t="s">
        <v>81</v>
      </c>
      <c r="BK2874" s="227">
        <f>ROUND(I2874*H2874,2)</f>
        <v>0</v>
      </c>
      <c r="BL2874" s="19" t="s">
        <v>309</v>
      </c>
      <c r="BM2874" s="226" t="s">
        <v>3861</v>
      </c>
    </row>
    <row r="2875" s="13" customFormat="1">
      <c r="A2875" s="13"/>
      <c r="B2875" s="228"/>
      <c r="C2875" s="229"/>
      <c r="D2875" s="230" t="s">
        <v>222</v>
      </c>
      <c r="E2875" s="231" t="s">
        <v>19</v>
      </c>
      <c r="F2875" s="232" t="s">
        <v>3862</v>
      </c>
      <c r="G2875" s="229"/>
      <c r="H2875" s="231" t="s">
        <v>19</v>
      </c>
      <c r="I2875" s="233"/>
      <c r="J2875" s="229"/>
      <c r="K2875" s="229"/>
      <c r="L2875" s="234"/>
      <c r="M2875" s="235"/>
      <c r="N2875" s="236"/>
      <c r="O2875" s="236"/>
      <c r="P2875" s="236"/>
      <c r="Q2875" s="236"/>
      <c r="R2875" s="236"/>
      <c r="S2875" s="236"/>
      <c r="T2875" s="237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38" t="s">
        <v>222</v>
      </c>
      <c r="AU2875" s="238" t="s">
        <v>83</v>
      </c>
      <c r="AV2875" s="13" t="s">
        <v>81</v>
      </c>
      <c r="AW2875" s="13" t="s">
        <v>34</v>
      </c>
      <c r="AX2875" s="13" t="s">
        <v>74</v>
      </c>
      <c r="AY2875" s="238" t="s">
        <v>213</v>
      </c>
    </row>
    <row r="2876" s="13" customFormat="1">
      <c r="A2876" s="13"/>
      <c r="B2876" s="228"/>
      <c r="C2876" s="229"/>
      <c r="D2876" s="230" t="s">
        <v>222</v>
      </c>
      <c r="E2876" s="231" t="s">
        <v>19</v>
      </c>
      <c r="F2876" s="232" t="s">
        <v>3863</v>
      </c>
      <c r="G2876" s="229"/>
      <c r="H2876" s="231" t="s">
        <v>19</v>
      </c>
      <c r="I2876" s="233"/>
      <c r="J2876" s="229"/>
      <c r="K2876" s="229"/>
      <c r="L2876" s="234"/>
      <c r="M2876" s="235"/>
      <c r="N2876" s="236"/>
      <c r="O2876" s="236"/>
      <c r="P2876" s="236"/>
      <c r="Q2876" s="236"/>
      <c r="R2876" s="236"/>
      <c r="S2876" s="236"/>
      <c r="T2876" s="237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38" t="s">
        <v>222</v>
      </c>
      <c r="AU2876" s="238" t="s">
        <v>83</v>
      </c>
      <c r="AV2876" s="13" t="s">
        <v>81</v>
      </c>
      <c r="AW2876" s="13" t="s">
        <v>34</v>
      </c>
      <c r="AX2876" s="13" t="s">
        <v>74</v>
      </c>
      <c r="AY2876" s="238" t="s">
        <v>213</v>
      </c>
    </row>
    <row r="2877" s="14" customFormat="1">
      <c r="A2877" s="14"/>
      <c r="B2877" s="239"/>
      <c r="C2877" s="240"/>
      <c r="D2877" s="230" t="s">
        <v>222</v>
      </c>
      <c r="E2877" s="241" t="s">
        <v>19</v>
      </c>
      <c r="F2877" s="242" t="s">
        <v>3864</v>
      </c>
      <c r="G2877" s="240"/>
      <c r="H2877" s="243">
        <v>5.8280000000000003</v>
      </c>
      <c r="I2877" s="244"/>
      <c r="J2877" s="240"/>
      <c r="K2877" s="240"/>
      <c r="L2877" s="245"/>
      <c r="M2877" s="246"/>
      <c r="N2877" s="247"/>
      <c r="O2877" s="247"/>
      <c r="P2877" s="247"/>
      <c r="Q2877" s="247"/>
      <c r="R2877" s="247"/>
      <c r="S2877" s="247"/>
      <c r="T2877" s="248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T2877" s="249" t="s">
        <v>222</v>
      </c>
      <c r="AU2877" s="249" t="s">
        <v>83</v>
      </c>
      <c r="AV2877" s="14" t="s">
        <v>83</v>
      </c>
      <c r="AW2877" s="14" t="s">
        <v>34</v>
      </c>
      <c r="AX2877" s="14" t="s">
        <v>81</v>
      </c>
      <c r="AY2877" s="249" t="s">
        <v>213</v>
      </c>
    </row>
    <row r="2878" s="2" customFormat="1" ht="16.5" customHeight="1">
      <c r="A2878" s="40"/>
      <c r="B2878" s="41"/>
      <c r="C2878" s="215" t="s">
        <v>3865</v>
      </c>
      <c r="D2878" s="215" t="s">
        <v>215</v>
      </c>
      <c r="E2878" s="216" t="s">
        <v>3866</v>
      </c>
      <c r="F2878" s="217" t="s">
        <v>3867</v>
      </c>
      <c r="G2878" s="218" t="s">
        <v>236</v>
      </c>
      <c r="H2878" s="219">
        <v>85.653000000000006</v>
      </c>
      <c r="I2878" s="220"/>
      <c r="J2878" s="221">
        <f>ROUND(I2878*H2878,2)</f>
        <v>0</v>
      </c>
      <c r="K2878" s="217" t="s">
        <v>219</v>
      </c>
      <c r="L2878" s="46"/>
      <c r="M2878" s="222" t="s">
        <v>19</v>
      </c>
      <c r="N2878" s="223" t="s">
        <v>45</v>
      </c>
      <c r="O2878" s="86"/>
      <c r="P2878" s="224">
        <f>O2878*H2878</f>
        <v>0</v>
      </c>
      <c r="Q2878" s="224">
        <v>0</v>
      </c>
      <c r="R2878" s="224">
        <f>Q2878*H2878</f>
        <v>0</v>
      </c>
      <c r="S2878" s="224">
        <v>0.10100000000000001</v>
      </c>
      <c r="T2878" s="225">
        <f>S2878*H2878</f>
        <v>8.6509530000000012</v>
      </c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R2878" s="226" t="s">
        <v>309</v>
      </c>
      <c r="AT2878" s="226" t="s">
        <v>215</v>
      </c>
      <c r="AU2878" s="226" t="s">
        <v>83</v>
      </c>
      <c r="AY2878" s="19" t="s">
        <v>213</v>
      </c>
      <c r="BE2878" s="227">
        <f>IF(N2878="základní",J2878,0)</f>
        <v>0</v>
      </c>
      <c r="BF2878" s="227">
        <f>IF(N2878="snížená",J2878,0)</f>
        <v>0</v>
      </c>
      <c r="BG2878" s="227">
        <f>IF(N2878="zákl. přenesená",J2878,0)</f>
        <v>0</v>
      </c>
      <c r="BH2878" s="227">
        <f>IF(N2878="sníž. přenesená",J2878,0)</f>
        <v>0</v>
      </c>
      <c r="BI2878" s="227">
        <f>IF(N2878="nulová",J2878,0)</f>
        <v>0</v>
      </c>
      <c r="BJ2878" s="19" t="s">
        <v>81</v>
      </c>
      <c r="BK2878" s="227">
        <f>ROUND(I2878*H2878,2)</f>
        <v>0</v>
      </c>
      <c r="BL2878" s="19" t="s">
        <v>309</v>
      </c>
      <c r="BM2878" s="226" t="s">
        <v>3868</v>
      </c>
    </row>
    <row r="2879" s="13" customFormat="1">
      <c r="A2879" s="13"/>
      <c r="B2879" s="228"/>
      <c r="C2879" s="229"/>
      <c r="D2879" s="230" t="s">
        <v>222</v>
      </c>
      <c r="E2879" s="231" t="s">
        <v>19</v>
      </c>
      <c r="F2879" s="232" t="s">
        <v>271</v>
      </c>
      <c r="G2879" s="229"/>
      <c r="H2879" s="231" t="s">
        <v>19</v>
      </c>
      <c r="I2879" s="233"/>
      <c r="J2879" s="229"/>
      <c r="K2879" s="229"/>
      <c r="L2879" s="234"/>
      <c r="M2879" s="235"/>
      <c r="N2879" s="236"/>
      <c r="O2879" s="236"/>
      <c r="P2879" s="236"/>
      <c r="Q2879" s="236"/>
      <c r="R2879" s="236"/>
      <c r="S2879" s="236"/>
      <c r="T2879" s="237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38" t="s">
        <v>222</v>
      </c>
      <c r="AU2879" s="238" t="s">
        <v>83</v>
      </c>
      <c r="AV2879" s="13" t="s">
        <v>81</v>
      </c>
      <c r="AW2879" s="13" t="s">
        <v>34</v>
      </c>
      <c r="AX2879" s="13" t="s">
        <v>74</v>
      </c>
      <c r="AY2879" s="238" t="s">
        <v>213</v>
      </c>
    </row>
    <row r="2880" s="14" customFormat="1">
      <c r="A2880" s="14"/>
      <c r="B2880" s="239"/>
      <c r="C2880" s="240"/>
      <c r="D2880" s="230" t="s">
        <v>222</v>
      </c>
      <c r="E2880" s="241" t="s">
        <v>19</v>
      </c>
      <c r="F2880" s="242" t="s">
        <v>3869</v>
      </c>
      <c r="G2880" s="240"/>
      <c r="H2880" s="243">
        <v>85.653000000000006</v>
      </c>
      <c r="I2880" s="244"/>
      <c r="J2880" s="240"/>
      <c r="K2880" s="240"/>
      <c r="L2880" s="245"/>
      <c r="M2880" s="246"/>
      <c r="N2880" s="247"/>
      <c r="O2880" s="247"/>
      <c r="P2880" s="247"/>
      <c r="Q2880" s="247"/>
      <c r="R2880" s="247"/>
      <c r="S2880" s="247"/>
      <c r="T2880" s="248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T2880" s="249" t="s">
        <v>222</v>
      </c>
      <c r="AU2880" s="249" t="s">
        <v>83</v>
      </c>
      <c r="AV2880" s="14" t="s">
        <v>83</v>
      </c>
      <c r="AW2880" s="14" t="s">
        <v>34</v>
      </c>
      <c r="AX2880" s="14" t="s">
        <v>81</v>
      </c>
      <c r="AY2880" s="249" t="s">
        <v>213</v>
      </c>
    </row>
    <row r="2881" s="2" customFormat="1">
      <c r="A2881" s="40"/>
      <c r="B2881" s="41"/>
      <c r="C2881" s="215" t="s">
        <v>3870</v>
      </c>
      <c r="D2881" s="215" t="s">
        <v>215</v>
      </c>
      <c r="E2881" s="216" t="s">
        <v>3871</v>
      </c>
      <c r="F2881" s="217" t="s">
        <v>3872</v>
      </c>
      <c r="G2881" s="218" t="s">
        <v>1808</v>
      </c>
      <c r="H2881" s="282"/>
      <c r="I2881" s="220"/>
      <c r="J2881" s="221">
        <f>ROUND(I2881*H2881,2)</f>
        <v>0</v>
      </c>
      <c r="K2881" s="217" t="s">
        <v>219</v>
      </c>
      <c r="L2881" s="46"/>
      <c r="M2881" s="222" t="s">
        <v>19</v>
      </c>
      <c r="N2881" s="223" t="s">
        <v>45</v>
      </c>
      <c r="O2881" s="86"/>
      <c r="P2881" s="224">
        <f>O2881*H2881</f>
        <v>0</v>
      </c>
      <c r="Q2881" s="224">
        <v>0</v>
      </c>
      <c r="R2881" s="224">
        <f>Q2881*H2881</f>
        <v>0</v>
      </c>
      <c r="S2881" s="224">
        <v>0</v>
      </c>
      <c r="T2881" s="225">
        <f>S2881*H2881</f>
        <v>0</v>
      </c>
      <c r="U2881" s="40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R2881" s="226" t="s">
        <v>309</v>
      </c>
      <c r="AT2881" s="226" t="s">
        <v>215</v>
      </c>
      <c r="AU2881" s="226" t="s">
        <v>83</v>
      </c>
      <c r="AY2881" s="19" t="s">
        <v>213</v>
      </c>
      <c r="BE2881" s="227">
        <f>IF(N2881="základní",J2881,0)</f>
        <v>0</v>
      </c>
      <c r="BF2881" s="227">
        <f>IF(N2881="snížená",J2881,0)</f>
        <v>0</v>
      </c>
      <c r="BG2881" s="227">
        <f>IF(N2881="zákl. přenesená",J2881,0)</f>
        <v>0</v>
      </c>
      <c r="BH2881" s="227">
        <f>IF(N2881="sníž. přenesená",J2881,0)</f>
        <v>0</v>
      </c>
      <c r="BI2881" s="227">
        <f>IF(N2881="nulová",J2881,0)</f>
        <v>0</v>
      </c>
      <c r="BJ2881" s="19" t="s">
        <v>81</v>
      </c>
      <c r="BK2881" s="227">
        <f>ROUND(I2881*H2881,2)</f>
        <v>0</v>
      </c>
      <c r="BL2881" s="19" t="s">
        <v>309</v>
      </c>
      <c r="BM2881" s="226" t="s">
        <v>3873</v>
      </c>
    </row>
    <row r="2882" s="12" customFormat="1" ht="22.8" customHeight="1">
      <c r="A2882" s="12"/>
      <c r="B2882" s="199"/>
      <c r="C2882" s="200"/>
      <c r="D2882" s="201" t="s">
        <v>73</v>
      </c>
      <c r="E2882" s="213" t="s">
        <v>3874</v>
      </c>
      <c r="F2882" s="213" t="s">
        <v>3875</v>
      </c>
      <c r="G2882" s="200"/>
      <c r="H2882" s="200"/>
      <c r="I2882" s="203"/>
      <c r="J2882" s="214">
        <f>BK2882</f>
        <v>0</v>
      </c>
      <c r="K2882" s="200"/>
      <c r="L2882" s="205"/>
      <c r="M2882" s="206"/>
      <c r="N2882" s="207"/>
      <c r="O2882" s="207"/>
      <c r="P2882" s="208">
        <f>SUM(P2883:P2978)</f>
        <v>0</v>
      </c>
      <c r="Q2882" s="207"/>
      <c r="R2882" s="208">
        <f>SUM(R2883:R2978)</f>
        <v>1.4926687700000001</v>
      </c>
      <c r="S2882" s="207"/>
      <c r="T2882" s="209">
        <f>SUM(T2883:T2978)</f>
        <v>0</v>
      </c>
      <c r="U2882" s="12"/>
      <c r="V2882" s="12"/>
      <c r="W2882" s="12"/>
      <c r="X2882" s="12"/>
      <c r="Y2882" s="12"/>
      <c r="Z2882" s="12"/>
      <c r="AA2882" s="12"/>
      <c r="AB2882" s="12"/>
      <c r="AC2882" s="12"/>
      <c r="AD2882" s="12"/>
      <c r="AE2882" s="12"/>
      <c r="AR2882" s="210" t="s">
        <v>83</v>
      </c>
      <c r="AT2882" s="211" t="s">
        <v>73</v>
      </c>
      <c r="AU2882" s="211" t="s">
        <v>81</v>
      </c>
      <c r="AY2882" s="210" t="s">
        <v>213</v>
      </c>
      <c r="BK2882" s="212">
        <f>SUM(BK2883:BK2978)</f>
        <v>0</v>
      </c>
    </row>
    <row r="2883" s="2" customFormat="1">
      <c r="A2883" s="40"/>
      <c r="B2883" s="41"/>
      <c r="C2883" s="215" t="s">
        <v>3876</v>
      </c>
      <c r="D2883" s="215" t="s">
        <v>215</v>
      </c>
      <c r="E2883" s="216" t="s">
        <v>3877</v>
      </c>
      <c r="F2883" s="217" t="s">
        <v>3878</v>
      </c>
      <c r="G2883" s="218" t="s">
        <v>236</v>
      </c>
      <c r="H2883" s="219">
        <v>803.99699999999996</v>
      </c>
      <c r="I2883" s="220"/>
      <c r="J2883" s="221">
        <f>ROUND(I2883*H2883,2)</f>
        <v>0</v>
      </c>
      <c r="K2883" s="217" t="s">
        <v>219</v>
      </c>
      <c r="L2883" s="46"/>
      <c r="M2883" s="222" t="s">
        <v>19</v>
      </c>
      <c r="N2883" s="223" t="s">
        <v>45</v>
      </c>
      <c r="O2883" s="86"/>
      <c r="P2883" s="224">
        <f>O2883*H2883</f>
        <v>0</v>
      </c>
      <c r="Q2883" s="224">
        <v>2.0000000000000002E-05</v>
      </c>
      <c r="R2883" s="224">
        <f>Q2883*H2883</f>
        <v>0.016079940000000001</v>
      </c>
      <c r="S2883" s="224">
        <v>0</v>
      </c>
      <c r="T2883" s="225">
        <f>S2883*H2883</f>
        <v>0</v>
      </c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R2883" s="226" t="s">
        <v>309</v>
      </c>
      <c r="AT2883" s="226" t="s">
        <v>215</v>
      </c>
      <c r="AU2883" s="226" t="s">
        <v>83</v>
      </c>
      <c r="AY2883" s="19" t="s">
        <v>213</v>
      </c>
      <c r="BE2883" s="227">
        <f>IF(N2883="základní",J2883,0)</f>
        <v>0</v>
      </c>
      <c r="BF2883" s="227">
        <f>IF(N2883="snížená",J2883,0)</f>
        <v>0</v>
      </c>
      <c r="BG2883" s="227">
        <f>IF(N2883="zákl. přenesená",J2883,0)</f>
        <v>0</v>
      </c>
      <c r="BH2883" s="227">
        <f>IF(N2883="sníž. přenesená",J2883,0)</f>
        <v>0</v>
      </c>
      <c r="BI2883" s="227">
        <f>IF(N2883="nulová",J2883,0)</f>
        <v>0</v>
      </c>
      <c r="BJ2883" s="19" t="s">
        <v>81</v>
      </c>
      <c r="BK2883" s="227">
        <f>ROUND(I2883*H2883,2)</f>
        <v>0</v>
      </c>
      <c r="BL2883" s="19" t="s">
        <v>309</v>
      </c>
      <c r="BM2883" s="226" t="s">
        <v>3879</v>
      </c>
    </row>
    <row r="2884" s="13" customFormat="1">
      <c r="A2884" s="13"/>
      <c r="B2884" s="228"/>
      <c r="C2884" s="229"/>
      <c r="D2884" s="230" t="s">
        <v>222</v>
      </c>
      <c r="E2884" s="231" t="s">
        <v>19</v>
      </c>
      <c r="F2884" s="232" t="s">
        <v>271</v>
      </c>
      <c r="G2884" s="229"/>
      <c r="H2884" s="231" t="s">
        <v>19</v>
      </c>
      <c r="I2884" s="233"/>
      <c r="J2884" s="229"/>
      <c r="K2884" s="229"/>
      <c r="L2884" s="234"/>
      <c r="M2884" s="235"/>
      <c r="N2884" s="236"/>
      <c r="O2884" s="236"/>
      <c r="P2884" s="236"/>
      <c r="Q2884" s="236"/>
      <c r="R2884" s="236"/>
      <c r="S2884" s="236"/>
      <c r="T2884" s="237"/>
      <c r="U2884" s="13"/>
      <c r="V2884" s="13"/>
      <c r="W2884" s="13"/>
      <c r="X2884" s="13"/>
      <c r="Y2884" s="13"/>
      <c r="Z2884" s="13"/>
      <c r="AA2884" s="13"/>
      <c r="AB2884" s="13"/>
      <c r="AC2884" s="13"/>
      <c r="AD2884" s="13"/>
      <c r="AE2884" s="13"/>
      <c r="AT2884" s="238" t="s">
        <v>222</v>
      </c>
      <c r="AU2884" s="238" t="s">
        <v>83</v>
      </c>
      <c r="AV2884" s="13" t="s">
        <v>81</v>
      </c>
      <c r="AW2884" s="13" t="s">
        <v>34</v>
      </c>
      <c r="AX2884" s="13" t="s">
        <v>74</v>
      </c>
      <c r="AY2884" s="238" t="s">
        <v>213</v>
      </c>
    </row>
    <row r="2885" s="14" customFormat="1">
      <c r="A2885" s="14"/>
      <c r="B2885" s="239"/>
      <c r="C2885" s="240"/>
      <c r="D2885" s="230" t="s">
        <v>222</v>
      </c>
      <c r="E2885" s="241" t="s">
        <v>19</v>
      </c>
      <c r="F2885" s="242" t="s">
        <v>3880</v>
      </c>
      <c r="G2885" s="240"/>
      <c r="H2885" s="243">
        <v>365.43099999999998</v>
      </c>
      <c r="I2885" s="244"/>
      <c r="J2885" s="240"/>
      <c r="K2885" s="240"/>
      <c r="L2885" s="245"/>
      <c r="M2885" s="246"/>
      <c r="N2885" s="247"/>
      <c r="O2885" s="247"/>
      <c r="P2885" s="247"/>
      <c r="Q2885" s="247"/>
      <c r="R2885" s="247"/>
      <c r="S2885" s="247"/>
      <c r="T2885" s="248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T2885" s="249" t="s">
        <v>222</v>
      </c>
      <c r="AU2885" s="249" t="s">
        <v>83</v>
      </c>
      <c r="AV2885" s="14" t="s">
        <v>83</v>
      </c>
      <c r="AW2885" s="14" t="s">
        <v>34</v>
      </c>
      <c r="AX2885" s="14" t="s">
        <v>74</v>
      </c>
      <c r="AY2885" s="249" t="s">
        <v>213</v>
      </c>
    </row>
    <row r="2886" s="14" customFormat="1">
      <c r="A2886" s="14"/>
      <c r="B2886" s="239"/>
      <c r="C2886" s="240"/>
      <c r="D2886" s="230" t="s">
        <v>222</v>
      </c>
      <c r="E2886" s="241" t="s">
        <v>19</v>
      </c>
      <c r="F2886" s="242" t="s">
        <v>3881</v>
      </c>
      <c r="G2886" s="240"/>
      <c r="H2886" s="243">
        <v>438.56599999999997</v>
      </c>
      <c r="I2886" s="244"/>
      <c r="J2886" s="240"/>
      <c r="K2886" s="240"/>
      <c r="L2886" s="245"/>
      <c r="M2886" s="246"/>
      <c r="N2886" s="247"/>
      <c r="O2886" s="247"/>
      <c r="P2886" s="247"/>
      <c r="Q2886" s="247"/>
      <c r="R2886" s="247"/>
      <c r="S2886" s="247"/>
      <c r="T2886" s="248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49" t="s">
        <v>222</v>
      </c>
      <c r="AU2886" s="249" t="s">
        <v>83</v>
      </c>
      <c r="AV2886" s="14" t="s">
        <v>83</v>
      </c>
      <c r="AW2886" s="14" t="s">
        <v>34</v>
      </c>
      <c r="AX2886" s="14" t="s">
        <v>74</v>
      </c>
      <c r="AY2886" s="249" t="s">
        <v>213</v>
      </c>
    </row>
    <row r="2887" s="15" customFormat="1">
      <c r="A2887" s="15"/>
      <c r="B2887" s="250"/>
      <c r="C2887" s="251"/>
      <c r="D2887" s="230" t="s">
        <v>222</v>
      </c>
      <c r="E2887" s="252" t="s">
        <v>19</v>
      </c>
      <c r="F2887" s="253" t="s">
        <v>228</v>
      </c>
      <c r="G2887" s="251"/>
      <c r="H2887" s="254">
        <v>803.99699999999996</v>
      </c>
      <c r="I2887" s="255"/>
      <c r="J2887" s="251"/>
      <c r="K2887" s="251"/>
      <c r="L2887" s="256"/>
      <c r="M2887" s="257"/>
      <c r="N2887" s="258"/>
      <c r="O2887" s="258"/>
      <c r="P2887" s="258"/>
      <c r="Q2887" s="258"/>
      <c r="R2887" s="258"/>
      <c r="S2887" s="258"/>
      <c r="T2887" s="259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5"/>
      <c r="AE2887" s="15"/>
      <c r="AT2887" s="260" t="s">
        <v>222</v>
      </c>
      <c r="AU2887" s="260" t="s">
        <v>83</v>
      </c>
      <c r="AV2887" s="15" t="s">
        <v>220</v>
      </c>
      <c r="AW2887" s="15" t="s">
        <v>34</v>
      </c>
      <c r="AX2887" s="15" t="s">
        <v>81</v>
      </c>
      <c r="AY2887" s="260" t="s">
        <v>213</v>
      </c>
    </row>
    <row r="2888" s="2" customFormat="1">
      <c r="A2888" s="40"/>
      <c r="B2888" s="41"/>
      <c r="C2888" s="215" t="s">
        <v>3882</v>
      </c>
      <c r="D2888" s="215" t="s">
        <v>215</v>
      </c>
      <c r="E2888" s="216" t="s">
        <v>3883</v>
      </c>
      <c r="F2888" s="217" t="s">
        <v>3884</v>
      </c>
      <c r="G2888" s="218" t="s">
        <v>236</v>
      </c>
      <c r="H2888" s="219">
        <v>803.99699999999996</v>
      </c>
      <c r="I2888" s="220"/>
      <c r="J2888" s="221">
        <f>ROUND(I2888*H2888,2)</f>
        <v>0</v>
      </c>
      <c r="K2888" s="217" t="s">
        <v>219</v>
      </c>
      <c r="L2888" s="46"/>
      <c r="M2888" s="222" t="s">
        <v>19</v>
      </c>
      <c r="N2888" s="223" t="s">
        <v>45</v>
      </c>
      <c r="O2888" s="86"/>
      <c r="P2888" s="224">
        <f>O2888*H2888</f>
        <v>0</v>
      </c>
      <c r="Q2888" s="224">
        <v>2.0000000000000002E-05</v>
      </c>
      <c r="R2888" s="224">
        <f>Q2888*H2888</f>
        <v>0.016079940000000001</v>
      </c>
      <c r="S2888" s="224">
        <v>0</v>
      </c>
      <c r="T2888" s="225">
        <f>S2888*H2888</f>
        <v>0</v>
      </c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R2888" s="226" t="s">
        <v>309</v>
      </c>
      <c r="AT2888" s="226" t="s">
        <v>215</v>
      </c>
      <c r="AU2888" s="226" t="s">
        <v>83</v>
      </c>
      <c r="AY2888" s="19" t="s">
        <v>213</v>
      </c>
      <c r="BE2888" s="227">
        <f>IF(N2888="základní",J2888,0)</f>
        <v>0</v>
      </c>
      <c r="BF2888" s="227">
        <f>IF(N2888="snížená",J2888,0)</f>
        <v>0</v>
      </c>
      <c r="BG2888" s="227">
        <f>IF(N2888="zákl. přenesená",J2888,0)</f>
        <v>0</v>
      </c>
      <c r="BH2888" s="227">
        <f>IF(N2888="sníž. přenesená",J2888,0)</f>
        <v>0</v>
      </c>
      <c r="BI2888" s="227">
        <f>IF(N2888="nulová",J2888,0)</f>
        <v>0</v>
      </c>
      <c r="BJ2888" s="19" t="s">
        <v>81</v>
      </c>
      <c r="BK2888" s="227">
        <f>ROUND(I2888*H2888,2)</f>
        <v>0</v>
      </c>
      <c r="BL2888" s="19" t="s">
        <v>309</v>
      </c>
      <c r="BM2888" s="226" t="s">
        <v>3885</v>
      </c>
    </row>
    <row r="2889" s="13" customFormat="1">
      <c r="A2889" s="13"/>
      <c r="B2889" s="228"/>
      <c r="C2889" s="229"/>
      <c r="D2889" s="230" t="s">
        <v>222</v>
      </c>
      <c r="E2889" s="231" t="s">
        <v>19</v>
      </c>
      <c r="F2889" s="232" t="s">
        <v>271</v>
      </c>
      <c r="G2889" s="229"/>
      <c r="H2889" s="231" t="s">
        <v>19</v>
      </c>
      <c r="I2889" s="233"/>
      <c r="J2889" s="229"/>
      <c r="K2889" s="229"/>
      <c r="L2889" s="234"/>
      <c r="M2889" s="235"/>
      <c r="N2889" s="236"/>
      <c r="O2889" s="236"/>
      <c r="P2889" s="236"/>
      <c r="Q2889" s="236"/>
      <c r="R2889" s="236"/>
      <c r="S2889" s="236"/>
      <c r="T2889" s="237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38" t="s">
        <v>222</v>
      </c>
      <c r="AU2889" s="238" t="s">
        <v>83</v>
      </c>
      <c r="AV2889" s="13" t="s">
        <v>81</v>
      </c>
      <c r="AW2889" s="13" t="s">
        <v>34</v>
      </c>
      <c r="AX2889" s="13" t="s">
        <v>74</v>
      </c>
      <c r="AY2889" s="238" t="s">
        <v>213</v>
      </c>
    </row>
    <row r="2890" s="14" customFormat="1">
      <c r="A2890" s="14"/>
      <c r="B2890" s="239"/>
      <c r="C2890" s="240"/>
      <c r="D2890" s="230" t="s">
        <v>222</v>
      </c>
      <c r="E2890" s="241" t="s">
        <v>19</v>
      </c>
      <c r="F2890" s="242" t="s">
        <v>3880</v>
      </c>
      <c r="G2890" s="240"/>
      <c r="H2890" s="243">
        <v>365.43099999999998</v>
      </c>
      <c r="I2890" s="244"/>
      <c r="J2890" s="240"/>
      <c r="K2890" s="240"/>
      <c r="L2890" s="245"/>
      <c r="M2890" s="246"/>
      <c r="N2890" s="247"/>
      <c r="O2890" s="247"/>
      <c r="P2890" s="247"/>
      <c r="Q2890" s="247"/>
      <c r="R2890" s="247"/>
      <c r="S2890" s="247"/>
      <c r="T2890" s="248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T2890" s="249" t="s">
        <v>222</v>
      </c>
      <c r="AU2890" s="249" t="s">
        <v>83</v>
      </c>
      <c r="AV2890" s="14" t="s">
        <v>83</v>
      </c>
      <c r="AW2890" s="14" t="s">
        <v>34</v>
      </c>
      <c r="AX2890" s="14" t="s">
        <v>74</v>
      </c>
      <c r="AY2890" s="249" t="s">
        <v>213</v>
      </c>
    </row>
    <row r="2891" s="14" customFormat="1">
      <c r="A2891" s="14"/>
      <c r="B2891" s="239"/>
      <c r="C2891" s="240"/>
      <c r="D2891" s="230" t="s">
        <v>222</v>
      </c>
      <c r="E2891" s="241" t="s">
        <v>19</v>
      </c>
      <c r="F2891" s="242" t="s">
        <v>3881</v>
      </c>
      <c r="G2891" s="240"/>
      <c r="H2891" s="243">
        <v>438.56599999999997</v>
      </c>
      <c r="I2891" s="244"/>
      <c r="J2891" s="240"/>
      <c r="K2891" s="240"/>
      <c r="L2891" s="245"/>
      <c r="M2891" s="246"/>
      <c r="N2891" s="247"/>
      <c r="O2891" s="247"/>
      <c r="P2891" s="247"/>
      <c r="Q2891" s="247"/>
      <c r="R2891" s="247"/>
      <c r="S2891" s="247"/>
      <c r="T2891" s="248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T2891" s="249" t="s">
        <v>222</v>
      </c>
      <c r="AU2891" s="249" t="s">
        <v>83</v>
      </c>
      <c r="AV2891" s="14" t="s">
        <v>83</v>
      </c>
      <c r="AW2891" s="14" t="s">
        <v>34</v>
      </c>
      <c r="AX2891" s="14" t="s">
        <v>74</v>
      </c>
      <c r="AY2891" s="249" t="s">
        <v>213</v>
      </c>
    </row>
    <row r="2892" s="15" customFormat="1">
      <c r="A2892" s="15"/>
      <c r="B2892" s="250"/>
      <c r="C2892" s="251"/>
      <c r="D2892" s="230" t="s">
        <v>222</v>
      </c>
      <c r="E2892" s="252" t="s">
        <v>19</v>
      </c>
      <c r="F2892" s="253" t="s">
        <v>228</v>
      </c>
      <c r="G2892" s="251"/>
      <c r="H2892" s="254">
        <v>803.99699999999996</v>
      </c>
      <c r="I2892" s="255"/>
      <c r="J2892" s="251"/>
      <c r="K2892" s="251"/>
      <c r="L2892" s="256"/>
      <c r="M2892" s="257"/>
      <c r="N2892" s="258"/>
      <c r="O2892" s="258"/>
      <c r="P2892" s="258"/>
      <c r="Q2892" s="258"/>
      <c r="R2892" s="258"/>
      <c r="S2892" s="258"/>
      <c r="T2892" s="259"/>
      <c r="U2892" s="15"/>
      <c r="V2892" s="15"/>
      <c r="W2892" s="15"/>
      <c r="X2892" s="15"/>
      <c r="Y2892" s="15"/>
      <c r="Z2892" s="15"/>
      <c r="AA2892" s="15"/>
      <c r="AB2892" s="15"/>
      <c r="AC2892" s="15"/>
      <c r="AD2892" s="15"/>
      <c r="AE2892" s="15"/>
      <c r="AT2892" s="260" t="s">
        <v>222</v>
      </c>
      <c r="AU2892" s="260" t="s">
        <v>83</v>
      </c>
      <c r="AV2892" s="15" t="s">
        <v>220</v>
      </c>
      <c r="AW2892" s="15" t="s">
        <v>34</v>
      </c>
      <c r="AX2892" s="15" t="s">
        <v>81</v>
      </c>
      <c r="AY2892" s="260" t="s">
        <v>213</v>
      </c>
    </row>
    <row r="2893" s="2" customFormat="1" ht="16.5" customHeight="1">
      <c r="A2893" s="40"/>
      <c r="B2893" s="41"/>
      <c r="C2893" s="215" t="s">
        <v>3886</v>
      </c>
      <c r="D2893" s="215" t="s">
        <v>215</v>
      </c>
      <c r="E2893" s="216" t="s">
        <v>3887</v>
      </c>
      <c r="F2893" s="217" t="s">
        <v>3888</v>
      </c>
      <c r="G2893" s="218" t="s">
        <v>236</v>
      </c>
      <c r="H2893" s="219">
        <v>803.99699999999996</v>
      </c>
      <c r="I2893" s="220"/>
      <c r="J2893" s="221">
        <f>ROUND(I2893*H2893,2)</f>
        <v>0</v>
      </c>
      <c r="K2893" s="217" t="s">
        <v>219</v>
      </c>
      <c r="L2893" s="46"/>
      <c r="M2893" s="222" t="s">
        <v>19</v>
      </c>
      <c r="N2893" s="223" t="s">
        <v>45</v>
      </c>
      <c r="O2893" s="86"/>
      <c r="P2893" s="224">
        <f>O2893*H2893</f>
        <v>0</v>
      </c>
      <c r="Q2893" s="224">
        <v>0</v>
      </c>
      <c r="R2893" s="224">
        <f>Q2893*H2893</f>
        <v>0</v>
      </c>
      <c r="S2893" s="224">
        <v>0</v>
      </c>
      <c r="T2893" s="225">
        <f>S2893*H2893</f>
        <v>0</v>
      </c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R2893" s="226" t="s">
        <v>309</v>
      </c>
      <c r="AT2893" s="226" t="s">
        <v>215</v>
      </c>
      <c r="AU2893" s="226" t="s">
        <v>83</v>
      </c>
      <c r="AY2893" s="19" t="s">
        <v>213</v>
      </c>
      <c r="BE2893" s="227">
        <f>IF(N2893="základní",J2893,0)</f>
        <v>0</v>
      </c>
      <c r="BF2893" s="227">
        <f>IF(N2893="snížená",J2893,0)</f>
        <v>0</v>
      </c>
      <c r="BG2893" s="227">
        <f>IF(N2893="zákl. přenesená",J2893,0)</f>
        <v>0</v>
      </c>
      <c r="BH2893" s="227">
        <f>IF(N2893="sníž. přenesená",J2893,0)</f>
        <v>0</v>
      </c>
      <c r="BI2893" s="227">
        <f>IF(N2893="nulová",J2893,0)</f>
        <v>0</v>
      </c>
      <c r="BJ2893" s="19" t="s">
        <v>81</v>
      </c>
      <c r="BK2893" s="227">
        <f>ROUND(I2893*H2893,2)</f>
        <v>0</v>
      </c>
      <c r="BL2893" s="19" t="s">
        <v>309</v>
      </c>
      <c r="BM2893" s="226" t="s">
        <v>3889</v>
      </c>
    </row>
    <row r="2894" s="13" customFormat="1">
      <c r="A2894" s="13"/>
      <c r="B2894" s="228"/>
      <c r="C2894" s="229"/>
      <c r="D2894" s="230" t="s">
        <v>222</v>
      </c>
      <c r="E2894" s="231" t="s">
        <v>19</v>
      </c>
      <c r="F2894" s="232" t="s">
        <v>271</v>
      </c>
      <c r="G2894" s="229"/>
      <c r="H2894" s="231" t="s">
        <v>19</v>
      </c>
      <c r="I2894" s="233"/>
      <c r="J2894" s="229"/>
      <c r="K2894" s="229"/>
      <c r="L2894" s="234"/>
      <c r="M2894" s="235"/>
      <c r="N2894" s="236"/>
      <c r="O2894" s="236"/>
      <c r="P2894" s="236"/>
      <c r="Q2894" s="236"/>
      <c r="R2894" s="236"/>
      <c r="S2894" s="236"/>
      <c r="T2894" s="237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38" t="s">
        <v>222</v>
      </c>
      <c r="AU2894" s="238" t="s">
        <v>83</v>
      </c>
      <c r="AV2894" s="13" t="s">
        <v>81</v>
      </c>
      <c r="AW2894" s="13" t="s">
        <v>34</v>
      </c>
      <c r="AX2894" s="13" t="s">
        <v>74</v>
      </c>
      <c r="AY2894" s="238" t="s">
        <v>213</v>
      </c>
    </row>
    <row r="2895" s="13" customFormat="1">
      <c r="A2895" s="13"/>
      <c r="B2895" s="228"/>
      <c r="C2895" s="229"/>
      <c r="D2895" s="230" t="s">
        <v>222</v>
      </c>
      <c r="E2895" s="231" t="s">
        <v>19</v>
      </c>
      <c r="F2895" s="232" t="s">
        <v>3890</v>
      </c>
      <c r="G2895" s="229"/>
      <c r="H2895" s="231" t="s">
        <v>19</v>
      </c>
      <c r="I2895" s="233"/>
      <c r="J2895" s="229"/>
      <c r="K2895" s="229"/>
      <c r="L2895" s="234"/>
      <c r="M2895" s="235"/>
      <c r="N2895" s="236"/>
      <c r="O2895" s="236"/>
      <c r="P2895" s="236"/>
      <c r="Q2895" s="236"/>
      <c r="R2895" s="236"/>
      <c r="S2895" s="236"/>
      <c r="T2895" s="237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38" t="s">
        <v>222</v>
      </c>
      <c r="AU2895" s="238" t="s">
        <v>83</v>
      </c>
      <c r="AV2895" s="13" t="s">
        <v>81</v>
      </c>
      <c r="AW2895" s="13" t="s">
        <v>34</v>
      </c>
      <c r="AX2895" s="13" t="s">
        <v>74</v>
      </c>
      <c r="AY2895" s="238" t="s">
        <v>213</v>
      </c>
    </row>
    <row r="2896" s="14" customFormat="1">
      <c r="A2896" s="14"/>
      <c r="B2896" s="239"/>
      <c r="C2896" s="240"/>
      <c r="D2896" s="230" t="s">
        <v>222</v>
      </c>
      <c r="E2896" s="241" t="s">
        <v>19</v>
      </c>
      <c r="F2896" s="242" t="s">
        <v>3880</v>
      </c>
      <c r="G2896" s="240"/>
      <c r="H2896" s="243">
        <v>365.43099999999998</v>
      </c>
      <c r="I2896" s="244"/>
      <c r="J2896" s="240"/>
      <c r="K2896" s="240"/>
      <c r="L2896" s="245"/>
      <c r="M2896" s="246"/>
      <c r="N2896" s="247"/>
      <c r="O2896" s="247"/>
      <c r="P2896" s="247"/>
      <c r="Q2896" s="247"/>
      <c r="R2896" s="247"/>
      <c r="S2896" s="247"/>
      <c r="T2896" s="248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49" t="s">
        <v>222</v>
      </c>
      <c r="AU2896" s="249" t="s">
        <v>83</v>
      </c>
      <c r="AV2896" s="14" t="s">
        <v>83</v>
      </c>
      <c r="AW2896" s="14" t="s">
        <v>34</v>
      </c>
      <c r="AX2896" s="14" t="s">
        <v>74</v>
      </c>
      <c r="AY2896" s="249" t="s">
        <v>213</v>
      </c>
    </row>
    <row r="2897" s="14" customFormat="1">
      <c r="A2897" s="14"/>
      <c r="B2897" s="239"/>
      <c r="C2897" s="240"/>
      <c r="D2897" s="230" t="s">
        <v>222</v>
      </c>
      <c r="E2897" s="241" t="s">
        <v>19</v>
      </c>
      <c r="F2897" s="242" t="s">
        <v>3881</v>
      </c>
      <c r="G2897" s="240"/>
      <c r="H2897" s="243">
        <v>438.56599999999997</v>
      </c>
      <c r="I2897" s="244"/>
      <c r="J2897" s="240"/>
      <c r="K2897" s="240"/>
      <c r="L2897" s="245"/>
      <c r="M2897" s="246"/>
      <c r="N2897" s="247"/>
      <c r="O2897" s="247"/>
      <c r="P2897" s="247"/>
      <c r="Q2897" s="247"/>
      <c r="R2897" s="247"/>
      <c r="S2897" s="247"/>
      <c r="T2897" s="248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49" t="s">
        <v>222</v>
      </c>
      <c r="AU2897" s="249" t="s">
        <v>83</v>
      </c>
      <c r="AV2897" s="14" t="s">
        <v>83</v>
      </c>
      <c r="AW2897" s="14" t="s">
        <v>34</v>
      </c>
      <c r="AX2897" s="14" t="s">
        <v>74</v>
      </c>
      <c r="AY2897" s="249" t="s">
        <v>213</v>
      </c>
    </row>
    <row r="2898" s="15" customFormat="1">
      <c r="A2898" s="15"/>
      <c r="B2898" s="250"/>
      <c r="C2898" s="251"/>
      <c r="D2898" s="230" t="s">
        <v>222</v>
      </c>
      <c r="E2898" s="252" t="s">
        <v>19</v>
      </c>
      <c r="F2898" s="253" t="s">
        <v>228</v>
      </c>
      <c r="G2898" s="251"/>
      <c r="H2898" s="254">
        <v>803.99699999999996</v>
      </c>
      <c r="I2898" s="255"/>
      <c r="J2898" s="251"/>
      <c r="K2898" s="251"/>
      <c r="L2898" s="256"/>
      <c r="M2898" s="257"/>
      <c r="N2898" s="258"/>
      <c r="O2898" s="258"/>
      <c r="P2898" s="258"/>
      <c r="Q2898" s="258"/>
      <c r="R2898" s="258"/>
      <c r="S2898" s="258"/>
      <c r="T2898" s="259"/>
      <c r="U2898" s="15"/>
      <c r="V2898" s="15"/>
      <c r="W2898" s="15"/>
      <c r="X2898" s="15"/>
      <c r="Y2898" s="15"/>
      <c r="Z2898" s="15"/>
      <c r="AA2898" s="15"/>
      <c r="AB2898" s="15"/>
      <c r="AC2898" s="15"/>
      <c r="AD2898" s="15"/>
      <c r="AE2898" s="15"/>
      <c r="AT2898" s="260" t="s">
        <v>222</v>
      </c>
      <c r="AU2898" s="260" t="s">
        <v>83</v>
      </c>
      <c r="AV2898" s="15" t="s">
        <v>220</v>
      </c>
      <c r="AW2898" s="15" t="s">
        <v>34</v>
      </c>
      <c r="AX2898" s="15" t="s">
        <v>81</v>
      </c>
      <c r="AY2898" s="260" t="s">
        <v>213</v>
      </c>
    </row>
    <row r="2899" s="2" customFormat="1" ht="16.5" customHeight="1">
      <c r="A2899" s="40"/>
      <c r="B2899" s="41"/>
      <c r="C2899" s="215" t="s">
        <v>3891</v>
      </c>
      <c r="D2899" s="215" t="s">
        <v>215</v>
      </c>
      <c r="E2899" s="216" t="s">
        <v>3892</v>
      </c>
      <c r="F2899" s="217" t="s">
        <v>3893</v>
      </c>
      <c r="G2899" s="218" t="s">
        <v>236</v>
      </c>
      <c r="H2899" s="219">
        <v>803.99699999999996</v>
      </c>
      <c r="I2899" s="220"/>
      <c r="J2899" s="221">
        <f>ROUND(I2899*H2899,2)</f>
        <v>0</v>
      </c>
      <c r="K2899" s="217" t="s">
        <v>219</v>
      </c>
      <c r="L2899" s="46"/>
      <c r="M2899" s="222" t="s">
        <v>19</v>
      </c>
      <c r="N2899" s="223" t="s">
        <v>45</v>
      </c>
      <c r="O2899" s="86"/>
      <c r="P2899" s="224">
        <f>O2899*H2899</f>
        <v>0</v>
      </c>
      <c r="Q2899" s="224">
        <v>0.00036999999999999999</v>
      </c>
      <c r="R2899" s="224">
        <f>Q2899*H2899</f>
        <v>0.29747889</v>
      </c>
      <c r="S2899" s="224">
        <v>0</v>
      </c>
      <c r="T2899" s="225">
        <f>S2899*H2899</f>
        <v>0</v>
      </c>
      <c r="U2899" s="40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R2899" s="226" t="s">
        <v>309</v>
      </c>
      <c r="AT2899" s="226" t="s">
        <v>215</v>
      </c>
      <c r="AU2899" s="226" t="s">
        <v>83</v>
      </c>
      <c r="AY2899" s="19" t="s">
        <v>213</v>
      </c>
      <c r="BE2899" s="227">
        <f>IF(N2899="základní",J2899,0)</f>
        <v>0</v>
      </c>
      <c r="BF2899" s="227">
        <f>IF(N2899="snížená",J2899,0)</f>
        <v>0</v>
      </c>
      <c r="BG2899" s="227">
        <f>IF(N2899="zákl. přenesená",J2899,0)</f>
        <v>0</v>
      </c>
      <c r="BH2899" s="227">
        <f>IF(N2899="sníž. přenesená",J2899,0)</f>
        <v>0</v>
      </c>
      <c r="BI2899" s="227">
        <f>IF(N2899="nulová",J2899,0)</f>
        <v>0</v>
      </c>
      <c r="BJ2899" s="19" t="s">
        <v>81</v>
      </c>
      <c r="BK2899" s="227">
        <f>ROUND(I2899*H2899,2)</f>
        <v>0</v>
      </c>
      <c r="BL2899" s="19" t="s">
        <v>309</v>
      </c>
      <c r="BM2899" s="226" t="s">
        <v>3894</v>
      </c>
    </row>
    <row r="2900" s="13" customFormat="1">
      <c r="A2900" s="13"/>
      <c r="B2900" s="228"/>
      <c r="C2900" s="229"/>
      <c r="D2900" s="230" t="s">
        <v>222</v>
      </c>
      <c r="E2900" s="231" t="s">
        <v>19</v>
      </c>
      <c r="F2900" s="232" t="s">
        <v>271</v>
      </c>
      <c r="G2900" s="229"/>
      <c r="H2900" s="231" t="s">
        <v>19</v>
      </c>
      <c r="I2900" s="233"/>
      <c r="J2900" s="229"/>
      <c r="K2900" s="229"/>
      <c r="L2900" s="234"/>
      <c r="M2900" s="235"/>
      <c r="N2900" s="236"/>
      <c r="O2900" s="236"/>
      <c r="P2900" s="236"/>
      <c r="Q2900" s="236"/>
      <c r="R2900" s="236"/>
      <c r="S2900" s="236"/>
      <c r="T2900" s="237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38" t="s">
        <v>222</v>
      </c>
      <c r="AU2900" s="238" t="s">
        <v>83</v>
      </c>
      <c r="AV2900" s="13" t="s">
        <v>81</v>
      </c>
      <c r="AW2900" s="13" t="s">
        <v>34</v>
      </c>
      <c r="AX2900" s="13" t="s">
        <v>74</v>
      </c>
      <c r="AY2900" s="238" t="s">
        <v>213</v>
      </c>
    </row>
    <row r="2901" s="14" customFormat="1">
      <c r="A2901" s="14"/>
      <c r="B2901" s="239"/>
      <c r="C2901" s="240"/>
      <c r="D2901" s="230" t="s">
        <v>222</v>
      </c>
      <c r="E2901" s="241" t="s">
        <v>19</v>
      </c>
      <c r="F2901" s="242" t="s">
        <v>3880</v>
      </c>
      <c r="G2901" s="240"/>
      <c r="H2901" s="243">
        <v>365.43099999999998</v>
      </c>
      <c r="I2901" s="244"/>
      <c r="J2901" s="240"/>
      <c r="K2901" s="240"/>
      <c r="L2901" s="245"/>
      <c r="M2901" s="246"/>
      <c r="N2901" s="247"/>
      <c r="O2901" s="247"/>
      <c r="P2901" s="247"/>
      <c r="Q2901" s="247"/>
      <c r="R2901" s="247"/>
      <c r="S2901" s="247"/>
      <c r="T2901" s="248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T2901" s="249" t="s">
        <v>222</v>
      </c>
      <c r="AU2901" s="249" t="s">
        <v>83</v>
      </c>
      <c r="AV2901" s="14" t="s">
        <v>83</v>
      </c>
      <c r="AW2901" s="14" t="s">
        <v>34</v>
      </c>
      <c r="AX2901" s="14" t="s">
        <v>74</v>
      </c>
      <c r="AY2901" s="249" t="s">
        <v>213</v>
      </c>
    </row>
    <row r="2902" s="14" customFormat="1">
      <c r="A2902" s="14"/>
      <c r="B2902" s="239"/>
      <c r="C2902" s="240"/>
      <c r="D2902" s="230" t="s">
        <v>222</v>
      </c>
      <c r="E2902" s="241" t="s">
        <v>19</v>
      </c>
      <c r="F2902" s="242" t="s">
        <v>3881</v>
      </c>
      <c r="G2902" s="240"/>
      <c r="H2902" s="243">
        <v>438.56599999999997</v>
      </c>
      <c r="I2902" s="244"/>
      <c r="J2902" s="240"/>
      <c r="K2902" s="240"/>
      <c r="L2902" s="245"/>
      <c r="M2902" s="246"/>
      <c r="N2902" s="247"/>
      <c r="O2902" s="247"/>
      <c r="P2902" s="247"/>
      <c r="Q2902" s="247"/>
      <c r="R2902" s="247"/>
      <c r="S2902" s="247"/>
      <c r="T2902" s="248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49" t="s">
        <v>222</v>
      </c>
      <c r="AU2902" s="249" t="s">
        <v>83</v>
      </c>
      <c r="AV2902" s="14" t="s">
        <v>83</v>
      </c>
      <c r="AW2902" s="14" t="s">
        <v>34</v>
      </c>
      <c r="AX2902" s="14" t="s">
        <v>74</v>
      </c>
      <c r="AY2902" s="249" t="s">
        <v>213</v>
      </c>
    </row>
    <row r="2903" s="15" customFormat="1">
      <c r="A2903" s="15"/>
      <c r="B2903" s="250"/>
      <c r="C2903" s="251"/>
      <c r="D2903" s="230" t="s">
        <v>222</v>
      </c>
      <c r="E2903" s="252" t="s">
        <v>19</v>
      </c>
      <c r="F2903" s="253" t="s">
        <v>228</v>
      </c>
      <c r="G2903" s="251"/>
      <c r="H2903" s="254">
        <v>803.99699999999996</v>
      </c>
      <c r="I2903" s="255"/>
      <c r="J2903" s="251"/>
      <c r="K2903" s="251"/>
      <c r="L2903" s="256"/>
      <c r="M2903" s="257"/>
      <c r="N2903" s="258"/>
      <c r="O2903" s="258"/>
      <c r="P2903" s="258"/>
      <c r="Q2903" s="258"/>
      <c r="R2903" s="258"/>
      <c r="S2903" s="258"/>
      <c r="T2903" s="259"/>
      <c r="U2903" s="15"/>
      <c r="V2903" s="15"/>
      <c r="W2903" s="15"/>
      <c r="X2903" s="15"/>
      <c r="Y2903" s="15"/>
      <c r="Z2903" s="15"/>
      <c r="AA2903" s="15"/>
      <c r="AB2903" s="15"/>
      <c r="AC2903" s="15"/>
      <c r="AD2903" s="15"/>
      <c r="AE2903" s="15"/>
      <c r="AT2903" s="260" t="s">
        <v>222</v>
      </c>
      <c r="AU2903" s="260" t="s">
        <v>83</v>
      </c>
      <c r="AV2903" s="15" t="s">
        <v>220</v>
      </c>
      <c r="AW2903" s="15" t="s">
        <v>34</v>
      </c>
      <c r="AX2903" s="15" t="s">
        <v>81</v>
      </c>
      <c r="AY2903" s="260" t="s">
        <v>213</v>
      </c>
    </row>
    <row r="2904" s="2" customFormat="1" ht="21.75" customHeight="1">
      <c r="A2904" s="40"/>
      <c r="B2904" s="41"/>
      <c r="C2904" s="215" t="s">
        <v>3895</v>
      </c>
      <c r="D2904" s="215" t="s">
        <v>215</v>
      </c>
      <c r="E2904" s="216" t="s">
        <v>3896</v>
      </c>
      <c r="F2904" s="217" t="s">
        <v>3897</v>
      </c>
      <c r="G2904" s="218" t="s">
        <v>236</v>
      </c>
      <c r="H2904" s="219">
        <v>6.4260000000000002</v>
      </c>
      <c r="I2904" s="220"/>
      <c r="J2904" s="221">
        <f>ROUND(I2904*H2904,2)</f>
        <v>0</v>
      </c>
      <c r="K2904" s="217" t="s">
        <v>219</v>
      </c>
      <c r="L2904" s="46"/>
      <c r="M2904" s="222" t="s">
        <v>19</v>
      </c>
      <c r="N2904" s="223" t="s">
        <v>45</v>
      </c>
      <c r="O2904" s="86"/>
      <c r="P2904" s="224">
        <f>O2904*H2904</f>
        <v>0</v>
      </c>
      <c r="Q2904" s="224">
        <v>6.9999999999999994E-05</v>
      </c>
      <c r="R2904" s="224">
        <f>Q2904*H2904</f>
        <v>0.00044981999999999997</v>
      </c>
      <c r="S2904" s="224">
        <v>0</v>
      </c>
      <c r="T2904" s="225">
        <f>S2904*H2904</f>
        <v>0</v>
      </c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R2904" s="226" t="s">
        <v>309</v>
      </c>
      <c r="AT2904" s="226" t="s">
        <v>215</v>
      </c>
      <c r="AU2904" s="226" t="s">
        <v>83</v>
      </c>
      <c r="AY2904" s="19" t="s">
        <v>213</v>
      </c>
      <c r="BE2904" s="227">
        <f>IF(N2904="základní",J2904,0)</f>
        <v>0</v>
      </c>
      <c r="BF2904" s="227">
        <f>IF(N2904="snížená",J2904,0)</f>
        <v>0</v>
      </c>
      <c r="BG2904" s="227">
        <f>IF(N2904="zákl. přenesená",J2904,0)</f>
        <v>0</v>
      </c>
      <c r="BH2904" s="227">
        <f>IF(N2904="sníž. přenesená",J2904,0)</f>
        <v>0</v>
      </c>
      <c r="BI2904" s="227">
        <f>IF(N2904="nulová",J2904,0)</f>
        <v>0</v>
      </c>
      <c r="BJ2904" s="19" t="s">
        <v>81</v>
      </c>
      <c r="BK2904" s="227">
        <f>ROUND(I2904*H2904,2)</f>
        <v>0</v>
      </c>
      <c r="BL2904" s="19" t="s">
        <v>309</v>
      </c>
      <c r="BM2904" s="226" t="s">
        <v>3898</v>
      </c>
    </row>
    <row r="2905" s="13" customFormat="1">
      <c r="A2905" s="13"/>
      <c r="B2905" s="228"/>
      <c r="C2905" s="229"/>
      <c r="D2905" s="230" t="s">
        <v>222</v>
      </c>
      <c r="E2905" s="231" t="s">
        <v>19</v>
      </c>
      <c r="F2905" s="232" t="s">
        <v>271</v>
      </c>
      <c r="G2905" s="229"/>
      <c r="H2905" s="231" t="s">
        <v>19</v>
      </c>
      <c r="I2905" s="233"/>
      <c r="J2905" s="229"/>
      <c r="K2905" s="229"/>
      <c r="L2905" s="234"/>
      <c r="M2905" s="235"/>
      <c r="N2905" s="236"/>
      <c r="O2905" s="236"/>
      <c r="P2905" s="236"/>
      <c r="Q2905" s="236"/>
      <c r="R2905" s="236"/>
      <c r="S2905" s="236"/>
      <c r="T2905" s="237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38" t="s">
        <v>222</v>
      </c>
      <c r="AU2905" s="238" t="s">
        <v>83</v>
      </c>
      <c r="AV2905" s="13" t="s">
        <v>81</v>
      </c>
      <c r="AW2905" s="13" t="s">
        <v>34</v>
      </c>
      <c r="AX2905" s="13" t="s">
        <v>74</v>
      </c>
      <c r="AY2905" s="238" t="s">
        <v>213</v>
      </c>
    </row>
    <row r="2906" s="14" customFormat="1">
      <c r="A2906" s="14"/>
      <c r="B2906" s="239"/>
      <c r="C2906" s="240"/>
      <c r="D2906" s="230" t="s">
        <v>222</v>
      </c>
      <c r="E2906" s="241" t="s">
        <v>19</v>
      </c>
      <c r="F2906" s="242" t="s">
        <v>3899</v>
      </c>
      <c r="G2906" s="240"/>
      <c r="H2906" s="243">
        <v>6.4260000000000002</v>
      </c>
      <c r="I2906" s="244"/>
      <c r="J2906" s="240"/>
      <c r="K2906" s="240"/>
      <c r="L2906" s="245"/>
      <c r="M2906" s="246"/>
      <c r="N2906" s="247"/>
      <c r="O2906" s="247"/>
      <c r="P2906" s="247"/>
      <c r="Q2906" s="247"/>
      <c r="R2906" s="247"/>
      <c r="S2906" s="247"/>
      <c r="T2906" s="248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49" t="s">
        <v>222</v>
      </c>
      <c r="AU2906" s="249" t="s">
        <v>83</v>
      </c>
      <c r="AV2906" s="14" t="s">
        <v>83</v>
      </c>
      <c r="AW2906" s="14" t="s">
        <v>34</v>
      </c>
      <c r="AX2906" s="14" t="s">
        <v>81</v>
      </c>
      <c r="AY2906" s="249" t="s">
        <v>213</v>
      </c>
    </row>
    <row r="2907" s="2" customFormat="1" ht="21.75" customHeight="1">
      <c r="A2907" s="40"/>
      <c r="B2907" s="41"/>
      <c r="C2907" s="215" t="s">
        <v>3900</v>
      </c>
      <c r="D2907" s="215" t="s">
        <v>215</v>
      </c>
      <c r="E2907" s="216" t="s">
        <v>3896</v>
      </c>
      <c r="F2907" s="217" t="s">
        <v>3897</v>
      </c>
      <c r="G2907" s="218" t="s">
        <v>236</v>
      </c>
      <c r="H2907" s="219">
        <v>6.4260000000000002</v>
      </c>
      <c r="I2907" s="220"/>
      <c r="J2907" s="221">
        <f>ROUND(I2907*H2907,2)</f>
        <v>0</v>
      </c>
      <c r="K2907" s="217" t="s">
        <v>219</v>
      </c>
      <c r="L2907" s="46"/>
      <c r="M2907" s="222" t="s">
        <v>19</v>
      </c>
      <c r="N2907" s="223" t="s">
        <v>45</v>
      </c>
      <c r="O2907" s="86"/>
      <c r="P2907" s="224">
        <f>O2907*H2907</f>
        <v>0</v>
      </c>
      <c r="Q2907" s="224">
        <v>6.9999999999999994E-05</v>
      </c>
      <c r="R2907" s="224">
        <f>Q2907*H2907</f>
        <v>0.00044981999999999997</v>
      </c>
      <c r="S2907" s="224">
        <v>0</v>
      </c>
      <c r="T2907" s="225">
        <f>S2907*H2907</f>
        <v>0</v>
      </c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R2907" s="226" t="s">
        <v>309</v>
      </c>
      <c r="AT2907" s="226" t="s">
        <v>215</v>
      </c>
      <c r="AU2907" s="226" t="s">
        <v>83</v>
      </c>
      <c r="AY2907" s="19" t="s">
        <v>213</v>
      </c>
      <c r="BE2907" s="227">
        <f>IF(N2907="základní",J2907,0)</f>
        <v>0</v>
      </c>
      <c r="BF2907" s="227">
        <f>IF(N2907="snížená",J2907,0)</f>
        <v>0</v>
      </c>
      <c r="BG2907" s="227">
        <f>IF(N2907="zákl. přenesená",J2907,0)</f>
        <v>0</v>
      </c>
      <c r="BH2907" s="227">
        <f>IF(N2907="sníž. přenesená",J2907,0)</f>
        <v>0</v>
      </c>
      <c r="BI2907" s="227">
        <f>IF(N2907="nulová",J2907,0)</f>
        <v>0</v>
      </c>
      <c r="BJ2907" s="19" t="s">
        <v>81</v>
      </c>
      <c r="BK2907" s="227">
        <f>ROUND(I2907*H2907,2)</f>
        <v>0</v>
      </c>
      <c r="BL2907" s="19" t="s">
        <v>309</v>
      </c>
      <c r="BM2907" s="226" t="s">
        <v>3901</v>
      </c>
    </row>
    <row r="2908" s="13" customFormat="1">
      <c r="A2908" s="13"/>
      <c r="B2908" s="228"/>
      <c r="C2908" s="229"/>
      <c r="D2908" s="230" t="s">
        <v>222</v>
      </c>
      <c r="E2908" s="231" t="s">
        <v>19</v>
      </c>
      <c r="F2908" s="232" t="s">
        <v>271</v>
      </c>
      <c r="G2908" s="229"/>
      <c r="H2908" s="231" t="s">
        <v>19</v>
      </c>
      <c r="I2908" s="233"/>
      <c r="J2908" s="229"/>
      <c r="K2908" s="229"/>
      <c r="L2908" s="234"/>
      <c r="M2908" s="235"/>
      <c r="N2908" s="236"/>
      <c r="O2908" s="236"/>
      <c r="P2908" s="236"/>
      <c r="Q2908" s="236"/>
      <c r="R2908" s="236"/>
      <c r="S2908" s="236"/>
      <c r="T2908" s="237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38" t="s">
        <v>222</v>
      </c>
      <c r="AU2908" s="238" t="s">
        <v>83</v>
      </c>
      <c r="AV2908" s="13" t="s">
        <v>81</v>
      </c>
      <c r="AW2908" s="13" t="s">
        <v>34</v>
      </c>
      <c r="AX2908" s="13" t="s">
        <v>74</v>
      </c>
      <c r="AY2908" s="238" t="s">
        <v>213</v>
      </c>
    </row>
    <row r="2909" s="14" customFormat="1">
      <c r="A2909" s="14"/>
      <c r="B2909" s="239"/>
      <c r="C2909" s="240"/>
      <c r="D2909" s="230" t="s">
        <v>222</v>
      </c>
      <c r="E2909" s="241" t="s">
        <v>19</v>
      </c>
      <c r="F2909" s="242" t="s">
        <v>3902</v>
      </c>
      <c r="G2909" s="240"/>
      <c r="H2909" s="243">
        <v>6.4260000000000002</v>
      </c>
      <c r="I2909" s="244"/>
      <c r="J2909" s="240"/>
      <c r="K2909" s="240"/>
      <c r="L2909" s="245"/>
      <c r="M2909" s="246"/>
      <c r="N2909" s="247"/>
      <c r="O2909" s="247"/>
      <c r="P2909" s="247"/>
      <c r="Q2909" s="247"/>
      <c r="R2909" s="247"/>
      <c r="S2909" s="247"/>
      <c r="T2909" s="248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49" t="s">
        <v>222</v>
      </c>
      <c r="AU2909" s="249" t="s">
        <v>83</v>
      </c>
      <c r="AV2909" s="14" t="s">
        <v>83</v>
      </c>
      <c r="AW2909" s="14" t="s">
        <v>34</v>
      </c>
      <c r="AX2909" s="14" t="s">
        <v>81</v>
      </c>
      <c r="AY2909" s="249" t="s">
        <v>213</v>
      </c>
    </row>
    <row r="2910" s="2" customFormat="1" ht="16.5" customHeight="1">
      <c r="A2910" s="40"/>
      <c r="B2910" s="41"/>
      <c r="C2910" s="215" t="s">
        <v>3903</v>
      </c>
      <c r="D2910" s="215" t="s">
        <v>215</v>
      </c>
      <c r="E2910" s="216" t="s">
        <v>3904</v>
      </c>
      <c r="F2910" s="217" t="s">
        <v>3905</v>
      </c>
      <c r="G2910" s="218" t="s">
        <v>236</v>
      </c>
      <c r="H2910" s="219">
        <v>6.4260000000000002</v>
      </c>
      <c r="I2910" s="220"/>
      <c r="J2910" s="221">
        <f>ROUND(I2910*H2910,2)</f>
        <v>0</v>
      </c>
      <c r="K2910" s="217" t="s">
        <v>219</v>
      </c>
      <c r="L2910" s="46"/>
      <c r="M2910" s="222" t="s">
        <v>19</v>
      </c>
      <c r="N2910" s="223" t="s">
        <v>45</v>
      </c>
      <c r="O2910" s="86"/>
      <c r="P2910" s="224">
        <f>O2910*H2910</f>
        <v>0</v>
      </c>
      <c r="Q2910" s="224">
        <v>0</v>
      </c>
      <c r="R2910" s="224">
        <f>Q2910*H2910</f>
        <v>0</v>
      </c>
      <c r="S2910" s="224">
        <v>0</v>
      </c>
      <c r="T2910" s="225">
        <f>S2910*H2910</f>
        <v>0</v>
      </c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R2910" s="226" t="s">
        <v>309</v>
      </c>
      <c r="AT2910" s="226" t="s">
        <v>215</v>
      </c>
      <c r="AU2910" s="226" t="s">
        <v>83</v>
      </c>
      <c r="AY2910" s="19" t="s">
        <v>213</v>
      </c>
      <c r="BE2910" s="227">
        <f>IF(N2910="základní",J2910,0)</f>
        <v>0</v>
      </c>
      <c r="BF2910" s="227">
        <f>IF(N2910="snížená",J2910,0)</f>
        <v>0</v>
      </c>
      <c r="BG2910" s="227">
        <f>IF(N2910="zákl. přenesená",J2910,0)</f>
        <v>0</v>
      </c>
      <c r="BH2910" s="227">
        <f>IF(N2910="sníž. přenesená",J2910,0)</f>
        <v>0</v>
      </c>
      <c r="BI2910" s="227">
        <f>IF(N2910="nulová",J2910,0)</f>
        <v>0</v>
      </c>
      <c r="BJ2910" s="19" t="s">
        <v>81</v>
      </c>
      <c r="BK2910" s="227">
        <f>ROUND(I2910*H2910,2)</f>
        <v>0</v>
      </c>
      <c r="BL2910" s="19" t="s">
        <v>309</v>
      </c>
      <c r="BM2910" s="226" t="s">
        <v>3906</v>
      </c>
    </row>
    <row r="2911" s="13" customFormat="1">
      <c r="A2911" s="13"/>
      <c r="B2911" s="228"/>
      <c r="C2911" s="229"/>
      <c r="D2911" s="230" t="s">
        <v>222</v>
      </c>
      <c r="E2911" s="231" t="s">
        <v>19</v>
      </c>
      <c r="F2911" s="232" t="s">
        <v>271</v>
      </c>
      <c r="G2911" s="229"/>
      <c r="H2911" s="231" t="s">
        <v>19</v>
      </c>
      <c r="I2911" s="233"/>
      <c r="J2911" s="229"/>
      <c r="K2911" s="229"/>
      <c r="L2911" s="234"/>
      <c r="M2911" s="235"/>
      <c r="N2911" s="236"/>
      <c r="O2911" s="236"/>
      <c r="P2911" s="236"/>
      <c r="Q2911" s="236"/>
      <c r="R2911" s="236"/>
      <c r="S2911" s="236"/>
      <c r="T2911" s="237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38" t="s">
        <v>222</v>
      </c>
      <c r="AU2911" s="238" t="s">
        <v>83</v>
      </c>
      <c r="AV2911" s="13" t="s">
        <v>81</v>
      </c>
      <c r="AW2911" s="13" t="s">
        <v>34</v>
      </c>
      <c r="AX2911" s="13" t="s">
        <v>74</v>
      </c>
      <c r="AY2911" s="238" t="s">
        <v>213</v>
      </c>
    </row>
    <row r="2912" s="14" customFormat="1">
      <c r="A2912" s="14"/>
      <c r="B2912" s="239"/>
      <c r="C2912" s="240"/>
      <c r="D2912" s="230" t="s">
        <v>222</v>
      </c>
      <c r="E2912" s="241" t="s">
        <v>19</v>
      </c>
      <c r="F2912" s="242" t="s">
        <v>3902</v>
      </c>
      <c r="G2912" s="240"/>
      <c r="H2912" s="243">
        <v>6.4260000000000002</v>
      </c>
      <c r="I2912" s="244"/>
      <c r="J2912" s="240"/>
      <c r="K2912" s="240"/>
      <c r="L2912" s="245"/>
      <c r="M2912" s="246"/>
      <c r="N2912" s="247"/>
      <c r="O2912" s="247"/>
      <c r="P2912" s="247"/>
      <c r="Q2912" s="247"/>
      <c r="R2912" s="247"/>
      <c r="S2912" s="247"/>
      <c r="T2912" s="248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T2912" s="249" t="s">
        <v>222</v>
      </c>
      <c r="AU2912" s="249" t="s">
        <v>83</v>
      </c>
      <c r="AV2912" s="14" t="s">
        <v>83</v>
      </c>
      <c r="AW2912" s="14" t="s">
        <v>34</v>
      </c>
      <c r="AX2912" s="14" t="s">
        <v>81</v>
      </c>
      <c r="AY2912" s="249" t="s">
        <v>213</v>
      </c>
    </row>
    <row r="2913" s="2" customFormat="1" ht="16.5" customHeight="1">
      <c r="A2913" s="40"/>
      <c r="B2913" s="41"/>
      <c r="C2913" s="215" t="s">
        <v>3907</v>
      </c>
      <c r="D2913" s="215" t="s">
        <v>215</v>
      </c>
      <c r="E2913" s="216" t="s">
        <v>3908</v>
      </c>
      <c r="F2913" s="217" t="s">
        <v>3909</v>
      </c>
      <c r="G2913" s="218" t="s">
        <v>236</v>
      </c>
      <c r="H2913" s="219">
        <v>6.4260000000000002</v>
      </c>
      <c r="I2913" s="220"/>
      <c r="J2913" s="221">
        <f>ROUND(I2913*H2913,2)</f>
        <v>0</v>
      </c>
      <c r="K2913" s="217" t="s">
        <v>219</v>
      </c>
      <c r="L2913" s="46"/>
      <c r="M2913" s="222" t="s">
        <v>19</v>
      </c>
      <c r="N2913" s="223" t="s">
        <v>45</v>
      </c>
      <c r="O2913" s="86"/>
      <c r="P2913" s="224">
        <f>O2913*H2913</f>
        <v>0</v>
      </c>
      <c r="Q2913" s="224">
        <v>0.00013999999999999999</v>
      </c>
      <c r="R2913" s="224">
        <f>Q2913*H2913</f>
        <v>0.00089963999999999994</v>
      </c>
      <c r="S2913" s="224">
        <v>0</v>
      </c>
      <c r="T2913" s="225">
        <f>S2913*H2913</f>
        <v>0</v>
      </c>
      <c r="U2913" s="40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R2913" s="226" t="s">
        <v>309</v>
      </c>
      <c r="AT2913" s="226" t="s">
        <v>215</v>
      </c>
      <c r="AU2913" s="226" t="s">
        <v>83</v>
      </c>
      <c r="AY2913" s="19" t="s">
        <v>213</v>
      </c>
      <c r="BE2913" s="227">
        <f>IF(N2913="základní",J2913,0)</f>
        <v>0</v>
      </c>
      <c r="BF2913" s="227">
        <f>IF(N2913="snížená",J2913,0)</f>
        <v>0</v>
      </c>
      <c r="BG2913" s="227">
        <f>IF(N2913="zákl. přenesená",J2913,0)</f>
        <v>0</v>
      </c>
      <c r="BH2913" s="227">
        <f>IF(N2913="sníž. přenesená",J2913,0)</f>
        <v>0</v>
      </c>
      <c r="BI2913" s="227">
        <f>IF(N2913="nulová",J2913,0)</f>
        <v>0</v>
      </c>
      <c r="BJ2913" s="19" t="s">
        <v>81</v>
      </c>
      <c r="BK2913" s="227">
        <f>ROUND(I2913*H2913,2)</f>
        <v>0</v>
      </c>
      <c r="BL2913" s="19" t="s">
        <v>309</v>
      </c>
      <c r="BM2913" s="226" t="s">
        <v>3910</v>
      </c>
    </row>
    <row r="2914" s="13" customFormat="1">
      <c r="A2914" s="13"/>
      <c r="B2914" s="228"/>
      <c r="C2914" s="229"/>
      <c r="D2914" s="230" t="s">
        <v>222</v>
      </c>
      <c r="E2914" s="231" t="s">
        <v>19</v>
      </c>
      <c r="F2914" s="232" t="s">
        <v>271</v>
      </c>
      <c r="G2914" s="229"/>
      <c r="H2914" s="231" t="s">
        <v>19</v>
      </c>
      <c r="I2914" s="233"/>
      <c r="J2914" s="229"/>
      <c r="K2914" s="229"/>
      <c r="L2914" s="234"/>
      <c r="M2914" s="235"/>
      <c r="N2914" s="236"/>
      <c r="O2914" s="236"/>
      <c r="P2914" s="236"/>
      <c r="Q2914" s="236"/>
      <c r="R2914" s="236"/>
      <c r="S2914" s="236"/>
      <c r="T2914" s="237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T2914" s="238" t="s">
        <v>222</v>
      </c>
      <c r="AU2914" s="238" t="s">
        <v>83</v>
      </c>
      <c r="AV2914" s="13" t="s">
        <v>81</v>
      </c>
      <c r="AW2914" s="13" t="s">
        <v>34</v>
      </c>
      <c r="AX2914" s="13" t="s">
        <v>74</v>
      </c>
      <c r="AY2914" s="238" t="s">
        <v>213</v>
      </c>
    </row>
    <row r="2915" s="14" customFormat="1">
      <c r="A2915" s="14"/>
      <c r="B2915" s="239"/>
      <c r="C2915" s="240"/>
      <c r="D2915" s="230" t="s">
        <v>222</v>
      </c>
      <c r="E2915" s="241" t="s">
        <v>19</v>
      </c>
      <c r="F2915" s="242" t="s">
        <v>3902</v>
      </c>
      <c r="G2915" s="240"/>
      <c r="H2915" s="243">
        <v>6.4260000000000002</v>
      </c>
      <c r="I2915" s="244"/>
      <c r="J2915" s="240"/>
      <c r="K2915" s="240"/>
      <c r="L2915" s="245"/>
      <c r="M2915" s="246"/>
      <c r="N2915" s="247"/>
      <c r="O2915" s="247"/>
      <c r="P2915" s="247"/>
      <c r="Q2915" s="247"/>
      <c r="R2915" s="247"/>
      <c r="S2915" s="247"/>
      <c r="T2915" s="248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T2915" s="249" t="s">
        <v>222</v>
      </c>
      <c r="AU2915" s="249" t="s">
        <v>83</v>
      </c>
      <c r="AV2915" s="14" t="s">
        <v>83</v>
      </c>
      <c r="AW2915" s="14" t="s">
        <v>34</v>
      </c>
      <c r="AX2915" s="14" t="s">
        <v>81</v>
      </c>
      <c r="AY2915" s="249" t="s">
        <v>213</v>
      </c>
    </row>
    <row r="2916" s="2" customFormat="1" ht="16.5" customHeight="1">
      <c r="A2916" s="40"/>
      <c r="B2916" s="41"/>
      <c r="C2916" s="215" t="s">
        <v>3911</v>
      </c>
      <c r="D2916" s="215" t="s">
        <v>215</v>
      </c>
      <c r="E2916" s="216" t="s">
        <v>3912</v>
      </c>
      <c r="F2916" s="217" t="s">
        <v>3913</v>
      </c>
      <c r="G2916" s="218" t="s">
        <v>236</v>
      </c>
      <c r="H2916" s="219">
        <v>35.402000000000001</v>
      </c>
      <c r="I2916" s="220"/>
      <c r="J2916" s="221">
        <f>ROUND(I2916*H2916,2)</f>
        <v>0</v>
      </c>
      <c r="K2916" s="217" t="s">
        <v>219</v>
      </c>
      <c r="L2916" s="46"/>
      <c r="M2916" s="222" t="s">
        <v>19</v>
      </c>
      <c r="N2916" s="223" t="s">
        <v>45</v>
      </c>
      <c r="O2916" s="86"/>
      <c r="P2916" s="224">
        <f>O2916*H2916</f>
        <v>0</v>
      </c>
      <c r="Q2916" s="224">
        <v>9.0000000000000006E-05</v>
      </c>
      <c r="R2916" s="224">
        <f>Q2916*H2916</f>
        <v>0.0031861800000000003</v>
      </c>
      <c r="S2916" s="224">
        <v>0</v>
      </c>
      <c r="T2916" s="225">
        <f>S2916*H2916</f>
        <v>0</v>
      </c>
      <c r="U2916" s="40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R2916" s="226" t="s">
        <v>309</v>
      </c>
      <c r="AT2916" s="226" t="s">
        <v>215</v>
      </c>
      <c r="AU2916" s="226" t="s">
        <v>83</v>
      </c>
      <c r="AY2916" s="19" t="s">
        <v>213</v>
      </c>
      <c r="BE2916" s="227">
        <f>IF(N2916="základní",J2916,0)</f>
        <v>0</v>
      </c>
      <c r="BF2916" s="227">
        <f>IF(N2916="snížená",J2916,0)</f>
        <v>0</v>
      </c>
      <c r="BG2916" s="227">
        <f>IF(N2916="zákl. přenesená",J2916,0)</f>
        <v>0</v>
      </c>
      <c r="BH2916" s="227">
        <f>IF(N2916="sníž. přenesená",J2916,0)</f>
        <v>0</v>
      </c>
      <c r="BI2916" s="227">
        <f>IF(N2916="nulová",J2916,0)</f>
        <v>0</v>
      </c>
      <c r="BJ2916" s="19" t="s">
        <v>81</v>
      </c>
      <c r="BK2916" s="227">
        <f>ROUND(I2916*H2916,2)</f>
        <v>0</v>
      </c>
      <c r="BL2916" s="19" t="s">
        <v>309</v>
      </c>
      <c r="BM2916" s="226" t="s">
        <v>3914</v>
      </c>
    </row>
    <row r="2917" s="13" customFormat="1">
      <c r="A2917" s="13"/>
      <c r="B2917" s="228"/>
      <c r="C2917" s="229"/>
      <c r="D2917" s="230" t="s">
        <v>222</v>
      </c>
      <c r="E2917" s="231" t="s">
        <v>19</v>
      </c>
      <c r="F2917" s="232" t="s">
        <v>271</v>
      </c>
      <c r="G2917" s="229"/>
      <c r="H2917" s="231" t="s">
        <v>19</v>
      </c>
      <c r="I2917" s="233"/>
      <c r="J2917" s="229"/>
      <c r="K2917" s="229"/>
      <c r="L2917" s="234"/>
      <c r="M2917" s="235"/>
      <c r="N2917" s="236"/>
      <c r="O2917" s="236"/>
      <c r="P2917" s="236"/>
      <c r="Q2917" s="236"/>
      <c r="R2917" s="236"/>
      <c r="S2917" s="236"/>
      <c r="T2917" s="237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38" t="s">
        <v>222</v>
      </c>
      <c r="AU2917" s="238" t="s">
        <v>83</v>
      </c>
      <c r="AV2917" s="13" t="s">
        <v>81</v>
      </c>
      <c r="AW2917" s="13" t="s">
        <v>34</v>
      </c>
      <c r="AX2917" s="13" t="s">
        <v>74</v>
      </c>
      <c r="AY2917" s="238" t="s">
        <v>213</v>
      </c>
    </row>
    <row r="2918" s="14" customFormat="1">
      <c r="A2918" s="14"/>
      <c r="B2918" s="239"/>
      <c r="C2918" s="240"/>
      <c r="D2918" s="230" t="s">
        <v>222</v>
      </c>
      <c r="E2918" s="241" t="s">
        <v>19</v>
      </c>
      <c r="F2918" s="242" t="s">
        <v>3915</v>
      </c>
      <c r="G2918" s="240"/>
      <c r="H2918" s="243">
        <v>12.852</v>
      </c>
      <c r="I2918" s="244"/>
      <c r="J2918" s="240"/>
      <c r="K2918" s="240"/>
      <c r="L2918" s="245"/>
      <c r="M2918" s="246"/>
      <c r="N2918" s="247"/>
      <c r="O2918" s="247"/>
      <c r="P2918" s="247"/>
      <c r="Q2918" s="247"/>
      <c r="R2918" s="247"/>
      <c r="S2918" s="247"/>
      <c r="T2918" s="248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49" t="s">
        <v>222</v>
      </c>
      <c r="AU2918" s="249" t="s">
        <v>83</v>
      </c>
      <c r="AV2918" s="14" t="s">
        <v>83</v>
      </c>
      <c r="AW2918" s="14" t="s">
        <v>34</v>
      </c>
      <c r="AX2918" s="14" t="s">
        <v>74</v>
      </c>
      <c r="AY2918" s="249" t="s">
        <v>213</v>
      </c>
    </row>
    <row r="2919" s="16" customFormat="1">
      <c r="A2919" s="16"/>
      <c r="B2919" s="261"/>
      <c r="C2919" s="262"/>
      <c r="D2919" s="230" t="s">
        <v>222</v>
      </c>
      <c r="E2919" s="263" t="s">
        <v>19</v>
      </c>
      <c r="F2919" s="264" t="s">
        <v>299</v>
      </c>
      <c r="G2919" s="262"/>
      <c r="H2919" s="265">
        <v>12.852</v>
      </c>
      <c r="I2919" s="266"/>
      <c r="J2919" s="262"/>
      <c r="K2919" s="262"/>
      <c r="L2919" s="267"/>
      <c r="M2919" s="268"/>
      <c r="N2919" s="269"/>
      <c r="O2919" s="269"/>
      <c r="P2919" s="269"/>
      <c r="Q2919" s="269"/>
      <c r="R2919" s="269"/>
      <c r="S2919" s="269"/>
      <c r="T2919" s="270"/>
      <c r="U2919" s="16"/>
      <c r="V2919" s="16"/>
      <c r="W2919" s="16"/>
      <c r="X2919" s="16"/>
      <c r="Y2919" s="16"/>
      <c r="Z2919" s="16"/>
      <c r="AA2919" s="16"/>
      <c r="AB2919" s="16"/>
      <c r="AC2919" s="16"/>
      <c r="AD2919" s="16"/>
      <c r="AE2919" s="16"/>
      <c r="AT2919" s="271" t="s">
        <v>222</v>
      </c>
      <c r="AU2919" s="271" t="s">
        <v>83</v>
      </c>
      <c r="AV2919" s="16" t="s">
        <v>106</v>
      </c>
      <c r="AW2919" s="16" t="s">
        <v>34</v>
      </c>
      <c r="AX2919" s="16" t="s">
        <v>74</v>
      </c>
      <c r="AY2919" s="271" t="s">
        <v>213</v>
      </c>
    </row>
    <row r="2920" s="13" customFormat="1">
      <c r="A2920" s="13"/>
      <c r="B2920" s="228"/>
      <c r="C2920" s="229"/>
      <c r="D2920" s="230" t="s">
        <v>222</v>
      </c>
      <c r="E2920" s="231" t="s">
        <v>19</v>
      </c>
      <c r="F2920" s="232" t="s">
        <v>3916</v>
      </c>
      <c r="G2920" s="229"/>
      <c r="H2920" s="231" t="s">
        <v>19</v>
      </c>
      <c r="I2920" s="233"/>
      <c r="J2920" s="229"/>
      <c r="K2920" s="229"/>
      <c r="L2920" s="234"/>
      <c r="M2920" s="235"/>
      <c r="N2920" s="236"/>
      <c r="O2920" s="236"/>
      <c r="P2920" s="236"/>
      <c r="Q2920" s="236"/>
      <c r="R2920" s="236"/>
      <c r="S2920" s="236"/>
      <c r="T2920" s="237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38" t="s">
        <v>222</v>
      </c>
      <c r="AU2920" s="238" t="s">
        <v>83</v>
      </c>
      <c r="AV2920" s="13" t="s">
        <v>81</v>
      </c>
      <c r="AW2920" s="13" t="s">
        <v>34</v>
      </c>
      <c r="AX2920" s="13" t="s">
        <v>74</v>
      </c>
      <c r="AY2920" s="238" t="s">
        <v>213</v>
      </c>
    </row>
    <row r="2921" s="14" customFormat="1">
      <c r="A2921" s="14"/>
      <c r="B2921" s="239"/>
      <c r="C2921" s="240"/>
      <c r="D2921" s="230" t="s">
        <v>222</v>
      </c>
      <c r="E2921" s="241" t="s">
        <v>19</v>
      </c>
      <c r="F2921" s="242" t="s">
        <v>3917</v>
      </c>
      <c r="G2921" s="240"/>
      <c r="H2921" s="243">
        <v>2.4500000000000002</v>
      </c>
      <c r="I2921" s="244"/>
      <c r="J2921" s="240"/>
      <c r="K2921" s="240"/>
      <c r="L2921" s="245"/>
      <c r="M2921" s="246"/>
      <c r="N2921" s="247"/>
      <c r="O2921" s="247"/>
      <c r="P2921" s="247"/>
      <c r="Q2921" s="247"/>
      <c r="R2921" s="247"/>
      <c r="S2921" s="247"/>
      <c r="T2921" s="248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T2921" s="249" t="s">
        <v>222</v>
      </c>
      <c r="AU2921" s="249" t="s">
        <v>83</v>
      </c>
      <c r="AV2921" s="14" t="s">
        <v>83</v>
      </c>
      <c r="AW2921" s="14" t="s">
        <v>34</v>
      </c>
      <c r="AX2921" s="14" t="s">
        <v>74</v>
      </c>
      <c r="AY2921" s="249" t="s">
        <v>213</v>
      </c>
    </row>
    <row r="2922" s="14" customFormat="1">
      <c r="A2922" s="14"/>
      <c r="B2922" s="239"/>
      <c r="C2922" s="240"/>
      <c r="D2922" s="230" t="s">
        <v>222</v>
      </c>
      <c r="E2922" s="241" t="s">
        <v>19</v>
      </c>
      <c r="F2922" s="242" t="s">
        <v>3918</v>
      </c>
      <c r="G2922" s="240"/>
      <c r="H2922" s="243">
        <v>2.5499999999999998</v>
      </c>
      <c r="I2922" s="244"/>
      <c r="J2922" s="240"/>
      <c r="K2922" s="240"/>
      <c r="L2922" s="245"/>
      <c r="M2922" s="246"/>
      <c r="N2922" s="247"/>
      <c r="O2922" s="247"/>
      <c r="P2922" s="247"/>
      <c r="Q2922" s="247"/>
      <c r="R2922" s="247"/>
      <c r="S2922" s="247"/>
      <c r="T2922" s="248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T2922" s="249" t="s">
        <v>222</v>
      </c>
      <c r="AU2922" s="249" t="s">
        <v>83</v>
      </c>
      <c r="AV2922" s="14" t="s">
        <v>83</v>
      </c>
      <c r="AW2922" s="14" t="s">
        <v>34</v>
      </c>
      <c r="AX2922" s="14" t="s">
        <v>74</v>
      </c>
      <c r="AY2922" s="249" t="s">
        <v>213</v>
      </c>
    </row>
    <row r="2923" s="14" customFormat="1">
      <c r="A2923" s="14"/>
      <c r="B2923" s="239"/>
      <c r="C2923" s="240"/>
      <c r="D2923" s="230" t="s">
        <v>222</v>
      </c>
      <c r="E2923" s="241" t="s">
        <v>19</v>
      </c>
      <c r="F2923" s="242" t="s">
        <v>3919</v>
      </c>
      <c r="G2923" s="240"/>
      <c r="H2923" s="243">
        <v>4.9000000000000004</v>
      </c>
      <c r="I2923" s="244"/>
      <c r="J2923" s="240"/>
      <c r="K2923" s="240"/>
      <c r="L2923" s="245"/>
      <c r="M2923" s="246"/>
      <c r="N2923" s="247"/>
      <c r="O2923" s="247"/>
      <c r="P2923" s="247"/>
      <c r="Q2923" s="247"/>
      <c r="R2923" s="247"/>
      <c r="S2923" s="247"/>
      <c r="T2923" s="248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T2923" s="249" t="s">
        <v>222</v>
      </c>
      <c r="AU2923" s="249" t="s">
        <v>83</v>
      </c>
      <c r="AV2923" s="14" t="s">
        <v>83</v>
      </c>
      <c r="AW2923" s="14" t="s">
        <v>34</v>
      </c>
      <c r="AX2923" s="14" t="s">
        <v>74</v>
      </c>
      <c r="AY2923" s="249" t="s">
        <v>213</v>
      </c>
    </row>
    <row r="2924" s="14" customFormat="1">
      <c r="A2924" s="14"/>
      <c r="B2924" s="239"/>
      <c r="C2924" s="240"/>
      <c r="D2924" s="230" t="s">
        <v>222</v>
      </c>
      <c r="E2924" s="241" t="s">
        <v>19</v>
      </c>
      <c r="F2924" s="242" t="s">
        <v>3920</v>
      </c>
      <c r="G2924" s="240"/>
      <c r="H2924" s="243">
        <v>2.5</v>
      </c>
      <c r="I2924" s="244"/>
      <c r="J2924" s="240"/>
      <c r="K2924" s="240"/>
      <c r="L2924" s="245"/>
      <c r="M2924" s="246"/>
      <c r="N2924" s="247"/>
      <c r="O2924" s="247"/>
      <c r="P2924" s="247"/>
      <c r="Q2924" s="247"/>
      <c r="R2924" s="247"/>
      <c r="S2924" s="247"/>
      <c r="T2924" s="248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T2924" s="249" t="s">
        <v>222</v>
      </c>
      <c r="AU2924" s="249" t="s">
        <v>83</v>
      </c>
      <c r="AV2924" s="14" t="s">
        <v>83</v>
      </c>
      <c r="AW2924" s="14" t="s">
        <v>34</v>
      </c>
      <c r="AX2924" s="14" t="s">
        <v>74</v>
      </c>
      <c r="AY2924" s="249" t="s">
        <v>213</v>
      </c>
    </row>
    <row r="2925" s="14" customFormat="1">
      <c r="A2925" s="14"/>
      <c r="B2925" s="239"/>
      <c r="C2925" s="240"/>
      <c r="D2925" s="230" t="s">
        <v>222</v>
      </c>
      <c r="E2925" s="241" t="s">
        <v>19</v>
      </c>
      <c r="F2925" s="242" t="s">
        <v>3921</v>
      </c>
      <c r="G2925" s="240"/>
      <c r="H2925" s="243">
        <v>2.5</v>
      </c>
      <c r="I2925" s="244"/>
      <c r="J2925" s="240"/>
      <c r="K2925" s="240"/>
      <c r="L2925" s="245"/>
      <c r="M2925" s="246"/>
      <c r="N2925" s="247"/>
      <c r="O2925" s="247"/>
      <c r="P2925" s="247"/>
      <c r="Q2925" s="247"/>
      <c r="R2925" s="247"/>
      <c r="S2925" s="247"/>
      <c r="T2925" s="248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T2925" s="249" t="s">
        <v>222</v>
      </c>
      <c r="AU2925" s="249" t="s">
        <v>83</v>
      </c>
      <c r="AV2925" s="14" t="s">
        <v>83</v>
      </c>
      <c r="AW2925" s="14" t="s">
        <v>34</v>
      </c>
      <c r="AX2925" s="14" t="s">
        <v>74</v>
      </c>
      <c r="AY2925" s="249" t="s">
        <v>213</v>
      </c>
    </row>
    <row r="2926" s="16" customFormat="1">
      <c r="A2926" s="16"/>
      <c r="B2926" s="261"/>
      <c r="C2926" s="262"/>
      <c r="D2926" s="230" t="s">
        <v>222</v>
      </c>
      <c r="E2926" s="263" t="s">
        <v>19</v>
      </c>
      <c r="F2926" s="264" t="s">
        <v>299</v>
      </c>
      <c r="G2926" s="262"/>
      <c r="H2926" s="265">
        <v>14.9</v>
      </c>
      <c r="I2926" s="266"/>
      <c r="J2926" s="262"/>
      <c r="K2926" s="262"/>
      <c r="L2926" s="267"/>
      <c r="M2926" s="268"/>
      <c r="N2926" s="269"/>
      <c r="O2926" s="269"/>
      <c r="P2926" s="269"/>
      <c r="Q2926" s="269"/>
      <c r="R2926" s="269"/>
      <c r="S2926" s="269"/>
      <c r="T2926" s="270"/>
      <c r="U2926" s="16"/>
      <c r="V2926" s="16"/>
      <c r="W2926" s="16"/>
      <c r="X2926" s="16"/>
      <c r="Y2926" s="16"/>
      <c r="Z2926" s="16"/>
      <c r="AA2926" s="16"/>
      <c r="AB2926" s="16"/>
      <c r="AC2926" s="16"/>
      <c r="AD2926" s="16"/>
      <c r="AE2926" s="16"/>
      <c r="AT2926" s="271" t="s">
        <v>222</v>
      </c>
      <c r="AU2926" s="271" t="s">
        <v>83</v>
      </c>
      <c r="AV2926" s="16" t="s">
        <v>106</v>
      </c>
      <c r="AW2926" s="16" t="s">
        <v>34</v>
      </c>
      <c r="AX2926" s="16" t="s">
        <v>74</v>
      </c>
      <c r="AY2926" s="271" t="s">
        <v>213</v>
      </c>
    </row>
    <row r="2927" s="14" customFormat="1">
      <c r="A2927" s="14"/>
      <c r="B2927" s="239"/>
      <c r="C2927" s="240"/>
      <c r="D2927" s="230" t="s">
        <v>222</v>
      </c>
      <c r="E2927" s="241" t="s">
        <v>19</v>
      </c>
      <c r="F2927" s="242" t="s">
        <v>3922</v>
      </c>
      <c r="G2927" s="240"/>
      <c r="H2927" s="243">
        <v>7.6500000000000004</v>
      </c>
      <c r="I2927" s="244"/>
      <c r="J2927" s="240"/>
      <c r="K2927" s="240"/>
      <c r="L2927" s="245"/>
      <c r="M2927" s="246"/>
      <c r="N2927" s="247"/>
      <c r="O2927" s="247"/>
      <c r="P2927" s="247"/>
      <c r="Q2927" s="247"/>
      <c r="R2927" s="247"/>
      <c r="S2927" s="247"/>
      <c r="T2927" s="248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49" t="s">
        <v>222</v>
      </c>
      <c r="AU2927" s="249" t="s">
        <v>83</v>
      </c>
      <c r="AV2927" s="14" t="s">
        <v>83</v>
      </c>
      <c r="AW2927" s="14" t="s">
        <v>34</v>
      </c>
      <c r="AX2927" s="14" t="s">
        <v>74</v>
      </c>
      <c r="AY2927" s="249" t="s">
        <v>213</v>
      </c>
    </row>
    <row r="2928" s="15" customFormat="1">
      <c r="A2928" s="15"/>
      <c r="B2928" s="250"/>
      <c r="C2928" s="251"/>
      <c r="D2928" s="230" t="s">
        <v>222</v>
      </c>
      <c r="E2928" s="252" t="s">
        <v>19</v>
      </c>
      <c r="F2928" s="253" t="s">
        <v>228</v>
      </c>
      <c r="G2928" s="251"/>
      <c r="H2928" s="254">
        <v>35.402000000000001</v>
      </c>
      <c r="I2928" s="255"/>
      <c r="J2928" s="251"/>
      <c r="K2928" s="251"/>
      <c r="L2928" s="256"/>
      <c r="M2928" s="257"/>
      <c r="N2928" s="258"/>
      <c r="O2928" s="258"/>
      <c r="P2928" s="258"/>
      <c r="Q2928" s="258"/>
      <c r="R2928" s="258"/>
      <c r="S2928" s="258"/>
      <c r="T2928" s="259"/>
      <c r="U2928" s="15"/>
      <c r="V2928" s="15"/>
      <c r="W2928" s="15"/>
      <c r="X2928" s="15"/>
      <c r="Y2928" s="15"/>
      <c r="Z2928" s="15"/>
      <c r="AA2928" s="15"/>
      <c r="AB2928" s="15"/>
      <c r="AC2928" s="15"/>
      <c r="AD2928" s="15"/>
      <c r="AE2928" s="15"/>
      <c r="AT2928" s="260" t="s">
        <v>222</v>
      </c>
      <c r="AU2928" s="260" t="s">
        <v>83</v>
      </c>
      <c r="AV2928" s="15" t="s">
        <v>220</v>
      </c>
      <c r="AW2928" s="15" t="s">
        <v>34</v>
      </c>
      <c r="AX2928" s="15" t="s">
        <v>81</v>
      </c>
      <c r="AY2928" s="260" t="s">
        <v>213</v>
      </c>
    </row>
    <row r="2929" s="2" customFormat="1">
      <c r="A2929" s="40"/>
      <c r="B2929" s="41"/>
      <c r="C2929" s="215" t="s">
        <v>3923</v>
      </c>
      <c r="D2929" s="215" t="s">
        <v>215</v>
      </c>
      <c r="E2929" s="216" t="s">
        <v>3924</v>
      </c>
      <c r="F2929" s="217" t="s">
        <v>3925</v>
      </c>
      <c r="G2929" s="218" t="s">
        <v>236</v>
      </c>
      <c r="H2929" s="219">
        <v>41.981000000000002</v>
      </c>
      <c r="I2929" s="220"/>
      <c r="J2929" s="221">
        <f>ROUND(I2929*H2929,2)</f>
        <v>0</v>
      </c>
      <c r="K2929" s="217" t="s">
        <v>219</v>
      </c>
      <c r="L2929" s="46"/>
      <c r="M2929" s="222" t="s">
        <v>19</v>
      </c>
      <c r="N2929" s="223" t="s">
        <v>45</v>
      </c>
      <c r="O2929" s="86"/>
      <c r="P2929" s="224">
        <f>O2929*H2929</f>
        <v>0</v>
      </c>
      <c r="Q2929" s="224">
        <v>0.00012</v>
      </c>
      <c r="R2929" s="224">
        <f>Q2929*H2929</f>
        <v>0.0050377200000000007</v>
      </c>
      <c r="S2929" s="224">
        <v>0</v>
      </c>
      <c r="T2929" s="225">
        <f>S2929*H2929</f>
        <v>0</v>
      </c>
      <c r="U2929" s="40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R2929" s="226" t="s">
        <v>309</v>
      </c>
      <c r="AT2929" s="226" t="s">
        <v>215</v>
      </c>
      <c r="AU2929" s="226" t="s">
        <v>83</v>
      </c>
      <c r="AY2929" s="19" t="s">
        <v>213</v>
      </c>
      <c r="BE2929" s="227">
        <f>IF(N2929="základní",J2929,0)</f>
        <v>0</v>
      </c>
      <c r="BF2929" s="227">
        <f>IF(N2929="snížená",J2929,0)</f>
        <v>0</v>
      </c>
      <c r="BG2929" s="227">
        <f>IF(N2929="zákl. přenesená",J2929,0)</f>
        <v>0</v>
      </c>
      <c r="BH2929" s="227">
        <f>IF(N2929="sníž. přenesená",J2929,0)</f>
        <v>0</v>
      </c>
      <c r="BI2929" s="227">
        <f>IF(N2929="nulová",J2929,0)</f>
        <v>0</v>
      </c>
      <c r="BJ2929" s="19" t="s">
        <v>81</v>
      </c>
      <c r="BK2929" s="227">
        <f>ROUND(I2929*H2929,2)</f>
        <v>0</v>
      </c>
      <c r="BL2929" s="19" t="s">
        <v>309</v>
      </c>
      <c r="BM2929" s="226" t="s">
        <v>3926</v>
      </c>
    </row>
    <row r="2930" s="13" customFormat="1">
      <c r="A2930" s="13"/>
      <c r="B2930" s="228"/>
      <c r="C2930" s="229"/>
      <c r="D2930" s="230" t="s">
        <v>222</v>
      </c>
      <c r="E2930" s="231" t="s">
        <v>19</v>
      </c>
      <c r="F2930" s="232" t="s">
        <v>271</v>
      </c>
      <c r="G2930" s="229"/>
      <c r="H2930" s="231" t="s">
        <v>19</v>
      </c>
      <c r="I2930" s="233"/>
      <c r="J2930" s="229"/>
      <c r="K2930" s="229"/>
      <c r="L2930" s="234"/>
      <c r="M2930" s="235"/>
      <c r="N2930" s="236"/>
      <c r="O2930" s="236"/>
      <c r="P2930" s="236"/>
      <c r="Q2930" s="236"/>
      <c r="R2930" s="236"/>
      <c r="S2930" s="236"/>
      <c r="T2930" s="237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38" t="s">
        <v>222</v>
      </c>
      <c r="AU2930" s="238" t="s">
        <v>83</v>
      </c>
      <c r="AV2930" s="13" t="s">
        <v>81</v>
      </c>
      <c r="AW2930" s="13" t="s">
        <v>34</v>
      </c>
      <c r="AX2930" s="13" t="s">
        <v>74</v>
      </c>
      <c r="AY2930" s="238" t="s">
        <v>213</v>
      </c>
    </row>
    <row r="2931" s="13" customFormat="1">
      <c r="A2931" s="13"/>
      <c r="B2931" s="228"/>
      <c r="C2931" s="229"/>
      <c r="D2931" s="230" t="s">
        <v>222</v>
      </c>
      <c r="E2931" s="231" t="s">
        <v>19</v>
      </c>
      <c r="F2931" s="232" t="s">
        <v>3927</v>
      </c>
      <c r="G2931" s="229"/>
      <c r="H2931" s="231" t="s">
        <v>19</v>
      </c>
      <c r="I2931" s="233"/>
      <c r="J2931" s="229"/>
      <c r="K2931" s="229"/>
      <c r="L2931" s="234"/>
      <c r="M2931" s="235"/>
      <c r="N2931" s="236"/>
      <c r="O2931" s="236"/>
      <c r="P2931" s="236"/>
      <c r="Q2931" s="236"/>
      <c r="R2931" s="236"/>
      <c r="S2931" s="236"/>
      <c r="T2931" s="237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38" t="s">
        <v>222</v>
      </c>
      <c r="AU2931" s="238" t="s">
        <v>83</v>
      </c>
      <c r="AV2931" s="13" t="s">
        <v>81</v>
      </c>
      <c r="AW2931" s="13" t="s">
        <v>34</v>
      </c>
      <c r="AX2931" s="13" t="s">
        <v>74</v>
      </c>
      <c r="AY2931" s="238" t="s">
        <v>213</v>
      </c>
    </row>
    <row r="2932" s="14" customFormat="1">
      <c r="A2932" s="14"/>
      <c r="B2932" s="239"/>
      <c r="C2932" s="240"/>
      <c r="D2932" s="230" t="s">
        <v>222</v>
      </c>
      <c r="E2932" s="241" t="s">
        <v>19</v>
      </c>
      <c r="F2932" s="242" t="s">
        <v>2246</v>
      </c>
      <c r="G2932" s="240"/>
      <c r="H2932" s="243">
        <v>11.52</v>
      </c>
      <c r="I2932" s="244"/>
      <c r="J2932" s="240"/>
      <c r="K2932" s="240"/>
      <c r="L2932" s="245"/>
      <c r="M2932" s="246"/>
      <c r="N2932" s="247"/>
      <c r="O2932" s="247"/>
      <c r="P2932" s="247"/>
      <c r="Q2932" s="247"/>
      <c r="R2932" s="247"/>
      <c r="S2932" s="247"/>
      <c r="T2932" s="248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T2932" s="249" t="s">
        <v>222</v>
      </c>
      <c r="AU2932" s="249" t="s">
        <v>83</v>
      </c>
      <c r="AV2932" s="14" t="s">
        <v>83</v>
      </c>
      <c r="AW2932" s="14" t="s">
        <v>34</v>
      </c>
      <c r="AX2932" s="14" t="s">
        <v>74</v>
      </c>
      <c r="AY2932" s="249" t="s">
        <v>213</v>
      </c>
    </row>
    <row r="2933" s="14" customFormat="1">
      <c r="A2933" s="14"/>
      <c r="B2933" s="239"/>
      <c r="C2933" s="240"/>
      <c r="D2933" s="230" t="s">
        <v>222</v>
      </c>
      <c r="E2933" s="241" t="s">
        <v>19</v>
      </c>
      <c r="F2933" s="242" t="s">
        <v>3928</v>
      </c>
      <c r="G2933" s="240"/>
      <c r="H2933" s="243">
        <v>15.026</v>
      </c>
      <c r="I2933" s="244"/>
      <c r="J2933" s="240"/>
      <c r="K2933" s="240"/>
      <c r="L2933" s="245"/>
      <c r="M2933" s="246"/>
      <c r="N2933" s="247"/>
      <c r="O2933" s="247"/>
      <c r="P2933" s="247"/>
      <c r="Q2933" s="247"/>
      <c r="R2933" s="247"/>
      <c r="S2933" s="247"/>
      <c r="T2933" s="248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49" t="s">
        <v>222</v>
      </c>
      <c r="AU2933" s="249" t="s">
        <v>83</v>
      </c>
      <c r="AV2933" s="14" t="s">
        <v>83</v>
      </c>
      <c r="AW2933" s="14" t="s">
        <v>34</v>
      </c>
      <c r="AX2933" s="14" t="s">
        <v>74</v>
      </c>
      <c r="AY2933" s="249" t="s">
        <v>213</v>
      </c>
    </row>
    <row r="2934" s="14" customFormat="1">
      <c r="A2934" s="14"/>
      <c r="B2934" s="239"/>
      <c r="C2934" s="240"/>
      <c r="D2934" s="230" t="s">
        <v>222</v>
      </c>
      <c r="E2934" s="241" t="s">
        <v>19</v>
      </c>
      <c r="F2934" s="242" t="s">
        <v>3929</v>
      </c>
      <c r="G2934" s="240"/>
      <c r="H2934" s="243">
        <v>15.435000000000001</v>
      </c>
      <c r="I2934" s="244"/>
      <c r="J2934" s="240"/>
      <c r="K2934" s="240"/>
      <c r="L2934" s="245"/>
      <c r="M2934" s="246"/>
      <c r="N2934" s="247"/>
      <c r="O2934" s="247"/>
      <c r="P2934" s="247"/>
      <c r="Q2934" s="247"/>
      <c r="R2934" s="247"/>
      <c r="S2934" s="247"/>
      <c r="T2934" s="248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T2934" s="249" t="s">
        <v>222</v>
      </c>
      <c r="AU2934" s="249" t="s">
        <v>83</v>
      </c>
      <c r="AV2934" s="14" t="s">
        <v>83</v>
      </c>
      <c r="AW2934" s="14" t="s">
        <v>34</v>
      </c>
      <c r="AX2934" s="14" t="s">
        <v>74</v>
      </c>
      <c r="AY2934" s="249" t="s">
        <v>213</v>
      </c>
    </row>
    <row r="2935" s="15" customFormat="1">
      <c r="A2935" s="15"/>
      <c r="B2935" s="250"/>
      <c r="C2935" s="251"/>
      <c r="D2935" s="230" t="s">
        <v>222</v>
      </c>
      <c r="E2935" s="252" t="s">
        <v>19</v>
      </c>
      <c r="F2935" s="253" t="s">
        <v>228</v>
      </c>
      <c r="G2935" s="251"/>
      <c r="H2935" s="254">
        <v>41.981000000000002</v>
      </c>
      <c r="I2935" s="255"/>
      <c r="J2935" s="251"/>
      <c r="K2935" s="251"/>
      <c r="L2935" s="256"/>
      <c r="M2935" s="257"/>
      <c r="N2935" s="258"/>
      <c r="O2935" s="258"/>
      <c r="P2935" s="258"/>
      <c r="Q2935" s="258"/>
      <c r="R2935" s="258"/>
      <c r="S2935" s="258"/>
      <c r="T2935" s="259"/>
      <c r="U2935" s="15"/>
      <c r="V2935" s="15"/>
      <c r="W2935" s="15"/>
      <c r="X2935" s="15"/>
      <c r="Y2935" s="15"/>
      <c r="Z2935" s="15"/>
      <c r="AA2935" s="15"/>
      <c r="AB2935" s="15"/>
      <c r="AC2935" s="15"/>
      <c r="AD2935" s="15"/>
      <c r="AE2935" s="15"/>
      <c r="AT2935" s="260" t="s">
        <v>222</v>
      </c>
      <c r="AU2935" s="260" t="s">
        <v>83</v>
      </c>
      <c r="AV2935" s="15" t="s">
        <v>220</v>
      </c>
      <c r="AW2935" s="15" t="s">
        <v>34</v>
      </c>
      <c r="AX2935" s="15" t="s">
        <v>81</v>
      </c>
      <c r="AY2935" s="260" t="s">
        <v>213</v>
      </c>
    </row>
    <row r="2936" s="2" customFormat="1">
      <c r="A2936" s="40"/>
      <c r="B2936" s="41"/>
      <c r="C2936" s="215" t="s">
        <v>3930</v>
      </c>
      <c r="D2936" s="215" t="s">
        <v>215</v>
      </c>
      <c r="E2936" s="216" t="s">
        <v>3931</v>
      </c>
      <c r="F2936" s="217" t="s">
        <v>3932</v>
      </c>
      <c r="G2936" s="218" t="s">
        <v>236</v>
      </c>
      <c r="H2936" s="219">
        <v>1076.443</v>
      </c>
      <c r="I2936" s="220"/>
      <c r="J2936" s="221">
        <f>ROUND(I2936*H2936,2)</f>
        <v>0</v>
      </c>
      <c r="K2936" s="217" t="s">
        <v>219</v>
      </c>
      <c r="L2936" s="46"/>
      <c r="M2936" s="222" t="s">
        <v>19</v>
      </c>
      <c r="N2936" s="223" t="s">
        <v>45</v>
      </c>
      <c r="O2936" s="86"/>
      <c r="P2936" s="224">
        <f>O2936*H2936</f>
        <v>0</v>
      </c>
      <c r="Q2936" s="224">
        <v>0.00012999999999999999</v>
      </c>
      <c r="R2936" s="224">
        <f>Q2936*H2936</f>
        <v>0.13993758999999997</v>
      </c>
      <c r="S2936" s="224">
        <v>0</v>
      </c>
      <c r="T2936" s="225">
        <f>S2936*H2936</f>
        <v>0</v>
      </c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R2936" s="226" t="s">
        <v>309</v>
      </c>
      <c r="AT2936" s="226" t="s">
        <v>215</v>
      </c>
      <c r="AU2936" s="226" t="s">
        <v>83</v>
      </c>
      <c r="AY2936" s="19" t="s">
        <v>213</v>
      </c>
      <c r="BE2936" s="227">
        <f>IF(N2936="základní",J2936,0)</f>
        <v>0</v>
      </c>
      <c r="BF2936" s="227">
        <f>IF(N2936="snížená",J2936,0)</f>
        <v>0</v>
      </c>
      <c r="BG2936" s="227">
        <f>IF(N2936="zákl. přenesená",J2936,0)</f>
        <v>0</v>
      </c>
      <c r="BH2936" s="227">
        <f>IF(N2936="sníž. přenesená",J2936,0)</f>
        <v>0</v>
      </c>
      <c r="BI2936" s="227">
        <f>IF(N2936="nulová",J2936,0)</f>
        <v>0</v>
      </c>
      <c r="BJ2936" s="19" t="s">
        <v>81</v>
      </c>
      <c r="BK2936" s="227">
        <f>ROUND(I2936*H2936,2)</f>
        <v>0</v>
      </c>
      <c r="BL2936" s="19" t="s">
        <v>309</v>
      </c>
      <c r="BM2936" s="226" t="s">
        <v>3933</v>
      </c>
    </row>
    <row r="2937" s="13" customFormat="1">
      <c r="A2937" s="13"/>
      <c r="B2937" s="228"/>
      <c r="C2937" s="229"/>
      <c r="D2937" s="230" t="s">
        <v>222</v>
      </c>
      <c r="E2937" s="231" t="s">
        <v>19</v>
      </c>
      <c r="F2937" s="232" t="s">
        <v>271</v>
      </c>
      <c r="G2937" s="229"/>
      <c r="H2937" s="231" t="s">
        <v>19</v>
      </c>
      <c r="I2937" s="233"/>
      <c r="J2937" s="229"/>
      <c r="K2937" s="229"/>
      <c r="L2937" s="234"/>
      <c r="M2937" s="235"/>
      <c r="N2937" s="236"/>
      <c r="O2937" s="236"/>
      <c r="P2937" s="236"/>
      <c r="Q2937" s="236"/>
      <c r="R2937" s="236"/>
      <c r="S2937" s="236"/>
      <c r="T2937" s="237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38" t="s">
        <v>222</v>
      </c>
      <c r="AU2937" s="238" t="s">
        <v>83</v>
      </c>
      <c r="AV2937" s="13" t="s">
        <v>81</v>
      </c>
      <c r="AW2937" s="13" t="s">
        <v>34</v>
      </c>
      <c r="AX2937" s="13" t="s">
        <v>74</v>
      </c>
      <c r="AY2937" s="238" t="s">
        <v>213</v>
      </c>
    </row>
    <row r="2938" s="14" customFormat="1">
      <c r="A2938" s="14"/>
      <c r="B2938" s="239"/>
      <c r="C2938" s="240"/>
      <c r="D2938" s="230" t="s">
        <v>222</v>
      </c>
      <c r="E2938" s="241" t="s">
        <v>19</v>
      </c>
      <c r="F2938" s="242" t="s">
        <v>3934</v>
      </c>
      <c r="G2938" s="240"/>
      <c r="H2938" s="243">
        <v>4.173</v>
      </c>
      <c r="I2938" s="244"/>
      <c r="J2938" s="240"/>
      <c r="K2938" s="240"/>
      <c r="L2938" s="245"/>
      <c r="M2938" s="246"/>
      <c r="N2938" s="247"/>
      <c r="O2938" s="247"/>
      <c r="P2938" s="247"/>
      <c r="Q2938" s="247"/>
      <c r="R2938" s="247"/>
      <c r="S2938" s="247"/>
      <c r="T2938" s="248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T2938" s="249" t="s">
        <v>222</v>
      </c>
      <c r="AU2938" s="249" t="s">
        <v>83</v>
      </c>
      <c r="AV2938" s="14" t="s">
        <v>83</v>
      </c>
      <c r="AW2938" s="14" t="s">
        <v>34</v>
      </c>
      <c r="AX2938" s="14" t="s">
        <v>74</v>
      </c>
      <c r="AY2938" s="249" t="s">
        <v>213</v>
      </c>
    </row>
    <row r="2939" s="14" customFormat="1">
      <c r="A2939" s="14"/>
      <c r="B2939" s="239"/>
      <c r="C2939" s="240"/>
      <c r="D2939" s="230" t="s">
        <v>222</v>
      </c>
      <c r="E2939" s="241" t="s">
        <v>19</v>
      </c>
      <c r="F2939" s="242" t="s">
        <v>3935</v>
      </c>
      <c r="G2939" s="240"/>
      <c r="H2939" s="243">
        <v>31.379000000000001</v>
      </c>
      <c r="I2939" s="244"/>
      <c r="J2939" s="240"/>
      <c r="K2939" s="240"/>
      <c r="L2939" s="245"/>
      <c r="M2939" s="246"/>
      <c r="N2939" s="247"/>
      <c r="O2939" s="247"/>
      <c r="P2939" s="247"/>
      <c r="Q2939" s="247"/>
      <c r="R2939" s="247"/>
      <c r="S2939" s="247"/>
      <c r="T2939" s="248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T2939" s="249" t="s">
        <v>222</v>
      </c>
      <c r="AU2939" s="249" t="s">
        <v>83</v>
      </c>
      <c r="AV2939" s="14" t="s">
        <v>83</v>
      </c>
      <c r="AW2939" s="14" t="s">
        <v>34</v>
      </c>
      <c r="AX2939" s="14" t="s">
        <v>74</v>
      </c>
      <c r="AY2939" s="249" t="s">
        <v>213</v>
      </c>
    </row>
    <row r="2940" s="14" customFormat="1">
      <c r="A2940" s="14"/>
      <c r="B2940" s="239"/>
      <c r="C2940" s="240"/>
      <c r="D2940" s="230" t="s">
        <v>222</v>
      </c>
      <c r="E2940" s="241" t="s">
        <v>19</v>
      </c>
      <c r="F2940" s="242" t="s">
        <v>3936</v>
      </c>
      <c r="G2940" s="240"/>
      <c r="H2940" s="243">
        <v>523.55799999999999</v>
      </c>
      <c r="I2940" s="244"/>
      <c r="J2940" s="240"/>
      <c r="K2940" s="240"/>
      <c r="L2940" s="245"/>
      <c r="M2940" s="246"/>
      <c r="N2940" s="247"/>
      <c r="O2940" s="247"/>
      <c r="P2940" s="247"/>
      <c r="Q2940" s="247"/>
      <c r="R2940" s="247"/>
      <c r="S2940" s="247"/>
      <c r="T2940" s="248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T2940" s="249" t="s">
        <v>222</v>
      </c>
      <c r="AU2940" s="249" t="s">
        <v>83</v>
      </c>
      <c r="AV2940" s="14" t="s">
        <v>83</v>
      </c>
      <c r="AW2940" s="14" t="s">
        <v>34</v>
      </c>
      <c r="AX2940" s="14" t="s">
        <v>74</v>
      </c>
      <c r="AY2940" s="249" t="s">
        <v>213</v>
      </c>
    </row>
    <row r="2941" s="16" customFormat="1">
      <c r="A2941" s="16"/>
      <c r="B2941" s="261"/>
      <c r="C2941" s="262"/>
      <c r="D2941" s="230" t="s">
        <v>222</v>
      </c>
      <c r="E2941" s="263" t="s">
        <v>19</v>
      </c>
      <c r="F2941" s="264" t="s">
        <v>299</v>
      </c>
      <c r="G2941" s="262"/>
      <c r="H2941" s="265">
        <v>559.11000000000001</v>
      </c>
      <c r="I2941" s="266"/>
      <c r="J2941" s="262"/>
      <c r="K2941" s="262"/>
      <c r="L2941" s="267"/>
      <c r="M2941" s="268"/>
      <c r="N2941" s="269"/>
      <c r="O2941" s="269"/>
      <c r="P2941" s="269"/>
      <c r="Q2941" s="269"/>
      <c r="R2941" s="269"/>
      <c r="S2941" s="269"/>
      <c r="T2941" s="270"/>
      <c r="U2941" s="16"/>
      <c r="V2941" s="16"/>
      <c r="W2941" s="16"/>
      <c r="X2941" s="16"/>
      <c r="Y2941" s="16"/>
      <c r="Z2941" s="16"/>
      <c r="AA2941" s="16"/>
      <c r="AB2941" s="16"/>
      <c r="AC2941" s="16"/>
      <c r="AD2941" s="16"/>
      <c r="AE2941" s="16"/>
      <c r="AT2941" s="271" t="s">
        <v>222</v>
      </c>
      <c r="AU2941" s="271" t="s">
        <v>83</v>
      </c>
      <c r="AV2941" s="16" t="s">
        <v>106</v>
      </c>
      <c r="AW2941" s="16" t="s">
        <v>34</v>
      </c>
      <c r="AX2941" s="16" t="s">
        <v>74</v>
      </c>
      <c r="AY2941" s="271" t="s">
        <v>213</v>
      </c>
    </row>
    <row r="2942" s="14" customFormat="1">
      <c r="A2942" s="14"/>
      <c r="B2942" s="239"/>
      <c r="C2942" s="240"/>
      <c r="D2942" s="230" t="s">
        <v>222</v>
      </c>
      <c r="E2942" s="241" t="s">
        <v>19</v>
      </c>
      <c r="F2942" s="242" t="s">
        <v>3937</v>
      </c>
      <c r="G2942" s="240"/>
      <c r="H2942" s="243">
        <v>2.0139999999999998</v>
      </c>
      <c r="I2942" s="244"/>
      <c r="J2942" s="240"/>
      <c r="K2942" s="240"/>
      <c r="L2942" s="245"/>
      <c r="M2942" s="246"/>
      <c r="N2942" s="247"/>
      <c r="O2942" s="247"/>
      <c r="P2942" s="247"/>
      <c r="Q2942" s="247"/>
      <c r="R2942" s="247"/>
      <c r="S2942" s="247"/>
      <c r="T2942" s="248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49" t="s">
        <v>222</v>
      </c>
      <c r="AU2942" s="249" t="s">
        <v>83</v>
      </c>
      <c r="AV2942" s="14" t="s">
        <v>83</v>
      </c>
      <c r="AW2942" s="14" t="s">
        <v>34</v>
      </c>
      <c r="AX2942" s="14" t="s">
        <v>74</v>
      </c>
      <c r="AY2942" s="249" t="s">
        <v>213</v>
      </c>
    </row>
    <row r="2943" s="14" customFormat="1">
      <c r="A2943" s="14"/>
      <c r="B2943" s="239"/>
      <c r="C2943" s="240"/>
      <c r="D2943" s="230" t="s">
        <v>222</v>
      </c>
      <c r="E2943" s="241" t="s">
        <v>19</v>
      </c>
      <c r="F2943" s="242" t="s">
        <v>3938</v>
      </c>
      <c r="G2943" s="240"/>
      <c r="H2943" s="243">
        <v>11.941000000000001</v>
      </c>
      <c r="I2943" s="244"/>
      <c r="J2943" s="240"/>
      <c r="K2943" s="240"/>
      <c r="L2943" s="245"/>
      <c r="M2943" s="246"/>
      <c r="N2943" s="247"/>
      <c r="O2943" s="247"/>
      <c r="P2943" s="247"/>
      <c r="Q2943" s="247"/>
      <c r="R2943" s="247"/>
      <c r="S2943" s="247"/>
      <c r="T2943" s="248"/>
      <c r="U2943" s="14"/>
      <c r="V2943" s="14"/>
      <c r="W2943" s="14"/>
      <c r="X2943" s="14"/>
      <c r="Y2943" s="14"/>
      <c r="Z2943" s="14"/>
      <c r="AA2943" s="14"/>
      <c r="AB2943" s="14"/>
      <c r="AC2943" s="14"/>
      <c r="AD2943" s="14"/>
      <c r="AE2943" s="14"/>
      <c r="AT2943" s="249" t="s">
        <v>222</v>
      </c>
      <c r="AU2943" s="249" t="s">
        <v>83</v>
      </c>
      <c r="AV2943" s="14" t="s">
        <v>83</v>
      </c>
      <c r="AW2943" s="14" t="s">
        <v>34</v>
      </c>
      <c r="AX2943" s="14" t="s">
        <v>74</v>
      </c>
      <c r="AY2943" s="249" t="s">
        <v>213</v>
      </c>
    </row>
    <row r="2944" s="14" customFormat="1">
      <c r="A2944" s="14"/>
      <c r="B2944" s="239"/>
      <c r="C2944" s="240"/>
      <c r="D2944" s="230" t="s">
        <v>222</v>
      </c>
      <c r="E2944" s="241" t="s">
        <v>19</v>
      </c>
      <c r="F2944" s="242" t="s">
        <v>3939</v>
      </c>
      <c r="G2944" s="240"/>
      <c r="H2944" s="243">
        <v>231.78399999999999</v>
      </c>
      <c r="I2944" s="244"/>
      <c r="J2944" s="240"/>
      <c r="K2944" s="240"/>
      <c r="L2944" s="245"/>
      <c r="M2944" s="246"/>
      <c r="N2944" s="247"/>
      <c r="O2944" s="247"/>
      <c r="P2944" s="247"/>
      <c r="Q2944" s="247"/>
      <c r="R2944" s="247"/>
      <c r="S2944" s="247"/>
      <c r="T2944" s="248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T2944" s="249" t="s">
        <v>222</v>
      </c>
      <c r="AU2944" s="249" t="s">
        <v>83</v>
      </c>
      <c r="AV2944" s="14" t="s">
        <v>83</v>
      </c>
      <c r="AW2944" s="14" t="s">
        <v>34</v>
      </c>
      <c r="AX2944" s="14" t="s">
        <v>74</v>
      </c>
      <c r="AY2944" s="249" t="s">
        <v>213</v>
      </c>
    </row>
    <row r="2945" s="16" customFormat="1">
      <c r="A2945" s="16"/>
      <c r="B2945" s="261"/>
      <c r="C2945" s="262"/>
      <c r="D2945" s="230" t="s">
        <v>222</v>
      </c>
      <c r="E2945" s="263" t="s">
        <v>19</v>
      </c>
      <c r="F2945" s="264" t="s">
        <v>299</v>
      </c>
      <c r="G2945" s="262"/>
      <c r="H2945" s="265">
        <v>245.739</v>
      </c>
      <c r="I2945" s="266"/>
      <c r="J2945" s="262"/>
      <c r="K2945" s="262"/>
      <c r="L2945" s="267"/>
      <c r="M2945" s="268"/>
      <c r="N2945" s="269"/>
      <c r="O2945" s="269"/>
      <c r="P2945" s="269"/>
      <c r="Q2945" s="269"/>
      <c r="R2945" s="269"/>
      <c r="S2945" s="269"/>
      <c r="T2945" s="270"/>
      <c r="U2945" s="16"/>
      <c r="V2945" s="16"/>
      <c r="W2945" s="16"/>
      <c r="X2945" s="16"/>
      <c r="Y2945" s="16"/>
      <c r="Z2945" s="16"/>
      <c r="AA2945" s="16"/>
      <c r="AB2945" s="16"/>
      <c r="AC2945" s="16"/>
      <c r="AD2945" s="16"/>
      <c r="AE2945" s="16"/>
      <c r="AT2945" s="271" t="s">
        <v>222</v>
      </c>
      <c r="AU2945" s="271" t="s">
        <v>83</v>
      </c>
      <c r="AV2945" s="16" t="s">
        <v>106</v>
      </c>
      <c r="AW2945" s="16" t="s">
        <v>34</v>
      </c>
      <c r="AX2945" s="16" t="s">
        <v>74</v>
      </c>
      <c r="AY2945" s="271" t="s">
        <v>213</v>
      </c>
    </row>
    <row r="2946" s="14" customFormat="1">
      <c r="A2946" s="14"/>
      <c r="B2946" s="239"/>
      <c r="C2946" s="240"/>
      <c r="D2946" s="230" t="s">
        <v>222</v>
      </c>
      <c r="E2946" s="241" t="s">
        <v>19</v>
      </c>
      <c r="F2946" s="242" t="s">
        <v>3940</v>
      </c>
      <c r="G2946" s="240"/>
      <c r="H2946" s="243">
        <v>20.759</v>
      </c>
      <c r="I2946" s="244"/>
      <c r="J2946" s="240"/>
      <c r="K2946" s="240"/>
      <c r="L2946" s="245"/>
      <c r="M2946" s="246"/>
      <c r="N2946" s="247"/>
      <c r="O2946" s="247"/>
      <c r="P2946" s="247"/>
      <c r="Q2946" s="247"/>
      <c r="R2946" s="247"/>
      <c r="S2946" s="247"/>
      <c r="T2946" s="248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T2946" s="249" t="s">
        <v>222</v>
      </c>
      <c r="AU2946" s="249" t="s">
        <v>83</v>
      </c>
      <c r="AV2946" s="14" t="s">
        <v>83</v>
      </c>
      <c r="AW2946" s="14" t="s">
        <v>34</v>
      </c>
      <c r="AX2946" s="14" t="s">
        <v>74</v>
      </c>
      <c r="AY2946" s="249" t="s">
        <v>213</v>
      </c>
    </row>
    <row r="2947" s="14" customFormat="1">
      <c r="A2947" s="14"/>
      <c r="B2947" s="239"/>
      <c r="C2947" s="240"/>
      <c r="D2947" s="230" t="s">
        <v>222</v>
      </c>
      <c r="E2947" s="241" t="s">
        <v>19</v>
      </c>
      <c r="F2947" s="242" t="s">
        <v>3941</v>
      </c>
      <c r="G2947" s="240"/>
      <c r="H2947" s="243">
        <v>11.720000000000001</v>
      </c>
      <c r="I2947" s="244"/>
      <c r="J2947" s="240"/>
      <c r="K2947" s="240"/>
      <c r="L2947" s="245"/>
      <c r="M2947" s="246"/>
      <c r="N2947" s="247"/>
      <c r="O2947" s="247"/>
      <c r="P2947" s="247"/>
      <c r="Q2947" s="247"/>
      <c r="R2947" s="247"/>
      <c r="S2947" s="247"/>
      <c r="T2947" s="248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49" t="s">
        <v>222</v>
      </c>
      <c r="AU2947" s="249" t="s">
        <v>83</v>
      </c>
      <c r="AV2947" s="14" t="s">
        <v>83</v>
      </c>
      <c r="AW2947" s="14" t="s">
        <v>34</v>
      </c>
      <c r="AX2947" s="14" t="s">
        <v>74</v>
      </c>
      <c r="AY2947" s="249" t="s">
        <v>213</v>
      </c>
    </row>
    <row r="2948" s="14" customFormat="1">
      <c r="A2948" s="14"/>
      <c r="B2948" s="239"/>
      <c r="C2948" s="240"/>
      <c r="D2948" s="230" t="s">
        <v>222</v>
      </c>
      <c r="E2948" s="241" t="s">
        <v>19</v>
      </c>
      <c r="F2948" s="242" t="s">
        <v>3942</v>
      </c>
      <c r="G2948" s="240"/>
      <c r="H2948" s="243">
        <v>239.11500000000001</v>
      </c>
      <c r="I2948" s="244"/>
      <c r="J2948" s="240"/>
      <c r="K2948" s="240"/>
      <c r="L2948" s="245"/>
      <c r="M2948" s="246"/>
      <c r="N2948" s="247"/>
      <c r="O2948" s="247"/>
      <c r="P2948" s="247"/>
      <c r="Q2948" s="247"/>
      <c r="R2948" s="247"/>
      <c r="S2948" s="247"/>
      <c r="T2948" s="248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49" t="s">
        <v>222</v>
      </c>
      <c r="AU2948" s="249" t="s">
        <v>83</v>
      </c>
      <c r="AV2948" s="14" t="s">
        <v>83</v>
      </c>
      <c r="AW2948" s="14" t="s">
        <v>34</v>
      </c>
      <c r="AX2948" s="14" t="s">
        <v>74</v>
      </c>
      <c r="AY2948" s="249" t="s">
        <v>213</v>
      </c>
    </row>
    <row r="2949" s="16" customFormat="1">
      <c r="A2949" s="16"/>
      <c r="B2949" s="261"/>
      <c r="C2949" s="262"/>
      <c r="D2949" s="230" t="s">
        <v>222</v>
      </c>
      <c r="E2949" s="263" t="s">
        <v>19</v>
      </c>
      <c r="F2949" s="264" t="s">
        <v>299</v>
      </c>
      <c r="G2949" s="262"/>
      <c r="H2949" s="265">
        <v>271.59399999999999</v>
      </c>
      <c r="I2949" s="266"/>
      <c r="J2949" s="262"/>
      <c r="K2949" s="262"/>
      <c r="L2949" s="267"/>
      <c r="M2949" s="268"/>
      <c r="N2949" s="269"/>
      <c r="O2949" s="269"/>
      <c r="P2949" s="269"/>
      <c r="Q2949" s="269"/>
      <c r="R2949" s="269"/>
      <c r="S2949" s="269"/>
      <c r="T2949" s="270"/>
      <c r="U2949" s="16"/>
      <c r="V2949" s="16"/>
      <c r="W2949" s="16"/>
      <c r="X2949" s="16"/>
      <c r="Y2949" s="16"/>
      <c r="Z2949" s="16"/>
      <c r="AA2949" s="16"/>
      <c r="AB2949" s="16"/>
      <c r="AC2949" s="16"/>
      <c r="AD2949" s="16"/>
      <c r="AE2949" s="16"/>
      <c r="AT2949" s="271" t="s">
        <v>222</v>
      </c>
      <c r="AU2949" s="271" t="s">
        <v>83</v>
      </c>
      <c r="AV2949" s="16" t="s">
        <v>106</v>
      </c>
      <c r="AW2949" s="16" t="s">
        <v>34</v>
      </c>
      <c r="AX2949" s="16" t="s">
        <v>74</v>
      </c>
      <c r="AY2949" s="271" t="s">
        <v>213</v>
      </c>
    </row>
    <row r="2950" s="15" customFormat="1">
      <c r="A2950" s="15"/>
      <c r="B2950" s="250"/>
      <c r="C2950" s="251"/>
      <c r="D2950" s="230" t="s">
        <v>222</v>
      </c>
      <c r="E2950" s="252" t="s">
        <v>19</v>
      </c>
      <c r="F2950" s="253" t="s">
        <v>228</v>
      </c>
      <c r="G2950" s="251"/>
      <c r="H2950" s="254">
        <v>1076.443</v>
      </c>
      <c r="I2950" s="255"/>
      <c r="J2950" s="251"/>
      <c r="K2950" s="251"/>
      <c r="L2950" s="256"/>
      <c r="M2950" s="257"/>
      <c r="N2950" s="258"/>
      <c r="O2950" s="258"/>
      <c r="P2950" s="258"/>
      <c r="Q2950" s="258"/>
      <c r="R2950" s="258"/>
      <c r="S2950" s="258"/>
      <c r="T2950" s="259"/>
      <c r="U2950" s="15"/>
      <c r="V2950" s="15"/>
      <c r="W2950" s="15"/>
      <c r="X2950" s="15"/>
      <c r="Y2950" s="15"/>
      <c r="Z2950" s="15"/>
      <c r="AA2950" s="15"/>
      <c r="AB2950" s="15"/>
      <c r="AC2950" s="15"/>
      <c r="AD2950" s="15"/>
      <c r="AE2950" s="15"/>
      <c r="AT2950" s="260" t="s">
        <v>222</v>
      </c>
      <c r="AU2950" s="260" t="s">
        <v>83</v>
      </c>
      <c r="AV2950" s="15" t="s">
        <v>220</v>
      </c>
      <c r="AW2950" s="15" t="s">
        <v>34</v>
      </c>
      <c r="AX2950" s="15" t="s">
        <v>81</v>
      </c>
      <c r="AY2950" s="260" t="s">
        <v>213</v>
      </c>
    </row>
    <row r="2951" s="2" customFormat="1">
      <c r="A2951" s="40"/>
      <c r="B2951" s="41"/>
      <c r="C2951" s="215" t="s">
        <v>3943</v>
      </c>
      <c r="D2951" s="215" t="s">
        <v>215</v>
      </c>
      <c r="E2951" s="216" t="s">
        <v>3944</v>
      </c>
      <c r="F2951" s="217" t="s">
        <v>3945</v>
      </c>
      <c r="G2951" s="218" t="s">
        <v>236</v>
      </c>
      <c r="H2951" s="219">
        <v>41.981000000000002</v>
      </c>
      <c r="I2951" s="220"/>
      <c r="J2951" s="221">
        <f>ROUND(I2951*H2951,2)</f>
        <v>0</v>
      </c>
      <c r="K2951" s="217" t="s">
        <v>219</v>
      </c>
      <c r="L2951" s="46"/>
      <c r="M2951" s="222" t="s">
        <v>19</v>
      </c>
      <c r="N2951" s="223" t="s">
        <v>45</v>
      </c>
      <c r="O2951" s="86"/>
      <c r="P2951" s="224">
        <f>O2951*H2951</f>
        <v>0</v>
      </c>
      <c r="Q2951" s="224">
        <v>0.00027</v>
      </c>
      <c r="R2951" s="224">
        <f>Q2951*H2951</f>
        <v>0.01133487</v>
      </c>
      <c r="S2951" s="224">
        <v>0</v>
      </c>
      <c r="T2951" s="225">
        <f>S2951*H2951</f>
        <v>0</v>
      </c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R2951" s="226" t="s">
        <v>309</v>
      </c>
      <c r="AT2951" s="226" t="s">
        <v>215</v>
      </c>
      <c r="AU2951" s="226" t="s">
        <v>83</v>
      </c>
      <c r="AY2951" s="19" t="s">
        <v>213</v>
      </c>
      <c r="BE2951" s="227">
        <f>IF(N2951="základní",J2951,0)</f>
        <v>0</v>
      </c>
      <c r="BF2951" s="227">
        <f>IF(N2951="snížená",J2951,0)</f>
        <v>0</v>
      </c>
      <c r="BG2951" s="227">
        <f>IF(N2951="zákl. přenesená",J2951,0)</f>
        <v>0</v>
      </c>
      <c r="BH2951" s="227">
        <f>IF(N2951="sníž. přenesená",J2951,0)</f>
        <v>0</v>
      </c>
      <c r="BI2951" s="227">
        <f>IF(N2951="nulová",J2951,0)</f>
        <v>0</v>
      </c>
      <c r="BJ2951" s="19" t="s">
        <v>81</v>
      </c>
      <c r="BK2951" s="227">
        <f>ROUND(I2951*H2951,2)</f>
        <v>0</v>
      </c>
      <c r="BL2951" s="19" t="s">
        <v>309</v>
      </c>
      <c r="BM2951" s="226" t="s">
        <v>3946</v>
      </c>
    </row>
    <row r="2952" s="13" customFormat="1">
      <c r="A2952" s="13"/>
      <c r="B2952" s="228"/>
      <c r="C2952" s="229"/>
      <c r="D2952" s="230" t="s">
        <v>222</v>
      </c>
      <c r="E2952" s="231" t="s">
        <v>19</v>
      </c>
      <c r="F2952" s="232" t="s">
        <v>271</v>
      </c>
      <c r="G2952" s="229"/>
      <c r="H2952" s="231" t="s">
        <v>19</v>
      </c>
      <c r="I2952" s="233"/>
      <c r="J2952" s="229"/>
      <c r="K2952" s="229"/>
      <c r="L2952" s="234"/>
      <c r="M2952" s="235"/>
      <c r="N2952" s="236"/>
      <c r="O2952" s="236"/>
      <c r="P2952" s="236"/>
      <c r="Q2952" s="236"/>
      <c r="R2952" s="236"/>
      <c r="S2952" s="236"/>
      <c r="T2952" s="237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38" t="s">
        <v>222</v>
      </c>
      <c r="AU2952" s="238" t="s">
        <v>83</v>
      </c>
      <c r="AV2952" s="13" t="s">
        <v>81</v>
      </c>
      <c r="AW2952" s="13" t="s">
        <v>34</v>
      </c>
      <c r="AX2952" s="13" t="s">
        <v>74</v>
      </c>
      <c r="AY2952" s="238" t="s">
        <v>213</v>
      </c>
    </row>
    <row r="2953" s="13" customFormat="1">
      <c r="A2953" s="13"/>
      <c r="B2953" s="228"/>
      <c r="C2953" s="229"/>
      <c r="D2953" s="230" t="s">
        <v>222</v>
      </c>
      <c r="E2953" s="231" t="s">
        <v>19</v>
      </c>
      <c r="F2953" s="232" t="s">
        <v>3927</v>
      </c>
      <c r="G2953" s="229"/>
      <c r="H2953" s="231" t="s">
        <v>19</v>
      </c>
      <c r="I2953" s="233"/>
      <c r="J2953" s="229"/>
      <c r="K2953" s="229"/>
      <c r="L2953" s="234"/>
      <c r="M2953" s="235"/>
      <c r="N2953" s="236"/>
      <c r="O2953" s="236"/>
      <c r="P2953" s="236"/>
      <c r="Q2953" s="236"/>
      <c r="R2953" s="236"/>
      <c r="S2953" s="236"/>
      <c r="T2953" s="237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38" t="s">
        <v>222</v>
      </c>
      <c r="AU2953" s="238" t="s">
        <v>83</v>
      </c>
      <c r="AV2953" s="13" t="s">
        <v>81</v>
      </c>
      <c r="AW2953" s="13" t="s">
        <v>34</v>
      </c>
      <c r="AX2953" s="13" t="s">
        <v>74</v>
      </c>
      <c r="AY2953" s="238" t="s">
        <v>213</v>
      </c>
    </row>
    <row r="2954" s="14" customFormat="1">
      <c r="A2954" s="14"/>
      <c r="B2954" s="239"/>
      <c r="C2954" s="240"/>
      <c r="D2954" s="230" t="s">
        <v>222</v>
      </c>
      <c r="E2954" s="241" t="s">
        <v>19</v>
      </c>
      <c r="F2954" s="242" t="s">
        <v>2246</v>
      </c>
      <c r="G2954" s="240"/>
      <c r="H2954" s="243">
        <v>11.52</v>
      </c>
      <c r="I2954" s="244"/>
      <c r="J2954" s="240"/>
      <c r="K2954" s="240"/>
      <c r="L2954" s="245"/>
      <c r="M2954" s="246"/>
      <c r="N2954" s="247"/>
      <c r="O2954" s="247"/>
      <c r="P2954" s="247"/>
      <c r="Q2954" s="247"/>
      <c r="R2954" s="247"/>
      <c r="S2954" s="247"/>
      <c r="T2954" s="248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T2954" s="249" t="s">
        <v>222</v>
      </c>
      <c r="AU2954" s="249" t="s">
        <v>83</v>
      </c>
      <c r="AV2954" s="14" t="s">
        <v>83</v>
      </c>
      <c r="AW2954" s="14" t="s">
        <v>34</v>
      </c>
      <c r="AX2954" s="14" t="s">
        <v>74</v>
      </c>
      <c r="AY2954" s="249" t="s">
        <v>213</v>
      </c>
    </row>
    <row r="2955" s="14" customFormat="1">
      <c r="A2955" s="14"/>
      <c r="B2955" s="239"/>
      <c r="C2955" s="240"/>
      <c r="D2955" s="230" t="s">
        <v>222</v>
      </c>
      <c r="E2955" s="241" t="s">
        <v>19</v>
      </c>
      <c r="F2955" s="242" t="s">
        <v>3928</v>
      </c>
      <c r="G2955" s="240"/>
      <c r="H2955" s="243">
        <v>15.026</v>
      </c>
      <c r="I2955" s="244"/>
      <c r="J2955" s="240"/>
      <c r="K2955" s="240"/>
      <c r="L2955" s="245"/>
      <c r="M2955" s="246"/>
      <c r="N2955" s="247"/>
      <c r="O2955" s="247"/>
      <c r="P2955" s="247"/>
      <c r="Q2955" s="247"/>
      <c r="R2955" s="247"/>
      <c r="S2955" s="247"/>
      <c r="T2955" s="248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49" t="s">
        <v>222</v>
      </c>
      <c r="AU2955" s="249" t="s">
        <v>83</v>
      </c>
      <c r="AV2955" s="14" t="s">
        <v>83</v>
      </c>
      <c r="AW2955" s="14" t="s">
        <v>34</v>
      </c>
      <c r="AX2955" s="14" t="s">
        <v>74</v>
      </c>
      <c r="AY2955" s="249" t="s">
        <v>213</v>
      </c>
    </row>
    <row r="2956" s="14" customFormat="1">
      <c r="A2956" s="14"/>
      <c r="B2956" s="239"/>
      <c r="C2956" s="240"/>
      <c r="D2956" s="230" t="s">
        <v>222</v>
      </c>
      <c r="E2956" s="241" t="s">
        <v>19</v>
      </c>
      <c r="F2956" s="242" t="s">
        <v>3947</v>
      </c>
      <c r="G2956" s="240"/>
      <c r="H2956" s="243">
        <v>15.435000000000001</v>
      </c>
      <c r="I2956" s="244"/>
      <c r="J2956" s="240"/>
      <c r="K2956" s="240"/>
      <c r="L2956" s="245"/>
      <c r="M2956" s="246"/>
      <c r="N2956" s="247"/>
      <c r="O2956" s="247"/>
      <c r="P2956" s="247"/>
      <c r="Q2956" s="247"/>
      <c r="R2956" s="247"/>
      <c r="S2956" s="247"/>
      <c r="T2956" s="248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T2956" s="249" t="s">
        <v>222</v>
      </c>
      <c r="AU2956" s="249" t="s">
        <v>83</v>
      </c>
      <c r="AV2956" s="14" t="s">
        <v>83</v>
      </c>
      <c r="AW2956" s="14" t="s">
        <v>34</v>
      </c>
      <c r="AX2956" s="14" t="s">
        <v>74</v>
      </c>
      <c r="AY2956" s="249" t="s">
        <v>213</v>
      </c>
    </row>
    <row r="2957" s="15" customFormat="1">
      <c r="A2957" s="15"/>
      <c r="B2957" s="250"/>
      <c r="C2957" s="251"/>
      <c r="D2957" s="230" t="s">
        <v>222</v>
      </c>
      <c r="E2957" s="252" t="s">
        <v>19</v>
      </c>
      <c r="F2957" s="253" t="s">
        <v>228</v>
      </c>
      <c r="G2957" s="251"/>
      <c r="H2957" s="254">
        <v>41.981000000000002</v>
      </c>
      <c r="I2957" s="255"/>
      <c r="J2957" s="251"/>
      <c r="K2957" s="251"/>
      <c r="L2957" s="256"/>
      <c r="M2957" s="257"/>
      <c r="N2957" s="258"/>
      <c r="O2957" s="258"/>
      <c r="P2957" s="258"/>
      <c r="Q2957" s="258"/>
      <c r="R2957" s="258"/>
      <c r="S2957" s="258"/>
      <c r="T2957" s="259"/>
      <c r="U2957" s="15"/>
      <c r="V2957" s="15"/>
      <c r="W2957" s="15"/>
      <c r="X2957" s="15"/>
      <c r="Y2957" s="15"/>
      <c r="Z2957" s="15"/>
      <c r="AA2957" s="15"/>
      <c r="AB2957" s="15"/>
      <c r="AC2957" s="15"/>
      <c r="AD2957" s="15"/>
      <c r="AE2957" s="15"/>
      <c r="AT2957" s="260" t="s">
        <v>222</v>
      </c>
      <c r="AU2957" s="260" t="s">
        <v>83</v>
      </c>
      <c r="AV2957" s="15" t="s">
        <v>220</v>
      </c>
      <c r="AW2957" s="15" t="s">
        <v>34</v>
      </c>
      <c r="AX2957" s="15" t="s">
        <v>81</v>
      </c>
      <c r="AY2957" s="260" t="s">
        <v>213</v>
      </c>
    </row>
    <row r="2958" s="2" customFormat="1">
      <c r="A2958" s="40"/>
      <c r="B2958" s="41"/>
      <c r="C2958" s="215" t="s">
        <v>3948</v>
      </c>
      <c r="D2958" s="215" t="s">
        <v>215</v>
      </c>
      <c r="E2958" s="216" t="s">
        <v>3949</v>
      </c>
      <c r="F2958" s="217" t="s">
        <v>3950</v>
      </c>
      <c r="G2958" s="218" t="s">
        <v>236</v>
      </c>
      <c r="H2958" s="219">
        <v>1076.443</v>
      </c>
      <c r="I2958" s="220"/>
      <c r="J2958" s="221">
        <f>ROUND(I2958*H2958,2)</f>
        <v>0</v>
      </c>
      <c r="K2958" s="217" t="s">
        <v>219</v>
      </c>
      <c r="L2958" s="46"/>
      <c r="M2958" s="222" t="s">
        <v>19</v>
      </c>
      <c r="N2958" s="223" t="s">
        <v>45</v>
      </c>
      <c r="O2958" s="86"/>
      <c r="P2958" s="224">
        <f>O2958*H2958</f>
        <v>0</v>
      </c>
      <c r="Q2958" s="224">
        <v>0.00092000000000000003</v>
      </c>
      <c r="R2958" s="224">
        <f>Q2958*H2958</f>
        <v>0.99032756</v>
      </c>
      <c r="S2958" s="224">
        <v>0</v>
      </c>
      <c r="T2958" s="225">
        <f>S2958*H2958</f>
        <v>0</v>
      </c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R2958" s="226" t="s">
        <v>309</v>
      </c>
      <c r="AT2958" s="226" t="s">
        <v>215</v>
      </c>
      <c r="AU2958" s="226" t="s">
        <v>83</v>
      </c>
      <c r="AY2958" s="19" t="s">
        <v>213</v>
      </c>
      <c r="BE2958" s="227">
        <f>IF(N2958="základní",J2958,0)</f>
        <v>0</v>
      </c>
      <c r="BF2958" s="227">
        <f>IF(N2958="snížená",J2958,0)</f>
        <v>0</v>
      </c>
      <c r="BG2958" s="227">
        <f>IF(N2958="zákl. přenesená",J2958,0)</f>
        <v>0</v>
      </c>
      <c r="BH2958" s="227">
        <f>IF(N2958="sníž. přenesená",J2958,0)</f>
        <v>0</v>
      </c>
      <c r="BI2958" s="227">
        <f>IF(N2958="nulová",J2958,0)</f>
        <v>0</v>
      </c>
      <c r="BJ2958" s="19" t="s">
        <v>81</v>
      </c>
      <c r="BK2958" s="227">
        <f>ROUND(I2958*H2958,2)</f>
        <v>0</v>
      </c>
      <c r="BL2958" s="19" t="s">
        <v>309</v>
      </c>
      <c r="BM2958" s="226" t="s">
        <v>3951</v>
      </c>
    </row>
    <row r="2959" s="13" customFormat="1">
      <c r="A2959" s="13"/>
      <c r="B2959" s="228"/>
      <c r="C2959" s="229"/>
      <c r="D2959" s="230" t="s">
        <v>222</v>
      </c>
      <c r="E2959" s="231" t="s">
        <v>19</v>
      </c>
      <c r="F2959" s="232" t="s">
        <v>271</v>
      </c>
      <c r="G2959" s="229"/>
      <c r="H2959" s="231" t="s">
        <v>19</v>
      </c>
      <c r="I2959" s="233"/>
      <c r="J2959" s="229"/>
      <c r="K2959" s="229"/>
      <c r="L2959" s="234"/>
      <c r="M2959" s="235"/>
      <c r="N2959" s="236"/>
      <c r="O2959" s="236"/>
      <c r="P2959" s="236"/>
      <c r="Q2959" s="236"/>
      <c r="R2959" s="236"/>
      <c r="S2959" s="236"/>
      <c r="T2959" s="237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38" t="s">
        <v>222</v>
      </c>
      <c r="AU2959" s="238" t="s">
        <v>83</v>
      </c>
      <c r="AV2959" s="13" t="s">
        <v>81</v>
      </c>
      <c r="AW2959" s="13" t="s">
        <v>34</v>
      </c>
      <c r="AX2959" s="13" t="s">
        <v>74</v>
      </c>
      <c r="AY2959" s="238" t="s">
        <v>213</v>
      </c>
    </row>
    <row r="2960" s="14" customFormat="1">
      <c r="A2960" s="14"/>
      <c r="B2960" s="239"/>
      <c r="C2960" s="240"/>
      <c r="D2960" s="230" t="s">
        <v>222</v>
      </c>
      <c r="E2960" s="241" t="s">
        <v>19</v>
      </c>
      <c r="F2960" s="242" t="s">
        <v>3934</v>
      </c>
      <c r="G2960" s="240"/>
      <c r="H2960" s="243">
        <v>4.173</v>
      </c>
      <c r="I2960" s="244"/>
      <c r="J2960" s="240"/>
      <c r="K2960" s="240"/>
      <c r="L2960" s="245"/>
      <c r="M2960" s="246"/>
      <c r="N2960" s="247"/>
      <c r="O2960" s="247"/>
      <c r="P2960" s="247"/>
      <c r="Q2960" s="247"/>
      <c r="R2960" s="247"/>
      <c r="S2960" s="247"/>
      <c r="T2960" s="248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T2960" s="249" t="s">
        <v>222</v>
      </c>
      <c r="AU2960" s="249" t="s">
        <v>83</v>
      </c>
      <c r="AV2960" s="14" t="s">
        <v>83</v>
      </c>
      <c r="AW2960" s="14" t="s">
        <v>34</v>
      </c>
      <c r="AX2960" s="14" t="s">
        <v>74</v>
      </c>
      <c r="AY2960" s="249" t="s">
        <v>213</v>
      </c>
    </row>
    <row r="2961" s="14" customFormat="1">
      <c r="A2961" s="14"/>
      <c r="B2961" s="239"/>
      <c r="C2961" s="240"/>
      <c r="D2961" s="230" t="s">
        <v>222</v>
      </c>
      <c r="E2961" s="241" t="s">
        <v>19</v>
      </c>
      <c r="F2961" s="242" t="s">
        <v>3935</v>
      </c>
      <c r="G2961" s="240"/>
      <c r="H2961" s="243">
        <v>31.379000000000001</v>
      </c>
      <c r="I2961" s="244"/>
      <c r="J2961" s="240"/>
      <c r="K2961" s="240"/>
      <c r="L2961" s="245"/>
      <c r="M2961" s="246"/>
      <c r="N2961" s="247"/>
      <c r="O2961" s="247"/>
      <c r="P2961" s="247"/>
      <c r="Q2961" s="247"/>
      <c r="R2961" s="247"/>
      <c r="S2961" s="247"/>
      <c r="T2961" s="248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49" t="s">
        <v>222</v>
      </c>
      <c r="AU2961" s="249" t="s">
        <v>83</v>
      </c>
      <c r="AV2961" s="14" t="s">
        <v>83</v>
      </c>
      <c r="AW2961" s="14" t="s">
        <v>34</v>
      </c>
      <c r="AX2961" s="14" t="s">
        <v>74</v>
      </c>
      <c r="AY2961" s="249" t="s">
        <v>213</v>
      </c>
    </row>
    <row r="2962" s="14" customFormat="1">
      <c r="A2962" s="14"/>
      <c r="B2962" s="239"/>
      <c r="C2962" s="240"/>
      <c r="D2962" s="230" t="s">
        <v>222</v>
      </c>
      <c r="E2962" s="241" t="s">
        <v>19</v>
      </c>
      <c r="F2962" s="242" t="s">
        <v>3936</v>
      </c>
      <c r="G2962" s="240"/>
      <c r="H2962" s="243">
        <v>523.55799999999999</v>
      </c>
      <c r="I2962" s="244"/>
      <c r="J2962" s="240"/>
      <c r="K2962" s="240"/>
      <c r="L2962" s="245"/>
      <c r="M2962" s="246"/>
      <c r="N2962" s="247"/>
      <c r="O2962" s="247"/>
      <c r="P2962" s="247"/>
      <c r="Q2962" s="247"/>
      <c r="R2962" s="247"/>
      <c r="S2962" s="247"/>
      <c r="T2962" s="248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T2962" s="249" t="s">
        <v>222</v>
      </c>
      <c r="AU2962" s="249" t="s">
        <v>83</v>
      </c>
      <c r="AV2962" s="14" t="s">
        <v>83</v>
      </c>
      <c r="AW2962" s="14" t="s">
        <v>34</v>
      </c>
      <c r="AX2962" s="14" t="s">
        <v>74</v>
      </c>
      <c r="AY2962" s="249" t="s">
        <v>213</v>
      </c>
    </row>
    <row r="2963" s="16" customFormat="1">
      <c r="A2963" s="16"/>
      <c r="B2963" s="261"/>
      <c r="C2963" s="262"/>
      <c r="D2963" s="230" t="s">
        <v>222</v>
      </c>
      <c r="E2963" s="263" t="s">
        <v>19</v>
      </c>
      <c r="F2963" s="264" t="s">
        <v>299</v>
      </c>
      <c r="G2963" s="262"/>
      <c r="H2963" s="265">
        <v>559.11000000000001</v>
      </c>
      <c r="I2963" s="266"/>
      <c r="J2963" s="262"/>
      <c r="K2963" s="262"/>
      <c r="L2963" s="267"/>
      <c r="M2963" s="268"/>
      <c r="N2963" s="269"/>
      <c r="O2963" s="269"/>
      <c r="P2963" s="269"/>
      <c r="Q2963" s="269"/>
      <c r="R2963" s="269"/>
      <c r="S2963" s="269"/>
      <c r="T2963" s="270"/>
      <c r="U2963" s="16"/>
      <c r="V2963" s="16"/>
      <c r="W2963" s="16"/>
      <c r="X2963" s="16"/>
      <c r="Y2963" s="16"/>
      <c r="Z2963" s="16"/>
      <c r="AA2963" s="16"/>
      <c r="AB2963" s="16"/>
      <c r="AC2963" s="16"/>
      <c r="AD2963" s="16"/>
      <c r="AE2963" s="16"/>
      <c r="AT2963" s="271" t="s">
        <v>222</v>
      </c>
      <c r="AU2963" s="271" t="s">
        <v>83</v>
      </c>
      <c r="AV2963" s="16" t="s">
        <v>106</v>
      </c>
      <c r="AW2963" s="16" t="s">
        <v>34</v>
      </c>
      <c r="AX2963" s="16" t="s">
        <v>74</v>
      </c>
      <c r="AY2963" s="271" t="s">
        <v>213</v>
      </c>
    </row>
    <row r="2964" s="14" customFormat="1">
      <c r="A2964" s="14"/>
      <c r="B2964" s="239"/>
      <c r="C2964" s="240"/>
      <c r="D2964" s="230" t="s">
        <v>222</v>
      </c>
      <c r="E2964" s="241" t="s">
        <v>19</v>
      </c>
      <c r="F2964" s="242" t="s">
        <v>3937</v>
      </c>
      <c r="G2964" s="240"/>
      <c r="H2964" s="243">
        <v>2.0139999999999998</v>
      </c>
      <c r="I2964" s="244"/>
      <c r="J2964" s="240"/>
      <c r="K2964" s="240"/>
      <c r="L2964" s="245"/>
      <c r="M2964" s="246"/>
      <c r="N2964" s="247"/>
      <c r="O2964" s="247"/>
      <c r="P2964" s="247"/>
      <c r="Q2964" s="247"/>
      <c r="R2964" s="247"/>
      <c r="S2964" s="247"/>
      <c r="T2964" s="248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T2964" s="249" t="s">
        <v>222</v>
      </c>
      <c r="AU2964" s="249" t="s">
        <v>83</v>
      </c>
      <c r="AV2964" s="14" t="s">
        <v>83</v>
      </c>
      <c r="AW2964" s="14" t="s">
        <v>34</v>
      </c>
      <c r="AX2964" s="14" t="s">
        <v>74</v>
      </c>
      <c r="AY2964" s="249" t="s">
        <v>213</v>
      </c>
    </row>
    <row r="2965" s="14" customFormat="1">
      <c r="A2965" s="14"/>
      <c r="B2965" s="239"/>
      <c r="C2965" s="240"/>
      <c r="D2965" s="230" t="s">
        <v>222</v>
      </c>
      <c r="E2965" s="241" t="s">
        <v>19</v>
      </c>
      <c r="F2965" s="242" t="s">
        <v>3938</v>
      </c>
      <c r="G2965" s="240"/>
      <c r="H2965" s="243">
        <v>11.941000000000001</v>
      </c>
      <c r="I2965" s="244"/>
      <c r="J2965" s="240"/>
      <c r="K2965" s="240"/>
      <c r="L2965" s="245"/>
      <c r="M2965" s="246"/>
      <c r="N2965" s="247"/>
      <c r="O2965" s="247"/>
      <c r="P2965" s="247"/>
      <c r="Q2965" s="247"/>
      <c r="R2965" s="247"/>
      <c r="S2965" s="247"/>
      <c r="T2965" s="248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49" t="s">
        <v>222</v>
      </c>
      <c r="AU2965" s="249" t="s">
        <v>83</v>
      </c>
      <c r="AV2965" s="14" t="s">
        <v>83</v>
      </c>
      <c r="AW2965" s="14" t="s">
        <v>34</v>
      </c>
      <c r="AX2965" s="14" t="s">
        <v>74</v>
      </c>
      <c r="AY2965" s="249" t="s">
        <v>213</v>
      </c>
    </row>
    <row r="2966" s="14" customFormat="1">
      <c r="A2966" s="14"/>
      <c r="B2966" s="239"/>
      <c r="C2966" s="240"/>
      <c r="D2966" s="230" t="s">
        <v>222</v>
      </c>
      <c r="E2966" s="241" t="s">
        <v>19</v>
      </c>
      <c r="F2966" s="242" t="s">
        <v>3939</v>
      </c>
      <c r="G2966" s="240"/>
      <c r="H2966" s="243">
        <v>231.78399999999999</v>
      </c>
      <c r="I2966" s="244"/>
      <c r="J2966" s="240"/>
      <c r="K2966" s="240"/>
      <c r="L2966" s="245"/>
      <c r="M2966" s="246"/>
      <c r="N2966" s="247"/>
      <c r="O2966" s="247"/>
      <c r="P2966" s="247"/>
      <c r="Q2966" s="247"/>
      <c r="R2966" s="247"/>
      <c r="S2966" s="247"/>
      <c r="T2966" s="248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T2966" s="249" t="s">
        <v>222</v>
      </c>
      <c r="AU2966" s="249" t="s">
        <v>83</v>
      </c>
      <c r="AV2966" s="14" t="s">
        <v>83</v>
      </c>
      <c r="AW2966" s="14" t="s">
        <v>34</v>
      </c>
      <c r="AX2966" s="14" t="s">
        <v>74</v>
      </c>
      <c r="AY2966" s="249" t="s">
        <v>213</v>
      </c>
    </row>
    <row r="2967" s="16" customFormat="1">
      <c r="A2967" s="16"/>
      <c r="B2967" s="261"/>
      <c r="C2967" s="262"/>
      <c r="D2967" s="230" t="s">
        <v>222</v>
      </c>
      <c r="E2967" s="263" t="s">
        <v>19</v>
      </c>
      <c r="F2967" s="264" t="s">
        <v>299</v>
      </c>
      <c r="G2967" s="262"/>
      <c r="H2967" s="265">
        <v>245.739</v>
      </c>
      <c r="I2967" s="266"/>
      <c r="J2967" s="262"/>
      <c r="K2967" s="262"/>
      <c r="L2967" s="267"/>
      <c r="M2967" s="268"/>
      <c r="N2967" s="269"/>
      <c r="O2967" s="269"/>
      <c r="P2967" s="269"/>
      <c r="Q2967" s="269"/>
      <c r="R2967" s="269"/>
      <c r="S2967" s="269"/>
      <c r="T2967" s="270"/>
      <c r="U2967" s="16"/>
      <c r="V2967" s="16"/>
      <c r="W2967" s="16"/>
      <c r="X2967" s="16"/>
      <c r="Y2967" s="16"/>
      <c r="Z2967" s="16"/>
      <c r="AA2967" s="16"/>
      <c r="AB2967" s="16"/>
      <c r="AC2967" s="16"/>
      <c r="AD2967" s="16"/>
      <c r="AE2967" s="16"/>
      <c r="AT2967" s="271" t="s">
        <v>222</v>
      </c>
      <c r="AU2967" s="271" t="s">
        <v>83</v>
      </c>
      <c r="AV2967" s="16" t="s">
        <v>106</v>
      </c>
      <c r="AW2967" s="16" t="s">
        <v>34</v>
      </c>
      <c r="AX2967" s="16" t="s">
        <v>74</v>
      </c>
      <c r="AY2967" s="271" t="s">
        <v>213</v>
      </c>
    </row>
    <row r="2968" s="14" customFormat="1">
      <c r="A2968" s="14"/>
      <c r="B2968" s="239"/>
      <c r="C2968" s="240"/>
      <c r="D2968" s="230" t="s">
        <v>222</v>
      </c>
      <c r="E2968" s="241" t="s">
        <v>19</v>
      </c>
      <c r="F2968" s="242" t="s">
        <v>3940</v>
      </c>
      <c r="G2968" s="240"/>
      <c r="H2968" s="243">
        <v>20.759</v>
      </c>
      <c r="I2968" s="244"/>
      <c r="J2968" s="240"/>
      <c r="K2968" s="240"/>
      <c r="L2968" s="245"/>
      <c r="M2968" s="246"/>
      <c r="N2968" s="247"/>
      <c r="O2968" s="247"/>
      <c r="P2968" s="247"/>
      <c r="Q2968" s="247"/>
      <c r="R2968" s="247"/>
      <c r="S2968" s="247"/>
      <c r="T2968" s="248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49" t="s">
        <v>222</v>
      </c>
      <c r="AU2968" s="249" t="s">
        <v>83</v>
      </c>
      <c r="AV2968" s="14" t="s">
        <v>83</v>
      </c>
      <c r="AW2968" s="14" t="s">
        <v>34</v>
      </c>
      <c r="AX2968" s="14" t="s">
        <v>74</v>
      </c>
      <c r="AY2968" s="249" t="s">
        <v>213</v>
      </c>
    </row>
    <row r="2969" s="14" customFormat="1">
      <c r="A2969" s="14"/>
      <c r="B2969" s="239"/>
      <c r="C2969" s="240"/>
      <c r="D2969" s="230" t="s">
        <v>222</v>
      </c>
      <c r="E2969" s="241" t="s">
        <v>19</v>
      </c>
      <c r="F2969" s="242" t="s">
        <v>3941</v>
      </c>
      <c r="G2969" s="240"/>
      <c r="H2969" s="243">
        <v>11.720000000000001</v>
      </c>
      <c r="I2969" s="244"/>
      <c r="J2969" s="240"/>
      <c r="K2969" s="240"/>
      <c r="L2969" s="245"/>
      <c r="M2969" s="246"/>
      <c r="N2969" s="247"/>
      <c r="O2969" s="247"/>
      <c r="P2969" s="247"/>
      <c r="Q2969" s="247"/>
      <c r="R2969" s="247"/>
      <c r="S2969" s="247"/>
      <c r="T2969" s="248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49" t="s">
        <v>222</v>
      </c>
      <c r="AU2969" s="249" t="s">
        <v>83</v>
      </c>
      <c r="AV2969" s="14" t="s">
        <v>83</v>
      </c>
      <c r="AW2969" s="14" t="s">
        <v>34</v>
      </c>
      <c r="AX2969" s="14" t="s">
        <v>74</v>
      </c>
      <c r="AY2969" s="249" t="s">
        <v>213</v>
      </c>
    </row>
    <row r="2970" s="14" customFormat="1">
      <c r="A2970" s="14"/>
      <c r="B2970" s="239"/>
      <c r="C2970" s="240"/>
      <c r="D2970" s="230" t="s">
        <v>222</v>
      </c>
      <c r="E2970" s="241" t="s">
        <v>19</v>
      </c>
      <c r="F2970" s="242" t="s">
        <v>3942</v>
      </c>
      <c r="G2970" s="240"/>
      <c r="H2970" s="243">
        <v>239.11500000000001</v>
      </c>
      <c r="I2970" s="244"/>
      <c r="J2970" s="240"/>
      <c r="K2970" s="240"/>
      <c r="L2970" s="245"/>
      <c r="M2970" s="246"/>
      <c r="N2970" s="247"/>
      <c r="O2970" s="247"/>
      <c r="P2970" s="247"/>
      <c r="Q2970" s="247"/>
      <c r="R2970" s="247"/>
      <c r="S2970" s="247"/>
      <c r="T2970" s="248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T2970" s="249" t="s">
        <v>222</v>
      </c>
      <c r="AU2970" s="249" t="s">
        <v>83</v>
      </c>
      <c r="AV2970" s="14" t="s">
        <v>83</v>
      </c>
      <c r="AW2970" s="14" t="s">
        <v>34</v>
      </c>
      <c r="AX2970" s="14" t="s">
        <v>74</v>
      </c>
      <c r="AY2970" s="249" t="s">
        <v>213</v>
      </c>
    </row>
    <row r="2971" s="16" customFormat="1">
      <c r="A2971" s="16"/>
      <c r="B2971" s="261"/>
      <c r="C2971" s="262"/>
      <c r="D2971" s="230" t="s">
        <v>222</v>
      </c>
      <c r="E2971" s="263" t="s">
        <v>19</v>
      </c>
      <c r="F2971" s="264" t="s">
        <v>299</v>
      </c>
      <c r="G2971" s="262"/>
      <c r="H2971" s="265">
        <v>271.59399999999999</v>
      </c>
      <c r="I2971" s="266"/>
      <c r="J2971" s="262"/>
      <c r="K2971" s="262"/>
      <c r="L2971" s="267"/>
      <c r="M2971" s="268"/>
      <c r="N2971" s="269"/>
      <c r="O2971" s="269"/>
      <c r="P2971" s="269"/>
      <c r="Q2971" s="269"/>
      <c r="R2971" s="269"/>
      <c r="S2971" s="269"/>
      <c r="T2971" s="270"/>
      <c r="U2971" s="16"/>
      <c r="V2971" s="16"/>
      <c r="W2971" s="16"/>
      <c r="X2971" s="16"/>
      <c r="Y2971" s="16"/>
      <c r="Z2971" s="16"/>
      <c r="AA2971" s="16"/>
      <c r="AB2971" s="16"/>
      <c r="AC2971" s="16"/>
      <c r="AD2971" s="16"/>
      <c r="AE2971" s="16"/>
      <c r="AT2971" s="271" t="s">
        <v>222</v>
      </c>
      <c r="AU2971" s="271" t="s">
        <v>83</v>
      </c>
      <c r="AV2971" s="16" t="s">
        <v>106</v>
      </c>
      <c r="AW2971" s="16" t="s">
        <v>34</v>
      </c>
      <c r="AX2971" s="16" t="s">
        <v>74</v>
      </c>
      <c r="AY2971" s="271" t="s">
        <v>213</v>
      </c>
    </row>
    <row r="2972" s="15" customFormat="1">
      <c r="A2972" s="15"/>
      <c r="B2972" s="250"/>
      <c r="C2972" s="251"/>
      <c r="D2972" s="230" t="s">
        <v>222</v>
      </c>
      <c r="E2972" s="252" t="s">
        <v>19</v>
      </c>
      <c r="F2972" s="253" t="s">
        <v>228</v>
      </c>
      <c r="G2972" s="251"/>
      <c r="H2972" s="254">
        <v>1076.443</v>
      </c>
      <c r="I2972" s="255"/>
      <c r="J2972" s="251"/>
      <c r="K2972" s="251"/>
      <c r="L2972" s="256"/>
      <c r="M2972" s="257"/>
      <c r="N2972" s="258"/>
      <c r="O2972" s="258"/>
      <c r="P2972" s="258"/>
      <c r="Q2972" s="258"/>
      <c r="R2972" s="258"/>
      <c r="S2972" s="258"/>
      <c r="T2972" s="259"/>
      <c r="U2972" s="15"/>
      <c r="V2972" s="15"/>
      <c r="W2972" s="15"/>
      <c r="X2972" s="15"/>
      <c r="Y2972" s="15"/>
      <c r="Z2972" s="15"/>
      <c r="AA2972" s="15"/>
      <c r="AB2972" s="15"/>
      <c r="AC2972" s="15"/>
      <c r="AD2972" s="15"/>
      <c r="AE2972" s="15"/>
      <c r="AT2972" s="260" t="s">
        <v>222</v>
      </c>
      <c r="AU2972" s="260" t="s">
        <v>83</v>
      </c>
      <c r="AV2972" s="15" t="s">
        <v>220</v>
      </c>
      <c r="AW2972" s="15" t="s">
        <v>34</v>
      </c>
      <c r="AX2972" s="15" t="s">
        <v>81</v>
      </c>
      <c r="AY2972" s="260" t="s">
        <v>213</v>
      </c>
    </row>
    <row r="2973" s="2" customFormat="1" ht="16.5" customHeight="1">
      <c r="A2973" s="40"/>
      <c r="B2973" s="41"/>
      <c r="C2973" s="215" t="s">
        <v>3952</v>
      </c>
      <c r="D2973" s="215" t="s">
        <v>215</v>
      </c>
      <c r="E2973" s="216" t="s">
        <v>3953</v>
      </c>
      <c r="F2973" s="217" t="s">
        <v>3954</v>
      </c>
      <c r="G2973" s="218" t="s">
        <v>236</v>
      </c>
      <c r="H2973" s="219">
        <v>103.322</v>
      </c>
      <c r="I2973" s="220"/>
      <c r="J2973" s="221">
        <f>ROUND(I2973*H2973,2)</f>
        <v>0</v>
      </c>
      <c r="K2973" s="217" t="s">
        <v>219</v>
      </c>
      <c r="L2973" s="46"/>
      <c r="M2973" s="222" t="s">
        <v>19</v>
      </c>
      <c r="N2973" s="223" t="s">
        <v>45</v>
      </c>
      <c r="O2973" s="86"/>
      <c r="P2973" s="224">
        <f>O2973*H2973</f>
        <v>0</v>
      </c>
      <c r="Q2973" s="224">
        <v>0.00010000000000000001</v>
      </c>
      <c r="R2973" s="224">
        <f>Q2973*H2973</f>
        <v>0.010332200000000002</v>
      </c>
      <c r="S2973" s="224">
        <v>0</v>
      </c>
      <c r="T2973" s="225">
        <f>S2973*H2973</f>
        <v>0</v>
      </c>
      <c r="U2973" s="40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R2973" s="226" t="s">
        <v>309</v>
      </c>
      <c r="AT2973" s="226" t="s">
        <v>215</v>
      </c>
      <c r="AU2973" s="226" t="s">
        <v>83</v>
      </c>
      <c r="AY2973" s="19" t="s">
        <v>213</v>
      </c>
      <c r="BE2973" s="227">
        <f>IF(N2973="základní",J2973,0)</f>
        <v>0</v>
      </c>
      <c r="BF2973" s="227">
        <f>IF(N2973="snížená",J2973,0)</f>
        <v>0</v>
      </c>
      <c r="BG2973" s="227">
        <f>IF(N2973="zákl. přenesená",J2973,0)</f>
        <v>0</v>
      </c>
      <c r="BH2973" s="227">
        <f>IF(N2973="sníž. přenesená",J2973,0)</f>
        <v>0</v>
      </c>
      <c r="BI2973" s="227">
        <f>IF(N2973="nulová",J2973,0)</f>
        <v>0</v>
      </c>
      <c r="BJ2973" s="19" t="s">
        <v>81</v>
      </c>
      <c r="BK2973" s="227">
        <f>ROUND(I2973*H2973,2)</f>
        <v>0</v>
      </c>
      <c r="BL2973" s="19" t="s">
        <v>309</v>
      </c>
      <c r="BM2973" s="226" t="s">
        <v>3955</v>
      </c>
    </row>
    <row r="2974" s="13" customFormat="1">
      <c r="A2974" s="13"/>
      <c r="B2974" s="228"/>
      <c r="C2974" s="229"/>
      <c r="D2974" s="230" t="s">
        <v>222</v>
      </c>
      <c r="E2974" s="231" t="s">
        <v>19</v>
      </c>
      <c r="F2974" s="232" t="s">
        <v>271</v>
      </c>
      <c r="G2974" s="229"/>
      <c r="H2974" s="231" t="s">
        <v>19</v>
      </c>
      <c r="I2974" s="233"/>
      <c r="J2974" s="229"/>
      <c r="K2974" s="229"/>
      <c r="L2974" s="234"/>
      <c r="M2974" s="235"/>
      <c r="N2974" s="236"/>
      <c r="O2974" s="236"/>
      <c r="P2974" s="236"/>
      <c r="Q2974" s="236"/>
      <c r="R2974" s="236"/>
      <c r="S2974" s="236"/>
      <c r="T2974" s="237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38" t="s">
        <v>222</v>
      </c>
      <c r="AU2974" s="238" t="s">
        <v>83</v>
      </c>
      <c r="AV2974" s="13" t="s">
        <v>81</v>
      </c>
      <c r="AW2974" s="13" t="s">
        <v>34</v>
      </c>
      <c r="AX2974" s="13" t="s">
        <v>74</v>
      </c>
      <c r="AY2974" s="238" t="s">
        <v>213</v>
      </c>
    </row>
    <row r="2975" s="14" customFormat="1">
      <c r="A2975" s="14"/>
      <c r="B2975" s="239"/>
      <c r="C2975" s="240"/>
      <c r="D2975" s="230" t="s">
        <v>222</v>
      </c>
      <c r="E2975" s="241" t="s">
        <v>19</v>
      </c>
      <c r="F2975" s="242" t="s">
        <v>1859</v>
      </c>
      <c r="G2975" s="240"/>
      <c r="H2975" s="243">
        <v>103.322</v>
      </c>
      <c r="I2975" s="244"/>
      <c r="J2975" s="240"/>
      <c r="K2975" s="240"/>
      <c r="L2975" s="245"/>
      <c r="M2975" s="246"/>
      <c r="N2975" s="247"/>
      <c r="O2975" s="247"/>
      <c r="P2975" s="247"/>
      <c r="Q2975" s="247"/>
      <c r="R2975" s="247"/>
      <c r="S2975" s="247"/>
      <c r="T2975" s="248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49" t="s">
        <v>222</v>
      </c>
      <c r="AU2975" s="249" t="s">
        <v>83</v>
      </c>
      <c r="AV2975" s="14" t="s">
        <v>83</v>
      </c>
      <c r="AW2975" s="14" t="s">
        <v>34</v>
      </c>
      <c r="AX2975" s="14" t="s">
        <v>81</v>
      </c>
      <c r="AY2975" s="249" t="s">
        <v>213</v>
      </c>
    </row>
    <row r="2976" s="2" customFormat="1" ht="16.5" customHeight="1">
      <c r="A2976" s="40"/>
      <c r="B2976" s="41"/>
      <c r="C2976" s="215" t="s">
        <v>3956</v>
      </c>
      <c r="D2976" s="215" t="s">
        <v>215</v>
      </c>
      <c r="E2976" s="216" t="s">
        <v>3957</v>
      </c>
      <c r="F2976" s="217" t="s">
        <v>3958</v>
      </c>
      <c r="G2976" s="218" t="s">
        <v>236</v>
      </c>
      <c r="H2976" s="219">
        <v>3.5819999999999999</v>
      </c>
      <c r="I2976" s="220"/>
      <c r="J2976" s="221">
        <f>ROUND(I2976*H2976,2)</f>
        <v>0</v>
      </c>
      <c r="K2976" s="217" t="s">
        <v>219</v>
      </c>
      <c r="L2976" s="46"/>
      <c r="M2976" s="222" t="s">
        <v>19</v>
      </c>
      <c r="N2976" s="223" t="s">
        <v>45</v>
      </c>
      <c r="O2976" s="86"/>
      <c r="P2976" s="224">
        <f>O2976*H2976</f>
        <v>0</v>
      </c>
      <c r="Q2976" s="224">
        <v>0.00029999999999999997</v>
      </c>
      <c r="R2976" s="224">
        <f>Q2976*H2976</f>
        <v>0.0010745999999999998</v>
      </c>
      <c r="S2976" s="224">
        <v>0</v>
      </c>
      <c r="T2976" s="225">
        <f>S2976*H2976</f>
        <v>0</v>
      </c>
      <c r="U2976" s="40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R2976" s="226" t="s">
        <v>309</v>
      </c>
      <c r="AT2976" s="226" t="s">
        <v>215</v>
      </c>
      <c r="AU2976" s="226" t="s">
        <v>83</v>
      </c>
      <c r="AY2976" s="19" t="s">
        <v>213</v>
      </c>
      <c r="BE2976" s="227">
        <f>IF(N2976="základní",J2976,0)</f>
        <v>0</v>
      </c>
      <c r="BF2976" s="227">
        <f>IF(N2976="snížená",J2976,0)</f>
        <v>0</v>
      </c>
      <c r="BG2976" s="227">
        <f>IF(N2976="zákl. přenesená",J2976,0)</f>
        <v>0</v>
      </c>
      <c r="BH2976" s="227">
        <f>IF(N2976="sníž. přenesená",J2976,0)</f>
        <v>0</v>
      </c>
      <c r="BI2976" s="227">
        <f>IF(N2976="nulová",J2976,0)</f>
        <v>0</v>
      </c>
      <c r="BJ2976" s="19" t="s">
        <v>81</v>
      </c>
      <c r="BK2976" s="227">
        <f>ROUND(I2976*H2976,2)</f>
        <v>0</v>
      </c>
      <c r="BL2976" s="19" t="s">
        <v>309</v>
      </c>
      <c r="BM2976" s="226" t="s">
        <v>3959</v>
      </c>
    </row>
    <row r="2977" s="13" customFormat="1">
      <c r="A2977" s="13"/>
      <c r="B2977" s="228"/>
      <c r="C2977" s="229"/>
      <c r="D2977" s="230" t="s">
        <v>222</v>
      </c>
      <c r="E2977" s="231" t="s">
        <v>19</v>
      </c>
      <c r="F2977" s="232" t="s">
        <v>271</v>
      </c>
      <c r="G2977" s="229"/>
      <c r="H2977" s="231" t="s">
        <v>19</v>
      </c>
      <c r="I2977" s="233"/>
      <c r="J2977" s="229"/>
      <c r="K2977" s="229"/>
      <c r="L2977" s="234"/>
      <c r="M2977" s="235"/>
      <c r="N2977" s="236"/>
      <c r="O2977" s="236"/>
      <c r="P2977" s="236"/>
      <c r="Q2977" s="236"/>
      <c r="R2977" s="236"/>
      <c r="S2977" s="236"/>
      <c r="T2977" s="237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38" t="s">
        <v>222</v>
      </c>
      <c r="AU2977" s="238" t="s">
        <v>83</v>
      </c>
      <c r="AV2977" s="13" t="s">
        <v>81</v>
      </c>
      <c r="AW2977" s="13" t="s">
        <v>34</v>
      </c>
      <c r="AX2977" s="13" t="s">
        <v>74</v>
      </c>
      <c r="AY2977" s="238" t="s">
        <v>213</v>
      </c>
    </row>
    <row r="2978" s="14" customFormat="1">
      <c r="A2978" s="14"/>
      <c r="B2978" s="239"/>
      <c r="C2978" s="240"/>
      <c r="D2978" s="230" t="s">
        <v>222</v>
      </c>
      <c r="E2978" s="241" t="s">
        <v>19</v>
      </c>
      <c r="F2978" s="242" t="s">
        <v>2301</v>
      </c>
      <c r="G2978" s="240"/>
      <c r="H2978" s="243">
        <v>3.5819999999999999</v>
      </c>
      <c r="I2978" s="244"/>
      <c r="J2978" s="240"/>
      <c r="K2978" s="240"/>
      <c r="L2978" s="245"/>
      <c r="M2978" s="246"/>
      <c r="N2978" s="247"/>
      <c r="O2978" s="247"/>
      <c r="P2978" s="247"/>
      <c r="Q2978" s="247"/>
      <c r="R2978" s="247"/>
      <c r="S2978" s="247"/>
      <c r="T2978" s="248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T2978" s="249" t="s">
        <v>222</v>
      </c>
      <c r="AU2978" s="249" t="s">
        <v>83</v>
      </c>
      <c r="AV2978" s="14" t="s">
        <v>83</v>
      </c>
      <c r="AW2978" s="14" t="s">
        <v>34</v>
      </c>
      <c r="AX2978" s="14" t="s">
        <v>81</v>
      </c>
      <c r="AY2978" s="249" t="s">
        <v>213</v>
      </c>
    </row>
    <row r="2979" s="12" customFormat="1" ht="22.8" customHeight="1">
      <c r="A2979" s="12"/>
      <c r="B2979" s="199"/>
      <c r="C2979" s="200"/>
      <c r="D2979" s="201" t="s">
        <v>73</v>
      </c>
      <c r="E2979" s="213" t="s">
        <v>3960</v>
      </c>
      <c r="F2979" s="213" t="s">
        <v>3961</v>
      </c>
      <c r="G2979" s="200"/>
      <c r="H2979" s="200"/>
      <c r="I2979" s="203"/>
      <c r="J2979" s="214">
        <f>BK2979</f>
        <v>0</v>
      </c>
      <c r="K2979" s="200"/>
      <c r="L2979" s="205"/>
      <c r="M2979" s="206"/>
      <c r="N2979" s="207"/>
      <c r="O2979" s="207"/>
      <c r="P2979" s="208">
        <f>SUM(P2980:P3022)</f>
        <v>0</v>
      </c>
      <c r="Q2979" s="207"/>
      <c r="R2979" s="208">
        <f>SUM(R2980:R3022)</f>
        <v>3.8127040000000001</v>
      </c>
      <c r="S2979" s="207"/>
      <c r="T2979" s="209">
        <f>SUM(T2980:T3022)</f>
        <v>0</v>
      </c>
      <c r="U2979" s="12"/>
      <c r="V2979" s="12"/>
      <c r="W2979" s="12"/>
      <c r="X2979" s="12"/>
      <c r="Y2979" s="12"/>
      <c r="Z2979" s="12"/>
      <c r="AA2979" s="12"/>
      <c r="AB2979" s="12"/>
      <c r="AC2979" s="12"/>
      <c r="AD2979" s="12"/>
      <c r="AE2979" s="12"/>
      <c r="AR2979" s="210" t="s">
        <v>83</v>
      </c>
      <c r="AT2979" s="211" t="s">
        <v>73</v>
      </c>
      <c r="AU2979" s="211" t="s">
        <v>81</v>
      </c>
      <c r="AY2979" s="210" t="s">
        <v>213</v>
      </c>
      <c r="BK2979" s="212">
        <f>SUM(BK2980:BK3022)</f>
        <v>0</v>
      </c>
    </row>
    <row r="2980" s="2" customFormat="1">
      <c r="A2980" s="40"/>
      <c r="B2980" s="41"/>
      <c r="C2980" s="215" t="s">
        <v>3962</v>
      </c>
      <c r="D2980" s="215" t="s">
        <v>215</v>
      </c>
      <c r="E2980" s="216" t="s">
        <v>3963</v>
      </c>
      <c r="F2980" s="217" t="s">
        <v>3964</v>
      </c>
      <c r="G2980" s="218" t="s">
        <v>338</v>
      </c>
      <c r="H2980" s="219">
        <v>400</v>
      </c>
      <c r="I2980" s="220"/>
      <c r="J2980" s="221">
        <f>ROUND(I2980*H2980,2)</f>
        <v>0</v>
      </c>
      <c r="K2980" s="217" t="s">
        <v>219</v>
      </c>
      <c r="L2980" s="46"/>
      <c r="M2980" s="222" t="s">
        <v>19</v>
      </c>
      <c r="N2980" s="223" t="s">
        <v>45</v>
      </c>
      <c r="O2980" s="86"/>
      <c r="P2980" s="224">
        <f>O2980*H2980</f>
        <v>0</v>
      </c>
      <c r="Q2980" s="224">
        <v>0</v>
      </c>
      <c r="R2980" s="224">
        <f>Q2980*H2980</f>
        <v>0</v>
      </c>
      <c r="S2980" s="224">
        <v>0</v>
      </c>
      <c r="T2980" s="225">
        <f>S2980*H2980</f>
        <v>0</v>
      </c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R2980" s="226" t="s">
        <v>309</v>
      </c>
      <c r="AT2980" s="226" t="s">
        <v>215</v>
      </c>
      <c r="AU2980" s="226" t="s">
        <v>83</v>
      </c>
      <c r="AY2980" s="19" t="s">
        <v>213</v>
      </c>
      <c r="BE2980" s="227">
        <f>IF(N2980="základní",J2980,0)</f>
        <v>0</v>
      </c>
      <c r="BF2980" s="227">
        <f>IF(N2980="snížená",J2980,0)</f>
        <v>0</v>
      </c>
      <c r="BG2980" s="227">
        <f>IF(N2980="zákl. přenesená",J2980,0)</f>
        <v>0</v>
      </c>
      <c r="BH2980" s="227">
        <f>IF(N2980="sníž. přenesená",J2980,0)</f>
        <v>0</v>
      </c>
      <c r="BI2980" s="227">
        <f>IF(N2980="nulová",J2980,0)</f>
        <v>0</v>
      </c>
      <c r="BJ2980" s="19" t="s">
        <v>81</v>
      </c>
      <c r="BK2980" s="227">
        <f>ROUND(I2980*H2980,2)</f>
        <v>0</v>
      </c>
      <c r="BL2980" s="19" t="s">
        <v>309</v>
      </c>
      <c r="BM2980" s="226" t="s">
        <v>3965</v>
      </c>
    </row>
    <row r="2981" s="2" customFormat="1" ht="16.5" customHeight="1">
      <c r="A2981" s="40"/>
      <c r="B2981" s="41"/>
      <c r="C2981" s="272" t="s">
        <v>3966</v>
      </c>
      <c r="D2981" s="272" t="s">
        <v>310</v>
      </c>
      <c r="E2981" s="273" t="s">
        <v>3967</v>
      </c>
      <c r="F2981" s="274" t="s">
        <v>3968</v>
      </c>
      <c r="G2981" s="275" t="s">
        <v>338</v>
      </c>
      <c r="H2981" s="276">
        <v>420</v>
      </c>
      <c r="I2981" s="277"/>
      <c r="J2981" s="278">
        <f>ROUND(I2981*H2981,2)</f>
        <v>0</v>
      </c>
      <c r="K2981" s="274" t="s">
        <v>219</v>
      </c>
      <c r="L2981" s="279"/>
      <c r="M2981" s="280" t="s">
        <v>19</v>
      </c>
      <c r="N2981" s="281" t="s">
        <v>45</v>
      </c>
      <c r="O2981" s="86"/>
      <c r="P2981" s="224">
        <f>O2981*H2981</f>
        <v>0</v>
      </c>
      <c r="Q2981" s="224">
        <v>0</v>
      </c>
      <c r="R2981" s="224">
        <f>Q2981*H2981</f>
        <v>0</v>
      </c>
      <c r="S2981" s="224">
        <v>0</v>
      </c>
      <c r="T2981" s="225">
        <f>S2981*H2981</f>
        <v>0</v>
      </c>
      <c r="U2981" s="40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R2981" s="226" t="s">
        <v>397</v>
      </c>
      <c r="AT2981" s="226" t="s">
        <v>310</v>
      </c>
      <c r="AU2981" s="226" t="s">
        <v>83</v>
      </c>
      <c r="AY2981" s="19" t="s">
        <v>213</v>
      </c>
      <c r="BE2981" s="227">
        <f>IF(N2981="základní",J2981,0)</f>
        <v>0</v>
      </c>
      <c r="BF2981" s="227">
        <f>IF(N2981="snížená",J2981,0)</f>
        <v>0</v>
      </c>
      <c r="BG2981" s="227">
        <f>IF(N2981="zákl. přenesená",J2981,0)</f>
        <v>0</v>
      </c>
      <c r="BH2981" s="227">
        <f>IF(N2981="sníž. přenesená",J2981,0)</f>
        <v>0</v>
      </c>
      <c r="BI2981" s="227">
        <f>IF(N2981="nulová",J2981,0)</f>
        <v>0</v>
      </c>
      <c r="BJ2981" s="19" t="s">
        <v>81</v>
      </c>
      <c r="BK2981" s="227">
        <f>ROUND(I2981*H2981,2)</f>
        <v>0</v>
      </c>
      <c r="BL2981" s="19" t="s">
        <v>309</v>
      </c>
      <c r="BM2981" s="226" t="s">
        <v>3969</v>
      </c>
    </row>
    <row r="2982" s="14" customFormat="1">
      <c r="A2982" s="14"/>
      <c r="B2982" s="239"/>
      <c r="C2982" s="240"/>
      <c r="D2982" s="230" t="s">
        <v>222</v>
      </c>
      <c r="E2982" s="241" t="s">
        <v>19</v>
      </c>
      <c r="F2982" s="242" t="s">
        <v>3970</v>
      </c>
      <c r="G2982" s="240"/>
      <c r="H2982" s="243">
        <v>420</v>
      </c>
      <c r="I2982" s="244"/>
      <c r="J2982" s="240"/>
      <c r="K2982" s="240"/>
      <c r="L2982" s="245"/>
      <c r="M2982" s="246"/>
      <c r="N2982" s="247"/>
      <c r="O2982" s="247"/>
      <c r="P2982" s="247"/>
      <c r="Q2982" s="247"/>
      <c r="R2982" s="247"/>
      <c r="S2982" s="247"/>
      <c r="T2982" s="248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49" t="s">
        <v>222</v>
      </c>
      <c r="AU2982" s="249" t="s">
        <v>83</v>
      </c>
      <c r="AV2982" s="14" t="s">
        <v>83</v>
      </c>
      <c r="AW2982" s="14" t="s">
        <v>34</v>
      </c>
      <c r="AX2982" s="14" t="s">
        <v>81</v>
      </c>
      <c r="AY2982" s="249" t="s">
        <v>213</v>
      </c>
    </row>
    <row r="2983" s="2" customFormat="1" ht="16.5" customHeight="1">
      <c r="A2983" s="40"/>
      <c r="B2983" s="41"/>
      <c r="C2983" s="215" t="s">
        <v>3971</v>
      </c>
      <c r="D2983" s="215" t="s">
        <v>215</v>
      </c>
      <c r="E2983" s="216" t="s">
        <v>3972</v>
      </c>
      <c r="F2983" s="217" t="s">
        <v>3973</v>
      </c>
      <c r="G2983" s="218" t="s">
        <v>236</v>
      </c>
      <c r="H2983" s="219">
        <v>460</v>
      </c>
      <c r="I2983" s="220"/>
      <c r="J2983" s="221">
        <f>ROUND(I2983*H2983,2)</f>
        <v>0</v>
      </c>
      <c r="K2983" s="217" t="s">
        <v>219</v>
      </c>
      <c r="L2983" s="46"/>
      <c r="M2983" s="222" t="s">
        <v>19</v>
      </c>
      <c r="N2983" s="223" t="s">
        <v>45</v>
      </c>
      <c r="O2983" s="86"/>
      <c r="P2983" s="224">
        <f>O2983*H2983</f>
        <v>0</v>
      </c>
      <c r="Q2983" s="224">
        <v>0</v>
      </c>
      <c r="R2983" s="224">
        <f>Q2983*H2983</f>
        <v>0</v>
      </c>
      <c r="S2983" s="224">
        <v>0</v>
      </c>
      <c r="T2983" s="225">
        <f>S2983*H2983</f>
        <v>0</v>
      </c>
      <c r="U2983" s="40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R2983" s="226" t="s">
        <v>309</v>
      </c>
      <c r="AT2983" s="226" t="s">
        <v>215</v>
      </c>
      <c r="AU2983" s="226" t="s">
        <v>83</v>
      </c>
      <c r="AY2983" s="19" t="s">
        <v>213</v>
      </c>
      <c r="BE2983" s="227">
        <f>IF(N2983="základní",J2983,0)</f>
        <v>0</v>
      </c>
      <c r="BF2983" s="227">
        <f>IF(N2983="snížená",J2983,0)</f>
        <v>0</v>
      </c>
      <c r="BG2983" s="227">
        <f>IF(N2983="zákl. přenesená",J2983,0)</f>
        <v>0</v>
      </c>
      <c r="BH2983" s="227">
        <f>IF(N2983="sníž. přenesená",J2983,0)</f>
        <v>0</v>
      </c>
      <c r="BI2983" s="227">
        <f>IF(N2983="nulová",J2983,0)</f>
        <v>0</v>
      </c>
      <c r="BJ2983" s="19" t="s">
        <v>81</v>
      </c>
      <c r="BK2983" s="227">
        <f>ROUND(I2983*H2983,2)</f>
        <v>0</v>
      </c>
      <c r="BL2983" s="19" t="s">
        <v>309</v>
      </c>
      <c r="BM2983" s="226" t="s">
        <v>3974</v>
      </c>
    </row>
    <row r="2984" s="2" customFormat="1" ht="16.5" customHeight="1">
      <c r="A2984" s="40"/>
      <c r="B2984" s="41"/>
      <c r="C2984" s="272" t="s">
        <v>3975</v>
      </c>
      <c r="D2984" s="272" t="s">
        <v>310</v>
      </c>
      <c r="E2984" s="273" t="s">
        <v>3976</v>
      </c>
      <c r="F2984" s="274" t="s">
        <v>3977</v>
      </c>
      <c r="G2984" s="275" t="s">
        <v>236</v>
      </c>
      <c r="H2984" s="276">
        <v>483</v>
      </c>
      <c r="I2984" s="277"/>
      <c r="J2984" s="278">
        <f>ROUND(I2984*H2984,2)</f>
        <v>0</v>
      </c>
      <c r="K2984" s="274" t="s">
        <v>219</v>
      </c>
      <c r="L2984" s="279"/>
      <c r="M2984" s="280" t="s">
        <v>19</v>
      </c>
      <c r="N2984" s="281" t="s">
        <v>45</v>
      </c>
      <c r="O2984" s="86"/>
      <c r="P2984" s="224">
        <f>O2984*H2984</f>
        <v>0</v>
      </c>
      <c r="Q2984" s="224">
        <v>0</v>
      </c>
      <c r="R2984" s="224">
        <f>Q2984*H2984</f>
        <v>0</v>
      </c>
      <c r="S2984" s="224">
        <v>0</v>
      </c>
      <c r="T2984" s="225">
        <f>S2984*H2984</f>
        <v>0</v>
      </c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R2984" s="226" t="s">
        <v>397</v>
      </c>
      <c r="AT2984" s="226" t="s">
        <v>310</v>
      </c>
      <c r="AU2984" s="226" t="s">
        <v>83</v>
      </c>
      <c r="AY2984" s="19" t="s">
        <v>213</v>
      </c>
      <c r="BE2984" s="227">
        <f>IF(N2984="základní",J2984,0)</f>
        <v>0</v>
      </c>
      <c r="BF2984" s="227">
        <f>IF(N2984="snížená",J2984,0)</f>
        <v>0</v>
      </c>
      <c r="BG2984" s="227">
        <f>IF(N2984="zákl. přenesená",J2984,0)</f>
        <v>0</v>
      </c>
      <c r="BH2984" s="227">
        <f>IF(N2984="sníž. přenesená",J2984,0)</f>
        <v>0</v>
      </c>
      <c r="BI2984" s="227">
        <f>IF(N2984="nulová",J2984,0)</f>
        <v>0</v>
      </c>
      <c r="BJ2984" s="19" t="s">
        <v>81</v>
      </c>
      <c r="BK2984" s="227">
        <f>ROUND(I2984*H2984,2)</f>
        <v>0</v>
      </c>
      <c r="BL2984" s="19" t="s">
        <v>309</v>
      </c>
      <c r="BM2984" s="226" t="s">
        <v>3978</v>
      </c>
    </row>
    <row r="2985" s="14" customFormat="1">
      <c r="A2985" s="14"/>
      <c r="B2985" s="239"/>
      <c r="C2985" s="240"/>
      <c r="D2985" s="230" t="s">
        <v>222</v>
      </c>
      <c r="E2985" s="241" t="s">
        <v>19</v>
      </c>
      <c r="F2985" s="242" t="s">
        <v>3979</v>
      </c>
      <c r="G2985" s="240"/>
      <c r="H2985" s="243">
        <v>483</v>
      </c>
      <c r="I2985" s="244"/>
      <c r="J2985" s="240"/>
      <c r="K2985" s="240"/>
      <c r="L2985" s="245"/>
      <c r="M2985" s="246"/>
      <c r="N2985" s="247"/>
      <c r="O2985" s="247"/>
      <c r="P2985" s="247"/>
      <c r="Q2985" s="247"/>
      <c r="R2985" s="247"/>
      <c r="S2985" s="247"/>
      <c r="T2985" s="248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49" t="s">
        <v>222</v>
      </c>
      <c r="AU2985" s="249" t="s">
        <v>83</v>
      </c>
      <c r="AV2985" s="14" t="s">
        <v>83</v>
      </c>
      <c r="AW2985" s="14" t="s">
        <v>34</v>
      </c>
      <c r="AX2985" s="14" t="s">
        <v>81</v>
      </c>
      <c r="AY2985" s="249" t="s">
        <v>213</v>
      </c>
    </row>
    <row r="2986" s="2" customFormat="1">
      <c r="A2986" s="40"/>
      <c r="B2986" s="41"/>
      <c r="C2986" s="215" t="s">
        <v>3980</v>
      </c>
      <c r="D2986" s="215" t="s">
        <v>215</v>
      </c>
      <c r="E2986" s="216" t="s">
        <v>3981</v>
      </c>
      <c r="F2986" s="217" t="s">
        <v>3982</v>
      </c>
      <c r="G2986" s="218" t="s">
        <v>236</v>
      </c>
      <c r="H2986" s="219">
        <v>150</v>
      </c>
      <c r="I2986" s="220"/>
      <c r="J2986" s="221">
        <f>ROUND(I2986*H2986,2)</f>
        <v>0</v>
      </c>
      <c r="K2986" s="217" t="s">
        <v>219</v>
      </c>
      <c r="L2986" s="46"/>
      <c r="M2986" s="222" t="s">
        <v>19</v>
      </c>
      <c r="N2986" s="223" t="s">
        <v>45</v>
      </c>
      <c r="O2986" s="86"/>
      <c r="P2986" s="224">
        <f>O2986*H2986</f>
        <v>0</v>
      </c>
      <c r="Q2986" s="224">
        <v>0</v>
      </c>
      <c r="R2986" s="224">
        <f>Q2986*H2986</f>
        <v>0</v>
      </c>
      <c r="S2986" s="224">
        <v>0</v>
      </c>
      <c r="T2986" s="225">
        <f>S2986*H2986</f>
        <v>0</v>
      </c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R2986" s="226" t="s">
        <v>309</v>
      </c>
      <c r="AT2986" s="226" t="s">
        <v>215</v>
      </c>
      <c r="AU2986" s="226" t="s">
        <v>83</v>
      </c>
      <c r="AY2986" s="19" t="s">
        <v>213</v>
      </c>
      <c r="BE2986" s="227">
        <f>IF(N2986="základní",J2986,0)</f>
        <v>0</v>
      </c>
      <c r="BF2986" s="227">
        <f>IF(N2986="snížená",J2986,0)</f>
        <v>0</v>
      </c>
      <c r="BG2986" s="227">
        <f>IF(N2986="zákl. přenesená",J2986,0)</f>
        <v>0</v>
      </c>
      <c r="BH2986" s="227">
        <f>IF(N2986="sníž. přenesená",J2986,0)</f>
        <v>0</v>
      </c>
      <c r="BI2986" s="227">
        <f>IF(N2986="nulová",J2986,0)</f>
        <v>0</v>
      </c>
      <c r="BJ2986" s="19" t="s">
        <v>81</v>
      </c>
      <c r="BK2986" s="227">
        <f>ROUND(I2986*H2986,2)</f>
        <v>0</v>
      </c>
      <c r="BL2986" s="19" t="s">
        <v>309</v>
      </c>
      <c r="BM2986" s="226" t="s">
        <v>3983</v>
      </c>
    </row>
    <row r="2987" s="2" customFormat="1" ht="16.5" customHeight="1">
      <c r="A2987" s="40"/>
      <c r="B2987" s="41"/>
      <c r="C2987" s="272" t="s">
        <v>3984</v>
      </c>
      <c r="D2987" s="272" t="s">
        <v>310</v>
      </c>
      <c r="E2987" s="273" t="s">
        <v>3976</v>
      </c>
      <c r="F2987" s="274" t="s">
        <v>3977</v>
      </c>
      <c r="G2987" s="275" t="s">
        <v>236</v>
      </c>
      <c r="H2987" s="276">
        <v>157.5</v>
      </c>
      <c r="I2987" s="277"/>
      <c r="J2987" s="278">
        <f>ROUND(I2987*H2987,2)</f>
        <v>0</v>
      </c>
      <c r="K2987" s="274" t="s">
        <v>219</v>
      </c>
      <c r="L2987" s="279"/>
      <c r="M2987" s="280" t="s">
        <v>19</v>
      </c>
      <c r="N2987" s="281" t="s">
        <v>45</v>
      </c>
      <c r="O2987" s="86"/>
      <c r="P2987" s="224">
        <f>O2987*H2987</f>
        <v>0</v>
      </c>
      <c r="Q2987" s="224">
        <v>0</v>
      </c>
      <c r="R2987" s="224">
        <f>Q2987*H2987</f>
        <v>0</v>
      </c>
      <c r="S2987" s="224">
        <v>0</v>
      </c>
      <c r="T2987" s="225">
        <f>S2987*H2987</f>
        <v>0</v>
      </c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R2987" s="226" t="s">
        <v>397</v>
      </c>
      <c r="AT2987" s="226" t="s">
        <v>310</v>
      </c>
      <c r="AU2987" s="226" t="s">
        <v>83</v>
      </c>
      <c r="AY2987" s="19" t="s">
        <v>213</v>
      </c>
      <c r="BE2987" s="227">
        <f>IF(N2987="základní",J2987,0)</f>
        <v>0</v>
      </c>
      <c r="BF2987" s="227">
        <f>IF(N2987="snížená",J2987,0)</f>
        <v>0</v>
      </c>
      <c r="BG2987" s="227">
        <f>IF(N2987="zákl. přenesená",J2987,0)</f>
        <v>0</v>
      </c>
      <c r="BH2987" s="227">
        <f>IF(N2987="sníž. přenesená",J2987,0)</f>
        <v>0</v>
      </c>
      <c r="BI2987" s="227">
        <f>IF(N2987="nulová",J2987,0)</f>
        <v>0</v>
      </c>
      <c r="BJ2987" s="19" t="s">
        <v>81</v>
      </c>
      <c r="BK2987" s="227">
        <f>ROUND(I2987*H2987,2)</f>
        <v>0</v>
      </c>
      <c r="BL2987" s="19" t="s">
        <v>309</v>
      </c>
      <c r="BM2987" s="226" t="s">
        <v>3985</v>
      </c>
    </row>
    <row r="2988" s="14" customFormat="1">
      <c r="A2988" s="14"/>
      <c r="B2988" s="239"/>
      <c r="C2988" s="240"/>
      <c r="D2988" s="230" t="s">
        <v>222</v>
      </c>
      <c r="E2988" s="241" t="s">
        <v>19</v>
      </c>
      <c r="F2988" s="242" t="s">
        <v>3986</v>
      </c>
      <c r="G2988" s="240"/>
      <c r="H2988" s="243">
        <v>157.5</v>
      </c>
      <c r="I2988" s="244"/>
      <c r="J2988" s="240"/>
      <c r="K2988" s="240"/>
      <c r="L2988" s="245"/>
      <c r="M2988" s="246"/>
      <c r="N2988" s="247"/>
      <c r="O2988" s="247"/>
      <c r="P2988" s="247"/>
      <c r="Q2988" s="247"/>
      <c r="R2988" s="247"/>
      <c r="S2988" s="247"/>
      <c r="T2988" s="248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T2988" s="249" t="s">
        <v>222</v>
      </c>
      <c r="AU2988" s="249" t="s">
        <v>83</v>
      </c>
      <c r="AV2988" s="14" t="s">
        <v>83</v>
      </c>
      <c r="AW2988" s="14" t="s">
        <v>34</v>
      </c>
      <c r="AX2988" s="14" t="s">
        <v>81</v>
      </c>
      <c r="AY2988" s="249" t="s">
        <v>213</v>
      </c>
    </row>
    <row r="2989" s="2" customFormat="1" ht="16.5" customHeight="1">
      <c r="A2989" s="40"/>
      <c r="B2989" s="41"/>
      <c r="C2989" s="215" t="s">
        <v>3987</v>
      </c>
      <c r="D2989" s="215" t="s">
        <v>215</v>
      </c>
      <c r="E2989" s="216" t="s">
        <v>3988</v>
      </c>
      <c r="F2989" s="217" t="s">
        <v>3989</v>
      </c>
      <c r="G2989" s="218" t="s">
        <v>236</v>
      </c>
      <c r="H2989" s="219">
        <v>7538.1239999999998</v>
      </c>
      <c r="I2989" s="220"/>
      <c r="J2989" s="221">
        <f>ROUND(I2989*H2989,2)</f>
        <v>0</v>
      </c>
      <c r="K2989" s="217" t="s">
        <v>219</v>
      </c>
      <c r="L2989" s="46"/>
      <c r="M2989" s="222" t="s">
        <v>19</v>
      </c>
      <c r="N2989" s="223" t="s">
        <v>45</v>
      </c>
      <c r="O2989" s="86"/>
      <c r="P2989" s="224">
        <f>O2989*H2989</f>
        <v>0</v>
      </c>
      <c r="Q2989" s="224">
        <v>0.00020000000000000001</v>
      </c>
      <c r="R2989" s="224">
        <f>Q2989*H2989</f>
        <v>1.5076248000000001</v>
      </c>
      <c r="S2989" s="224">
        <v>0</v>
      </c>
      <c r="T2989" s="225">
        <f>S2989*H2989</f>
        <v>0</v>
      </c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R2989" s="226" t="s">
        <v>309</v>
      </c>
      <c r="AT2989" s="226" t="s">
        <v>215</v>
      </c>
      <c r="AU2989" s="226" t="s">
        <v>83</v>
      </c>
      <c r="AY2989" s="19" t="s">
        <v>213</v>
      </c>
      <c r="BE2989" s="227">
        <f>IF(N2989="základní",J2989,0)</f>
        <v>0</v>
      </c>
      <c r="BF2989" s="227">
        <f>IF(N2989="snížená",J2989,0)</f>
        <v>0</v>
      </c>
      <c r="BG2989" s="227">
        <f>IF(N2989="zákl. přenesená",J2989,0)</f>
        <v>0</v>
      </c>
      <c r="BH2989" s="227">
        <f>IF(N2989="sníž. přenesená",J2989,0)</f>
        <v>0</v>
      </c>
      <c r="BI2989" s="227">
        <f>IF(N2989="nulová",J2989,0)</f>
        <v>0</v>
      </c>
      <c r="BJ2989" s="19" t="s">
        <v>81</v>
      </c>
      <c r="BK2989" s="227">
        <f>ROUND(I2989*H2989,2)</f>
        <v>0</v>
      </c>
      <c r="BL2989" s="19" t="s">
        <v>309</v>
      </c>
      <c r="BM2989" s="226" t="s">
        <v>3990</v>
      </c>
    </row>
    <row r="2990" s="13" customFormat="1">
      <c r="A2990" s="13"/>
      <c r="B2990" s="228"/>
      <c r="C2990" s="229"/>
      <c r="D2990" s="230" t="s">
        <v>222</v>
      </c>
      <c r="E2990" s="231" t="s">
        <v>19</v>
      </c>
      <c r="F2990" s="232" t="s">
        <v>271</v>
      </c>
      <c r="G2990" s="229"/>
      <c r="H2990" s="231" t="s">
        <v>19</v>
      </c>
      <c r="I2990" s="233"/>
      <c r="J2990" s="229"/>
      <c r="K2990" s="229"/>
      <c r="L2990" s="234"/>
      <c r="M2990" s="235"/>
      <c r="N2990" s="236"/>
      <c r="O2990" s="236"/>
      <c r="P2990" s="236"/>
      <c r="Q2990" s="236"/>
      <c r="R2990" s="236"/>
      <c r="S2990" s="236"/>
      <c r="T2990" s="237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38" t="s">
        <v>222</v>
      </c>
      <c r="AU2990" s="238" t="s">
        <v>83</v>
      </c>
      <c r="AV2990" s="13" t="s">
        <v>81</v>
      </c>
      <c r="AW2990" s="13" t="s">
        <v>34</v>
      </c>
      <c r="AX2990" s="13" t="s">
        <v>74</v>
      </c>
      <c r="AY2990" s="238" t="s">
        <v>213</v>
      </c>
    </row>
    <row r="2991" s="14" customFormat="1">
      <c r="A2991" s="14"/>
      <c r="B2991" s="239"/>
      <c r="C2991" s="240"/>
      <c r="D2991" s="230" t="s">
        <v>222</v>
      </c>
      <c r="E2991" s="241" t="s">
        <v>19</v>
      </c>
      <c r="F2991" s="242" t="s">
        <v>3991</v>
      </c>
      <c r="G2991" s="240"/>
      <c r="H2991" s="243">
        <v>736.14200000000005</v>
      </c>
      <c r="I2991" s="244"/>
      <c r="J2991" s="240"/>
      <c r="K2991" s="240"/>
      <c r="L2991" s="245"/>
      <c r="M2991" s="246"/>
      <c r="N2991" s="247"/>
      <c r="O2991" s="247"/>
      <c r="P2991" s="247"/>
      <c r="Q2991" s="247"/>
      <c r="R2991" s="247"/>
      <c r="S2991" s="247"/>
      <c r="T2991" s="248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49" t="s">
        <v>222</v>
      </c>
      <c r="AU2991" s="249" t="s">
        <v>83</v>
      </c>
      <c r="AV2991" s="14" t="s">
        <v>83</v>
      </c>
      <c r="AW2991" s="14" t="s">
        <v>34</v>
      </c>
      <c r="AX2991" s="14" t="s">
        <v>74</v>
      </c>
      <c r="AY2991" s="249" t="s">
        <v>213</v>
      </c>
    </row>
    <row r="2992" s="14" customFormat="1">
      <c r="A2992" s="14"/>
      <c r="B2992" s="239"/>
      <c r="C2992" s="240"/>
      <c r="D2992" s="230" t="s">
        <v>222</v>
      </c>
      <c r="E2992" s="241" t="s">
        <v>19</v>
      </c>
      <c r="F2992" s="242" t="s">
        <v>3992</v>
      </c>
      <c r="G2992" s="240"/>
      <c r="H2992" s="243">
        <v>336.601</v>
      </c>
      <c r="I2992" s="244"/>
      <c r="J2992" s="240"/>
      <c r="K2992" s="240"/>
      <c r="L2992" s="245"/>
      <c r="M2992" s="246"/>
      <c r="N2992" s="247"/>
      <c r="O2992" s="247"/>
      <c r="P2992" s="247"/>
      <c r="Q2992" s="247"/>
      <c r="R2992" s="247"/>
      <c r="S2992" s="247"/>
      <c r="T2992" s="248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T2992" s="249" t="s">
        <v>222</v>
      </c>
      <c r="AU2992" s="249" t="s">
        <v>83</v>
      </c>
      <c r="AV2992" s="14" t="s">
        <v>83</v>
      </c>
      <c r="AW2992" s="14" t="s">
        <v>34</v>
      </c>
      <c r="AX2992" s="14" t="s">
        <v>74</v>
      </c>
      <c r="AY2992" s="249" t="s">
        <v>213</v>
      </c>
    </row>
    <row r="2993" s="14" customFormat="1">
      <c r="A2993" s="14"/>
      <c r="B2993" s="239"/>
      <c r="C2993" s="240"/>
      <c r="D2993" s="230" t="s">
        <v>222</v>
      </c>
      <c r="E2993" s="241" t="s">
        <v>19</v>
      </c>
      <c r="F2993" s="242" t="s">
        <v>3993</v>
      </c>
      <c r="G2993" s="240"/>
      <c r="H2993" s="243">
        <v>4626.8239999999996</v>
      </c>
      <c r="I2993" s="244"/>
      <c r="J2993" s="240"/>
      <c r="K2993" s="240"/>
      <c r="L2993" s="245"/>
      <c r="M2993" s="246"/>
      <c r="N2993" s="247"/>
      <c r="O2993" s="247"/>
      <c r="P2993" s="247"/>
      <c r="Q2993" s="247"/>
      <c r="R2993" s="247"/>
      <c r="S2993" s="247"/>
      <c r="T2993" s="248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49" t="s">
        <v>222</v>
      </c>
      <c r="AU2993" s="249" t="s">
        <v>83</v>
      </c>
      <c r="AV2993" s="14" t="s">
        <v>83</v>
      </c>
      <c r="AW2993" s="14" t="s">
        <v>34</v>
      </c>
      <c r="AX2993" s="14" t="s">
        <v>74</v>
      </c>
      <c r="AY2993" s="249" t="s">
        <v>213</v>
      </c>
    </row>
    <row r="2994" s="14" customFormat="1">
      <c r="A2994" s="14"/>
      <c r="B2994" s="239"/>
      <c r="C2994" s="240"/>
      <c r="D2994" s="230" t="s">
        <v>222</v>
      </c>
      <c r="E2994" s="241" t="s">
        <v>19</v>
      </c>
      <c r="F2994" s="242" t="s">
        <v>3994</v>
      </c>
      <c r="G2994" s="240"/>
      <c r="H2994" s="243">
        <v>885.68100000000004</v>
      </c>
      <c r="I2994" s="244"/>
      <c r="J2994" s="240"/>
      <c r="K2994" s="240"/>
      <c r="L2994" s="245"/>
      <c r="M2994" s="246"/>
      <c r="N2994" s="247"/>
      <c r="O2994" s="247"/>
      <c r="P2994" s="247"/>
      <c r="Q2994" s="247"/>
      <c r="R2994" s="247"/>
      <c r="S2994" s="247"/>
      <c r="T2994" s="248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T2994" s="249" t="s">
        <v>222</v>
      </c>
      <c r="AU2994" s="249" t="s">
        <v>83</v>
      </c>
      <c r="AV2994" s="14" t="s">
        <v>83</v>
      </c>
      <c r="AW2994" s="14" t="s">
        <v>34</v>
      </c>
      <c r="AX2994" s="14" t="s">
        <v>74</v>
      </c>
      <c r="AY2994" s="249" t="s">
        <v>213</v>
      </c>
    </row>
    <row r="2995" s="16" customFormat="1">
      <c r="A2995" s="16"/>
      <c r="B2995" s="261"/>
      <c r="C2995" s="262"/>
      <c r="D2995" s="230" t="s">
        <v>222</v>
      </c>
      <c r="E2995" s="263" t="s">
        <v>19</v>
      </c>
      <c r="F2995" s="264" t="s">
        <v>299</v>
      </c>
      <c r="G2995" s="262"/>
      <c r="H2995" s="265">
        <v>6585.2479999999996</v>
      </c>
      <c r="I2995" s="266"/>
      <c r="J2995" s="262"/>
      <c r="K2995" s="262"/>
      <c r="L2995" s="267"/>
      <c r="M2995" s="268"/>
      <c r="N2995" s="269"/>
      <c r="O2995" s="269"/>
      <c r="P2995" s="269"/>
      <c r="Q2995" s="269"/>
      <c r="R2995" s="269"/>
      <c r="S2995" s="269"/>
      <c r="T2995" s="270"/>
      <c r="U2995" s="16"/>
      <c r="V2995" s="16"/>
      <c r="W2995" s="16"/>
      <c r="X2995" s="16"/>
      <c r="Y2995" s="16"/>
      <c r="Z2995" s="16"/>
      <c r="AA2995" s="16"/>
      <c r="AB2995" s="16"/>
      <c r="AC2995" s="16"/>
      <c r="AD2995" s="16"/>
      <c r="AE2995" s="16"/>
      <c r="AT2995" s="271" t="s">
        <v>222</v>
      </c>
      <c r="AU2995" s="271" t="s">
        <v>83</v>
      </c>
      <c r="AV2995" s="16" t="s">
        <v>106</v>
      </c>
      <c r="AW2995" s="16" t="s">
        <v>34</v>
      </c>
      <c r="AX2995" s="16" t="s">
        <v>74</v>
      </c>
      <c r="AY2995" s="271" t="s">
        <v>213</v>
      </c>
    </row>
    <row r="2996" s="14" customFormat="1">
      <c r="A2996" s="14"/>
      <c r="B2996" s="239"/>
      <c r="C2996" s="240"/>
      <c r="D2996" s="230" t="s">
        <v>222</v>
      </c>
      <c r="E2996" s="241" t="s">
        <v>19</v>
      </c>
      <c r="F2996" s="242" t="s">
        <v>3995</v>
      </c>
      <c r="G2996" s="240"/>
      <c r="H2996" s="243">
        <v>288.73200000000003</v>
      </c>
      <c r="I2996" s="244"/>
      <c r="J2996" s="240"/>
      <c r="K2996" s="240"/>
      <c r="L2996" s="245"/>
      <c r="M2996" s="246"/>
      <c r="N2996" s="247"/>
      <c r="O2996" s="247"/>
      <c r="P2996" s="247"/>
      <c r="Q2996" s="247"/>
      <c r="R2996" s="247"/>
      <c r="S2996" s="247"/>
      <c r="T2996" s="248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T2996" s="249" t="s">
        <v>222</v>
      </c>
      <c r="AU2996" s="249" t="s">
        <v>83</v>
      </c>
      <c r="AV2996" s="14" t="s">
        <v>83</v>
      </c>
      <c r="AW2996" s="14" t="s">
        <v>34</v>
      </c>
      <c r="AX2996" s="14" t="s">
        <v>74</v>
      </c>
      <c r="AY2996" s="249" t="s">
        <v>213</v>
      </c>
    </row>
    <row r="2997" s="14" customFormat="1">
      <c r="A2997" s="14"/>
      <c r="B2997" s="239"/>
      <c r="C2997" s="240"/>
      <c r="D2997" s="230" t="s">
        <v>222</v>
      </c>
      <c r="E2997" s="241" t="s">
        <v>19</v>
      </c>
      <c r="F2997" s="242" t="s">
        <v>3996</v>
      </c>
      <c r="G2997" s="240"/>
      <c r="H2997" s="243">
        <v>28.649000000000001</v>
      </c>
      <c r="I2997" s="244"/>
      <c r="J2997" s="240"/>
      <c r="K2997" s="240"/>
      <c r="L2997" s="245"/>
      <c r="M2997" s="246"/>
      <c r="N2997" s="247"/>
      <c r="O2997" s="247"/>
      <c r="P2997" s="247"/>
      <c r="Q2997" s="247"/>
      <c r="R2997" s="247"/>
      <c r="S2997" s="247"/>
      <c r="T2997" s="248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T2997" s="249" t="s">
        <v>222</v>
      </c>
      <c r="AU2997" s="249" t="s">
        <v>83</v>
      </c>
      <c r="AV2997" s="14" t="s">
        <v>83</v>
      </c>
      <c r="AW2997" s="14" t="s">
        <v>34</v>
      </c>
      <c r="AX2997" s="14" t="s">
        <v>74</v>
      </c>
      <c r="AY2997" s="249" t="s">
        <v>213</v>
      </c>
    </row>
    <row r="2998" s="14" customFormat="1">
      <c r="A2998" s="14"/>
      <c r="B2998" s="239"/>
      <c r="C2998" s="240"/>
      <c r="D2998" s="230" t="s">
        <v>222</v>
      </c>
      <c r="E2998" s="241" t="s">
        <v>19</v>
      </c>
      <c r="F2998" s="242" t="s">
        <v>3997</v>
      </c>
      <c r="G2998" s="240"/>
      <c r="H2998" s="243">
        <v>619.06399999999996</v>
      </c>
      <c r="I2998" s="244"/>
      <c r="J2998" s="240"/>
      <c r="K2998" s="240"/>
      <c r="L2998" s="245"/>
      <c r="M2998" s="246"/>
      <c r="N2998" s="247"/>
      <c r="O2998" s="247"/>
      <c r="P2998" s="247"/>
      <c r="Q2998" s="247"/>
      <c r="R2998" s="247"/>
      <c r="S2998" s="247"/>
      <c r="T2998" s="248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49" t="s">
        <v>222</v>
      </c>
      <c r="AU2998" s="249" t="s">
        <v>83</v>
      </c>
      <c r="AV2998" s="14" t="s">
        <v>83</v>
      </c>
      <c r="AW2998" s="14" t="s">
        <v>34</v>
      </c>
      <c r="AX2998" s="14" t="s">
        <v>74</v>
      </c>
      <c r="AY2998" s="249" t="s">
        <v>213</v>
      </c>
    </row>
    <row r="2999" s="14" customFormat="1">
      <c r="A2999" s="14"/>
      <c r="B2999" s="239"/>
      <c r="C2999" s="240"/>
      <c r="D2999" s="230" t="s">
        <v>222</v>
      </c>
      <c r="E2999" s="241" t="s">
        <v>19</v>
      </c>
      <c r="F2999" s="242" t="s">
        <v>3998</v>
      </c>
      <c r="G2999" s="240"/>
      <c r="H2999" s="243">
        <v>133.84399999999999</v>
      </c>
      <c r="I2999" s="244"/>
      <c r="J2999" s="240"/>
      <c r="K2999" s="240"/>
      <c r="L2999" s="245"/>
      <c r="M2999" s="246"/>
      <c r="N2999" s="247"/>
      <c r="O2999" s="247"/>
      <c r="P2999" s="247"/>
      <c r="Q2999" s="247"/>
      <c r="R2999" s="247"/>
      <c r="S2999" s="247"/>
      <c r="T2999" s="248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T2999" s="249" t="s">
        <v>222</v>
      </c>
      <c r="AU2999" s="249" t="s">
        <v>83</v>
      </c>
      <c r="AV2999" s="14" t="s">
        <v>83</v>
      </c>
      <c r="AW2999" s="14" t="s">
        <v>34</v>
      </c>
      <c r="AX2999" s="14" t="s">
        <v>74</v>
      </c>
      <c r="AY2999" s="249" t="s">
        <v>213</v>
      </c>
    </row>
    <row r="3000" s="14" customFormat="1">
      <c r="A3000" s="14"/>
      <c r="B3000" s="239"/>
      <c r="C3000" s="240"/>
      <c r="D3000" s="230" t="s">
        <v>222</v>
      </c>
      <c r="E3000" s="241" t="s">
        <v>19</v>
      </c>
      <c r="F3000" s="242" t="s">
        <v>3999</v>
      </c>
      <c r="G3000" s="240"/>
      <c r="H3000" s="243">
        <v>23.129999999999999</v>
      </c>
      <c r="I3000" s="244"/>
      <c r="J3000" s="240"/>
      <c r="K3000" s="240"/>
      <c r="L3000" s="245"/>
      <c r="M3000" s="246"/>
      <c r="N3000" s="247"/>
      <c r="O3000" s="247"/>
      <c r="P3000" s="247"/>
      <c r="Q3000" s="247"/>
      <c r="R3000" s="247"/>
      <c r="S3000" s="247"/>
      <c r="T3000" s="248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49" t="s">
        <v>222</v>
      </c>
      <c r="AU3000" s="249" t="s">
        <v>83</v>
      </c>
      <c r="AV3000" s="14" t="s">
        <v>83</v>
      </c>
      <c r="AW3000" s="14" t="s">
        <v>34</v>
      </c>
      <c r="AX3000" s="14" t="s">
        <v>74</v>
      </c>
      <c r="AY3000" s="249" t="s">
        <v>213</v>
      </c>
    </row>
    <row r="3001" s="14" customFormat="1">
      <c r="A3001" s="14"/>
      <c r="B3001" s="239"/>
      <c r="C3001" s="240"/>
      <c r="D3001" s="230" t="s">
        <v>222</v>
      </c>
      <c r="E3001" s="241" t="s">
        <v>19</v>
      </c>
      <c r="F3001" s="242" t="s">
        <v>4000</v>
      </c>
      <c r="G3001" s="240"/>
      <c r="H3001" s="243">
        <v>12</v>
      </c>
      <c r="I3001" s="244"/>
      <c r="J3001" s="240"/>
      <c r="K3001" s="240"/>
      <c r="L3001" s="245"/>
      <c r="M3001" s="246"/>
      <c r="N3001" s="247"/>
      <c r="O3001" s="247"/>
      <c r="P3001" s="247"/>
      <c r="Q3001" s="247"/>
      <c r="R3001" s="247"/>
      <c r="S3001" s="247"/>
      <c r="T3001" s="248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T3001" s="249" t="s">
        <v>222</v>
      </c>
      <c r="AU3001" s="249" t="s">
        <v>83</v>
      </c>
      <c r="AV3001" s="14" t="s">
        <v>83</v>
      </c>
      <c r="AW3001" s="14" t="s">
        <v>34</v>
      </c>
      <c r="AX3001" s="14" t="s">
        <v>74</v>
      </c>
      <c r="AY3001" s="249" t="s">
        <v>213</v>
      </c>
    </row>
    <row r="3002" s="14" customFormat="1">
      <c r="A3002" s="14"/>
      <c r="B3002" s="239"/>
      <c r="C3002" s="240"/>
      <c r="D3002" s="230" t="s">
        <v>222</v>
      </c>
      <c r="E3002" s="241" t="s">
        <v>19</v>
      </c>
      <c r="F3002" s="242" t="s">
        <v>4001</v>
      </c>
      <c r="G3002" s="240"/>
      <c r="H3002" s="243">
        <v>30.460999999999999</v>
      </c>
      <c r="I3002" s="244"/>
      <c r="J3002" s="240"/>
      <c r="K3002" s="240"/>
      <c r="L3002" s="245"/>
      <c r="M3002" s="246"/>
      <c r="N3002" s="247"/>
      <c r="O3002" s="247"/>
      <c r="P3002" s="247"/>
      <c r="Q3002" s="247"/>
      <c r="R3002" s="247"/>
      <c r="S3002" s="247"/>
      <c r="T3002" s="248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49" t="s">
        <v>222</v>
      </c>
      <c r="AU3002" s="249" t="s">
        <v>83</v>
      </c>
      <c r="AV3002" s="14" t="s">
        <v>83</v>
      </c>
      <c r="AW3002" s="14" t="s">
        <v>34</v>
      </c>
      <c r="AX3002" s="14" t="s">
        <v>74</v>
      </c>
      <c r="AY3002" s="249" t="s">
        <v>213</v>
      </c>
    </row>
    <row r="3003" s="16" customFormat="1">
      <c r="A3003" s="16"/>
      <c r="B3003" s="261"/>
      <c r="C3003" s="262"/>
      <c r="D3003" s="230" t="s">
        <v>222</v>
      </c>
      <c r="E3003" s="263" t="s">
        <v>19</v>
      </c>
      <c r="F3003" s="264" t="s">
        <v>299</v>
      </c>
      <c r="G3003" s="262"/>
      <c r="H3003" s="265">
        <v>1135.8800000000001</v>
      </c>
      <c r="I3003" s="266"/>
      <c r="J3003" s="262"/>
      <c r="K3003" s="262"/>
      <c r="L3003" s="267"/>
      <c r="M3003" s="268"/>
      <c r="N3003" s="269"/>
      <c r="O3003" s="269"/>
      <c r="P3003" s="269"/>
      <c r="Q3003" s="269"/>
      <c r="R3003" s="269"/>
      <c r="S3003" s="269"/>
      <c r="T3003" s="270"/>
      <c r="U3003" s="16"/>
      <c r="V3003" s="16"/>
      <c r="W3003" s="16"/>
      <c r="X3003" s="16"/>
      <c r="Y3003" s="16"/>
      <c r="Z3003" s="16"/>
      <c r="AA3003" s="16"/>
      <c r="AB3003" s="16"/>
      <c r="AC3003" s="16"/>
      <c r="AD3003" s="16"/>
      <c r="AE3003" s="16"/>
      <c r="AT3003" s="271" t="s">
        <v>222</v>
      </c>
      <c r="AU3003" s="271" t="s">
        <v>83</v>
      </c>
      <c r="AV3003" s="16" t="s">
        <v>106</v>
      </c>
      <c r="AW3003" s="16" t="s">
        <v>34</v>
      </c>
      <c r="AX3003" s="16" t="s">
        <v>74</v>
      </c>
      <c r="AY3003" s="271" t="s">
        <v>213</v>
      </c>
    </row>
    <row r="3004" s="14" customFormat="1">
      <c r="A3004" s="14"/>
      <c r="B3004" s="239"/>
      <c r="C3004" s="240"/>
      <c r="D3004" s="230" t="s">
        <v>222</v>
      </c>
      <c r="E3004" s="241" t="s">
        <v>19</v>
      </c>
      <c r="F3004" s="242" t="s">
        <v>4002</v>
      </c>
      <c r="G3004" s="240"/>
      <c r="H3004" s="243">
        <v>-183.00399999999999</v>
      </c>
      <c r="I3004" s="244"/>
      <c r="J3004" s="240"/>
      <c r="K3004" s="240"/>
      <c r="L3004" s="245"/>
      <c r="M3004" s="246"/>
      <c r="N3004" s="247"/>
      <c r="O3004" s="247"/>
      <c r="P3004" s="247"/>
      <c r="Q3004" s="247"/>
      <c r="R3004" s="247"/>
      <c r="S3004" s="247"/>
      <c r="T3004" s="248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49" t="s">
        <v>222</v>
      </c>
      <c r="AU3004" s="249" t="s">
        <v>83</v>
      </c>
      <c r="AV3004" s="14" t="s">
        <v>83</v>
      </c>
      <c r="AW3004" s="14" t="s">
        <v>34</v>
      </c>
      <c r="AX3004" s="14" t="s">
        <v>74</v>
      </c>
      <c r="AY3004" s="249" t="s">
        <v>213</v>
      </c>
    </row>
    <row r="3005" s="15" customFormat="1">
      <c r="A3005" s="15"/>
      <c r="B3005" s="250"/>
      <c r="C3005" s="251"/>
      <c r="D3005" s="230" t="s">
        <v>222</v>
      </c>
      <c r="E3005" s="252" t="s">
        <v>19</v>
      </c>
      <c r="F3005" s="253" t="s">
        <v>228</v>
      </c>
      <c r="G3005" s="251"/>
      <c r="H3005" s="254">
        <v>7538.1239999999998</v>
      </c>
      <c r="I3005" s="255"/>
      <c r="J3005" s="251"/>
      <c r="K3005" s="251"/>
      <c r="L3005" s="256"/>
      <c r="M3005" s="257"/>
      <c r="N3005" s="258"/>
      <c r="O3005" s="258"/>
      <c r="P3005" s="258"/>
      <c r="Q3005" s="258"/>
      <c r="R3005" s="258"/>
      <c r="S3005" s="258"/>
      <c r="T3005" s="259"/>
      <c r="U3005" s="15"/>
      <c r="V3005" s="15"/>
      <c r="W3005" s="15"/>
      <c r="X3005" s="15"/>
      <c r="Y3005" s="15"/>
      <c r="Z3005" s="15"/>
      <c r="AA3005" s="15"/>
      <c r="AB3005" s="15"/>
      <c r="AC3005" s="15"/>
      <c r="AD3005" s="15"/>
      <c r="AE3005" s="15"/>
      <c r="AT3005" s="260" t="s">
        <v>222</v>
      </c>
      <c r="AU3005" s="260" t="s">
        <v>83</v>
      </c>
      <c r="AV3005" s="15" t="s">
        <v>220</v>
      </c>
      <c r="AW3005" s="15" t="s">
        <v>34</v>
      </c>
      <c r="AX3005" s="15" t="s">
        <v>81</v>
      </c>
      <c r="AY3005" s="260" t="s">
        <v>213</v>
      </c>
    </row>
    <row r="3006" s="2" customFormat="1" ht="16.5" customHeight="1">
      <c r="A3006" s="40"/>
      <c r="B3006" s="41"/>
      <c r="C3006" s="215" t="s">
        <v>4003</v>
      </c>
      <c r="D3006" s="215" t="s">
        <v>215</v>
      </c>
      <c r="E3006" s="216" t="s">
        <v>4004</v>
      </c>
      <c r="F3006" s="217" t="s">
        <v>4005</v>
      </c>
      <c r="G3006" s="218" t="s">
        <v>236</v>
      </c>
      <c r="H3006" s="219">
        <v>87.284000000000006</v>
      </c>
      <c r="I3006" s="220"/>
      <c r="J3006" s="221">
        <f>ROUND(I3006*H3006,2)</f>
        <v>0</v>
      </c>
      <c r="K3006" s="217" t="s">
        <v>219</v>
      </c>
      <c r="L3006" s="46"/>
      <c r="M3006" s="222" t="s">
        <v>19</v>
      </c>
      <c r="N3006" s="223" t="s">
        <v>45</v>
      </c>
      <c r="O3006" s="86"/>
      <c r="P3006" s="224">
        <f>O3006*H3006</f>
        <v>0</v>
      </c>
      <c r="Q3006" s="224">
        <v>0.00020000000000000001</v>
      </c>
      <c r="R3006" s="224">
        <f>Q3006*H3006</f>
        <v>0.017456800000000001</v>
      </c>
      <c r="S3006" s="224">
        <v>0</v>
      </c>
      <c r="T3006" s="225">
        <f>S3006*H3006</f>
        <v>0</v>
      </c>
      <c r="U3006" s="40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R3006" s="226" t="s">
        <v>309</v>
      </c>
      <c r="AT3006" s="226" t="s">
        <v>215</v>
      </c>
      <c r="AU3006" s="226" t="s">
        <v>83</v>
      </c>
      <c r="AY3006" s="19" t="s">
        <v>213</v>
      </c>
      <c r="BE3006" s="227">
        <f>IF(N3006="základní",J3006,0)</f>
        <v>0</v>
      </c>
      <c r="BF3006" s="227">
        <f>IF(N3006="snížená",J3006,0)</f>
        <v>0</v>
      </c>
      <c r="BG3006" s="227">
        <f>IF(N3006="zákl. přenesená",J3006,0)</f>
        <v>0</v>
      </c>
      <c r="BH3006" s="227">
        <f>IF(N3006="sníž. přenesená",J3006,0)</f>
        <v>0</v>
      </c>
      <c r="BI3006" s="227">
        <f>IF(N3006="nulová",J3006,0)</f>
        <v>0</v>
      </c>
      <c r="BJ3006" s="19" t="s">
        <v>81</v>
      </c>
      <c r="BK3006" s="227">
        <f>ROUND(I3006*H3006,2)</f>
        <v>0</v>
      </c>
      <c r="BL3006" s="19" t="s">
        <v>309</v>
      </c>
      <c r="BM3006" s="226" t="s">
        <v>4006</v>
      </c>
    </row>
    <row r="3007" s="13" customFormat="1">
      <c r="A3007" s="13"/>
      <c r="B3007" s="228"/>
      <c r="C3007" s="229"/>
      <c r="D3007" s="230" t="s">
        <v>222</v>
      </c>
      <c r="E3007" s="231" t="s">
        <v>19</v>
      </c>
      <c r="F3007" s="232" t="s">
        <v>271</v>
      </c>
      <c r="G3007" s="229"/>
      <c r="H3007" s="231" t="s">
        <v>19</v>
      </c>
      <c r="I3007" s="233"/>
      <c r="J3007" s="229"/>
      <c r="K3007" s="229"/>
      <c r="L3007" s="234"/>
      <c r="M3007" s="235"/>
      <c r="N3007" s="236"/>
      <c r="O3007" s="236"/>
      <c r="P3007" s="236"/>
      <c r="Q3007" s="236"/>
      <c r="R3007" s="236"/>
      <c r="S3007" s="236"/>
      <c r="T3007" s="237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38" t="s">
        <v>222</v>
      </c>
      <c r="AU3007" s="238" t="s">
        <v>83</v>
      </c>
      <c r="AV3007" s="13" t="s">
        <v>81</v>
      </c>
      <c r="AW3007" s="13" t="s">
        <v>34</v>
      </c>
      <c r="AX3007" s="13" t="s">
        <v>74</v>
      </c>
      <c r="AY3007" s="238" t="s">
        <v>213</v>
      </c>
    </row>
    <row r="3008" s="14" customFormat="1">
      <c r="A3008" s="14"/>
      <c r="B3008" s="239"/>
      <c r="C3008" s="240"/>
      <c r="D3008" s="230" t="s">
        <v>222</v>
      </c>
      <c r="E3008" s="241" t="s">
        <v>19</v>
      </c>
      <c r="F3008" s="242" t="s">
        <v>4007</v>
      </c>
      <c r="G3008" s="240"/>
      <c r="H3008" s="243">
        <v>87.284000000000006</v>
      </c>
      <c r="I3008" s="244"/>
      <c r="J3008" s="240"/>
      <c r="K3008" s="240"/>
      <c r="L3008" s="245"/>
      <c r="M3008" s="246"/>
      <c r="N3008" s="247"/>
      <c r="O3008" s="247"/>
      <c r="P3008" s="247"/>
      <c r="Q3008" s="247"/>
      <c r="R3008" s="247"/>
      <c r="S3008" s="247"/>
      <c r="T3008" s="248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49" t="s">
        <v>222</v>
      </c>
      <c r="AU3008" s="249" t="s">
        <v>83</v>
      </c>
      <c r="AV3008" s="14" t="s">
        <v>83</v>
      </c>
      <c r="AW3008" s="14" t="s">
        <v>34</v>
      </c>
      <c r="AX3008" s="14" t="s">
        <v>81</v>
      </c>
      <c r="AY3008" s="249" t="s">
        <v>213</v>
      </c>
    </row>
    <row r="3009" s="2" customFormat="1">
      <c r="A3009" s="40"/>
      <c r="B3009" s="41"/>
      <c r="C3009" s="215" t="s">
        <v>4008</v>
      </c>
      <c r="D3009" s="215" t="s">
        <v>215</v>
      </c>
      <c r="E3009" s="216" t="s">
        <v>4009</v>
      </c>
      <c r="F3009" s="217" t="s">
        <v>4010</v>
      </c>
      <c r="G3009" s="218" t="s">
        <v>236</v>
      </c>
      <c r="H3009" s="219">
        <v>7538.1239999999998</v>
      </c>
      <c r="I3009" s="220"/>
      <c r="J3009" s="221">
        <f>ROUND(I3009*H3009,2)</f>
        <v>0</v>
      </c>
      <c r="K3009" s="217" t="s">
        <v>219</v>
      </c>
      <c r="L3009" s="46"/>
      <c r="M3009" s="222" t="s">
        <v>19</v>
      </c>
      <c r="N3009" s="223" t="s">
        <v>45</v>
      </c>
      <c r="O3009" s="86"/>
      <c r="P3009" s="224">
        <f>O3009*H3009</f>
        <v>0</v>
      </c>
      <c r="Q3009" s="224">
        <v>0.00029</v>
      </c>
      <c r="R3009" s="224">
        <f>Q3009*H3009</f>
        <v>2.18605596</v>
      </c>
      <c r="S3009" s="224">
        <v>0</v>
      </c>
      <c r="T3009" s="225">
        <f>S3009*H3009</f>
        <v>0</v>
      </c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R3009" s="226" t="s">
        <v>309</v>
      </c>
      <c r="AT3009" s="226" t="s">
        <v>215</v>
      </c>
      <c r="AU3009" s="226" t="s">
        <v>83</v>
      </c>
      <c r="AY3009" s="19" t="s">
        <v>213</v>
      </c>
      <c r="BE3009" s="227">
        <f>IF(N3009="základní",J3009,0)</f>
        <v>0</v>
      </c>
      <c r="BF3009" s="227">
        <f>IF(N3009="snížená",J3009,0)</f>
        <v>0</v>
      </c>
      <c r="BG3009" s="227">
        <f>IF(N3009="zákl. přenesená",J3009,0)</f>
        <v>0</v>
      </c>
      <c r="BH3009" s="227">
        <f>IF(N3009="sníž. přenesená",J3009,0)</f>
        <v>0</v>
      </c>
      <c r="BI3009" s="227">
        <f>IF(N3009="nulová",J3009,0)</f>
        <v>0</v>
      </c>
      <c r="BJ3009" s="19" t="s">
        <v>81</v>
      </c>
      <c r="BK3009" s="227">
        <f>ROUND(I3009*H3009,2)</f>
        <v>0</v>
      </c>
      <c r="BL3009" s="19" t="s">
        <v>309</v>
      </c>
      <c r="BM3009" s="226" t="s">
        <v>4011</v>
      </c>
    </row>
    <row r="3010" s="2" customFormat="1">
      <c r="A3010" s="40"/>
      <c r="B3010" s="41"/>
      <c r="C3010" s="215" t="s">
        <v>4012</v>
      </c>
      <c r="D3010" s="215" t="s">
        <v>215</v>
      </c>
      <c r="E3010" s="216" t="s">
        <v>4013</v>
      </c>
      <c r="F3010" s="217" t="s">
        <v>4014</v>
      </c>
      <c r="G3010" s="218" t="s">
        <v>236</v>
      </c>
      <c r="H3010" s="219">
        <v>87.284000000000006</v>
      </c>
      <c r="I3010" s="220"/>
      <c r="J3010" s="221">
        <f>ROUND(I3010*H3010,2)</f>
        <v>0</v>
      </c>
      <c r="K3010" s="217" t="s">
        <v>219</v>
      </c>
      <c r="L3010" s="46"/>
      <c r="M3010" s="222" t="s">
        <v>19</v>
      </c>
      <c r="N3010" s="223" t="s">
        <v>45</v>
      </c>
      <c r="O3010" s="86"/>
      <c r="P3010" s="224">
        <f>O3010*H3010</f>
        <v>0</v>
      </c>
      <c r="Q3010" s="224">
        <v>0.00029</v>
      </c>
      <c r="R3010" s="224">
        <f>Q3010*H3010</f>
        <v>0.025312360000000002</v>
      </c>
      <c r="S3010" s="224">
        <v>0</v>
      </c>
      <c r="T3010" s="225">
        <f>S3010*H3010</f>
        <v>0</v>
      </c>
      <c r="U3010" s="40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R3010" s="226" t="s">
        <v>309</v>
      </c>
      <c r="AT3010" s="226" t="s">
        <v>215</v>
      </c>
      <c r="AU3010" s="226" t="s">
        <v>83</v>
      </c>
      <c r="AY3010" s="19" t="s">
        <v>213</v>
      </c>
      <c r="BE3010" s="227">
        <f>IF(N3010="základní",J3010,0)</f>
        <v>0</v>
      </c>
      <c r="BF3010" s="227">
        <f>IF(N3010="snížená",J3010,0)</f>
        <v>0</v>
      </c>
      <c r="BG3010" s="227">
        <f>IF(N3010="zákl. přenesená",J3010,0)</f>
        <v>0</v>
      </c>
      <c r="BH3010" s="227">
        <f>IF(N3010="sníž. přenesená",J3010,0)</f>
        <v>0</v>
      </c>
      <c r="BI3010" s="227">
        <f>IF(N3010="nulová",J3010,0)</f>
        <v>0</v>
      </c>
      <c r="BJ3010" s="19" t="s">
        <v>81</v>
      </c>
      <c r="BK3010" s="227">
        <f>ROUND(I3010*H3010,2)</f>
        <v>0</v>
      </c>
      <c r="BL3010" s="19" t="s">
        <v>309</v>
      </c>
      <c r="BM3010" s="226" t="s">
        <v>4015</v>
      </c>
    </row>
    <row r="3011" s="2" customFormat="1">
      <c r="A3011" s="40"/>
      <c r="B3011" s="41"/>
      <c r="C3011" s="215" t="s">
        <v>4016</v>
      </c>
      <c r="D3011" s="215" t="s">
        <v>215</v>
      </c>
      <c r="E3011" s="216" t="s">
        <v>4017</v>
      </c>
      <c r="F3011" s="217" t="s">
        <v>4018</v>
      </c>
      <c r="G3011" s="218" t="s">
        <v>236</v>
      </c>
      <c r="H3011" s="219">
        <v>7625.4080000000004</v>
      </c>
      <c r="I3011" s="220"/>
      <c r="J3011" s="221">
        <f>ROUND(I3011*H3011,2)</f>
        <v>0</v>
      </c>
      <c r="K3011" s="217" t="s">
        <v>219</v>
      </c>
      <c r="L3011" s="46"/>
      <c r="M3011" s="222" t="s">
        <v>19</v>
      </c>
      <c r="N3011" s="223" t="s">
        <v>45</v>
      </c>
      <c r="O3011" s="86"/>
      <c r="P3011" s="224">
        <f>O3011*H3011</f>
        <v>0</v>
      </c>
      <c r="Q3011" s="224">
        <v>1.0000000000000001E-05</v>
      </c>
      <c r="R3011" s="224">
        <f>Q3011*H3011</f>
        <v>0.076254080000000016</v>
      </c>
      <c r="S3011" s="224">
        <v>0</v>
      </c>
      <c r="T3011" s="225">
        <f>S3011*H3011</f>
        <v>0</v>
      </c>
      <c r="U3011" s="40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R3011" s="226" t="s">
        <v>309</v>
      </c>
      <c r="AT3011" s="226" t="s">
        <v>215</v>
      </c>
      <c r="AU3011" s="226" t="s">
        <v>83</v>
      </c>
      <c r="AY3011" s="19" t="s">
        <v>213</v>
      </c>
      <c r="BE3011" s="227">
        <f>IF(N3011="základní",J3011,0)</f>
        <v>0</v>
      </c>
      <c r="BF3011" s="227">
        <f>IF(N3011="snížená",J3011,0)</f>
        <v>0</v>
      </c>
      <c r="BG3011" s="227">
        <f>IF(N3011="zákl. přenesená",J3011,0)</f>
        <v>0</v>
      </c>
      <c r="BH3011" s="227">
        <f>IF(N3011="sníž. přenesená",J3011,0)</f>
        <v>0</v>
      </c>
      <c r="BI3011" s="227">
        <f>IF(N3011="nulová",J3011,0)</f>
        <v>0</v>
      </c>
      <c r="BJ3011" s="19" t="s">
        <v>81</v>
      </c>
      <c r="BK3011" s="227">
        <f>ROUND(I3011*H3011,2)</f>
        <v>0</v>
      </c>
      <c r="BL3011" s="19" t="s">
        <v>309</v>
      </c>
      <c r="BM3011" s="226" t="s">
        <v>4019</v>
      </c>
    </row>
    <row r="3012" s="13" customFormat="1">
      <c r="A3012" s="13"/>
      <c r="B3012" s="228"/>
      <c r="C3012" s="229"/>
      <c r="D3012" s="230" t="s">
        <v>222</v>
      </c>
      <c r="E3012" s="231" t="s">
        <v>19</v>
      </c>
      <c r="F3012" s="232" t="s">
        <v>271</v>
      </c>
      <c r="G3012" s="229"/>
      <c r="H3012" s="231" t="s">
        <v>19</v>
      </c>
      <c r="I3012" s="233"/>
      <c r="J3012" s="229"/>
      <c r="K3012" s="229"/>
      <c r="L3012" s="234"/>
      <c r="M3012" s="235"/>
      <c r="N3012" s="236"/>
      <c r="O3012" s="236"/>
      <c r="P3012" s="236"/>
      <c r="Q3012" s="236"/>
      <c r="R3012" s="236"/>
      <c r="S3012" s="236"/>
      <c r="T3012" s="237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38" t="s">
        <v>222</v>
      </c>
      <c r="AU3012" s="238" t="s">
        <v>83</v>
      </c>
      <c r="AV3012" s="13" t="s">
        <v>81</v>
      </c>
      <c r="AW3012" s="13" t="s">
        <v>34</v>
      </c>
      <c r="AX3012" s="13" t="s">
        <v>74</v>
      </c>
      <c r="AY3012" s="238" t="s">
        <v>213</v>
      </c>
    </row>
    <row r="3013" s="14" customFormat="1">
      <c r="A3013" s="14"/>
      <c r="B3013" s="239"/>
      <c r="C3013" s="240"/>
      <c r="D3013" s="230" t="s">
        <v>222</v>
      </c>
      <c r="E3013" s="241" t="s">
        <v>19</v>
      </c>
      <c r="F3013" s="242" t="s">
        <v>4020</v>
      </c>
      <c r="G3013" s="240"/>
      <c r="H3013" s="243">
        <v>7625.4080000000004</v>
      </c>
      <c r="I3013" s="244"/>
      <c r="J3013" s="240"/>
      <c r="K3013" s="240"/>
      <c r="L3013" s="245"/>
      <c r="M3013" s="246"/>
      <c r="N3013" s="247"/>
      <c r="O3013" s="247"/>
      <c r="P3013" s="247"/>
      <c r="Q3013" s="247"/>
      <c r="R3013" s="247"/>
      <c r="S3013" s="247"/>
      <c r="T3013" s="248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T3013" s="249" t="s">
        <v>222</v>
      </c>
      <c r="AU3013" s="249" t="s">
        <v>83</v>
      </c>
      <c r="AV3013" s="14" t="s">
        <v>83</v>
      </c>
      <c r="AW3013" s="14" t="s">
        <v>34</v>
      </c>
      <c r="AX3013" s="14" t="s">
        <v>81</v>
      </c>
      <c r="AY3013" s="249" t="s">
        <v>213</v>
      </c>
    </row>
    <row r="3014" s="2" customFormat="1" ht="16.5" customHeight="1">
      <c r="A3014" s="40"/>
      <c r="B3014" s="41"/>
      <c r="C3014" s="215" t="s">
        <v>4021</v>
      </c>
      <c r="D3014" s="215" t="s">
        <v>215</v>
      </c>
      <c r="E3014" s="216" t="s">
        <v>4022</v>
      </c>
      <c r="F3014" s="217" t="s">
        <v>4023</v>
      </c>
      <c r="G3014" s="218" t="s">
        <v>236</v>
      </c>
      <c r="H3014" s="219">
        <v>1088.3299999999999</v>
      </c>
      <c r="I3014" s="220"/>
      <c r="J3014" s="221">
        <f>ROUND(I3014*H3014,2)</f>
        <v>0</v>
      </c>
      <c r="K3014" s="217" t="s">
        <v>19</v>
      </c>
      <c r="L3014" s="46"/>
      <c r="M3014" s="222" t="s">
        <v>19</v>
      </c>
      <c r="N3014" s="223" t="s">
        <v>45</v>
      </c>
      <c r="O3014" s="86"/>
      <c r="P3014" s="224">
        <f>O3014*H3014</f>
        <v>0</v>
      </c>
      <c r="Q3014" s="224">
        <v>0</v>
      </c>
      <c r="R3014" s="224">
        <f>Q3014*H3014</f>
        <v>0</v>
      </c>
      <c r="S3014" s="224">
        <v>0</v>
      </c>
      <c r="T3014" s="225">
        <f>S3014*H3014</f>
        <v>0</v>
      </c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R3014" s="226" t="s">
        <v>309</v>
      </c>
      <c r="AT3014" s="226" t="s">
        <v>215</v>
      </c>
      <c r="AU3014" s="226" t="s">
        <v>83</v>
      </c>
      <c r="AY3014" s="19" t="s">
        <v>213</v>
      </c>
      <c r="BE3014" s="227">
        <f>IF(N3014="základní",J3014,0)</f>
        <v>0</v>
      </c>
      <c r="BF3014" s="227">
        <f>IF(N3014="snížená",J3014,0)</f>
        <v>0</v>
      </c>
      <c r="BG3014" s="227">
        <f>IF(N3014="zákl. přenesená",J3014,0)</f>
        <v>0</v>
      </c>
      <c r="BH3014" s="227">
        <f>IF(N3014="sníž. přenesená",J3014,0)</f>
        <v>0</v>
      </c>
      <c r="BI3014" s="227">
        <f>IF(N3014="nulová",J3014,0)</f>
        <v>0</v>
      </c>
      <c r="BJ3014" s="19" t="s">
        <v>81</v>
      </c>
      <c r="BK3014" s="227">
        <f>ROUND(I3014*H3014,2)</f>
        <v>0</v>
      </c>
      <c r="BL3014" s="19" t="s">
        <v>309</v>
      </c>
      <c r="BM3014" s="226" t="s">
        <v>4024</v>
      </c>
    </row>
    <row r="3015" s="13" customFormat="1">
      <c r="A3015" s="13"/>
      <c r="B3015" s="228"/>
      <c r="C3015" s="229"/>
      <c r="D3015" s="230" t="s">
        <v>222</v>
      </c>
      <c r="E3015" s="231" t="s">
        <v>19</v>
      </c>
      <c r="F3015" s="232" t="s">
        <v>4025</v>
      </c>
      <c r="G3015" s="229"/>
      <c r="H3015" s="231" t="s">
        <v>19</v>
      </c>
      <c r="I3015" s="233"/>
      <c r="J3015" s="229"/>
      <c r="K3015" s="229"/>
      <c r="L3015" s="234"/>
      <c r="M3015" s="235"/>
      <c r="N3015" s="236"/>
      <c r="O3015" s="236"/>
      <c r="P3015" s="236"/>
      <c r="Q3015" s="236"/>
      <c r="R3015" s="236"/>
      <c r="S3015" s="236"/>
      <c r="T3015" s="237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38" t="s">
        <v>222</v>
      </c>
      <c r="AU3015" s="238" t="s">
        <v>83</v>
      </c>
      <c r="AV3015" s="13" t="s">
        <v>81</v>
      </c>
      <c r="AW3015" s="13" t="s">
        <v>34</v>
      </c>
      <c r="AX3015" s="13" t="s">
        <v>74</v>
      </c>
      <c r="AY3015" s="238" t="s">
        <v>213</v>
      </c>
    </row>
    <row r="3016" s="13" customFormat="1">
      <c r="A3016" s="13"/>
      <c r="B3016" s="228"/>
      <c r="C3016" s="229"/>
      <c r="D3016" s="230" t="s">
        <v>222</v>
      </c>
      <c r="E3016" s="231" t="s">
        <v>19</v>
      </c>
      <c r="F3016" s="232" t="s">
        <v>4026</v>
      </c>
      <c r="G3016" s="229"/>
      <c r="H3016" s="231" t="s">
        <v>19</v>
      </c>
      <c r="I3016" s="233"/>
      <c r="J3016" s="229"/>
      <c r="K3016" s="229"/>
      <c r="L3016" s="234"/>
      <c r="M3016" s="235"/>
      <c r="N3016" s="236"/>
      <c r="O3016" s="236"/>
      <c r="P3016" s="236"/>
      <c r="Q3016" s="236"/>
      <c r="R3016" s="236"/>
      <c r="S3016" s="236"/>
      <c r="T3016" s="237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38" t="s">
        <v>222</v>
      </c>
      <c r="AU3016" s="238" t="s">
        <v>83</v>
      </c>
      <c r="AV3016" s="13" t="s">
        <v>81</v>
      </c>
      <c r="AW3016" s="13" t="s">
        <v>34</v>
      </c>
      <c r="AX3016" s="13" t="s">
        <v>74</v>
      </c>
      <c r="AY3016" s="238" t="s">
        <v>213</v>
      </c>
    </row>
    <row r="3017" s="14" customFormat="1">
      <c r="A3017" s="14"/>
      <c r="B3017" s="239"/>
      <c r="C3017" s="240"/>
      <c r="D3017" s="230" t="s">
        <v>222</v>
      </c>
      <c r="E3017" s="241" t="s">
        <v>19</v>
      </c>
      <c r="F3017" s="242" t="s">
        <v>904</v>
      </c>
      <c r="G3017" s="240"/>
      <c r="H3017" s="243">
        <v>95.230999999999995</v>
      </c>
      <c r="I3017" s="244"/>
      <c r="J3017" s="240"/>
      <c r="K3017" s="240"/>
      <c r="L3017" s="245"/>
      <c r="M3017" s="246"/>
      <c r="N3017" s="247"/>
      <c r="O3017" s="247"/>
      <c r="P3017" s="247"/>
      <c r="Q3017" s="247"/>
      <c r="R3017" s="247"/>
      <c r="S3017" s="247"/>
      <c r="T3017" s="248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T3017" s="249" t="s">
        <v>222</v>
      </c>
      <c r="AU3017" s="249" t="s">
        <v>83</v>
      </c>
      <c r="AV3017" s="14" t="s">
        <v>83</v>
      </c>
      <c r="AW3017" s="14" t="s">
        <v>34</v>
      </c>
      <c r="AX3017" s="14" t="s">
        <v>74</v>
      </c>
      <c r="AY3017" s="249" t="s">
        <v>213</v>
      </c>
    </row>
    <row r="3018" s="14" customFormat="1">
      <c r="A3018" s="14"/>
      <c r="B3018" s="239"/>
      <c r="C3018" s="240"/>
      <c r="D3018" s="230" t="s">
        <v>222</v>
      </c>
      <c r="E3018" s="241" t="s">
        <v>19</v>
      </c>
      <c r="F3018" s="242" t="s">
        <v>912</v>
      </c>
      <c r="G3018" s="240"/>
      <c r="H3018" s="243">
        <v>241.12799999999999</v>
      </c>
      <c r="I3018" s="244"/>
      <c r="J3018" s="240"/>
      <c r="K3018" s="240"/>
      <c r="L3018" s="245"/>
      <c r="M3018" s="246"/>
      <c r="N3018" s="247"/>
      <c r="O3018" s="247"/>
      <c r="P3018" s="247"/>
      <c r="Q3018" s="247"/>
      <c r="R3018" s="247"/>
      <c r="S3018" s="247"/>
      <c r="T3018" s="248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49" t="s">
        <v>222</v>
      </c>
      <c r="AU3018" s="249" t="s">
        <v>83</v>
      </c>
      <c r="AV3018" s="14" t="s">
        <v>83</v>
      </c>
      <c r="AW3018" s="14" t="s">
        <v>34</v>
      </c>
      <c r="AX3018" s="14" t="s">
        <v>74</v>
      </c>
      <c r="AY3018" s="249" t="s">
        <v>213</v>
      </c>
    </row>
    <row r="3019" s="14" customFormat="1">
      <c r="A3019" s="14"/>
      <c r="B3019" s="239"/>
      <c r="C3019" s="240"/>
      <c r="D3019" s="230" t="s">
        <v>222</v>
      </c>
      <c r="E3019" s="241" t="s">
        <v>19</v>
      </c>
      <c r="F3019" s="242" t="s">
        <v>981</v>
      </c>
      <c r="G3019" s="240"/>
      <c r="H3019" s="243">
        <v>775.14300000000003</v>
      </c>
      <c r="I3019" s="244"/>
      <c r="J3019" s="240"/>
      <c r="K3019" s="240"/>
      <c r="L3019" s="245"/>
      <c r="M3019" s="246"/>
      <c r="N3019" s="247"/>
      <c r="O3019" s="247"/>
      <c r="P3019" s="247"/>
      <c r="Q3019" s="247"/>
      <c r="R3019" s="247"/>
      <c r="S3019" s="247"/>
      <c r="T3019" s="248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T3019" s="249" t="s">
        <v>222</v>
      </c>
      <c r="AU3019" s="249" t="s">
        <v>83</v>
      </c>
      <c r="AV3019" s="14" t="s">
        <v>83</v>
      </c>
      <c r="AW3019" s="14" t="s">
        <v>34</v>
      </c>
      <c r="AX3019" s="14" t="s">
        <v>74</v>
      </c>
      <c r="AY3019" s="249" t="s">
        <v>213</v>
      </c>
    </row>
    <row r="3020" s="13" customFormat="1">
      <c r="A3020" s="13"/>
      <c r="B3020" s="228"/>
      <c r="C3020" s="229"/>
      <c r="D3020" s="230" t="s">
        <v>222</v>
      </c>
      <c r="E3020" s="231" t="s">
        <v>19</v>
      </c>
      <c r="F3020" s="232" t="s">
        <v>4027</v>
      </c>
      <c r="G3020" s="229"/>
      <c r="H3020" s="231" t="s">
        <v>19</v>
      </c>
      <c r="I3020" s="233"/>
      <c r="J3020" s="229"/>
      <c r="K3020" s="229"/>
      <c r="L3020" s="234"/>
      <c r="M3020" s="235"/>
      <c r="N3020" s="236"/>
      <c r="O3020" s="236"/>
      <c r="P3020" s="236"/>
      <c r="Q3020" s="236"/>
      <c r="R3020" s="236"/>
      <c r="S3020" s="236"/>
      <c r="T3020" s="237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38" t="s">
        <v>222</v>
      </c>
      <c r="AU3020" s="238" t="s">
        <v>83</v>
      </c>
      <c r="AV3020" s="13" t="s">
        <v>81</v>
      </c>
      <c r="AW3020" s="13" t="s">
        <v>34</v>
      </c>
      <c r="AX3020" s="13" t="s">
        <v>74</v>
      </c>
      <c r="AY3020" s="238" t="s">
        <v>213</v>
      </c>
    </row>
    <row r="3021" s="14" customFormat="1">
      <c r="A3021" s="14"/>
      <c r="B3021" s="239"/>
      <c r="C3021" s="240"/>
      <c r="D3021" s="230" t="s">
        <v>222</v>
      </c>
      <c r="E3021" s="241" t="s">
        <v>19</v>
      </c>
      <c r="F3021" s="242" t="s">
        <v>4028</v>
      </c>
      <c r="G3021" s="240"/>
      <c r="H3021" s="243">
        <v>-23.172000000000001</v>
      </c>
      <c r="I3021" s="244"/>
      <c r="J3021" s="240"/>
      <c r="K3021" s="240"/>
      <c r="L3021" s="245"/>
      <c r="M3021" s="246"/>
      <c r="N3021" s="247"/>
      <c r="O3021" s="247"/>
      <c r="P3021" s="247"/>
      <c r="Q3021" s="247"/>
      <c r="R3021" s="247"/>
      <c r="S3021" s="247"/>
      <c r="T3021" s="248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T3021" s="249" t="s">
        <v>222</v>
      </c>
      <c r="AU3021" s="249" t="s">
        <v>83</v>
      </c>
      <c r="AV3021" s="14" t="s">
        <v>83</v>
      </c>
      <c r="AW3021" s="14" t="s">
        <v>34</v>
      </c>
      <c r="AX3021" s="14" t="s">
        <v>74</v>
      </c>
      <c r="AY3021" s="249" t="s">
        <v>213</v>
      </c>
    </row>
    <row r="3022" s="15" customFormat="1">
      <c r="A3022" s="15"/>
      <c r="B3022" s="250"/>
      <c r="C3022" s="251"/>
      <c r="D3022" s="230" t="s">
        <v>222</v>
      </c>
      <c r="E3022" s="252" t="s">
        <v>19</v>
      </c>
      <c r="F3022" s="253" t="s">
        <v>228</v>
      </c>
      <c r="G3022" s="251"/>
      <c r="H3022" s="254">
        <v>1088.3299999999999</v>
      </c>
      <c r="I3022" s="255"/>
      <c r="J3022" s="251"/>
      <c r="K3022" s="251"/>
      <c r="L3022" s="256"/>
      <c r="M3022" s="257"/>
      <c r="N3022" s="258"/>
      <c r="O3022" s="258"/>
      <c r="P3022" s="258"/>
      <c r="Q3022" s="258"/>
      <c r="R3022" s="258"/>
      <c r="S3022" s="258"/>
      <c r="T3022" s="259"/>
      <c r="U3022" s="15"/>
      <c r="V3022" s="15"/>
      <c r="W3022" s="15"/>
      <c r="X3022" s="15"/>
      <c r="Y3022" s="15"/>
      <c r="Z3022" s="15"/>
      <c r="AA3022" s="15"/>
      <c r="AB3022" s="15"/>
      <c r="AC3022" s="15"/>
      <c r="AD3022" s="15"/>
      <c r="AE3022" s="15"/>
      <c r="AT3022" s="260" t="s">
        <v>222</v>
      </c>
      <c r="AU3022" s="260" t="s">
        <v>83</v>
      </c>
      <c r="AV3022" s="15" t="s">
        <v>220</v>
      </c>
      <c r="AW3022" s="15" t="s">
        <v>34</v>
      </c>
      <c r="AX3022" s="15" t="s">
        <v>81</v>
      </c>
      <c r="AY3022" s="260" t="s">
        <v>213</v>
      </c>
    </row>
    <row r="3023" s="12" customFormat="1" ht="22.8" customHeight="1">
      <c r="A3023" s="12"/>
      <c r="B3023" s="199"/>
      <c r="C3023" s="200"/>
      <c r="D3023" s="201" t="s">
        <v>73</v>
      </c>
      <c r="E3023" s="213" t="s">
        <v>4029</v>
      </c>
      <c r="F3023" s="213" t="s">
        <v>4030</v>
      </c>
      <c r="G3023" s="200"/>
      <c r="H3023" s="200"/>
      <c r="I3023" s="203"/>
      <c r="J3023" s="214">
        <f>BK3023</f>
        <v>0</v>
      </c>
      <c r="K3023" s="200"/>
      <c r="L3023" s="205"/>
      <c r="M3023" s="206"/>
      <c r="N3023" s="207"/>
      <c r="O3023" s="207"/>
      <c r="P3023" s="208">
        <f>SUM(P3024:P3028)</f>
        <v>0</v>
      </c>
      <c r="Q3023" s="207"/>
      <c r="R3023" s="208">
        <f>SUM(R3024:R3028)</f>
        <v>0.0074999999999999997</v>
      </c>
      <c r="S3023" s="207"/>
      <c r="T3023" s="209">
        <f>SUM(T3024:T3028)</f>
        <v>0</v>
      </c>
      <c r="U3023" s="12"/>
      <c r="V3023" s="12"/>
      <c r="W3023" s="12"/>
      <c r="X3023" s="12"/>
      <c r="Y3023" s="12"/>
      <c r="Z3023" s="12"/>
      <c r="AA3023" s="12"/>
      <c r="AB3023" s="12"/>
      <c r="AC3023" s="12"/>
      <c r="AD3023" s="12"/>
      <c r="AE3023" s="12"/>
      <c r="AR3023" s="210" t="s">
        <v>83</v>
      </c>
      <c r="AT3023" s="211" t="s">
        <v>73</v>
      </c>
      <c r="AU3023" s="211" t="s">
        <v>81</v>
      </c>
      <c r="AY3023" s="210" t="s">
        <v>213</v>
      </c>
      <c r="BK3023" s="212">
        <f>SUM(BK3024:BK3028)</f>
        <v>0</v>
      </c>
    </row>
    <row r="3024" s="2" customFormat="1" ht="21.75" customHeight="1">
      <c r="A3024" s="40"/>
      <c r="B3024" s="41"/>
      <c r="C3024" s="215" t="s">
        <v>4031</v>
      </c>
      <c r="D3024" s="215" t="s">
        <v>215</v>
      </c>
      <c r="E3024" s="216" t="s">
        <v>4032</v>
      </c>
      <c r="F3024" s="217" t="s">
        <v>4033</v>
      </c>
      <c r="G3024" s="218" t="s">
        <v>236</v>
      </c>
      <c r="H3024" s="219">
        <v>2.1000000000000001</v>
      </c>
      <c r="I3024" s="220"/>
      <c r="J3024" s="221">
        <f>ROUND(I3024*H3024,2)</f>
        <v>0</v>
      </c>
      <c r="K3024" s="217" t="s">
        <v>219</v>
      </c>
      <c r="L3024" s="46"/>
      <c r="M3024" s="222" t="s">
        <v>19</v>
      </c>
      <c r="N3024" s="223" t="s">
        <v>45</v>
      </c>
      <c r="O3024" s="86"/>
      <c r="P3024" s="224">
        <f>O3024*H3024</f>
        <v>0</v>
      </c>
      <c r="Q3024" s="224">
        <v>0</v>
      </c>
      <c r="R3024" s="224">
        <f>Q3024*H3024</f>
        <v>0</v>
      </c>
      <c r="S3024" s="224">
        <v>0</v>
      </c>
      <c r="T3024" s="225">
        <f>S3024*H3024</f>
        <v>0</v>
      </c>
      <c r="U3024" s="40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R3024" s="226" t="s">
        <v>309</v>
      </c>
      <c r="AT3024" s="226" t="s">
        <v>215</v>
      </c>
      <c r="AU3024" s="226" t="s">
        <v>83</v>
      </c>
      <c r="AY3024" s="19" t="s">
        <v>213</v>
      </c>
      <c r="BE3024" s="227">
        <f>IF(N3024="základní",J3024,0)</f>
        <v>0</v>
      </c>
      <c r="BF3024" s="227">
        <f>IF(N3024="snížená",J3024,0)</f>
        <v>0</v>
      </c>
      <c r="BG3024" s="227">
        <f>IF(N3024="zákl. přenesená",J3024,0)</f>
        <v>0</v>
      </c>
      <c r="BH3024" s="227">
        <f>IF(N3024="sníž. přenesená",J3024,0)</f>
        <v>0</v>
      </c>
      <c r="BI3024" s="227">
        <f>IF(N3024="nulová",J3024,0)</f>
        <v>0</v>
      </c>
      <c r="BJ3024" s="19" t="s">
        <v>81</v>
      </c>
      <c r="BK3024" s="227">
        <f>ROUND(I3024*H3024,2)</f>
        <v>0</v>
      </c>
      <c r="BL3024" s="19" t="s">
        <v>309</v>
      </c>
      <c r="BM3024" s="226" t="s">
        <v>4034</v>
      </c>
    </row>
    <row r="3025" s="13" customFormat="1">
      <c r="A3025" s="13"/>
      <c r="B3025" s="228"/>
      <c r="C3025" s="229"/>
      <c r="D3025" s="230" t="s">
        <v>222</v>
      </c>
      <c r="E3025" s="231" t="s">
        <v>19</v>
      </c>
      <c r="F3025" s="232" t="s">
        <v>4035</v>
      </c>
      <c r="G3025" s="229"/>
      <c r="H3025" s="231" t="s">
        <v>19</v>
      </c>
      <c r="I3025" s="233"/>
      <c r="J3025" s="229"/>
      <c r="K3025" s="229"/>
      <c r="L3025" s="234"/>
      <c r="M3025" s="235"/>
      <c r="N3025" s="236"/>
      <c r="O3025" s="236"/>
      <c r="P3025" s="236"/>
      <c r="Q3025" s="236"/>
      <c r="R3025" s="236"/>
      <c r="S3025" s="236"/>
      <c r="T3025" s="237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38" t="s">
        <v>222</v>
      </c>
      <c r="AU3025" s="238" t="s">
        <v>83</v>
      </c>
      <c r="AV3025" s="13" t="s">
        <v>81</v>
      </c>
      <c r="AW3025" s="13" t="s">
        <v>34</v>
      </c>
      <c r="AX3025" s="13" t="s">
        <v>74</v>
      </c>
      <c r="AY3025" s="238" t="s">
        <v>213</v>
      </c>
    </row>
    <row r="3026" s="14" customFormat="1">
      <c r="A3026" s="14"/>
      <c r="B3026" s="239"/>
      <c r="C3026" s="240"/>
      <c r="D3026" s="230" t="s">
        <v>222</v>
      </c>
      <c r="E3026" s="241" t="s">
        <v>19</v>
      </c>
      <c r="F3026" s="242" t="s">
        <v>4036</v>
      </c>
      <c r="G3026" s="240"/>
      <c r="H3026" s="243">
        <v>2.1000000000000001</v>
      </c>
      <c r="I3026" s="244"/>
      <c r="J3026" s="240"/>
      <c r="K3026" s="240"/>
      <c r="L3026" s="245"/>
      <c r="M3026" s="246"/>
      <c r="N3026" s="247"/>
      <c r="O3026" s="247"/>
      <c r="P3026" s="247"/>
      <c r="Q3026" s="247"/>
      <c r="R3026" s="247"/>
      <c r="S3026" s="247"/>
      <c r="T3026" s="248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49" t="s">
        <v>222</v>
      </c>
      <c r="AU3026" s="249" t="s">
        <v>83</v>
      </c>
      <c r="AV3026" s="14" t="s">
        <v>83</v>
      </c>
      <c r="AW3026" s="14" t="s">
        <v>34</v>
      </c>
      <c r="AX3026" s="14" t="s">
        <v>81</v>
      </c>
      <c r="AY3026" s="249" t="s">
        <v>213</v>
      </c>
    </row>
    <row r="3027" s="2" customFormat="1" ht="16.5" customHeight="1">
      <c r="A3027" s="40"/>
      <c r="B3027" s="41"/>
      <c r="C3027" s="272" t="s">
        <v>4037</v>
      </c>
      <c r="D3027" s="272" t="s">
        <v>310</v>
      </c>
      <c r="E3027" s="273" t="s">
        <v>4038</v>
      </c>
      <c r="F3027" s="274" t="s">
        <v>4039</v>
      </c>
      <c r="G3027" s="275" t="s">
        <v>501</v>
      </c>
      <c r="H3027" s="276">
        <v>1</v>
      </c>
      <c r="I3027" s="277"/>
      <c r="J3027" s="278">
        <f>ROUND(I3027*H3027,2)</f>
        <v>0</v>
      </c>
      <c r="K3027" s="274" t="s">
        <v>19</v>
      </c>
      <c r="L3027" s="279"/>
      <c r="M3027" s="280" t="s">
        <v>19</v>
      </c>
      <c r="N3027" s="281" t="s">
        <v>45</v>
      </c>
      <c r="O3027" s="86"/>
      <c r="P3027" s="224">
        <f>O3027*H3027</f>
        <v>0</v>
      </c>
      <c r="Q3027" s="224">
        <v>0.0074999999999999997</v>
      </c>
      <c r="R3027" s="224">
        <f>Q3027*H3027</f>
        <v>0.0074999999999999997</v>
      </c>
      <c r="S3027" s="224">
        <v>0</v>
      </c>
      <c r="T3027" s="225">
        <f>S3027*H3027</f>
        <v>0</v>
      </c>
      <c r="U3027" s="40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R3027" s="226" t="s">
        <v>397</v>
      </c>
      <c r="AT3027" s="226" t="s">
        <v>310</v>
      </c>
      <c r="AU3027" s="226" t="s">
        <v>83</v>
      </c>
      <c r="AY3027" s="19" t="s">
        <v>213</v>
      </c>
      <c r="BE3027" s="227">
        <f>IF(N3027="základní",J3027,0)</f>
        <v>0</v>
      </c>
      <c r="BF3027" s="227">
        <f>IF(N3027="snížená",J3027,0)</f>
        <v>0</v>
      </c>
      <c r="BG3027" s="227">
        <f>IF(N3027="zákl. přenesená",J3027,0)</f>
        <v>0</v>
      </c>
      <c r="BH3027" s="227">
        <f>IF(N3027="sníž. přenesená",J3027,0)</f>
        <v>0</v>
      </c>
      <c r="BI3027" s="227">
        <f>IF(N3027="nulová",J3027,0)</f>
        <v>0</v>
      </c>
      <c r="BJ3027" s="19" t="s">
        <v>81</v>
      </c>
      <c r="BK3027" s="227">
        <f>ROUND(I3027*H3027,2)</f>
        <v>0</v>
      </c>
      <c r="BL3027" s="19" t="s">
        <v>309</v>
      </c>
      <c r="BM3027" s="226" t="s">
        <v>4040</v>
      </c>
    </row>
    <row r="3028" s="2" customFormat="1">
      <c r="A3028" s="40"/>
      <c r="B3028" s="41"/>
      <c r="C3028" s="215" t="s">
        <v>4041</v>
      </c>
      <c r="D3028" s="215" t="s">
        <v>215</v>
      </c>
      <c r="E3028" s="216" t="s">
        <v>4042</v>
      </c>
      <c r="F3028" s="217" t="s">
        <v>4043</v>
      </c>
      <c r="G3028" s="218" t="s">
        <v>1808</v>
      </c>
      <c r="H3028" s="282"/>
      <c r="I3028" s="220"/>
      <c r="J3028" s="221">
        <f>ROUND(I3028*H3028,2)</f>
        <v>0</v>
      </c>
      <c r="K3028" s="217" t="s">
        <v>219</v>
      </c>
      <c r="L3028" s="46"/>
      <c r="M3028" s="222" t="s">
        <v>19</v>
      </c>
      <c r="N3028" s="223" t="s">
        <v>45</v>
      </c>
      <c r="O3028" s="86"/>
      <c r="P3028" s="224">
        <f>O3028*H3028</f>
        <v>0</v>
      </c>
      <c r="Q3028" s="224">
        <v>0</v>
      </c>
      <c r="R3028" s="224">
        <f>Q3028*H3028</f>
        <v>0</v>
      </c>
      <c r="S3028" s="224">
        <v>0</v>
      </c>
      <c r="T3028" s="225">
        <f>S3028*H3028</f>
        <v>0</v>
      </c>
      <c r="U3028" s="40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R3028" s="226" t="s">
        <v>309</v>
      </c>
      <c r="AT3028" s="226" t="s">
        <v>215</v>
      </c>
      <c r="AU3028" s="226" t="s">
        <v>83</v>
      </c>
      <c r="AY3028" s="19" t="s">
        <v>213</v>
      </c>
      <c r="BE3028" s="227">
        <f>IF(N3028="základní",J3028,0)</f>
        <v>0</v>
      </c>
      <c r="BF3028" s="227">
        <f>IF(N3028="snížená",J3028,0)</f>
        <v>0</v>
      </c>
      <c r="BG3028" s="227">
        <f>IF(N3028="zákl. přenesená",J3028,0)</f>
        <v>0</v>
      </c>
      <c r="BH3028" s="227">
        <f>IF(N3028="sníž. přenesená",J3028,0)</f>
        <v>0</v>
      </c>
      <c r="BI3028" s="227">
        <f>IF(N3028="nulová",J3028,0)</f>
        <v>0</v>
      </c>
      <c r="BJ3028" s="19" t="s">
        <v>81</v>
      </c>
      <c r="BK3028" s="227">
        <f>ROUND(I3028*H3028,2)</f>
        <v>0</v>
      </c>
      <c r="BL3028" s="19" t="s">
        <v>309</v>
      </c>
      <c r="BM3028" s="226" t="s">
        <v>4044</v>
      </c>
    </row>
    <row r="3029" s="12" customFormat="1" ht="22.8" customHeight="1">
      <c r="A3029" s="12"/>
      <c r="B3029" s="199"/>
      <c r="C3029" s="200"/>
      <c r="D3029" s="201" t="s">
        <v>73</v>
      </c>
      <c r="E3029" s="213" t="s">
        <v>4045</v>
      </c>
      <c r="F3029" s="213" t="s">
        <v>4046</v>
      </c>
      <c r="G3029" s="200"/>
      <c r="H3029" s="200"/>
      <c r="I3029" s="203"/>
      <c r="J3029" s="214">
        <f>BK3029</f>
        <v>0</v>
      </c>
      <c r="K3029" s="200"/>
      <c r="L3029" s="205"/>
      <c r="M3029" s="206"/>
      <c r="N3029" s="207"/>
      <c r="O3029" s="207"/>
      <c r="P3029" s="208">
        <f>SUM(P3030:P3032)</f>
        <v>0</v>
      </c>
      <c r="Q3029" s="207"/>
      <c r="R3029" s="208">
        <f>SUM(R3030:R3032)</f>
        <v>0</v>
      </c>
      <c r="S3029" s="207"/>
      <c r="T3029" s="209">
        <f>SUM(T3030:T3032)</f>
        <v>0.1424</v>
      </c>
      <c r="U3029" s="12"/>
      <c r="V3029" s="12"/>
      <c r="W3029" s="12"/>
      <c r="X3029" s="12"/>
      <c r="Y3029" s="12"/>
      <c r="Z3029" s="12"/>
      <c r="AA3029" s="12"/>
      <c r="AB3029" s="12"/>
      <c r="AC3029" s="12"/>
      <c r="AD3029" s="12"/>
      <c r="AE3029" s="12"/>
      <c r="AR3029" s="210" t="s">
        <v>83</v>
      </c>
      <c r="AT3029" s="211" t="s">
        <v>73</v>
      </c>
      <c r="AU3029" s="211" t="s">
        <v>81</v>
      </c>
      <c r="AY3029" s="210" t="s">
        <v>213</v>
      </c>
      <c r="BK3029" s="212">
        <f>SUM(BK3030:BK3032)</f>
        <v>0</v>
      </c>
    </row>
    <row r="3030" s="2" customFormat="1" ht="16.5" customHeight="1">
      <c r="A3030" s="40"/>
      <c r="B3030" s="41"/>
      <c r="C3030" s="215" t="s">
        <v>4047</v>
      </c>
      <c r="D3030" s="215" t="s">
        <v>215</v>
      </c>
      <c r="E3030" s="216" t="s">
        <v>4048</v>
      </c>
      <c r="F3030" s="217" t="s">
        <v>4049</v>
      </c>
      <c r="G3030" s="218" t="s">
        <v>236</v>
      </c>
      <c r="H3030" s="219">
        <v>7.1200000000000001</v>
      </c>
      <c r="I3030" s="220"/>
      <c r="J3030" s="221">
        <f>ROUND(I3030*H3030,2)</f>
        <v>0</v>
      </c>
      <c r="K3030" s="217" t="s">
        <v>219</v>
      </c>
      <c r="L3030" s="46"/>
      <c r="M3030" s="222" t="s">
        <v>19</v>
      </c>
      <c r="N3030" s="223" t="s">
        <v>45</v>
      </c>
      <c r="O3030" s="86"/>
      <c r="P3030" s="224">
        <f>O3030*H3030</f>
        <v>0</v>
      </c>
      <c r="Q3030" s="224">
        <v>0</v>
      </c>
      <c r="R3030" s="224">
        <f>Q3030*H3030</f>
        <v>0</v>
      </c>
      <c r="S3030" s="224">
        <v>0.02</v>
      </c>
      <c r="T3030" s="225">
        <f>S3030*H3030</f>
        <v>0.1424</v>
      </c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R3030" s="226" t="s">
        <v>309</v>
      </c>
      <c r="AT3030" s="226" t="s">
        <v>215</v>
      </c>
      <c r="AU3030" s="226" t="s">
        <v>83</v>
      </c>
      <c r="AY3030" s="19" t="s">
        <v>213</v>
      </c>
      <c r="BE3030" s="227">
        <f>IF(N3030="základní",J3030,0)</f>
        <v>0</v>
      </c>
      <c r="BF3030" s="227">
        <f>IF(N3030="snížená",J3030,0)</f>
        <v>0</v>
      </c>
      <c r="BG3030" s="227">
        <f>IF(N3030="zákl. přenesená",J3030,0)</f>
        <v>0</v>
      </c>
      <c r="BH3030" s="227">
        <f>IF(N3030="sníž. přenesená",J3030,0)</f>
        <v>0</v>
      </c>
      <c r="BI3030" s="227">
        <f>IF(N3030="nulová",J3030,0)</f>
        <v>0</v>
      </c>
      <c r="BJ3030" s="19" t="s">
        <v>81</v>
      </c>
      <c r="BK3030" s="227">
        <f>ROUND(I3030*H3030,2)</f>
        <v>0</v>
      </c>
      <c r="BL3030" s="19" t="s">
        <v>309</v>
      </c>
      <c r="BM3030" s="226" t="s">
        <v>4050</v>
      </c>
    </row>
    <row r="3031" s="13" customFormat="1">
      <c r="A3031" s="13"/>
      <c r="B3031" s="228"/>
      <c r="C3031" s="229"/>
      <c r="D3031" s="230" t="s">
        <v>222</v>
      </c>
      <c r="E3031" s="231" t="s">
        <v>19</v>
      </c>
      <c r="F3031" s="232" t="s">
        <v>271</v>
      </c>
      <c r="G3031" s="229"/>
      <c r="H3031" s="231" t="s">
        <v>19</v>
      </c>
      <c r="I3031" s="233"/>
      <c r="J3031" s="229"/>
      <c r="K3031" s="229"/>
      <c r="L3031" s="234"/>
      <c r="M3031" s="235"/>
      <c r="N3031" s="236"/>
      <c r="O3031" s="236"/>
      <c r="P3031" s="236"/>
      <c r="Q3031" s="236"/>
      <c r="R3031" s="236"/>
      <c r="S3031" s="236"/>
      <c r="T3031" s="237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38" t="s">
        <v>222</v>
      </c>
      <c r="AU3031" s="238" t="s">
        <v>83</v>
      </c>
      <c r="AV3031" s="13" t="s">
        <v>81</v>
      </c>
      <c r="AW3031" s="13" t="s">
        <v>34</v>
      </c>
      <c r="AX3031" s="13" t="s">
        <v>74</v>
      </c>
      <c r="AY3031" s="238" t="s">
        <v>213</v>
      </c>
    </row>
    <row r="3032" s="14" customFormat="1">
      <c r="A3032" s="14"/>
      <c r="B3032" s="239"/>
      <c r="C3032" s="240"/>
      <c r="D3032" s="230" t="s">
        <v>222</v>
      </c>
      <c r="E3032" s="241" t="s">
        <v>19</v>
      </c>
      <c r="F3032" s="242" t="s">
        <v>4051</v>
      </c>
      <c r="G3032" s="240"/>
      <c r="H3032" s="243">
        <v>7.1200000000000001</v>
      </c>
      <c r="I3032" s="244"/>
      <c r="J3032" s="240"/>
      <c r="K3032" s="240"/>
      <c r="L3032" s="245"/>
      <c r="M3032" s="246"/>
      <c r="N3032" s="247"/>
      <c r="O3032" s="247"/>
      <c r="P3032" s="247"/>
      <c r="Q3032" s="247"/>
      <c r="R3032" s="247"/>
      <c r="S3032" s="247"/>
      <c r="T3032" s="248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49" t="s">
        <v>222</v>
      </c>
      <c r="AU3032" s="249" t="s">
        <v>83</v>
      </c>
      <c r="AV3032" s="14" t="s">
        <v>83</v>
      </c>
      <c r="AW3032" s="14" t="s">
        <v>34</v>
      </c>
      <c r="AX3032" s="14" t="s">
        <v>81</v>
      </c>
      <c r="AY3032" s="249" t="s">
        <v>213</v>
      </c>
    </row>
    <row r="3033" s="12" customFormat="1" ht="22.8" customHeight="1">
      <c r="A3033" s="12"/>
      <c r="B3033" s="199"/>
      <c r="C3033" s="200"/>
      <c r="D3033" s="201" t="s">
        <v>73</v>
      </c>
      <c r="E3033" s="213" t="s">
        <v>4052</v>
      </c>
      <c r="F3033" s="213" t="s">
        <v>4053</v>
      </c>
      <c r="G3033" s="200"/>
      <c r="H3033" s="200"/>
      <c r="I3033" s="203"/>
      <c r="J3033" s="214">
        <f>BK3033</f>
        <v>0</v>
      </c>
      <c r="K3033" s="200"/>
      <c r="L3033" s="205"/>
      <c r="M3033" s="206"/>
      <c r="N3033" s="207"/>
      <c r="O3033" s="207"/>
      <c r="P3033" s="208">
        <f>SUM(P3034:P3037)</f>
        <v>0</v>
      </c>
      <c r="Q3033" s="207"/>
      <c r="R3033" s="208">
        <f>SUM(R3034:R3037)</f>
        <v>0</v>
      </c>
      <c r="S3033" s="207"/>
      <c r="T3033" s="209">
        <f>SUM(T3034:T3037)</f>
        <v>0</v>
      </c>
      <c r="U3033" s="12"/>
      <c r="V3033" s="12"/>
      <c r="W3033" s="12"/>
      <c r="X3033" s="12"/>
      <c r="Y3033" s="12"/>
      <c r="Z3033" s="12"/>
      <c r="AA3033" s="12"/>
      <c r="AB3033" s="12"/>
      <c r="AC3033" s="12"/>
      <c r="AD3033" s="12"/>
      <c r="AE3033" s="12"/>
      <c r="AR3033" s="210" t="s">
        <v>83</v>
      </c>
      <c r="AT3033" s="211" t="s">
        <v>73</v>
      </c>
      <c r="AU3033" s="211" t="s">
        <v>81</v>
      </c>
      <c r="AY3033" s="210" t="s">
        <v>213</v>
      </c>
      <c r="BK3033" s="212">
        <f>SUM(BK3034:BK3037)</f>
        <v>0</v>
      </c>
    </row>
    <row r="3034" s="2" customFormat="1" ht="16.5" customHeight="1">
      <c r="A3034" s="40"/>
      <c r="B3034" s="41"/>
      <c r="C3034" s="215" t="s">
        <v>4054</v>
      </c>
      <c r="D3034" s="215" t="s">
        <v>215</v>
      </c>
      <c r="E3034" s="216" t="s">
        <v>4055</v>
      </c>
      <c r="F3034" s="217" t="s">
        <v>4056</v>
      </c>
      <c r="G3034" s="218" t="s">
        <v>487</v>
      </c>
      <c r="H3034" s="219">
        <v>1</v>
      </c>
      <c r="I3034" s="220"/>
      <c r="J3034" s="221">
        <f>ROUND(I3034*H3034,2)</f>
        <v>0</v>
      </c>
      <c r="K3034" s="217" t="s">
        <v>19</v>
      </c>
      <c r="L3034" s="46"/>
      <c r="M3034" s="222" t="s">
        <v>19</v>
      </c>
      <c r="N3034" s="223" t="s">
        <v>45</v>
      </c>
      <c r="O3034" s="86"/>
      <c r="P3034" s="224">
        <f>O3034*H3034</f>
        <v>0</v>
      </c>
      <c r="Q3034" s="224">
        <v>0</v>
      </c>
      <c r="R3034" s="224">
        <f>Q3034*H3034</f>
        <v>0</v>
      </c>
      <c r="S3034" s="224">
        <v>0</v>
      </c>
      <c r="T3034" s="225">
        <f>S3034*H3034</f>
        <v>0</v>
      </c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R3034" s="226" t="s">
        <v>309</v>
      </c>
      <c r="AT3034" s="226" t="s">
        <v>215</v>
      </c>
      <c r="AU3034" s="226" t="s">
        <v>83</v>
      </c>
      <c r="AY3034" s="19" t="s">
        <v>213</v>
      </c>
      <c r="BE3034" s="227">
        <f>IF(N3034="základní",J3034,0)</f>
        <v>0</v>
      </c>
      <c r="BF3034" s="227">
        <f>IF(N3034="snížená",J3034,0)</f>
        <v>0</v>
      </c>
      <c r="BG3034" s="227">
        <f>IF(N3034="zákl. přenesená",J3034,0)</f>
        <v>0</v>
      </c>
      <c r="BH3034" s="227">
        <f>IF(N3034="sníž. přenesená",J3034,0)</f>
        <v>0</v>
      </c>
      <c r="BI3034" s="227">
        <f>IF(N3034="nulová",J3034,0)</f>
        <v>0</v>
      </c>
      <c r="BJ3034" s="19" t="s">
        <v>81</v>
      </c>
      <c r="BK3034" s="227">
        <f>ROUND(I3034*H3034,2)</f>
        <v>0</v>
      </c>
      <c r="BL3034" s="19" t="s">
        <v>309</v>
      </c>
      <c r="BM3034" s="226" t="s">
        <v>4057</v>
      </c>
    </row>
    <row r="3035" s="13" customFormat="1">
      <c r="A3035" s="13"/>
      <c r="B3035" s="228"/>
      <c r="C3035" s="229"/>
      <c r="D3035" s="230" t="s">
        <v>222</v>
      </c>
      <c r="E3035" s="231" t="s">
        <v>19</v>
      </c>
      <c r="F3035" s="232" t="s">
        <v>271</v>
      </c>
      <c r="G3035" s="229"/>
      <c r="H3035" s="231" t="s">
        <v>19</v>
      </c>
      <c r="I3035" s="233"/>
      <c r="J3035" s="229"/>
      <c r="K3035" s="229"/>
      <c r="L3035" s="234"/>
      <c r="M3035" s="235"/>
      <c r="N3035" s="236"/>
      <c r="O3035" s="236"/>
      <c r="P3035" s="236"/>
      <c r="Q3035" s="236"/>
      <c r="R3035" s="236"/>
      <c r="S3035" s="236"/>
      <c r="T3035" s="237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38" t="s">
        <v>222</v>
      </c>
      <c r="AU3035" s="238" t="s">
        <v>83</v>
      </c>
      <c r="AV3035" s="13" t="s">
        <v>81</v>
      </c>
      <c r="AW3035" s="13" t="s">
        <v>34</v>
      </c>
      <c r="AX3035" s="13" t="s">
        <v>74</v>
      </c>
      <c r="AY3035" s="238" t="s">
        <v>213</v>
      </c>
    </row>
    <row r="3036" s="13" customFormat="1">
      <c r="A3036" s="13"/>
      <c r="B3036" s="228"/>
      <c r="C3036" s="229"/>
      <c r="D3036" s="230" t="s">
        <v>222</v>
      </c>
      <c r="E3036" s="231" t="s">
        <v>19</v>
      </c>
      <c r="F3036" s="232" t="s">
        <v>4058</v>
      </c>
      <c r="G3036" s="229"/>
      <c r="H3036" s="231" t="s">
        <v>19</v>
      </c>
      <c r="I3036" s="233"/>
      <c r="J3036" s="229"/>
      <c r="K3036" s="229"/>
      <c r="L3036" s="234"/>
      <c r="M3036" s="235"/>
      <c r="N3036" s="236"/>
      <c r="O3036" s="236"/>
      <c r="P3036" s="236"/>
      <c r="Q3036" s="236"/>
      <c r="R3036" s="236"/>
      <c r="S3036" s="236"/>
      <c r="T3036" s="237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38" t="s">
        <v>222</v>
      </c>
      <c r="AU3036" s="238" t="s">
        <v>83</v>
      </c>
      <c r="AV3036" s="13" t="s">
        <v>81</v>
      </c>
      <c r="AW3036" s="13" t="s">
        <v>34</v>
      </c>
      <c r="AX3036" s="13" t="s">
        <v>74</v>
      </c>
      <c r="AY3036" s="238" t="s">
        <v>213</v>
      </c>
    </row>
    <row r="3037" s="14" customFormat="1">
      <c r="A3037" s="14"/>
      <c r="B3037" s="239"/>
      <c r="C3037" s="240"/>
      <c r="D3037" s="230" t="s">
        <v>222</v>
      </c>
      <c r="E3037" s="241" t="s">
        <v>19</v>
      </c>
      <c r="F3037" s="242" t="s">
        <v>81</v>
      </c>
      <c r="G3037" s="240"/>
      <c r="H3037" s="243">
        <v>1</v>
      </c>
      <c r="I3037" s="244"/>
      <c r="J3037" s="240"/>
      <c r="K3037" s="240"/>
      <c r="L3037" s="245"/>
      <c r="M3037" s="246"/>
      <c r="N3037" s="247"/>
      <c r="O3037" s="247"/>
      <c r="P3037" s="247"/>
      <c r="Q3037" s="247"/>
      <c r="R3037" s="247"/>
      <c r="S3037" s="247"/>
      <c r="T3037" s="248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49" t="s">
        <v>222</v>
      </c>
      <c r="AU3037" s="249" t="s">
        <v>83</v>
      </c>
      <c r="AV3037" s="14" t="s">
        <v>83</v>
      </c>
      <c r="AW3037" s="14" t="s">
        <v>34</v>
      </c>
      <c r="AX3037" s="14" t="s">
        <v>81</v>
      </c>
      <c r="AY3037" s="249" t="s">
        <v>213</v>
      </c>
    </row>
    <row r="3038" s="12" customFormat="1" ht="22.8" customHeight="1">
      <c r="A3038" s="12"/>
      <c r="B3038" s="199"/>
      <c r="C3038" s="200"/>
      <c r="D3038" s="201" t="s">
        <v>73</v>
      </c>
      <c r="E3038" s="213" t="s">
        <v>4059</v>
      </c>
      <c r="F3038" s="213" t="s">
        <v>4060</v>
      </c>
      <c r="G3038" s="200"/>
      <c r="H3038" s="200"/>
      <c r="I3038" s="203"/>
      <c r="J3038" s="214">
        <f>BK3038</f>
        <v>0</v>
      </c>
      <c r="K3038" s="200"/>
      <c r="L3038" s="205"/>
      <c r="M3038" s="206"/>
      <c r="N3038" s="207"/>
      <c r="O3038" s="207"/>
      <c r="P3038" s="208">
        <f>P3039+P3064+P3087</f>
        <v>0</v>
      </c>
      <c r="Q3038" s="207"/>
      <c r="R3038" s="208">
        <f>R3039+R3064+R3087</f>
        <v>0</v>
      </c>
      <c r="S3038" s="207"/>
      <c r="T3038" s="209">
        <f>T3039+T3064+T3087</f>
        <v>0</v>
      </c>
      <c r="U3038" s="12"/>
      <c r="V3038" s="12"/>
      <c r="W3038" s="12"/>
      <c r="X3038" s="12"/>
      <c r="Y3038" s="12"/>
      <c r="Z3038" s="12"/>
      <c r="AA3038" s="12"/>
      <c r="AB3038" s="12"/>
      <c r="AC3038" s="12"/>
      <c r="AD3038" s="12"/>
      <c r="AE3038" s="12"/>
      <c r="AR3038" s="210" t="s">
        <v>81</v>
      </c>
      <c r="AT3038" s="211" t="s">
        <v>73</v>
      </c>
      <c r="AU3038" s="211" t="s">
        <v>81</v>
      </c>
      <c r="AY3038" s="210" t="s">
        <v>213</v>
      </c>
      <c r="BK3038" s="212">
        <f>BK3039+BK3064+BK3087</f>
        <v>0</v>
      </c>
    </row>
    <row r="3039" s="12" customFormat="1" ht="20.88" customHeight="1">
      <c r="A3039" s="12"/>
      <c r="B3039" s="199"/>
      <c r="C3039" s="200"/>
      <c r="D3039" s="201" t="s">
        <v>73</v>
      </c>
      <c r="E3039" s="213" t="s">
        <v>4061</v>
      </c>
      <c r="F3039" s="213" t="s">
        <v>4062</v>
      </c>
      <c r="G3039" s="200"/>
      <c r="H3039" s="200"/>
      <c r="I3039" s="203"/>
      <c r="J3039" s="214">
        <f>BK3039</f>
        <v>0</v>
      </c>
      <c r="K3039" s="200"/>
      <c r="L3039" s="205"/>
      <c r="M3039" s="206"/>
      <c r="N3039" s="207"/>
      <c r="O3039" s="207"/>
      <c r="P3039" s="208">
        <f>SUM(P3040:P3063)</f>
        <v>0</v>
      </c>
      <c r="Q3039" s="207"/>
      <c r="R3039" s="208">
        <f>SUM(R3040:R3063)</f>
        <v>0</v>
      </c>
      <c r="S3039" s="207"/>
      <c r="T3039" s="209">
        <f>SUM(T3040:T3063)</f>
        <v>0</v>
      </c>
      <c r="U3039" s="12"/>
      <c r="V3039" s="12"/>
      <c r="W3039" s="12"/>
      <c r="X3039" s="12"/>
      <c r="Y3039" s="12"/>
      <c r="Z3039" s="12"/>
      <c r="AA3039" s="12"/>
      <c r="AB3039" s="12"/>
      <c r="AC3039" s="12"/>
      <c r="AD3039" s="12"/>
      <c r="AE3039" s="12"/>
      <c r="AR3039" s="210" t="s">
        <v>81</v>
      </c>
      <c r="AT3039" s="211" t="s">
        <v>73</v>
      </c>
      <c r="AU3039" s="211" t="s">
        <v>83</v>
      </c>
      <c r="AY3039" s="210" t="s">
        <v>213</v>
      </c>
      <c r="BK3039" s="212">
        <f>SUM(BK3040:BK3063)</f>
        <v>0</v>
      </c>
    </row>
    <row r="3040" s="2" customFormat="1">
      <c r="A3040" s="40"/>
      <c r="B3040" s="41"/>
      <c r="C3040" s="215" t="s">
        <v>4063</v>
      </c>
      <c r="D3040" s="215" t="s">
        <v>215</v>
      </c>
      <c r="E3040" s="216" t="s">
        <v>4064</v>
      </c>
      <c r="F3040" s="217" t="s">
        <v>4065</v>
      </c>
      <c r="G3040" s="218" t="s">
        <v>4066</v>
      </c>
      <c r="H3040" s="219">
        <v>404</v>
      </c>
      <c r="I3040" s="220"/>
      <c r="J3040" s="221">
        <f>ROUND(I3040*H3040,2)</f>
        <v>0</v>
      </c>
      <c r="K3040" s="217" t="s">
        <v>19</v>
      </c>
      <c r="L3040" s="46"/>
      <c r="M3040" s="222" t="s">
        <v>19</v>
      </c>
      <c r="N3040" s="223" t="s">
        <v>45</v>
      </c>
      <c r="O3040" s="86"/>
      <c r="P3040" s="224">
        <f>O3040*H3040</f>
        <v>0</v>
      </c>
      <c r="Q3040" s="224">
        <v>0</v>
      </c>
      <c r="R3040" s="224">
        <f>Q3040*H3040</f>
        <v>0</v>
      </c>
      <c r="S3040" s="224">
        <v>0</v>
      </c>
      <c r="T3040" s="225">
        <f>S3040*H3040</f>
        <v>0</v>
      </c>
      <c r="U3040" s="40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R3040" s="226" t="s">
        <v>309</v>
      </c>
      <c r="AT3040" s="226" t="s">
        <v>215</v>
      </c>
      <c r="AU3040" s="226" t="s">
        <v>106</v>
      </c>
      <c r="AY3040" s="19" t="s">
        <v>213</v>
      </c>
      <c r="BE3040" s="227">
        <f>IF(N3040="základní",J3040,0)</f>
        <v>0</v>
      </c>
      <c r="BF3040" s="227">
        <f>IF(N3040="snížená",J3040,0)</f>
        <v>0</v>
      </c>
      <c r="BG3040" s="227">
        <f>IF(N3040="zákl. přenesená",J3040,0)</f>
        <v>0</v>
      </c>
      <c r="BH3040" s="227">
        <f>IF(N3040="sníž. přenesená",J3040,0)</f>
        <v>0</v>
      </c>
      <c r="BI3040" s="227">
        <f>IF(N3040="nulová",J3040,0)</f>
        <v>0</v>
      </c>
      <c r="BJ3040" s="19" t="s">
        <v>81</v>
      </c>
      <c r="BK3040" s="227">
        <f>ROUND(I3040*H3040,2)</f>
        <v>0</v>
      </c>
      <c r="BL3040" s="19" t="s">
        <v>309</v>
      </c>
      <c r="BM3040" s="226" t="s">
        <v>4067</v>
      </c>
    </row>
    <row r="3041" s="2" customFormat="1" ht="16.5" customHeight="1">
      <c r="A3041" s="40"/>
      <c r="B3041" s="41"/>
      <c r="C3041" s="215" t="s">
        <v>4068</v>
      </c>
      <c r="D3041" s="215" t="s">
        <v>215</v>
      </c>
      <c r="E3041" s="216" t="s">
        <v>4069</v>
      </c>
      <c r="F3041" s="217" t="s">
        <v>4070</v>
      </c>
      <c r="G3041" s="218" t="s">
        <v>236</v>
      </c>
      <c r="H3041" s="219">
        <v>146</v>
      </c>
      <c r="I3041" s="220"/>
      <c r="J3041" s="221">
        <f>ROUND(I3041*H3041,2)</f>
        <v>0</v>
      </c>
      <c r="K3041" s="217" t="s">
        <v>19</v>
      </c>
      <c r="L3041" s="46"/>
      <c r="M3041" s="222" t="s">
        <v>19</v>
      </c>
      <c r="N3041" s="223" t="s">
        <v>45</v>
      </c>
      <c r="O3041" s="86"/>
      <c r="P3041" s="224">
        <f>O3041*H3041</f>
        <v>0</v>
      </c>
      <c r="Q3041" s="224">
        <v>0</v>
      </c>
      <c r="R3041" s="224">
        <f>Q3041*H3041</f>
        <v>0</v>
      </c>
      <c r="S3041" s="224">
        <v>0</v>
      </c>
      <c r="T3041" s="225">
        <f>S3041*H3041</f>
        <v>0</v>
      </c>
      <c r="U3041" s="40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R3041" s="226" t="s">
        <v>309</v>
      </c>
      <c r="AT3041" s="226" t="s">
        <v>215</v>
      </c>
      <c r="AU3041" s="226" t="s">
        <v>106</v>
      </c>
      <c r="AY3041" s="19" t="s">
        <v>213</v>
      </c>
      <c r="BE3041" s="227">
        <f>IF(N3041="základní",J3041,0)</f>
        <v>0</v>
      </c>
      <c r="BF3041" s="227">
        <f>IF(N3041="snížená",J3041,0)</f>
        <v>0</v>
      </c>
      <c r="BG3041" s="227">
        <f>IF(N3041="zákl. přenesená",J3041,0)</f>
        <v>0</v>
      </c>
      <c r="BH3041" s="227">
        <f>IF(N3041="sníž. přenesená",J3041,0)</f>
        <v>0</v>
      </c>
      <c r="BI3041" s="227">
        <f>IF(N3041="nulová",J3041,0)</f>
        <v>0</v>
      </c>
      <c r="BJ3041" s="19" t="s">
        <v>81</v>
      </c>
      <c r="BK3041" s="227">
        <f>ROUND(I3041*H3041,2)</f>
        <v>0</v>
      </c>
      <c r="BL3041" s="19" t="s">
        <v>309</v>
      </c>
      <c r="BM3041" s="226" t="s">
        <v>4071</v>
      </c>
    </row>
    <row r="3042" s="2" customFormat="1">
      <c r="A3042" s="40"/>
      <c r="B3042" s="41"/>
      <c r="C3042" s="215" t="s">
        <v>4072</v>
      </c>
      <c r="D3042" s="215" t="s">
        <v>215</v>
      </c>
      <c r="E3042" s="216" t="s">
        <v>4073</v>
      </c>
      <c r="F3042" s="217" t="s">
        <v>4074</v>
      </c>
      <c r="G3042" s="218" t="s">
        <v>236</v>
      </c>
      <c r="H3042" s="219">
        <v>220</v>
      </c>
      <c r="I3042" s="220"/>
      <c r="J3042" s="221">
        <f>ROUND(I3042*H3042,2)</f>
        <v>0</v>
      </c>
      <c r="K3042" s="217" t="s">
        <v>19</v>
      </c>
      <c r="L3042" s="46"/>
      <c r="M3042" s="222" t="s">
        <v>19</v>
      </c>
      <c r="N3042" s="223" t="s">
        <v>45</v>
      </c>
      <c r="O3042" s="86"/>
      <c r="P3042" s="224">
        <f>O3042*H3042</f>
        <v>0</v>
      </c>
      <c r="Q3042" s="224">
        <v>0</v>
      </c>
      <c r="R3042" s="224">
        <f>Q3042*H3042</f>
        <v>0</v>
      </c>
      <c r="S3042" s="224">
        <v>0</v>
      </c>
      <c r="T3042" s="225">
        <f>S3042*H3042</f>
        <v>0</v>
      </c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R3042" s="226" t="s">
        <v>309</v>
      </c>
      <c r="AT3042" s="226" t="s">
        <v>215</v>
      </c>
      <c r="AU3042" s="226" t="s">
        <v>106</v>
      </c>
      <c r="AY3042" s="19" t="s">
        <v>213</v>
      </c>
      <c r="BE3042" s="227">
        <f>IF(N3042="základní",J3042,0)</f>
        <v>0</v>
      </c>
      <c r="BF3042" s="227">
        <f>IF(N3042="snížená",J3042,0)</f>
        <v>0</v>
      </c>
      <c r="BG3042" s="227">
        <f>IF(N3042="zákl. přenesená",J3042,0)</f>
        <v>0</v>
      </c>
      <c r="BH3042" s="227">
        <f>IF(N3042="sníž. přenesená",J3042,0)</f>
        <v>0</v>
      </c>
      <c r="BI3042" s="227">
        <f>IF(N3042="nulová",J3042,0)</f>
        <v>0</v>
      </c>
      <c r="BJ3042" s="19" t="s">
        <v>81</v>
      </c>
      <c r="BK3042" s="227">
        <f>ROUND(I3042*H3042,2)</f>
        <v>0</v>
      </c>
      <c r="BL3042" s="19" t="s">
        <v>309</v>
      </c>
      <c r="BM3042" s="226" t="s">
        <v>4075</v>
      </c>
    </row>
    <row r="3043" s="2" customFormat="1" ht="16.5" customHeight="1">
      <c r="A3043" s="40"/>
      <c r="B3043" s="41"/>
      <c r="C3043" s="215" t="s">
        <v>4076</v>
      </c>
      <c r="D3043" s="215" t="s">
        <v>215</v>
      </c>
      <c r="E3043" s="216" t="s">
        <v>4069</v>
      </c>
      <c r="F3043" s="217" t="s">
        <v>4070</v>
      </c>
      <c r="G3043" s="218" t="s">
        <v>236</v>
      </c>
      <c r="H3043" s="219">
        <v>220</v>
      </c>
      <c r="I3043" s="220"/>
      <c r="J3043" s="221">
        <f>ROUND(I3043*H3043,2)</f>
        <v>0</v>
      </c>
      <c r="K3043" s="217" t="s">
        <v>19</v>
      </c>
      <c r="L3043" s="46"/>
      <c r="M3043" s="222" t="s">
        <v>19</v>
      </c>
      <c r="N3043" s="223" t="s">
        <v>45</v>
      </c>
      <c r="O3043" s="86"/>
      <c r="P3043" s="224">
        <f>O3043*H3043</f>
        <v>0</v>
      </c>
      <c r="Q3043" s="224">
        <v>0</v>
      </c>
      <c r="R3043" s="224">
        <f>Q3043*H3043</f>
        <v>0</v>
      </c>
      <c r="S3043" s="224">
        <v>0</v>
      </c>
      <c r="T3043" s="225">
        <f>S3043*H3043</f>
        <v>0</v>
      </c>
      <c r="U3043" s="40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R3043" s="226" t="s">
        <v>309</v>
      </c>
      <c r="AT3043" s="226" t="s">
        <v>215</v>
      </c>
      <c r="AU3043" s="226" t="s">
        <v>106</v>
      </c>
      <c r="AY3043" s="19" t="s">
        <v>213</v>
      </c>
      <c r="BE3043" s="227">
        <f>IF(N3043="základní",J3043,0)</f>
        <v>0</v>
      </c>
      <c r="BF3043" s="227">
        <f>IF(N3043="snížená",J3043,0)</f>
        <v>0</v>
      </c>
      <c r="BG3043" s="227">
        <f>IF(N3043="zákl. přenesená",J3043,0)</f>
        <v>0</v>
      </c>
      <c r="BH3043" s="227">
        <f>IF(N3043="sníž. přenesená",J3043,0)</f>
        <v>0</v>
      </c>
      <c r="BI3043" s="227">
        <f>IF(N3043="nulová",J3043,0)</f>
        <v>0</v>
      </c>
      <c r="BJ3043" s="19" t="s">
        <v>81</v>
      </c>
      <c r="BK3043" s="227">
        <f>ROUND(I3043*H3043,2)</f>
        <v>0</v>
      </c>
      <c r="BL3043" s="19" t="s">
        <v>309</v>
      </c>
      <c r="BM3043" s="226" t="s">
        <v>4077</v>
      </c>
    </row>
    <row r="3044" s="2" customFormat="1" ht="44.25" customHeight="1">
      <c r="A3044" s="40"/>
      <c r="B3044" s="41"/>
      <c r="C3044" s="215" t="s">
        <v>4078</v>
      </c>
      <c r="D3044" s="215" t="s">
        <v>215</v>
      </c>
      <c r="E3044" s="216" t="s">
        <v>4079</v>
      </c>
      <c r="F3044" s="217" t="s">
        <v>4080</v>
      </c>
      <c r="G3044" s="218" t="s">
        <v>236</v>
      </c>
      <c r="H3044" s="219">
        <v>152</v>
      </c>
      <c r="I3044" s="220"/>
      <c r="J3044" s="221">
        <f>ROUND(I3044*H3044,2)</f>
        <v>0</v>
      </c>
      <c r="K3044" s="217" t="s">
        <v>19</v>
      </c>
      <c r="L3044" s="46"/>
      <c r="M3044" s="222" t="s">
        <v>19</v>
      </c>
      <c r="N3044" s="223" t="s">
        <v>45</v>
      </c>
      <c r="O3044" s="86"/>
      <c r="P3044" s="224">
        <f>O3044*H3044</f>
        <v>0</v>
      </c>
      <c r="Q3044" s="224">
        <v>0</v>
      </c>
      <c r="R3044" s="224">
        <f>Q3044*H3044</f>
        <v>0</v>
      </c>
      <c r="S3044" s="224">
        <v>0</v>
      </c>
      <c r="T3044" s="225">
        <f>S3044*H3044</f>
        <v>0</v>
      </c>
      <c r="U3044" s="40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R3044" s="226" t="s">
        <v>309</v>
      </c>
      <c r="AT3044" s="226" t="s">
        <v>215</v>
      </c>
      <c r="AU3044" s="226" t="s">
        <v>106</v>
      </c>
      <c r="AY3044" s="19" t="s">
        <v>213</v>
      </c>
      <c r="BE3044" s="227">
        <f>IF(N3044="základní",J3044,0)</f>
        <v>0</v>
      </c>
      <c r="BF3044" s="227">
        <f>IF(N3044="snížená",J3044,0)</f>
        <v>0</v>
      </c>
      <c r="BG3044" s="227">
        <f>IF(N3044="zákl. přenesená",J3044,0)</f>
        <v>0</v>
      </c>
      <c r="BH3044" s="227">
        <f>IF(N3044="sníž. přenesená",J3044,0)</f>
        <v>0</v>
      </c>
      <c r="BI3044" s="227">
        <f>IF(N3044="nulová",J3044,0)</f>
        <v>0</v>
      </c>
      <c r="BJ3044" s="19" t="s">
        <v>81</v>
      </c>
      <c r="BK3044" s="227">
        <f>ROUND(I3044*H3044,2)</f>
        <v>0</v>
      </c>
      <c r="BL3044" s="19" t="s">
        <v>309</v>
      </c>
      <c r="BM3044" s="226" t="s">
        <v>4081</v>
      </c>
    </row>
    <row r="3045" s="2" customFormat="1" ht="16.5" customHeight="1">
      <c r="A3045" s="40"/>
      <c r="B3045" s="41"/>
      <c r="C3045" s="215" t="s">
        <v>4082</v>
      </c>
      <c r="D3045" s="215" t="s">
        <v>215</v>
      </c>
      <c r="E3045" s="216" t="s">
        <v>4083</v>
      </c>
      <c r="F3045" s="217" t="s">
        <v>4084</v>
      </c>
      <c r="G3045" s="218" t="s">
        <v>236</v>
      </c>
      <c r="H3045" s="219">
        <v>152</v>
      </c>
      <c r="I3045" s="220"/>
      <c r="J3045" s="221">
        <f>ROUND(I3045*H3045,2)</f>
        <v>0</v>
      </c>
      <c r="K3045" s="217" t="s">
        <v>19</v>
      </c>
      <c r="L3045" s="46"/>
      <c r="M3045" s="222" t="s">
        <v>19</v>
      </c>
      <c r="N3045" s="223" t="s">
        <v>45</v>
      </c>
      <c r="O3045" s="86"/>
      <c r="P3045" s="224">
        <f>O3045*H3045</f>
        <v>0</v>
      </c>
      <c r="Q3045" s="224">
        <v>0</v>
      </c>
      <c r="R3045" s="224">
        <f>Q3045*H3045</f>
        <v>0</v>
      </c>
      <c r="S3045" s="224">
        <v>0</v>
      </c>
      <c r="T3045" s="225">
        <f>S3045*H3045</f>
        <v>0</v>
      </c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R3045" s="226" t="s">
        <v>309</v>
      </c>
      <c r="AT3045" s="226" t="s">
        <v>215</v>
      </c>
      <c r="AU3045" s="226" t="s">
        <v>106</v>
      </c>
      <c r="AY3045" s="19" t="s">
        <v>213</v>
      </c>
      <c r="BE3045" s="227">
        <f>IF(N3045="základní",J3045,0)</f>
        <v>0</v>
      </c>
      <c r="BF3045" s="227">
        <f>IF(N3045="snížená",J3045,0)</f>
        <v>0</v>
      </c>
      <c r="BG3045" s="227">
        <f>IF(N3045="zákl. přenesená",J3045,0)</f>
        <v>0</v>
      </c>
      <c r="BH3045" s="227">
        <f>IF(N3045="sníž. přenesená",J3045,0)</f>
        <v>0</v>
      </c>
      <c r="BI3045" s="227">
        <f>IF(N3045="nulová",J3045,0)</f>
        <v>0</v>
      </c>
      <c r="BJ3045" s="19" t="s">
        <v>81</v>
      </c>
      <c r="BK3045" s="227">
        <f>ROUND(I3045*H3045,2)</f>
        <v>0</v>
      </c>
      <c r="BL3045" s="19" t="s">
        <v>309</v>
      </c>
      <c r="BM3045" s="226" t="s">
        <v>4085</v>
      </c>
    </row>
    <row r="3046" s="2" customFormat="1">
      <c r="A3046" s="40"/>
      <c r="B3046" s="41"/>
      <c r="C3046" s="215" t="s">
        <v>4086</v>
      </c>
      <c r="D3046" s="215" t="s">
        <v>215</v>
      </c>
      <c r="E3046" s="216" t="s">
        <v>4087</v>
      </c>
      <c r="F3046" s="217" t="s">
        <v>4088</v>
      </c>
      <c r="G3046" s="218" t="s">
        <v>4066</v>
      </c>
      <c r="H3046" s="219">
        <v>103</v>
      </c>
      <c r="I3046" s="220"/>
      <c r="J3046" s="221">
        <f>ROUND(I3046*H3046,2)</f>
        <v>0</v>
      </c>
      <c r="K3046" s="217" t="s">
        <v>19</v>
      </c>
      <c r="L3046" s="46"/>
      <c r="M3046" s="222" t="s">
        <v>19</v>
      </c>
      <c r="N3046" s="223" t="s">
        <v>45</v>
      </c>
      <c r="O3046" s="86"/>
      <c r="P3046" s="224">
        <f>O3046*H3046</f>
        <v>0</v>
      </c>
      <c r="Q3046" s="224">
        <v>0</v>
      </c>
      <c r="R3046" s="224">
        <f>Q3046*H3046</f>
        <v>0</v>
      </c>
      <c r="S3046" s="224">
        <v>0</v>
      </c>
      <c r="T3046" s="225">
        <f>S3046*H3046</f>
        <v>0</v>
      </c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R3046" s="226" t="s">
        <v>309</v>
      </c>
      <c r="AT3046" s="226" t="s">
        <v>215</v>
      </c>
      <c r="AU3046" s="226" t="s">
        <v>106</v>
      </c>
      <c r="AY3046" s="19" t="s">
        <v>213</v>
      </c>
      <c r="BE3046" s="227">
        <f>IF(N3046="základní",J3046,0)</f>
        <v>0</v>
      </c>
      <c r="BF3046" s="227">
        <f>IF(N3046="snížená",J3046,0)</f>
        <v>0</v>
      </c>
      <c r="BG3046" s="227">
        <f>IF(N3046="zákl. přenesená",J3046,0)</f>
        <v>0</v>
      </c>
      <c r="BH3046" s="227">
        <f>IF(N3046="sníž. přenesená",J3046,0)</f>
        <v>0</v>
      </c>
      <c r="BI3046" s="227">
        <f>IF(N3046="nulová",J3046,0)</f>
        <v>0</v>
      </c>
      <c r="BJ3046" s="19" t="s">
        <v>81</v>
      </c>
      <c r="BK3046" s="227">
        <f>ROUND(I3046*H3046,2)</f>
        <v>0</v>
      </c>
      <c r="BL3046" s="19" t="s">
        <v>309</v>
      </c>
      <c r="BM3046" s="226" t="s">
        <v>4089</v>
      </c>
    </row>
    <row r="3047" s="2" customFormat="1" ht="16.5" customHeight="1">
      <c r="A3047" s="40"/>
      <c r="B3047" s="41"/>
      <c r="C3047" s="215" t="s">
        <v>4090</v>
      </c>
      <c r="D3047" s="215" t="s">
        <v>215</v>
      </c>
      <c r="E3047" s="216" t="s">
        <v>4091</v>
      </c>
      <c r="F3047" s="217" t="s">
        <v>4092</v>
      </c>
      <c r="G3047" s="218" t="s">
        <v>4066</v>
      </c>
      <c r="H3047" s="219">
        <v>103</v>
      </c>
      <c r="I3047" s="220"/>
      <c r="J3047" s="221">
        <f>ROUND(I3047*H3047,2)</f>
        <v>0</v>
      </c>
      <c r="K3047" s="217" t="s">
        <v>19</v>
      </c>
      <c r="L3047" s="46"/>
      <c r="M3047" s="222" t="s">
        <v>19</v>
      </c>
      <c r="N3047" s="223" t="s">
        <v>45</v>
      </c>
      <c r="O3047" s="86"/>
      <c r="P3047" s="224">
        <f>O3047*H3047</f>
        <v>0</v>
      </c>
      <c r="Q3047" s="224">
        <v>0</v>
      </c>
      <c r="R3047" s="224">
        <f>Q3047*H3047</f>
        <v>0</v>
      </c>
      <c r="S3047" s="224">
        <v>0</v>
      </c>
      <c r="T3047" s="225">
        <f>S3047*H3047</f>
        <v>0</v>
      </c>
      <c r="U3047" s="40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R3047" s="226" t="s">
        <v>309</v>
      </c>
      <c r="AT3047" s="226" t="s">
        <v>215</v>
      </c>
      <c r="AU3047" s="226" t="s">
        <v>106</v>
      </c>
      <c r="AY3047" s="19" t="s">
        <v>213</v>
      </c>
      <c r="BE3047" s="227">
        <f>IF(N3047="základní",J3047,0)</f>
        <v>0</v>
      </c>
      <c r="BF3047" s="227">
        <f>IF(N3047="snížená",J3047,0)</f>
        <v>0</v>
      </c>
      <c r="BG3047" s="227">
        <f>IF(N3047="zákl. přenesená",J3047,0)</f>
        <v>0</v>
      </c>
      <c r="BH3047" s="227">
        <f>IF(N3047="sníž. přenesená",J3047,0)</f>
        <v>0</v>
      </c>
      <c r="BI3047" s="227">
        <f>IF(N3047="nulová",J3047,0)</f>
        <v>0</v>
      </c>
      <c r="BJ3047" s="19" t="s">
        <v>81</v>
      </c>
      <c r="BK3047" s="227">
        <f>ROUND(I3047*H3047,2)</f>
        <v>0</v>
      </c>
      <c r="BL3047" s="19" t="s">
        <v>309</v>
      </c>
      <c r="BM3047" s="226" t="s">
        <v>4093</v>
      </c>
    </row>
    <row r="3048" s="2" customFormat="1" ht="55.5" customHeight="1">
      <c r="A3048" s="40"/>
      <c r="B3048" s="41"/>
      <c r="C3048" s="215" t="s">
        <v>4094</v>
      </c>
      <c r="D3048" s="215" t="s">
        <v>215</v>
      </c>
      <c r="E3048" s="216" t="s">
        <v>4095</v>
      </c>
      <c r="F3048" s="217" t="s">
        <v>4096</v>
      </c>
      <c r="G3048" s="218" t="s">
        <v>4066</v>
      </c>
      <c r="H3048" s="219">
        <v>819</v>
      </c>
      <c r="I3048" s="220"/>
      <c r="J3048" s="221">
        <f>ROUND(I3048*H3048,2)</f>
        <v>0</v>
      </c>
      <c r="K3048" s="217" t="s">
        <v>19</v>
      </c>
      <c r="L3048" s="46"/>
      <c r="M3048" s="222" t="s">
        <v>19</v>
      </c>
      <c r="N3048" s="223" t="s">
        <v>45</v>
      </c>
      <c r="O3048" s="86"/>
      <c r="P3048" s="224">
        <f>O3048*H3048</f>
        <v>0</v>
      </c>
      <c r="Q3048" s="224">
        <v>0</v>
      </c>
      <c r="R3048" s="224">
        <f>Q3048*H3048</f>
        <v>0</v>
      </c>
      <c r="S3048" s="224">
        <v>0</v>
      </c>
      <c r="T3048" s="225">
        <f>S3048*H3048</f>
        <v>0</v>
      </c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R3048" s="226" t="s">
        <v>309</v>
      </c>
      <c r="AT3048" s="226" t="s">
        <v>215</v>
      </c>
      <c r="AU3048" s="226" t="s">
        <v>106</v>
      </c>
      <c r="AY3048" s="19" t="s">
        <v>213</v>
      </c>
      <c r="BE3048" s="227">
        <f>IF(N3048="základní",J3048,0)</f>
        <v>0</v>
      </c>
      <c r="BF3048" s="227">
        <f>IF(N3048="snížená",J3048,0)</f>
        <v>0</v>
      </c>
      <c r="BG3048" s="227">
        <f>IF(N3048="zákl. přenesená",J3048,0)</f>
        <v>0</v>
      </c>
      <c r="BH3048" s="227">
        <f>IF(N3048="sníž. přenesená",J3048,0)</f>
        <v>0</v>
      </c>
      <c r="BI3048" s="227">
        <f>IF(N3048="nulová",J3048,0)</f>
        <v>0</v>
      </c>
      <c r="BJ3048" s="19" t="s">
        <v>81</v>
      </c>
      <c r="BK3048" s="227">
        <f>ROUND(I3048*H3048,2)</f>
        <v>0</v>
      </c>
      <c r="BL3048" s="19" t="s">
        <v>309</v>
      </c>
      <c r="BM3048" s="226" t="s">
        <v>4097</v>
      </c>
    </row>
    <row r="3049" s="2" customFormat="1" ht="16.5" customHeight="1">
      <c r="A3049" s="40"/>
      <c r="B3049" s="41"/>
      <c r="C3049" s="215" t="s">
        <v>4098</v>
      </c>
      <c r="D3049" s="215" t="s">
        <v>215</v>
      </c>
      <c r="E3049" s="216" t="s">
        <v>4099</v>
      </c>
      <c r="F3049" s="217" t="s">
        <v>4100</v>
      </c>
      <c r="G3049" s="218" t="s">
        <v>236</v>
      </c>
      <c r="H3049" s="219">
        <v>300</v>
      </c>
      <c r="I3049" s="220"/>
      <c r="J3049" s="221">
        <f>ROUND(I3049*H3049,2)</f>
        <v>0</v>
      </c>
      <c r="K3049" s="217" t="s">
        <v>19</v>
      </c>
      <c r="L3049" s="46"/>
      <c r="M3049" s="222" t="s">
        <v>19</v>
      </c>
      <c r="N3049" s="223" t="s">
        <v>45</v>
      </c>
      <c r="O3049" s="86"/>
      <c r="P3049" s="224">
        <f>O3049*H3049</f>
        <v>0</v>
      </c>
      <c r="Q3049" s="224">
        <v>0</v>
      </c>
      <c r="R3049" s="224">
        <f>Q3049*H3049</f>
        <v>0</v>
      </c>
      <c r="S3049" s="224">
        <v>0</v>
      </c>
      <c r="T3049" s="225">
        <f>S3049*H3049</f>
        <v>0</v>
      </c>
      <c r="U3049" s="40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R3049" s="226" t="s">
        <v>309</v>
      </c>
      <c r="AT3049" s="226" t="s">
        <v>215</v>
      </c>
      <c r="AU3049" s="226" t="s">
        <v>106</v>
      </c>
      <c r="AY3049" s="19" t="s">
        <v>213</v>
      </c>
      <c r="BE3049" s="227">
        <f>IF(N3049="základní",J3049,0)</f>
        <v>0</v>
      </c>
      <c r="BF3049" s="227">
        <f>IF(N3049="snížená",J3049,0)</f>
        <v>0</v>
      </c>
      <c r="BG3049" s="227">
        <f>IF(N3049="zákl. přenesená",J3049,0)</f>
        <v>0</v>
      </c>
      <c r="BH3049" s="227">
        <f>IF(N3049="sníž. přenesená",J3049,0)</f>
        <v>0</v>
      </c>
      <c r="BI3049" s="227">
        <f>IF(N3049="nulová",J3049,0)</f>
        <v>0</v>
      </c>
      <c r="BJ3049" s="19" t="s">
        <v>81</v>
      </c>
      <c r="BK3049" s="227">
        <f>ROUND(I3049*H3049,2)</f>
        <v>0</v>
      </c>
      <c r="BL3049" s="19" t="s">
        <v>309</v>
      </c>
      <c r="BM3049" s="226" t="s">
        <v>4101</v>
      </c>
    </row>
    <row r="3050" s="2" customFormat="1">
      <c r="A3050" s="40"/>
      <c r="B3050" s="41"/>
      <c r="C3050" s="215" t="s">
        <v>4102</v>
      </c>
      <c r="D3050" s="215" t="s">
        <v>215</v>
      </c>
      <c r="E3050" s="216" t="s">
        <v>4103</v>
      </c>
      <c r="F3050" s="217" t="s">
        <v>4104</v>
      </c>
      <c r="G3050" s="218" t="s">
        <v>236</v>
      </c>
      <c r="H3050" s="219">
        <v>14</v>
      </c>
      <c r="I3050" s="220"/>
      <c r="J3050" s="221">
        <f>ROUND(I3050*H3050,2)</f>
        <v>0</v>
      </c>
      <c r="K3050" s="217" t="s">
        <v>19</v>
      </c>
      <c r="L3050" s="46"/>
      <c r="M3050" s="222" t="s">
        <v>19</v>
      </c>
      <c r="N3050" s="223" t="s">
        <v>45</v>
      </c>
      <c r="O3050" s="86"/>
      <c r="P3050" s="224">
        <f>O3050*H3050</f>
        <v>0</v>
      </c>
      <c r="Q3050" s="224">
        <v>0</v>
      </c>
      <c r="R3050" s="224">
        <f>Q3050*H3050</f>
        <v>0</v>
      </c>
      <c r="S3050" s="224">
        <v>0</v>
      </c>
      <c r="T3050" s="225">
        <f>S3050*H3050</f>
        <v>0</v>
      </c>
      <c r="U3050" s="40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R3050" s="226" t="s">
        <v>309</v>
      </c>
      <c r="AT3050" s="226" t="s">
        <v>215</v>
      </c>
      <c r="AU3050" s="226" t="s">
        <v>106</v>
      </c>
      <c r="AY3050" s="19" t="s">
        <v>213</v>
      </c>
      <c r="BE3050" s="227">
        <f>IF(N3050="základní",J3050,0)</f>
        <v>0</v>
      </c>
      <c r="BF3050" s="227">
        <f>IF(N3050="snížená",J3050,0)</f>
        <v>0</v>
      </c>
      <c r="BG3050" s="227">
        <f>IF(N3050="zákl. přenesená",J3050,0)</f>
        <v>0</v>
      </c>
      <c r="BH3050" s="227">
        <f>IF(N3050="sníž. přenesená",J3050,0)</f>
        <v>0</v>
      </c>
      <c r="BI3050" s="227">
        <f>IF(N3050="nulová",J3050,0)</f>
        <v>0</v>
      </c>
      <c r="BJ3050" s="19" t="s">
        <v>81</v>
      </c>
      <c r="BK3050" s="227">
        <f>ROUND(I3050*H3050,2)</f>
        <v>0</v>
      </c>
      <c r="BL3050" s="19" t="s">
        <v>309</v>
      </c>
      <c r="BM3050" s="226" t="s">
        <v>4105</v>
      </c>
    </row>
    <row r="3051" s="2" customFormat="1" ht="16.5" customHeight="1">
      <c r="A3051" s="40"/>
      <c r="B3051" s="41"/>
      <c r="C3051" s="215" t="s">
        <v>4106</v>
      </c>
      <c r="D3051" s="215" t="s">
        <v>215</v>
      </c>
      <c r="E3051" s="216" t="s">
        <v>4107</v>
      </c>
      <c r="F3051" s="217" t="s">
        <v>4108</v>
      </c>
      <c r="G3051" s="218" t="s">
        <v>236</v>
      </c>
      <c r="H3051" s="219">
        <v>14</v>
      </c>
      <c r="I3051" s="220"/>
      <c r="J3051" s="221">
        <f>ROUND(I3051*H3051,2)</f>
        <v>0</v>
      </c>
      <c r="K3051" s="217" t="s">
        <v>19</v>
      </c>
      <c r="L3051" s="46"/>
      <c r="M3051" s="222" t="s">
        <v>19</v>
      </c>
      <c r="N3051" s="223" t="s">
        <v>45</v>
      </c>
      <c r="O3051" s="86"/>
      <c r="P3051" s="224">
        <f>O3051*H3051</f>
        <v>0</v>
      </c>
      <c r="Q3051" s="224">
        <v>0</v>
      </c>
      <c r="R3051" s="224">
        <f>Q3051*H3051</f>
        <v>0</v>
      </c>
      <c r="S3051" s="224">
        <v>0</v>
      </c>
      <c r="T3051" s="225">
        <f>S3051*H3051</f>
        <v>0</v>
      </c>
      <c r="U3051" s="40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R3051" s="226" t="s">
        <v>309</v>
      </c>
      <c r="AT3051" s="226" t="s">
        <v>215</v>
      </c>
      <c r="AU3051" s="226" t="s">
        <v>106</v>
      </c>
      <c r="AY3051" s="19" t="s">
        <v>213</v>
      </c>
      <c r="BE3051" s="227">
        <f>IF(N3051="základní",J3051,0)</f>
        <v>0</v>
      </c>
      <c r="BF3051" s="227">
        <f>IF(N3051="snížená",J3051,0)</f>
        <v>0</v>
      </c>
      <c r="BG3051" s="227">
        <f>IF(N3051="zákl. přenesená",J3051,0)</f>
        <v>0</v>
      </c>
      <c r="BH3051" s="227">
        <f>IF(N3051="sníž. přenesená",J3051,0)</f>
        <v>0</v>
      </c>
      <c r="BI3051" s="227">
        <f>IF(N3051="nulová",J3051,0)</f>
        <v>0</v>
      </c>
      <c r="BJ3051" s="19" t="s">
        <v>81</v>
      </c>
      <c r="BK3051" s="227">
        <f>ROUND(I3051*H3051,2)</f>
        <v>0</v>
      </c>
      <c r="BL3051" s="19" t="s">
        <v>309</v>
      </c>
      <c r="BM3051" s="226" t="s">
        <v>4109</v>
      </c>
    </row>
    <row r="3052" s="2" customFormat="1">
      <c r="A3052" s="40"/>
      <c r="B3052" s="41"/>
      <c r="C3052" s="215" t="s">
        <v>4110</v>
      </c>
      <c r="D3052" s="215" t="s">
        <v>215</v>
      </c>
      <c r="E3052" s="216" t="s">
        <v>4111</v>
      </c>
      <c r="F3052" s="217" t="s">
        <v>4112</v>
      </c>
      <c r="G3052" s="218" t="s">
        <v>236</v>
      </c>
      <c r="H3052" s="219">
        <v>49</v>
      </c>
      <c r="I3052" s="220"/>
      <c r="J3052" s="221">
        <f>ROUND(I3052*H3052,2)</f>
        <v>0</v>
      </c>
      <c r="K3052" s="217" t="s">
        <v>19</v>
      </c>
      <c r="L3052" s="46"/>
      <c r="M3052" s="222" t="s">
        <v>19</v>
      </c>
      <c r="N3052" s="223" t="s">
        <v>45</v>
      </c>
      <c r="O3052" s="86"/>
      <c r="P3052" s="224">
        <f>O3052*H3052</f>
        <v>0</v>
      </c>
      <c r="Q3052" s="224">
        <v>0</v>
      </c>
      <c r="R3052" s="224">
        <f>Q3052*H3052</f>
        <v>0</v>
      </c>
      <c r="S3052" s="224">
        <v>0</v>
      </c>
      <c r="T3052" s="225">
        <f>S3052*H3052</f>
        <v>0</v>
      </c>
      <c r="U3052" s="40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R3052" s="226" t="s">
        <v>309</v>
      </c>
      <c r="AT3052" s="226" t="s">
        <v>215</v>
      </c>
      <c r="AU3052" s="226" t="s">
        <v>106</v>
      </c>
      <c r="AY3052" s="19" t="s">
        <v>213</v>
      </c>
      <c r="BE3052" s="227">
        <f>IF(N3052="základní",J3052,0)</f>
        <v>0</v>
      </c>
      <c r="BF3052" s="227">
        <f>IF(N3052="snížená",J3052,0)</f>
        <v>0</v>
      </c>
      <c r="BG3052" s="227">
        <f>IF(N3052="zákl. přenesená",J3052,0)</f>
        <v>0</v>
      </c>
      <c r="BH3052" s="227">
        <f>IF(N3052="sníž. přenesená",J3052,0)</f>
        <v>0</v>
      </c>
      <c r="BI3052" s="227">
        <f>IF(N3052="nulová",J3052,0)</f>
        <v>0</v>
      </c>
      <c r="BJ3052" s="19" t="s">
        <v>81</v>
      </c>
      <c r="BK3052" s="227">
        <f>ROUND(I3052*H3052,2)</f>
        <v>0</v>
      </c>
      <c r="BL3052" s="19" t="s">
        <v>309</v>
      </c>
      <c r="BM3052" s="226" t="s">
        <v>4113</v>
      </c>
    </row>
    <row r="3053" s="2" customFormat="1" ht="16.5" customHeight="1">
      <c r="A3053" s="40"/>
      <c r="B3053" s="41"/>
      <c r="C3053" s="215" t="s">
        <v>4114</v>
      </c>
      <c r="D3053" s="215" t="s">
        <v>215</v>
      </c>
      <c r="E3053" s="216" t="s">
        <v>4115</v>
      </c>
      <c r="F3053" s="217" t="s">
        <v>4116</v>
      </c>
      <c r="G3053" s="218" t="s">
        <v>236</v>
      </c>
      <c r="H3053" s="219">
        <v>49</v>
      </c>
      <c r="I3053" s="220"/>
      <c r="J3053" s="221">
        <f>ROUND(I3053*H3053,2)</f>
        <v>0</v>
      </c>
      <c r="K3053" s="217" t="s">
        <v>19</v>
      </c>
      <c r="L3053" s="46"/>
      <c r="M3053" s="222" t="s">
        <v>19</v>
      </c>
      <c r="N3053" s="223" t="s">
        <v>45</v>
      </c>
      <c r="O3053" s="86"/>
      <c r="P3053" s="224">
        <f>O3053*H3053</f>
        <v>0</v>
      </c>
      <c r="Q3053" s="224">
        <v>0</v>
      </c>
      <c r="R3053" s="224">
        <f>Q3053*H3053</f>
        <v>0</v>
      </c>
      <c r="S3053" s="224">
        <v>0</v>
      </c>
      <c r="T3053" s="225">
        <f>S3053*H3053</f>
        <v>0</v>
      </c>
      <c r="U3053" s="40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R3053" s="226" t="s">
        <v>309</v>
      </c>
      <c r="AT3053" s="226" t="s">
        <v>215</v>
      </c>
      <c r="AU3053" s="226" t="s">
        <v>106</v>
      </c>
      <c r="AY3053" s="19" t="s">
        <v>213</v>
      </c>
      <c r="BE3053" s="227">
        <f>IF(N3053="základní",J3053,0)</f>
        <v>0</v>
      </c>
      <c r="BF3053" s="227">
        <f>IF(N3053="snížená",J3053,0)</f>
        <v>0</v>
      </c>
      <c r="BG3053" s="227">
        <f>IF(N3053="zákl. přenesená",J3053,0)</f>
        <v>0</v>
      </c>
      <c r="BH3053" s="227">
        <f>IF(N3053="sníž. přenesená",J3053,0)</f>
        <v>0</v>
      </c>
      <c r="BI3053" s="227">
        <f>IF(N3053="nulová",J3053,0)</f>
        <v>0</v>
      </c>
      <c r="BJ3053" s="19" t="s">
        <v>81</v>
      </c>
      <c r="BK3053" s="227">
        <f>ROUND(I3053*H3053,2)</f>
        <v>0</v>
      </c>
      <c r="BL3053" s="19" t="s">
        <v>309</v>
      </c>
      <c r="BM3053" s="226" t="s">
        <v>4117</v>
      </c>
    </row>
    <row r="3054" s="2" customFormat="1" ht="66.75" customHeight="1">
      <c r="A3054" s="40"/>
      <c r="B3054" s="41"/>
      <c r="C3054" s="215" t="s">
        <v>4118</v>
      </c>
      <c r="D3054" s="215" t="s">
        <v>215</v>
      </c>
      <c r="E3054" s="216" t="s">
        <v>4119</v>
      </c>
      <c r="F3054" s="217" t="s">
        <v>4120</v>
      </c>
      <c r="G3054" s="218" t="s">
        <v>236</v>
      </c>
      <c r="H3054" s="219">
        <v>46</v>
      </c>
      <c r="I3054" s="220"/>
      <c r="J3054" s="221">
        <f>ROUND(I3054*H3054,2)</f>
        <v>0</v>
      </c>
      <c r="K3054" s="217" t="s">
        <v>19</v>
      </c>
      <c r="L3054" s="46"/>
      <c r="M3054" s="222" t="s">
        <v>19</v>
      </c>
      <c r="N3054" s="223" t="s">
        <v>45</v>
      </c>
      <c r="O3054" s="86"/>
      <c r="P3054" s="224">
        <f>O3054*H3054</f>
        <v>0</v>
      </c>
      <c r="Q3054" s="224">
        <v>0</v>
      </c>
      <c r="R3054" s="224">
        <f>Q3054*H3054</f>
        <v>0</v>
      </c>
      <c r="S3054" s="224">
        <v>0</v>
      </c>
      <c r="T3054" s="225">
        <f>S3054*H3054</f>
        <v>0</v>
      </c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R3054" s="226" t="s">
        <v>309</v>
      </c>
      <c r="AT3054" s="226" t="s">
        <v>215</v>
      </c>
      <c r="AU3054" s="226" t="s">
        <v>106</v>
      </c>
      <c r="AY3054" s="19" t="s">
        <v>213</v>
      </c>
      <c r="BE3054" s="227">
        <f>IF(N3054="základní",J3054,0)</f>
        <v>0</v>
      </c>
      <c r="BF3054" s="227">
        <f>IF(N3054="snížená",J3054,0)</f>
        <v>0</v>
      </c>
      <c r="BG3054" s="227">
        <f>IF(N3054="zákl. přenesená",J3054,0)</f>
        <v>0</v>
      </c>
      <c r="BH3054" s="227">
        <f>IF(N3054="sníž. přenesená",J3054,0)</f>
        <v>0</v>
      </c>
      <c r="BI3054" s="227">
        <f>IF(N3054="nulová",J3054,0)</f>
        <v>0</v>
      </c>
      <c r="BJ3054" s="19" t="s">
        <v>81</v>
      </c>
      <c r="BK3054" s="227">
        <f>ROUND(I3054*H3054,2)</f>
        <v>0</v>
      </c>
      <c r="BL3054" s="19" t="s">
        <v>309</v>
      </c>
      <c r="BM3054" s="226" t="s">
        <v>4121</v>
      </c>
    </row>
    <row r="3055" s="2" customFormat="1" ht="16.5" customHeight="1">
      <c r="A3055" s="40"/>
      <c r="B3055" s="41"/>
      <c r="C3055" s="215" t="s">
        <v>4122</v>
      </c>
      <c r="D3055" s="215" t="s">
        <v>215</v>
      </c>
      <c r="E3055" s="216" t="s">
        <v>4123</v>
      </c>
      <c r="F3055" s="217" t="s">
        <v>4124</v>
      </c>
      <c r="G3055" s="218" t="s">
        <v>236</v>
      </c>
      <c r="H3055" s="219">
        <v>31</v>
      </c>
      <c r="I3055" s="220"/>
      <c r="J3055" s="221">
        <f>ROUND(I3055*H3055,2)</f>
        <v>0</v>
      </c>
      <c r="K3055" s="217" t="s">
        <v>19</v>
      </c>
      <c r="L3055" s="46"/>
      <c r="M3055" s="222" t="s">
        <v>19</v>
      </c>
      <c r="N3055" s="223" t="s">
        <v>45</v>
      </c>
      <c r="O3055" s="86"/>
      <c r="P3055" s="224">
        <f>O3055*H3055</f>
        <v>0</v>
      </c>
      <c r="Q3055" s="224">
        <v>0</v>
      </c>
      <c r="R3055" s="224">
        <f>Q3055*H3055</f>
        <v>0</v>
      </c>
      <c r="S3055" s="224">
        <v>0</v>
      </c>
      <c r="T3055" s="225">
        <f>S3055*H3055</f>
        <v>0</v>
      </c>
      <c r="U3055" s="40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R3055" s="226" t="s">
        <v>309</v>
      </c>
      <c r="AT3055" s="226" t="s">
        <v>215</v>
      </c>
      <c r="AU3055" s="226" t="s">
        <v>106</v>
      </c>
      <c r="AY3055" s="19" t="s">
        <v>213</v>
      </c>
      <c r="BE3055" s="227">
        <f>IF(N3055="základní",J3055,0)</f>
        <v>0</v>
      </c>
      <c r="BF3055" s="227">
        <f>IF(N3055="snížená",J3055,0)</f>
        <v>0</v>
      </c>
      <c r="BG3055" s="227">
        <f>IF(N3055="zákl. přenesená",J3055,0)</f>
        <v>0</v>
      </c>
      <c r="BH3055" s="227">
        <f>IF(N3055="sníž. přenesená",J3055,0)</f>
        <v>0</v>
      </c>
      <c r="BI3055" s="227">
        <f>IF(N3055="nulová",J3055,0)</f>
        <v>0</v>
      </c>
      <c r="BJ3055" s="19" t="s">
        <v>81</v>
      </c>
      <c r="BK3055" s="227">
        <f>ROUND(I3055*H3055,2)</f>
        <v>0</v>
      </c>
      <c r="BL3055" s="19" t="s">
        <v>309</v>
      </c>
      <c r="BM3055" s="226" t="s">
        <v>4125</v>
      </c>
    </row>
    <row r="3056" s="2" customFormat="1" ht="16.5" customHeight="1">
      <c r="A3056" s="40"/>
      <c r="B3056" s="41"/>
      <c r="C3056" s="215" t="s">
        <v>4126</v>
      </c>
      <c r="D3056" s="215" t="s">
        <v>215</v>
      </c>
      <c r="E3056" s="216" t="s">
        <v>4127</v>
      </c>
      <c r="F3056" s="217" t="s">
        <v>4128</v>
      </c>
      <c r="G3056" s="218" t="s">
        <v>236</v>
      </c>
      <c r="H3056" s="219">
        <v>15</v>
      </c>
      <c r="I3056" s="220"/>
      <c r="J3056" s="221">
        <f>ROUND(I3056*H3056,2)</f>
        <v>0</v>
      </c>
      <c r="K3056" s="217" t="s">
        <v>19</v>
      </c>
      <c r="L3056" s="46"/>
      <c r="M3056" s="222" t="s">
        <v>19</v>
      </c>
      <c r="N3056" s="223" t="s">
        <v>45</v>
      </c>
      <c r="O3056" s="86"/>
      <c r="P3056" s="224">
        <f>O3056*H3056</f>
        <v>0</v>
      </c>
      <c r="Q3056" s="224">
        <v>0</v>
      </c>
      <c r="R3056" s="224">
        <f>Q3056*H3056</f>
        <v>0</v>
      </c>
      <c r="S3056" s="224">
        <v>0</v>
      </c>
      <c r="T3056" s="225">
        <f>S3056*H3056</f>
        <v>0</v>
      </c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R3056" s="226" t="s">
        <v>309</v>
      </c>
      <c r="AT3056" s="226" t="s">
        <v>215</v>
      </c>
      <c r="AU3056" s="226" t="s">
        <v>106</v>
      </c>
      <c r="AY3056" s="19" t="s">
        <v>213</v>
      </c>
      <c r="BE3056" s="227">
        <f>IF(N3056="základní",J3056,0)</f>
        <v>0</v>
      </c>
      <c r="BF3056" s="227">
        <f>IF(N3056="snížená",J3056,0)</f>
        <v>0</v>
      </c>
      <c r="BG3056" s="227">
        <f>IF(N3056="zákl. přenesená",J3056,0)</f>
        <v>0</v>
      </c>
      <c r="BH3056" s="227">
        <f>IF(N3056="sníž. přenesená",J3056,0)</f>
        <v>0</v>
      </c>
      <c r="BI3056" s="227">
        <f>IF(N3056="nulová",J3056,0)</f>
        <v>0</v>
      </c>
      <c r="BJ3056" s="19" t="s">
        <v>81</v>
      </c>
      <c r="BK3056" s="227">
        <f>ROUND(I3056*H3056,2)</f>
        <v>0</v>
      </c>
      <c r="BL3056" s="19" t="s">
        <v>309</v>
      </c>
      <c r="BM3056" s="226" t="s">
        <v>4129</v>
      </c>
    </row>
    <row r="3057" s="2" customFormat="1" ht="44.25" customHeight="1">
      <c r="A3057" s="40"/>
      <c r="B3057" s="41"/>
      <c r="C3057" s="215" t="s">
        <v>4130</v>
      </c>
      <c r="D3057" s="215" t="s">
        <v>215</v>
      </c>
      <c r="E3057" s="216" t="s">
        <v>4131</v>
      </c>
      <c r="F3057" s="217" t="s">
        <v>4132</v>
      </c>
      <c r="G3057" s="218" t="s">
        <v>4066</v>
      </c>
      <c r="H3057" s="219">
        <v>67</v>
      </c>
      <c r="I3057" s="220"/>
      <c r="J3057" s="221">
        <f>ROUND(I3057*H3057,2)</f>
        <v>0</v>
      </c>
      <c r="K3057" s="217" t="s">
        <v>19</v>
      </c>
      <c r="L3057" s="46"/>
      <c r="M3057" s="222" t="s">
        <v>19</v>
      </c>
      <c r="N3057" s="223" t="s">
        <v>45</v>
      </c>
      <c r="O3057" s="86"/>
      <c r="P3057" s="224">
        <f>O3057*H3057</f>
        <v>0</v>
      </c>
      <c r="Q3057" s="224">
        <v>0</v>
      </c>
      <c r="R3057" s="224">
        <f>Q3057*H3057</f>
        <v>0</v>
      </c>
      <c r="S3057" s="224">
        <v>0</v>
      </c>
      <c r="T3057" s="225">
        <f>S3057*H3057</f>
        <v>0</v>
      </c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R3057" s="226" t="s">
        <v>309</v>
      </c>
      <c r="AT3057" s="226" t="s">
        <v>215</v>
      </c>
      <c r="AU3057" s="226" t="s">
        <v>106</v>
      </c>
      <c r="AY3057" s="19" t="s">
        <v>213</v>
      </c>
      <c r="BE3057" s="227">
        <f>IF(N3057="základní",J3057,0)</f>
        <v>0</v>
      </c>
      <c r="BF3057" s="227">
        <f>IF(N3057="snížená",J3057,0)</f>
        <v>0</v>
      </c>
      <c r="BG3057" s="227">
        <f>IF(N3057="zákl. přenesená",J3057,0)</f>
        <v>0</v>
      </c>
      <c r="BH3057" s="227">
        <f>IF(N3057="sníž. přenesená",J3057,0)</f>
        <v>0</v>
      </c>
      <c r="BI3057" s="227">
        <f>IF(N3057="nulová",J3057,0)</f>
        <v>0</v>
      </c>
      <c r="BJ3057" s="19" t="s">
        <v>81</v>
      </c>
      <c r="BK3057" s="227">
        <f>ROUND(I3057*H3057,2)</f>
        <v>0</v>
      </c>
      <c r="BL3057" s="19" t="s">
        <v>309</v>
      </c>
      <c r="BM3057" s="226" t="s">
        <v>4133</v>
      </c>
    </row>
    <row r="3058" s="2" customFormat="1" ht="44.25" customHeight="1">
      <c r="A3058" s="40"/>
      <c r="B3058" s="41"/>
      <c r="C3058" s="215" t="s">
        <v>4134</v>
      </c>
      <c r="D3058" s="215" t="s">
        <v>215</v>
      </c>
      <c r="E3058" s="216" t="s">
        <v>4135</v>
      </c>
      <c r="F3058" s="217" t="s">
        <v>4136</v>
      </c>
      <c r="G3058" s="218" t="s">
        <v>4066</v>
      </c>
      <c r="H3058" s="219">
        <v>31</v>
      </c>
      <c r="I3058" s="220"/>
      <c r="J3058" s="221">
        <f>ROUND(I3058*H3058,2)</f>
        <v>0</v>
      </c>
      <c r="K3058" s="217" t="s">
        <v>19</v>
      </c>
      <c r="L3058" s="46"/>
      <c r="M3058" s="222" t="s">
        <v>19</v>
      </c>
      <c r="N3058" s="223" t="s">
        <v>45</v>
      </c>
      <c r="O3058" s="86"/>
      <c r="P3058" s="224">
        <f>O3058*H3058</f>
        <v>0</v>
      </c>
      <c r="Q3058" s="224">
        <v>0</v>
      </c>
      <c r="R3058" s="224">
        <f>Q3058*H3058</f>
        <v>0</v>
      </c>
      <c r="S3058" s="224">
        <v>0</v>
      </c>
      <c r="T3058" s="225">
        <f>S3058*H3058</f>
        <v>0</v>
      </c>
      <c r="U3058" s="40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R3058" s="226" t="s">
        <v>309</v>
      </c>
      <c r="AT3058" s="226" t="s">
        <v>215</v>
      </c>
      <c r="AU3058" s="226" t="s">
        <v>106</v>
      </c>
      <c r="AY3058" s="19" t="s">
        <v>213</v>
      </c>
      <c r="BE3058" s="227">
        <f>IF(N3058="základní",J3058,0)</f>
        <v>0</v>
      </c>
      <c r="BF3058" s="227">
        <f>IF(N3058="snížená",J3058,0)</f>
        <v>0</v>
      </c>
      <c r="BG3058" s="227">
        <f>IF(N3058="zákl. přenesená",J3058,0)</f>
        <v>0</v>
      </c>
      <c r="BH3058" s="227">
        <f>IF(N3058="sníž. přenesená",J3058,0)</f>
        <v>0</v>
      </c>
      <c r="BI3058" s="227">
        <f>IF(N3058="nulová",J3058,0)</f>
        <v>0</v>
      </c>
      <c r="BJ3058" s="19" t="s">
        <v>81</v>
      </c>
      <c r="BK3058" s="227">
        <f>ROUND(I3058*H3058,2)</f>
        <v>0</v>
      </c>
      <c r="BL3058" s="19" t="s">
        <v>309</v>
      </c>
      <c r="BM3058" s="226" t="s">
        <v>4137</v>
      </c>
    </row>
    <row r="3059" s="2" customFormat="1" ht="44.25" customHeight="1">
      <c r="A3059" s="40"/>
      <c r="B3059" s="41"/>
      <c r="C3059" s="215" t="s">
        <v>4138</v>
      </c>
      <c r="D3059" s="215" t="s">
        <v>215</v>
      </c>
      <c r="E3059" s="216" t="s">
        <v>4139</v>
      </c>
      <c r="F3059" s="217" t="s">
        <v>4140</v>
      </c>
      <c r="G3059" s="218" t="s">
        <v>4066</v>
      </c>
      <c r="H3059" s="219">
        <v>14</v>
      </c>
      <c r="I3059" s="220"/>
      <c r="J3059" s="221">
        <f>ROUND(I3059*H3059,2)</f>
        <v>0</v>
      </c>
      <c r="K3059" s="217" t="s">
        <v>19</v>
      </c>
      <c r="L3059" s="46"/>
      <c r="M3059" s="222" t="s">
        <v>19</v>
      </c>
      <c r="N3059" s="223" t="s">
        <v>45</v>
      </c>
      <c r="O3059" s="86"/>
      <c r="P3059" s="224">
        <f>O3059*H3059</f>
        <v>0</v>
      </c>
      <c r="Q3059" s="224">
        <v>0</v>
      </c>
      <c r="R3059" s="224">
        <f>Q3059*H3059</f>
        <v>0</v>
      </c>
      <c r="S3059" s="224">
        <v>0</v>
      </c>
      <c r="T3059" s="225">
        <f>S3059*H3059</f>
        <v>0</v>
      </c>
      <c r="U3059" s="40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R3059" s="226" t="s">
        <v>309</v>
      </c>
      <c r="AT3059" s="226" t="s">
        <v>215</v>
      </c>
      <c r="AU3059" s="226" t="s">
        <v>106</v>
      </c>
      <c r="AY3059" s="19" t="s">
        <v>213</v>
      </c>
      <c r="BE3059" s="227">
        <f>IF(N3059="základní",J3059,0)</f>
        <v>0</v>
      </c>
      <c r="BF3059" s="227">
        <f>IF(N3059="snížená",J3059,0)</f>
        <v>0</v>
      </c>
      <c r="BG3059" s="227">
        <f>IF(N3059="zákl. přenesená",J3059,0)</f>
        <v>0</v>
      </c>
      <c r="BH3059" s="227">
        <f>IF(N3059="sníž. přenesená",J3059,0)</f>
        <v>0</v>
      </c>
      <c r="BI3059" s="227">
        <f>IF(N3059="nulová",J3059,0)</f>
        <v>0</v>
      </c>
      <c r="BJ3059" s="19" t="s">
        <v>81</v>
      </c>
      <c r="BK3059" s="227">
        <f>ROUND(I3059*H3059,2)</f>
        <v>0</v>
      </c>
      <c r="BL3059" s="19" t="s">
        <v>309</v>
      </c>
      <c r="BM3059" s="226" t="s">
        <v>4141</v>
      </c>
    </row>
    <row r="3060" s="2" customFormat="1" ht="16.5" customHeight="1">
      <c r="A3060" s="40"/>
      <c r="B3060" s="41"/>
      <c r="C3060" s="215" t="s">
        <v>4142</v>
      </c>
      <c r="D3060" s="215" t="s">
        <v>215</v>
      </c>
      <c r="E3060" s="216" t="s">
        <v>4143</v>
      </c>
      <c r="F3060" s="217" t="s">
        <v>4144</v>
      </c>
      <c r="G3060" s="218" t="s">
        <v>4066</v>
      </c>
      <c r="H3060" s="219">
        <v>112</v>
      </c>
      <c r="I3060" s="220"/>
      <c r="J3060" s="221">
        <f>ROUND(I3060*H3060,2)</f>
        <v>0</v>
      </c>
      <c r="K3060" s="217" t="s">
        <v>19</v>
      </c>
      <c r="L3060" s="46"/>
      <c r="M3060" s="222" t="s">
        <v>19</v>
      </c>
      <c r="N3060" s="223" t="s">
        <v>45</v>
      </c>
      <c r="O3060" s="86"/>
      <c r="P3060" s="224">
        <f>O3060*H3060</f>
        <v>0</v>
      </c>
      <c r="Q3060" s="224">
        <v>0</v>
      </c>
      <c r="R3060" s="224">
        <f>Q3060*H3060</f>
        <v>0</v>
      </c>
      <c r="S3060" s="224">
        <v>0</v>
      </c>
      <c r="T3060" s="225">
        <f>S3060*H3060</f>
        <v>0</v>
      </c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R3060" s="226" t="s">
        <v>309</v>
      </c>
      <c r="AT3060" s="226" t="s">
        <v>215</v>
      </c>
      <c r="AU3060" s="226" t="s">
        <v>106</v>
      </c>
      <c r="AY3060" s="19" t="s">
        <v>213</v>
      </c>
      <c r="BE3060" s="227">
        <f>IF(N3060="základní",J3060,0)</f>
        <v>0</v>
      </c>
      <c r="BF3060" s="227">
        <f>IF(N3060="snížená",J3060,0)</f>
        <v>0</v>
      </c>
      <c r="BG3060" s="227">
        <f>IF(N3060="zákl. přenesená",J3060,0)</f>
        <v>0</v>
      </c>
      <c r="BH3060" s="227">
        <f>IF(N3060="sníž. přenesená",J3060,0)</f>
        <v>0</v>
      </c>
      <c r="BI3060" s="227">
        <f>IF(N3060="nulová",J3060,0)</f>
        <v>0</v>
      </c>
      <c r="BJ3060" s="19" t="s">
        <v>81</v>
      </c>
      <c r="BK3060" s="227">
        <f>ROUND(I3060*H3060,2)</f>
        <v>0</v>
      </c>
      <c r="BL3060" s="19" t="s">
        <v>309</v>
      </c>
      <c r="BM3060" s="226" t="s">
        <v>4145</v>
      </c>
    </row>
    <row r="3061" s="2" customFormat="1" ht="44.25" customHeight="1">
      <c r="A3061" s="40"/>
      <c r="B3061" s="41"/>
      <c r="C3061" s="215" t="s">
        <v>4146</v>
      </c>
      <c r="D3061" s="215" t="s">
        <v>215</v>
      </c>
      <c r="E3061" s="216" t="s">
        <v>4147</v>
      </c>
      <c r="F3061" s="217" t="s">
        <v>4148</v>
      </c>
      <c r="G3061" s="218" t="s">
        <v>236</v>
      </c>
      <c r="H3061" s="219">
        <v>83</v>
      </c>
      <c r="I3061" s="220"/>
      <c r="J3061" s="221">
        <f>ROUND(I3061*H3061,2)</f>
        <v>0</v>
      </c>
      <c r="K3061" s="217" t="s">
        <v>19</v>
      </c>
      <c r="L3061" s="46"/>
      <c r="M3061" s="222" t="s">
        <v>19</v>
      </c>
      <c r="N3061" s="223" t="s">
        <v>45</v>
      </c>
      <c r="O3061" s="86"/>
      <c r="P3061" s="224">
        <f>O3061*H3061</f>
        <v>0</v>
      </c>
      <c r="Q3061" s="224">
        <v>0</v>
      </c>
      <c r="R3061" s="224">
        <f>Q3061*H3061</f>
        <v>0</v>
      </c>
      <c r="S3061" s="224">
        <v>0</v>
      </c>
      <c r="T3061" s="225">
        <f>S3061*H3061</f>
        <v>0</v>
      </c>
      <c r="U3061" s="40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R3061" s="226" t="s">
        <v>309</v>
      </c>
      <c r="AT3061" s="226" t="s">
        <v>215</v>
      </c>
      <c r="AU3061" s="226" t="s">
        <v>106</v>
      </c>
      <c r="AY3061" s="19" t="s">
        <v>213</v>
      </c>
      <c r="BE3061" s="227">
        <f>IF(N3061="základní",J3061,0)</f>
        <v>0</v>
      </c>
      <c r="BF3061" s="227">
        <f>IF(N3061="snížená",J3061,0)</f>
        <v>0</v>
      </c>
      <c r="BG3061" s="227">
        <f>IF(N3061="zákl. přenesená",J3061,0)</f>
        <v>0</v>
      </c>
      <c r="BH3061" s="227">
        <f>IF(N3061="sníž. přenesená",J3061,0)</f>
        <v>0</v>
      </c>
      <c r="BI3061" s="227">
        <f>IF(N3061="nulová",J3061,0)</f>
        <v>0</v>
      </c>
      <c r="BJ3061" s="19" t="s">
        <v>81</v>
      </c>
      <c r="BK3061" s="227">
        <f>ROUND(I3061*H3061,2)</f>
        <v>0</v>
      </c>
      <c r="BL3061" s="19" t="s">
        <v>309</v>
      </c>
      <c r="BM3061" s="226" t="s">
        <v>4149</v>
      </c>
    </row>
    <row r="3062" s="2" customFormat="1" ht="44.25" customHeight="1">
      <c r="A3062" s="40"/>
      <c r="B3062" s="41"/>
      <c r="C3062" s="215" t="s">
        <v>4150</v>
      </c>
      <c r="D3062" s="215" t="s">
        <v>215</v>
      </c>
      <c r="E3062" s="216" t="s">
        <v>4151</v>
      </c>
      <c r="F3062" s="217" t="s">
        <v>4152</v>
      </c>
      <c r="G3062" s="218" t="s">
        <v>236</v>
      </c>
      <c r="H3062" s="219">
        <v>9</v>
      </c>
      <c r="I3062" s="220"/>
      <c r="J3062" s="221">
        <f>ROUND(I3062*H3062,2)</f>
        <v>0</v>
      </c>
      <c r="K3062" s="217" t="s">
        <v>19</v>
      </c>
      <c r="L3062" s="46"/>
      <c r="M3062" s="222" t="s">
        <v>19</v>
      </c>
      <c r="N3062" s="223" t="s">
        <v>45</v>
      </c>
      <c r="O3062" s="86"/>
      <c r="P3062" s="224">
        <f>O3062*H3062</f>
        <v>0</v>
      </c>
      <c r="Q3062" s="224">
        <v>0</v>
      </c>
      <c r="R3062" s="224">
        <f>Q3062*H3062</f>
        <v>0</v>
      </c>
      <c r="S3062" s="224">
        <v>0</v>
      </c>
      <c r="T3062" s="225">
        <f>S3062*H3062</f>
        <v>0</v>
      </c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R3062" s="226" t="s">
        <v>309</v>
      </c>
      <c r="AT3062" s="226" t="s">
        <v>215</v>
      </c>
      <c r="AU3062" s="226" t="s">
        <v>106</v>
      </c>
      <c r="AY3062" s="19" t="s">
        <v>213</v>
      </c>
      <c r="BE3062" s="227">
        <f>IF(N3062="základní",J3062,0)</f>
        <v>0</v>
      </c>
      <c r="BF3062" s="227">
        <f>IF(N3062="snížená",J3062,0)</f>
        <v>0</v>
      </c>
      <c r="BG3062" s="227">
        <f>IF(N3062="zákl. přenesená",J3062,0)</f>
        <v>0</v>
      </c>
      <c r="BH3062" s="227">
        <f>IF(N3062="sníž. přenesená",J3062,0)</f>
        <v>0</v>
      </c>
      <c r="BI3062" s="227">
        <f>IF(N3062="nulová",J3062,0)</f>
        <v>0</v>
      </c>
      <c r="BJ3062" s="19" t="s">
        <v>81</v>
      </c>
      <c r="BK3062" s="227">
        <f>ROUND(I3062*H3062,2)</f>
        <v>0</v>
      </c>
      <c r="BL3062" s="19" t="s">
        <v>309</v>
      </c>
      <c r="BM3062" s="226" t="s">
        <v>4153</v>
      </c>
    </row>
    <row r="3063" s="2" customFormat="1">
      <c r="A3063" s="40"/>
      <c r="B3063" s="41"/>
      <c r="C3063" s="215" t="s">
        <v>4154</v>
      </c>
      <c r="D3063" s="215" t="s">
        <v>215</v>
      </c>
      <c r="E3063" s="216" t="s">
        <v>4155</v>
      </c>
      <c r="F3063" s="217" t="s">
        <v>4156</v>
      </c>
      <c r="G3063" s="218" t="s">
        <v>236</v>
      </c>
      <c r="H3063" s="219">
        <v>21</v>
      </c>
      <c r="I3063" s="220"/>
      <c r="J3063" s="221">
        <f>ROUND(I3063*H3063,2)</f>
        <v>0</v>
      </c>
      <c r="K3063" s="217" t="s">
        <v>19</v>
      </c>
      <c r="L3063" s="46"/>
      <c r="M3063" s="222" t="s">
        <v>19</v>
      </c>
      <c r="N3063" s="223" t="s">
        <v>45</v>
      </c>
      <c r="O3063" s="86"/>
      <c r="P3063" s="224">
        <f>O3063*H3063</f>
        <v>0</v>
      </c>
      <c r="Q3063" s="224">
        <v>0</v>
      </c>
      <c r="R3063" s="224">
        <f>Q3063*H3063</f>
        <v>0</v>
      </c>
      <c r="S3063" s="224">
        <v>0</v>
      </c>
      <c r="T3063" s="225">
        <f>S3063*H3063</f>
        <v>0</v>
      </c>
      <c r="U3063" s="40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R3063" s="226" t="s">
        <v>309</v>
      </c>
      <c r="AT3063" s="226" t="s">
        <v>215</v>
      </c>
      <c r="AU3063" s="226" t="s">
        <v>106</v>
      </c>
      <c r="AY3063" s="19" t="s">
        <v>213</v>
      </c>
      <c r="BE3063" s="227">
        <f>IF(N3063="základní",J3063,0)</f>
        <v>0</v>
      </c>
      <c r="BF3063" s="227">
        <f>IF(N3063="snížená",J3063,0)</f>
        <v>0</v>
      </c>
      <c r="BG3063" s="227">
        <f>IF(N3063="zákl. přenesená",J3063,0)</f>
        <v>0</v>
      </c>
      <c r="BH3063" s="227">
        <f>IF(N3063="sníž. přenesená",J3063,0)</f>
        <v>0</v>
      </c>
      <c r="BI3063" s="227">
        <f>IF(N3063="nulová",J3063,0)</f>
        <v>0</v>
      </c>
      <c r="BJ3063" s="19" t="s">
        <v>81</v>
      </c>
      <c r="BK3063" s="227">
        <f>ROUND(I3063*H3063,2)</f>
        <v>0</v>
      </c>
      <c r="BL3063" s="19" t="s">
        <v>309</v>
      </c>
      <c r="BM3063" s="226" t="s">
        <v>4157</v>
      </c>
    </row>
    <row r="3064" s="12" customFormat="1" ht="20.88" customHeight="1">
      <c r="A3064" s="12"/>
      <c r="B3064" s="199"/>
      <c r="C3064" s="200"/>
      <c r="D3064" s="201" t="s">
        <v>73</v>
      </c>
      <c r="E3064" s="213" t="s">
        <v>4158</v>
      </c>
      <c r="F3064" s="213" t="s">
        <v>4159</v>
      </c>
      <c r="G3064" s="200"/>
      <c r="H3064" s="200"/>
      <c r="I3064" s="203"/>
      <c r="J3064" s="214">
        <f>BK3064</f>
        <v>0</v>
      </c>
      <c r="K3064" s="200"/>
      <c r="L3064" s="205"/>
      <c r="M3064" s="206"/>
      <c r="N3064" s="207"/>
      <c r="O3064" s="207"/>
      <c r="P3064" s="208">
        <f>SUM(P3065:P3086)</f>
        <v>0</v>
      </c>
      <c r="Q3064" s="207"/>
      <c r="R3064" s="208">
        <f>SUM(R3065:R3086)</f>
        <v>0</v>
      </c>
      <c r="S3064" s="207"/>
      <c r="T3064" s="209">
        <f>SUM(T3065:T3086)</f>
        <v>0</v>
      </c>
      <c r="U3064" s="12"/>
      <c r="V3064" s="12"/>
      <c r="W3064" s="12"/>
      <c r="X3064" s="12"/>
      <c r="Y3064" s="12"/>
      <c r="Z3064" s="12"/>
      <c r="AA3064" s="12"/>
      <c r="AB3064" s="12"/>
      <c r="AC3064" s="12"/>
      <c r="AD3064" s="12"/>
      <c r="AE3064" s="12"/>
      <c r="AR3064" s="210" t="s">
        <v>81</v>
      </c>
      <c r="AT3064" s="211" t="s">
        <v>73</v>
      </c>
      <c r="AU3064" s="211" t="s">
        <v>83</v>
      </c>
      <c r="AY3064" s="210" t="s">
        <v>213</v>
      </c>
      <c r="BK3064" s="212">
        <f>SUM(BK3065:BK3086)</f>
        <v>0</v>
      </c>
    </row>
    <row r="3065" s="2" customFormat="1">
      <c r="A3065" s="40"/>
      <c r="B3065" s="41"/>
      <c r="C3065" s="215" t="s">
        <v>4160</v>
      </c>
      <c r="D3065" s="215" t="s">
        <v>215</v>
      </c>
      <c r="E3065" s="216" t="s">
        <v>4161</v>
      </c>
      <c r="F3065" s="217" t="s">
        <v>4162</v>
      </c>
      <c r="G3065" s="218" t="s">
        <v>4066</v>
      </c>
      <c r="H3065" s="219">
        <v>8</v>
      </c>
      <c r="I3065" s="220"/>
      <c r="J3065" s="221">
        <f>ROUND(I3065*H3065,2)</f>
        <v>0</v>
      </c>
      <c r="K3065" s="217" t="s">
        <v>19</v>
      </c>
      <c r="L3065" s="46"/>
      <c r="M3065" s="222" t="s">
        <v>19</v>
      </c>
      <c r="N3065" s="223" t="s">
        <v>45</v>
      </c>
      <c r="O3065" s="86"/>
      <c r="P3065" s="224">
        <f>O3065*H3065</f>
        <v>0</v>
      </c>
      <c r="Q3065" s="224">
        <v>0</v>
      </c>
      <c r="R3065" s="224">
        <f>Q3065*H3065</f>
        <v>0</v>
      </c>
      <c r="S3065" s="224">
        <v>0</v>
      </c>
      <c r="T3065" s="225">
        <f>S3065*H3065</f>
        <v>0</v>
      </c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R3065" s="226" t="s">
        <v>309</v>
      </c>
      <c r="AT3065" s="226" t="s">
        <v>215</v>
      </c>
      <c r="AU3065" s="226" t="s">
        <v>106</v>
      </c>
      <c r="AY3065" s="19" t="s">
        <v>213</v>
      </c>
      <c r="BE3065" s="227">
        <f>IF(N3065="základní",J3065,0)</f>
        <v>0</v>
      </c>
      <c r="BF3065" s="227">
        <f>IF(N3065="snížená",J3065,0)</f>
        <v>0</v>
      </c>
      <c r="BG3065" s="227">
        <f>IF(N3065="zákl. přenesená",J3065,0)</f>
        <v>0</v>
      </c>
      <c r="BH3065" s="227">
        <f>IF(N3065="sníž. přenesená",J3065,0)</f>
        <v>0</v>
      </c>
      <c r="BI3065" s="227">
        <f>IF(N3065="nulová",J3065,0)</f>
        <v>0</v>
      </c>
      <c r="BJ3065" s="19" t="s">
        <v>81</v>
      </c>
      <c r="BK3065" s="227">
        <f>ROUND(I3065*H3065,2)</f>
        <v>0</v>
      </c>
      <c r="BL3065" s="19" t="s">
        <v>309</v>
      </c>
      <c r="BM3065" s="226" t="s">
        <v>4163</v>
      </c>
    </row>
    <row r="3066" s="2" customFormat="1" ht="16.5" customHeight="1">
      <c r="A3066" s="40"/>
      <c r="B3066" s="41"/>
      <c r="C3066" s="215" t="s">
        <v>4164</v>
      </c>
      <c r="D3066" s="215" t="s">
        <v>215</v>
      </c>
      <c r="E3066" s="216" t="s">
        <v>4165</v>
      </c>
      <c r="F3066" s="217" t="s">
        <v>4166</v>
      </c>
      <c r="G3066" s="218" t="s">
        <v>236</v>
      </c>
      <c r="H3066" s="219">
        <v>24</v>
      </c>
      <c r="I3066" s="220"/>
      <c r="J3066" s="221">
        <f>ROUND(I3066*H3066,2)</f>
        <v>0</v>
      </c>
      <c r="K3066" s="217" t="s">
        <v>19</v>
      </c>
      <c r="L3066" s="46"/>
      <c r="M3066" s="222" t="s">
        <v>19</v>
      </c>
      <c r="N3066" s="223" t="s">
        <v>45</v>
      </c>
      <c r="O3066" s="86"/>
      <c r="P3066" s="224">
        <f>O3066*H3066</f>
        <v>0</v>
      </c>
      <c r="Q3066" s="224">
        <v>0</v>
      </c>
      <c r="R3066" s="224">
        <f>Q3066*H3066</f>
        <v>0</v>
      </c>
      <c r="S3066" s="224">
        <v>0</v>
      </c>
      <c r="T3066" s="225">
        <f>S3066*H3066</f>
        <v>0</v>
      </c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R3066" s="226" t="s">
        <v>309</v>
      </c>
      <c r="AT3066" s="226" t="s">
        <v>215</v>
      </c>
      <c r="AU3066" s="226" t="s">
        <v>106</v>
      </c>
      <c r="AY3066" s="19" t="s">
        <v>213</v>
      </c>
      <c r="BE3066" s="227">
        <f>IF(N3066="základní",J3066,0)</f>
        <v>0</v>
      </c>
      <c r="BF3066" s="227">
        <f>IF(N3066="snížená",J3066,0)</f>
        <v>0</v>
      </c>
      <c r="BG3066" s="227">
        <f>IF(N3066="zákl. přenesená",J3066,0)</f>
        <v>0</v>
      </c>
      <c r="BH3066" s="227">
        <f>IF(N3066="sníž. přenesená",J3066,0)</f>
        <v>0</v>
      </c>
      <c r="BI3066" s="227">
        <f>IF(N3066="nulová",J3066,0)</f>
        <v>0</v>
      </c>
      <c r="BJ3066" s="19" t="s">
        <v>81</v>
      </c>
      <c r="BK3066" s="227">
        <f>ROUND(I3066*H3066,2)</f>
        <v>0</v>
      </c>
      <c r="BL3066" s="19" t="s">
        <v>309</v>
      </c>
      <c r="BM3066" s="226" t="s">
        <v>4167</v>
      </c>
    </row>
    <row r="3067" s="2" customFormat="1">
      <c r="A3067" s="40"/>
      <c r="B3067" s="41"/>
      <c r="C3067" s="215" t="s">
        <v>4168</v>
      </c>
      <c r="D3067" s="215" t="s">
        <v>215</v>
      </c>
      <c r="E3067" s="216" t="s">
        <v>4169</v>
      </c>
      <c r="F3067" s="217" t="s">
        <v>4170</v>
      </c>
      <c r="G3067" s="218" t="s">
        <v>236</v>
      </c>
      <c r="H3067" s="219">
        <v>9</v>
      </c>
      <c r="I3067" s="220"/>
      <c r="J3067" s="221">
        <f>ROUND(I3067*H3067,2)</f>
        <v>0</v>
      </c>
      <c r="K3067" s="217" t="s">
        <v>19</v>
      </c>
      <c r="L3067" s="46"/>
      <c r="M3067" s="222" t="s">
        <v>19</v>
      </c>
      <c r="N3067" s="223" t="s">
        <v>45</v>
      </c>
      <c r="O3067" s="86"/>
      <c r="P3067" s="224">
        <f>O3067*H3067</f>
        <v>0</v>
      </c>
      <c r="Q3067" s="224">
        <v>0</v>
      </c>
      <c r="R3067" s="224">
        <f>Q3067*H3067</f>
        <v>0</v>
      </c>
      <c r="S3067" s="224">
        <v>0</v>
      </c>
      <c r="T3067" s="225">
        <f>S3067*H3067</f>
        <v>0</v>
      </c>
      <c r="U3067" s="40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R3067" s="226" t="s">
        <v>309</v>
      </c>
      <c r="AT3067" s="226" t="s">
        <v>215</v>
      </c>
      <c r="AU3067" s="226" t="s">
        <v>106</v>
      </c>
      <c r="AY3067" s="19" t="s">
        <v>213</v>
      </c>
      <c r="BE3067" s="227">
        <f>IF(N3067="základní",J3067,0)</f>
        <v>0</v>
      </c>
      <c r="BF3067" s="227">
        <f>IF(N3067="snížená",J3067,0)</f>
        <v>0</v>
      </c>
      <c r="BG3067" s="227">
        <f>IF(N3067="zákl. přenesená",J3067,0)</f>
        <v>0</v>
      </c>
      <c r="BH3067" s="227">
        <f>IF(N3067="sníž. přenesená",J3067,0)</f>
        <v>0</v>
      </c>
      <c r="BI3067" s="227">
        <f>IF(N3067="nulová",J3067,0)</f>
        <v>0</v>
      </c>
      <c r="BJ3067" s="19" t="s">
        <v>81</v>
      </c>
      <c r="BK3067" s="227">
        <f>ROUND(I3067*H3067,2)</f>
        <v>0</v>
      </c>
      <c r="BL3067" s="19" t="s">
        <v>309</v>
      </c>
      <c r="BM3067" s="226" t="s">
        <v>4171</v>
      </c>
    </row>
    <row r="3068" s="2" customFormat="1" ht="16.5" customHeight="1">
      <c r="A3068" s="40"/>
      <c r="B3068" s="41"/>
      <c r="C3068" s="215" t="s">
        <v>4172</v>
      </c>
      <c r="D3068" s="215" t="s">
        <v>215</v>
      </c>
      <c r="E3068" s="216" t="s">
        <v>4173</v>
      </c>
      <c r="F3068" s="217" t="s">
        <v>4174</v>
      </c>
      <c r="G3068" s="218" t="s">
        <v>236</v>
      </c>
      <c r="H3068" s="219">
        <v>9</v>
      </c>
      <c r="I3068" s="220"/>
      <c r="J3068" s="221">
        <f>ROUND(I3068*H3068,2)</f>
        <v>0</v>
      </c>
      <c r="K3068" s="217" t="s">
        <v>19</v>
      </c>
      <c r="L3068" s="46"/>
      <c r="M3068" s="222" t="s">
        <v>19</v>
      </c>
      <c r="N3068" s="223" t="s">
        <v>45</v>
      </c>
      <c r="O3068" s="86"/>
      <c r="P3068" s="224">
        <f>O3068*H3068</f>
        <v>0</v>
      </c>
      <c r="Q3068" s="224">
        <v>0</v>
      </c>
      <c r="R3068" s="224">
        <f>Q3068*H3068</f>
        <v>0</v>
      </c>
      <c r="S3068" s="224">
        <v>0</v>
      </c>
      <c r="T3068" s="225">
        <f>S3068*H3068</f>
        <v>0</v>
      </c>
      <c r="U3068" s="40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R3068" s="226" t="s">
        <v>309</v>
      </c>
      <c r="AT3068" s="226" t="s">
        <v>215</v>
      </c>
      <c r="AU3068" s="226" t="s">
        <v>106</v>
      </c>
      <c r="AY3068" s="19" t="s">
        <v>213</v>
      </c>
      <c r="BE3068" s="227">
        <f>IF(N3068="základní",J3068,0)</f>
        <v>0</v>
      </c>
      <c r="BF3068" s="227">
        <f>IF(N3068="snížená",J3068,0)</f>
        <v>0</v>
      </c>
      <c r="BG3068" s="227">
        <f>IF(N3068="zákl. přenesená",J3068,0)</f>
        <v>0</v>
      </c>
      <c r="BH3068" s="227">
        <f>IF(N3068="sníž. přenesená",J3068,0)</f>
        <v>0</v>
      </c>
      <c r="BI3068" s="227">
        <f>IF(N3068="nulová",J3068,0)</f>
        <v>0</v>
      </c>
      <c r="BJ3068" s="19" t="s">
        <v>81</v>
      </c>
      <c r="BK3068" s="227">
        <f>ROUND(I3068*H3068,2)</f>
        <v>0</v>
      </c>
      <c r="BL3068" s="19" t="s">
        <v>309</v>
      </c>
      <c r="BM3068" s="226" t="s">
        <v>4175</v>
      </c>
    </row>
    <row r="3069" s="2" customFormat="1">
      <c r="A3069" s="40"/>
      <c r="B3069" s="41"/>
      <c r="C3069" s="215" t="s">
        <v>4176</v>
      </c>
      <c r="D3069" s="215" t="s">
        <v>215</v>
      </c>
      <c r="E3069" s="216" t="s">
        <v>4177</v>
      </c>
      <c r="F3069" s="217" t="s">
        <v>4178</v>
      </c>
      <c r="G3069" s="218" t="s">
        <v>236</v>
      </c>
      <c r="H3069" s="219">
        <v>7</v>
      </c>
      <c r="I3069" s="220"/>
      <c r="J3069" s="221">
        <f>ROUND(I3069*H3069,2)</f>
        <v>0</v>
      </c>
      <c r="K3069" s="217" t="s">
        <v>19</v>
      </c>
      <c r="L3069" s="46"/>
      <c r="M3069" s="222" t="s">
        <v>19</v>
      </c>
      <c r="N3069" s="223" t="s">
        <v>45</v>
      </c>
      <c r="O3069" s="86"/>
      <c r="P3069" s="224">
        <f>O3069*H3069</f>
        <v>0</v>
      </c>
      <c r="Q3069" s="224">
        <v>0</v>
      </c>
      <c r="R3069" s="224">
        <f>Q3069*H3069</f>
        <v>0</v>
      </c>
      <c r="S3069" s="224">
        <v>0</v>
      </c>
      <c r="T3069" s="225">
        <f>S3069*H3069</f>
        <v>0</v>
      </c>
      <c r="U3069" s="40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R3069" s="226" t="s">
        <v>309</v>
      </c>
      <c r="AT3069" s="226" t="s">
        <v>215</v>
      </c>
      <c r="AU3069" s="226" t="s">
        <v>106</v>
      </c>
      <c r="AY3069" s="19" t="s">
        <v>213</v>
      </c>
      <c r="BE3069" s="227">
        <f>IF(N3069="základní",J3069,0)</f>
        <v>0</v>
      </c>
      <c r="BF3069" s="227">
        <f>IF(N3069="snížená",J3069,0)</f>
        <v>0</v>
      </c>
      <c r="BG3069" s="227">
        <f>IF(N3069="zákl. přenesená",J3069,0)</f>
        <v>0</v>
      </c>
      <c r="BH3069" s="227">
        <f>IF(N3069="sníž. přenesená",J3069,0)</f>
        <v>0</v>
      </c>
      <c r="BI3069" s="227">
        <f>IF(N3069="nulová",J3069,0)</f>
        <v>0</v>
      </c>
      <c r="BJ3069" s="19" t="s">
        <v>81</v>
      </c>
      <c r="BK3069" s="227">
        <f>ROUND(I3069*H3069,2)</f>
        <v>0</v>
      </c>
      <c r="BL3069" s="19" t="s">
        <v>309</v>
      </c>
      <c r="BM3069" s="226" t="s">
        <v>4179</v>
      </c>
    </row>
    <row r="3070" s="2" customFormat="1" ht="16.5" customHeight="1">
      <c r="A3070" s="40"/>
      <c r="B3070" s="41"/>
      <c r="C3070" s="215" t="s">
        <v>4180</v>
      </c>
      <c r="D3070" s="215" t="s">
        <v>215</v>
      </c>
      <c r="E3070" s="216" t="s">
        <v>4181</v>
      </c>
      <c r="F3070" s="217" t="s">
        <v>4182</v>
      </c>
      <c r="G3070" s="218" t="s">
        <v>236</v>
      </c>
      <c r="H3070" s="219">
        <v>7</v>
      </c>
      <c r="I3070" s="220"/>
      <c r="J3070" s="221">
        <f>ROUND(I3070*H3070,2)</f>
        <v>0</v>
      </c>
      <c r="K3070" s="217" t="s">
        <v>19</v>
      </c>
      <c r="L3070" s="46"/>
      <c r="M3070" s="222" t="s">
        <v>19</v>
      </c>
      <c r="N3070" s="223" t="s">
        <v>45</v>
      </c>
      <c r="O3070" s="86"/>
      <c r="P3070" s="224">
        <f>O3070*H3070</f>
        <v>0</v>
      </c>
      <c r="Q3070" s="224">
        <v>0</v>
      </c>
      <c r="R3070" s="224">
        <f>Q3070*H3070</f>
        <v>0</v>
      </c>
      <c r="S3070" s="224">
        <v>0</v>
      </c>
      <c r="T3070" s="225">
        <f>S3070*H3070</f>
        <v>0</v>
      </c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R3070" s="226" t="s">
        <v>309</v>
      </c>
      <c r="AT3070" s="226" t="s">
        <v>215</v>
      </c>
      <c r="AU3070" s="226" t="s">
        <v>106</v>
      </c>
      <c r="AY3070" s="19" t="s">
        <v>213</v>
      </c>
      <c r="BE3070" s="227">
        <f>IF(N3070="základní",J3070,0)</f>
        <v>0</v>
      </c>
      <c r="BF3070" s="227">
        <f>IF(N3070="snížená",J3070,0)</f>
        <v>0</v>
      </c>
      <c r="BG3070" s="227">
        <f>IF(N3070="zákl. přenesená",J3070,0)</f>
        <v>0</v>
      </c>
      <c r="BH3070" s="227">
        <f>IF(N3070="sníž. přenesená",J3070,0)</f>
        <v>0</v>
      </c>
      <c r="BI3070" s="227">
        <f>IF(N3070="nulová",J3070,0)</f>
        <v>0</v>
      </c>
      <c r="BJ3070" s="19" t="s">
        <v>81</v>
      </c>
      <c r="BK3070" s="227">
        <f>ROUND(I3070*H3070,2)</f>
        <v>0</v>
      </c>
      <c r="BL3070" s="19" t="s">
        <v>309</v>
      </c>
      <c r="BM3070" s="226" t="s">
        <v>4183</v>
      </c>
    </row>
    <row r="3071" s="2" customFormat="1">
      <c r="A3071" s="40"/>
      <c r="B3071" s="41"/>
      <c r="C3071" s="215" t="s">
        <v>4184</v>
      </c>
      <c r="D3071" s="215" t="s">
        <v>215</v>
      </c>
      <c r="E3071" s="216" t="s">
        <v>4185</v>
      </c>
      <c r="F3071" s="217" t="s">
        <v>4186</v>
      </c>
      <c r="G3071" s="218" t="s">
        <v>236</v>
      </c>
      <c r="H3071" s="219">
        <v>6</v>
      </c>
      <c r="I3071" s="220"/>
      <c r="J3071" s="221">
        <f>ROUND(I3071*H3071,2)</f>
        <v>0</v>
      </c>
      <c r="K3071" s="217" t="s">
        <v>19</v>
      </c>
      <c r="L3071" s="46"/>
      <c r="M3071" s="222" t="s">
        <v>19</v>
      </c>
      <c r="N3071" s="223" t="s">
        <v>45</v>
      </c>
      <c r="O3071" s="86"/>
      <c r="P3071" s="224">
        <f>O3071*H3071</f>
        <v>0</v>
      </c>
      <c r="Q3071" s="224">
        <v>0</v>
      </c>
      <c r="R3071" s="224">
        <f>Q3071*H3071</f>
        <v>0</v>
      </c>
      <c r="S3071" s="224">
        <v>0</v>
      </c>
      <c r="T3071" s="225">
        <f>S3071*H3071</f>
        <v>0</v>
      </c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R3071" s="226" t="s">
        <v>309</v>
      </c>
      <c r="AT3071" s="226" t="s">
        <v>215</v>
      </c>
      <c r="AU3071" s="226" t="s">
        <v>106</v>
      </c>
      <c r="AY3071" s="19" t="s">
        <v>213</v>
      </c>
      <c r="BE3071" s="227">
        <f>IF(N3071="základní",J3071,0)</f>
        <v>0</v>
      </c>
      <c r="BF3071" s="227">
        <f>IF(N3071="snížená",J3071,0)</f>
        <v>0</v>
      </c>
      <c r="BG3071" s="227">
        <f>IF(N3071="zákl. přenesená",J3071,0)</f>
        <v>0</v>
      </c>
      <c r="BH3071" s="227">
        <f>IF(N3071="sníž. přenesená",J3071,0)</f>
        <v>0</v>
      </c>
      <c r="BI3071" s="227">
        <f>IF(N3071="nulová",J3071,0)</f>
        <v>0</v>
      </c>
      <c r="BJ3071" s="19" t="s">
        <v>81</v>
      </c>
      <c r="BK3071" s="227">
        <f>ROUND(I3071*H3071,2)</f>
        <v>0</v>
      </c>
      <c r="BL3071" s="19" t="s">
        <v>309</v>
      </c>
      <c r="BM3071" s="226" t="s">
        <v>4187</v>
      </c>
    </row>
    <row r="3072" s="2" customFormat="1" ht="16.5" customHeight="1">
      <c r="A3072" s="40"/>
      <c r="B3072" s="41"/>
      <c r="C3072" s="215" t="s">
        <v>4188</v>
      </c>
      <c r="D3072" s="215" t="s">
        <v>215</v>
      </c>
      <c r="E3072" s="216" t="s">
        <v>4189</v>
      </c>
      <c r="F3072" s="217" t="s">
        <v>4190</v>
      </c>
      <c r="G3072" s="218" t="s">
        <v>236</v>
      </c>
      <c r="H3072" s="219">
        <v>6</v>
      </c>
      <c r="I3072" s="220"/>
      <c r="J3072" s="221">
        <f>ROUND(I3072*H3072,2)</f>
        <v>0</v>
      </c>
      <c r="K3072" s="217" t="s">
        <v>19</v>
      </c>
      <c r="L3072" s="46"/>
      <c r="M3072" s="222" t="s">
        <v>19</v>
      </c>
      <c r="N3072" s="223" t="s">
        <v>45</v>
      </c>
      <c r="O3072" s="86"/>
      <c r="P3072" s="224">
        <f>O3072*H3072</f>
        <v>0</v>
      </c>
      <c r="Q3072" s="224">
        <v>0</v>
      </c>
      <c r="R3072" s="224">
        <f>Q3072*H3072</f>
        <v>0</v>
      </c>
      <c r="S3072" s="224">
        <v>0</v>
      </c>
      <c r="T3072" s="225">
        <f>S3072*H3072</f>
        <v>0</v>
      </c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R3072" s="226" t="s">
        <v>309</v>
      </c>
      <c r="AT3072" s="226" t="s">
        <v>215</v>
      </c>
      <c r="AU3072" s="226" t="s">
        <v>106</v>
      </c>
      <c r="AY3072" s="19" t="s">
        <v>213</v>
      </c>
      <c r="BE3072" s="227">
        <f>IF(N3072="základní",J3072,0)</f>
        <v>0</v>
      </c>
      <c r="BF3072" s="227">
        <f>IF(N3072="snížená",J3072,0)</f>
        <v>0</v>
      </c>
      <c r="BG3072" s="227">
        <f>IF(N3072="zákl. přenesená",J3072,0)</f>
        <v>0</v>
      </c>
      <c r="BH3072" s="227">
        <f>IF(N3072="sníž. přenesená",J3072,0)</f>
        <v>0</v>
      </c>
      <c r="BI3072" s="227">
        <f>IF(N3072="nulová",J3072,0)</f>
        <v>0</v>
      </c>
      <c r="BJ3072" s="19" t="s">
        <v>81</v>
      </c>
      <c r="BK3072" s="227">
        <f>ROUND(I3072*H3072,2)</f>
        <v>0</v>
      </c>
      <c r="BL3072" s="19" t="s">
        <v>309</v>
      </c>
      <c r="BM3072" s="226" t="s">
        <v>4191</v>
      </c>
    </row>
    <row r="3073" s="2" customFormat="1" ht="33" customHeight="1">
      <c r="A3073" s="40"/>
      <c r="B3073" s="41"/>
      <c r="C3073" s="215" t="s">
        <v>4192</v>
      </c>
      <c r="D3073" s="215" t="s">
        <v>215</v>
      </c>
      <c r="E3073" s="216" t="s">
        <v>4193</v>
      </c>
      <c r="F3073" s="217" t="s">
        <v>4194</v>
      </c>
      <c r="G3073" s="218" t="s">
        <v>4066</v>
      </c>
      <c r="H3073" s="219">
        <v>12</v>
      </c>
      <c r="I3073" s="220"/>
      <c r="J3073" s="221">
        <f>ROUND(I3073*H3073,2)</f>
        <v>0</v>
      </c>
      <c r="K3073" s="217" t="s">
        <v>19</v>
      </c>
      <c r="L3073" s="46"/>
      <c r="M3073" s="222" t="s">
        <v>19</v>
      </c>
      <c r="N3073" s="223" t="s">
        <v>45</v>
      </c>
      <c r="O3073" s="86"/>
      <c r="P3073" s="224">
        <f>O3073*H3073</f>
        <v>0</v>
      </c>
      <c r="Q3073" s="224">
        <v>0</v>
      </c>
      <c r="R3073" s="224">
        <f>Q3073*H3073</f>
        <v>0</v>
      </c>
      <c r="S3073" s="224">
        <v>0</v>
      </c>
      <c r="T3073" s="225">
        <f>S3073*H3073</f>
        <v>0</v>
      </c>
      <c r="U3073" s="40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R3073" s="226" t="s">
        <v>309</v>
      </c>
      <c r="AT3073" s="226" t="s">
        <v>215</v>
      </c>
      <c r="AU3073" s="226" t="s">
        <v>106</v>
      </c>
      <c r="AY3073" s="19" t="s">
        <v>213</v>
      </c>
      <c r="BE3073" s="227">
        <f>IF(N3073="základní",J3073,0)</f>
        <v>0</v>
      </c>
      <c r="BF3073" s="227">
        <f>IF(N3073="snížená",J3073,0)</f>
        <v>0</v>
      </c>
      <c r="BG3073" s="227">
        <f>IF(N3073="zákl. přenesená",J3073,0)</f>
        <v>0</v>
      </c>
      <c r="BH3073" s="227">
        <f>IF(N3073="sníž. přenesená",J3073,0)</f>
        <v>0</v>
      </c>
      <c r="BI3073" s="227">
        <f>IF(N3073="nulová",J3073,0)</f>
        <v>0</v>
      </c>
      <c r="BJ3073" s="19" t="s">
        <v>81</v>
      </c>
      <c r="BK3073" s="227">
        <f>ROUND(I3073*H3073,2)</f>
        <v>0</v>
      </c>
      <c r="BL3073" s="19" t="s">
        <v>309</v>
      </c>
      <c r="BM3073" s="226" t="s">
        <v>4195</v>
      </c>
    </row>
    <row r="3074" s="2" customFormat="1" ht="16.5" customHeight="1">
      <c r="A3074" s="40"/>
      <c r="B3074" s="41"/>
      <c r="C3074" s="215" t="s">
        <v>4196</v>
      </c>
      <c r="D3074" s="215" t="s">
        <v>215</v>
      </c>
      <c r="E3074" s="216" t="s">
        <v>4197</v>
      </c>
      <c r="F3074" s="217" t="s">
        <v>4198</v>
      </c>
      <c r="G3074" s="218" t="s">
        <v>4066</v>
      </c>
      <c r="H3074" s="219">
        <v>12</v>
      </c>
      <c r="I3074" s="220"/>
      <c r="J3074" s="221">
        <f>ROUND(I3074*H3074,2)</f>
        <v>0</v>
      </c>
      <c r="K3074" s="217" t="s">
        <v>19</v>
      </c>
      <c r="L3074" s="46"/>
      <c r="M3074" s="222" t="s">
        <v>19</v>
      </c>
      <c r="N3074" s="223" t="s">
        <v>45</v>
      </c>
      <c r="O3074" s="86"/>
      <c r="P3074" s="224">
        <f>O3074*H3074</f>
        <v>0</v>
      </c>
      <c r="Q3074" s="224">
        <v>0</v>
      </c>
      <c r="R3074" s="224">
        <f>Q3074*H3074</f>
        <v>0</v>
      </c>
      <c r="S3074" s="224">
        <v>0</v>
      </c>
      <c r="T3074" s="225">
        <f>S3074*H3074</f>
        <v>0</v>
      </c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R3074" s="226" t="s">
        <v>309</v>
      </c>
      <c r="AT3074" s="226" t="s">
        <v>215</v>
      </c>
      <c r="AU3074" s="226" t="s">
        <v>106</v>
      </c>
      <c r="AY3074" s="19" t="s">
        <v>213</v>
      </c>
      <c r="BE3074" s="227">
        <f>IF(N3074="základní",J3074,0)</f>
        <v>0</v>
      </c>
      <c r="BF3074" s="227">
        <f>IF(N3074="snížená",J3074,0)</f>
        <v>0</v>
      </c>
      <c r="BG3074" s="227">
        <f>IF(N3074="zákl. přenesená",J3074,0)</f>
        <v>0</v>
      </c>
      <c r="BH3074" s="227">
        <f>IF(N3074="sníž. přenesená",J3074,0)</f>
        <v>0</v>
      </c>
      <c r="BI3074" s="227">
        <f>IF(N3074="nulová",J3074,0)</f>
        <v>0</v>
      </c>
      <c r="BJ3074" s="19" t="s">
        <v>81</v>
      </c>
      <c r="BK3074" s="227">
        <f>ROUND(I3074*H3074,2)</f>
        <v>0</v>
      </c>
      <c r="BL3074" s="19" t="s">
        <v>309</v>
      </c>
      <c r="BM3074" s="226" t="s">
        <v>4199</v>
      </c>
    </row>
    <row r="3075" s="2" customFormat="1" ht="33" customHeight="1">
      <c r="A3075" s="40"/>
      <c r="B3075" s="41"/>
      <c r="C3075" s="215" t="s">
        <v>4200</v>
      </c>
      <c r="D3075" s="215" t="s">
        <v>215</v>
      </c>
      <c r="E3075" s="216" t="s">
        <v>4201</v>
      </c>
      <c r="F3075" s="217" t="s">
        <v>4202</v>
      </c>
      <c r="G3075" s="218" t="s">
        <v>4066</v>
      </c>
      <c r="H3075" s="219">
        <v>20</v>
      </c>
      <c r="I3075" s="220"/>
      <c r="J3075" s="221">
        <f>ROUND(I3075*H3075,2)</f>
        <v>0</v>
      </c>
      <c r="K3075" s="217" t="s">
        <v>19</v>
      </c>
      <c r="L3075" s="46"/>
      <c r="M3075" s="222" t="s">
        <v>19</v>
      </c>
      <c r="N3075" s="223" t="s">
        <v>45</v>
      </c>
      <c r="O3075" s="86"/>
      <c r="P3075" s="224">
        <f>O3075*H3075</f>
        <v>0</v>
      </c>
      <c r="Q3075" s="224">
        <v>0</v>
      </c>
      <c r="R3075" s="224">
        <f>Q3075*H3075</f>
        <v>0</v>
      </c>
      <c r="S3075" s="224">
        <v>0</v>
      </c>
      <c r="T3075" s="225">
        <f>S3075*H3075</f>
        <v>0</v>
      </c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R3075" s="226" t="s">
        <v>309</v>
      </c>
      <c r="AT3075" s="226" t="s">
        <v>215</v>
      </c>
      <c r="AU3075" s="226" t="s">
        <v>106</v>
      </c>
      <c r="AY3075" s="19" t="s">
        <v>213</v>
      </c>
      <c r="BE3075" s="227">
        <f>IF(N3075="základní",J3075,0)</f>
        <v>0</v>
      </c>
      <c r="BF3075" s="227">
        <f>IF(N3075="snížená",J3075,0)</f>
        <v>0</v>
      </c>
      <c r="BG3075" s="227">
        <f>IF(N3075="zákl. přenesená",J3075,0)</f>
        <v>0</v>
      </c>
      <c r="BH3075" s="227">
        <f>IF(N3075="sníž. přenesená",J3075,0)</f>
        <v>0</v>
      </c>
      <c r="BI3075" s="227">
        <f>IF(N3075="nulová",J3075,0)</f>
        <v>0</v>
      </c>
      <c r="BJ3075" s="19" t="s">
        <v>81</v>
      </c>
      <c r="BK3075" s="227">
        <f>ROUND(I3075*H3075,2)</f>
        <v>0</v>
      </c>
      <c r="BL3075" s="19" t="s">
        <v>309</v>
      </c>
      <c r="BM3075" s="226" t="s">
        <v>4203</v>
      </c>
    </row>
    <row r="3076" s="2" customFormat="1" ht="16.5" customHeight="1">
      <c r="A3076" s="40"/>
      <c r="B3076" s="41"/>
      <c r="C3076" s="215" t="s">
        <v>4204</v>
      </c>
      <c r="D3076" s="215" t="s">
        <v>215</v>
      </c>
      <c r="E3076" s="216" t="s">
        <v>4205</v>
      </c>
      <c r="F3076" s="217" t="s">
        <v>4206</v>
      </c>
      <c r="G3076" s="218" t="s">
        <v>4066</v>
      </c>
      <c r="H3076" s="219">
        <v>20</v>
      </c>
      <c r="I3076" s="220"/>
      <c r="J3076" s="221">
        <f>ROUND(I3076*H3076,2)</f>
        <v>0</v>
      </c>
      <c r="K3076" s="217" t="s">
        <v>19</v>
      </c>
      <c r="L3076" s="46"/>
      <c r="M3076" s="222" t="s">
        <v>19</v>
      </c>
      <c r="N3076" s="223" t="s">
        <v>45</v>
      </c>
      <c r="O3076" s="86"/>
      <c r="P3076" s="224">
        <f>O3076*H3076</f>
        <v>0</v>
      </c>
      <c r="Q3076" s="224">
        <v>0</v>
      </c>
      <c r="R3076" s="224">
        <f>Q3076*H3076</f>
        <v>0</v>
      </c>
      <c r="S3076" s="224">
        <v>0</v>
      </c>
      <c r="T3076" s="225">
        <f>S3076*H3076</f>
        <v>0</v>
      </c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R3076" s="226" t="s">
        <v>309</v>
      </c>
      <c r="AT3076" s="226" t="s">
        <v>215</v>
      </c>
      <c r="AU3076" s="226" t="s">
        <v>106</v>
      </c>
      <c r="AY3076" s="19" t="s">
        <v>213</v>
      </c>
      <c r="BE3076" s="227">
        <f>IF(N3076="základní",J3076,0)</f>
        <v>0</v>
      </c>
      <c r="BF3076" s="227">
        <f>IF(N3076="snížená",J3076,0)</f>
        <v>0</v>
      </c>
      <c r="BG3076" s="227">
        <f>IF(N3076="zákl. přenesená",J3076,0)</f>
        <v>0</v>
      </c>
      <c r="BH3076" s="227">
        <f>IF(N3076="sníž. přenesená",J3076,0)</f>
        <v>0</v>
      </c>
      <c r="BI3076" s="227">
        <f>IF(N3076="nulová",J3076,0)</f>
        <v>0</v>
      </c>
      <c r="BJ3076" s="19" t="s">
        <v>81</v>
      </c>
      <c r="BK3076" s="227">
        <f>ROUND(I3076*H3076,2)</f>
        <v>0</v>
      </c>
      <c r="BL3076" s="19" t="s">
        <v>309</v>
      </c>
      <c r="BM3076" s="226" t="s">
        <v>4207</v>
      </c>
    </row>
    <row r="3077" s="2" customFormat="1">
      <c r="A3077" s="40"/>
      <c r="B3077" s="41"/>
      <c r="C3077" s="215" t="s">
        <v>4208</v>
      </c>
      <c r="D3077" s="215" t="s">
        <v>215</v>
      </c>
      <c r="E3077" s="216" t="s">
        <v>4209</v>
      </c>
      <c r="F3077" s="217" t="s">
        <v>4210</v>
      </c>
      <c r="G3077" s="218" t="s">
        <v>4066</v>
      </c>
      <c r="H3077" s="219">
        <v>4</v>
      </c>
      <c r="I3077" s="220"/>
      <c r="J3077" s="221">
        <f>ROUND(I3077*H3077,2)</f>
        <v>0</v>
      </c>
      <c r="K3077" s="217" t="s">
        <v>19</v>
      </c>
      <c r="L3077" s="46"/>
      <c r="M3077" s="222" t="s">
        <v>19</v>
      </c>
      <c r="N3077" s="223" t="s">
        <v>45</v>
      </c>
      <c r="O3077" s="86"/>
      <c r="P3077" s="224">
        <f>O3077*H3077</f>
        <v>0</v>
      </c>
      <c r="Q3077" s="224">
        <v>0</v>
      </c>
      <c r="R3077" s="224">
        <f>Q3077*H3077</f>
        <v>0</v>
      </c>
      <c r="S3077" s="224">
        <v>0</v>
      </c>
      <c r="T3077" s="225">
        <f>S3077*H3077</f>
        <v>0</v>
      </c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R3077" s="226" t="s">
        <v>309</v>
      </c>
      <c r="AT3077" s="226" t="s">
        <v>215</v>
      </c>
      <c r="AU3077" s="226" t="s">
        <v>106</v>
      </c>
      <c r="AY3077" s="19" t="s">
        <v>213</v>
      </c>
      <c r="BE3077" s="227">
        <f>IF(N3077="základní",J3077,0)</f>
        <v>0</v>
      </c>
      <c r="BF3077" s="227">
        <f>IF(N3077="snížená",J3077,0)</f>
        <v>0</v>
      </c>
      <c r="BG3077" s="227">
        <f>IF(N3077="zákl. přenesená",J3077,0)</f>
        <v>0</v>
      </c>
      <c r="BH3077" s="227">
        <f>IF(N3077="sníž. přenesená",J3077,0)</f>
        <v>0</v>
      </c>
      <c r="BI3077" s="227">
        <f>IF(N3077="nulová",J3077,0)</f>
        <v>0</v>
      </c>
      <c r="BJ3077" s="19" t="s">
        <v>81</v>
      </c>
      <c r="BK3077" s="227">
        <f>ROUND(I3077*H3077,2)</f>
        <v>0</v>
      </c>
      <c r="BL3077" s="19" t="s">
        <v>309</v>
      </c>
      <c r="BM3077" s="226" t="s">
        <v>4211</v>
      </c>
    </row>
    <row r="3078" s="2" customFormat="1" ht="16.5" customHeight="1">
      <c r="A3078" s="40"/>
      <c r="B3078" s="41"/>
      <c r="C3078" s="215" t="s">
        <v>4212</v>
      </c>
      <c r="D3078" s="215" t="s">
        <v>215</v>
      </c>
      <c r="E3078" s="216" t="s">
        <v>4213</v>
      </c>
      <c r="F3078" s="217" t="s">
        <v>4214</v>
      </c>
      <c r="G3078" s="218" t="s">
        <v>4066</v>
      </c>
      <c r="H3078" s="219">
        <v>4</v>
      </c>
      <c r="I3078" s="220"/>
      <c r="J3078" s="221">
        <f>ROUND(I3078*H3078,2)</f>
        <v>0</v>
      </c>
      <c r="K3078" s="217" t="s">
        <v>19</v>
      </c>
      <c r="L3078" s="46"/>
      <c r="M3078" s="222" t="s">
        <v>19</v>
      </c>
      <c r="N3078" s="223" t="s">
        <v>45</v>
      </c>
      <c r="O3078" s="86"/>
      <c r="P3078" s="224">
        <f>O3078*H3078</f>
        <v>0</v>
      </c>
      <c r="Q3078" s="224">
        <v>0</v>
      </c>
      <c r="R3078" s="224">
        <f>Q3078*H3078</f>
        <v>0</v>
      </c>
      <c r="S3078" s="224">
        <v>0</v>
      </c>
      <c r="T3078" s="225">
        <f>S3078*H3078</f>
        <v>0</v>
      </c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R3078" s="226" t="s">
        <v>309</v>
      </c>
      <c r="AT3078" s="226" t="s">
        <v>215</v>
      </c>
      <c r="AU3078" s="226" t="s">
        <v>106</v>
      </c>
      <c r="AY3078" s="19" t="s">
        <v>213</v>
      </c>
      <c r="BE3078" s="227">
        <f>IF(N3078="základní",J3078,0)</f>
        <v>0</v>
      </c>
      <c r="BF3078" s="227">
        <f>IF(N3078="snížená",J3078,0)</f>
        <v>0</v>
      </c>
      <c r="BG3078" s="227">
        <f>IF(N3078="zákl. přenesená",J3078,0)</f>
        <v>0</v>
      </c>
      <c r="BH3078" s="227">
        <f>IF(N3078="sníž. přenesená",J3078,0)</f>
        <v>0</v>
      </c>
      <c r="BI3078" s="227">
        <f>IF(N3078="nulová",J3078,0)</f>
        <v>0</v>
      </c>
      <c r="BJ3078" s="19" t="s">
        <v>81</v>
      </c>
      <c r="BK3078" s="227">
        <f>ROUND(I3078*H3078,2)</f>
        <v>0</v>
      </c>
      <c r="BL3078" s="19" t="s">
        <v>309</v>
      </c>
      <c r="BM3078" s="226" t="s">
        <v>4215</v>
      </c>
    </row>
    <row r="3079" s="2" customFormat="1">
      <c r="A3079" s="40"/>
      <c r="B3079" s="41"/>
      <c r="C3079" s="215" t="s">
        <v>4216</v>
      </c>
      <c r="D3079" s="215" t="s">
        <v>215</v>
      </c>
      <c r="E3079" s="216" t="s">
        <v>4217</v>
      </c>
      <c r="F3079" s="217" t="s">
        <v>4218</v>
      </c>
      <c r="G3079" s="218" t="s">
        <v>4066</v>
      </c>
      <c r="H3079" s="219">
        <v>4</v>
      </c>
      <c r="I3079" s="220"/>
      <c r="J3079" s="221">
        <f>ROUND(I3079*H3079,2)</f>
        <v>0</v>
      </c>
      <c r="K3079" s="217" t="s">
        <v>19</v>
      </c>
      <c r="L3079" s="46"/>
      <c r="M3079" s="222" t="s">
        <v>19</v>
      </c>
      <c r="N3079" s="223" t="s">
        <v>45</v>
      </c>
      <c r="O3079" s="86"/>
      <c r="P3079" s="224">
        <f>O3079*H3079</f>
        <v>0</v>
      </c>
      <c r="Q3079" s="224">
        <v>0</v>
      </c>
      <c r="R3079" s="224">
        <f>Q3079*H3079</f>
        <v>0</v>
      </c>
      <c r="S3079" s="224">
        <v>0</v>
      </c>
      <c r="T3079" s="225">
        <f>S3079*H3079</f>
        <v>0</v>
      </c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R3079" s="226" t="s">
        <v>309</v>
      </c>
      <c r="AT3079" s="226" t="s">
        <v>215</v>
      </c>
      <c r="AU3079" s="226" t="s">
        <v>106</v>
      </c>
      <c r="AY3079" s="19" t="s">
        <v>213</v>
      </c>
      <c r="BE3079" s="227">
        <f>IF(N3079="základní",J3079,0)</f>
        <v>0</v>
      </c>
      <c r="BF3079" s="227">
        <f>IF(N3079="snížená",J3079,0)</f>
        <v>0</v>
      </c>
      <c r="BG3079" s="227">
        <f>IF(N3079="zákl. přenesená",J3079,0)</f>
        <v>0</v>
      </c>
      <c r="BH3079" s="227">
        <f>IF(N3079="sníž. přenesená",J3079,0)</f>
        <v>0</v>
      </c>
      <c r="BI3079" s="227">
        <f>IF(N3079="nulová",J3079,0)</f>
        <v>0</v>
      </c>
      <c r="BJ3079" s="19" t="s">
        <v>81</v>
      </c>
      <c r="BK3079" s="227">
        <f>ROUND(I3079*H3079,2)</f>
        <v>0</v>
      </c>
      <c r="BL3079" s="19" t="s">
        <v>309</v>
      </c>
      <c r="BM3079" s="226" t="s">
        <v>4219</v>
      </c>
    </row>
    <row r="3080" s="2" customFormat="1" ht="16.5" customHeight="1">
      <c r="A3080" s="40"/>
      <c r="B3080" s="41"/>
      <c r="C3080" s="215" t="s">
        <v>4220</v>
      </c>
      <c r="D3080" s="215" t="s">
        <v>215</v>
      </c>
      <c r="E3080" s="216" t="s">
        <v>4221</v>
      </c>
      <c r="F3080" s="217" t="s">
        <v>4222</v>
      </c>
      <c r="G3080" s="218" t="s">
        <v>4066</v>
      </c>
      <c r="H3080" s="219">
        <v>4</v>
      </c>
      <c r="I3080" s="220"/>
      <c r="J3080" s="221">
        <f>ROUND(I3080*H3080,2)</f>
        <v>0</v>
      </c>
      <c r="K3080" s="217" t="s">
        <v>19</v>
      </c>
      <c r="L3080" s="46"/>
      <c r="M3080" s="222" t="s">
        <v>19</v>
      </c>
      <c r="N3080" s="223" t="s">
        <v>45</v>
      </c>
      <c r="O3080" s="86"/>
      <c r="P3080" s="224">
        <f>O3080*H3080</f>
        <v>0</v>
      </c>
      <c r="Q3080" s="224">
        <v>0</v>
      </c>
      <c r="R3080" s="224">
        <f>Q3080*H3080</f>
        <v>0</v>
      </c>
      <c r="S3080" s="224">
        <v>0</v>
      </c>
      <c r="T3080" s="225">
        <f>S3080*H3080</f>
        <v>0</v>
      </c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R3080" s="226" t="s">
        <v>309</v>
      </c>
      <c r="AT3080" s="226" t="s">
        <v>215</v>
      </c>
      <c r="AU3080" s="226" t="s">
        <v>106</v>
      </c>
      <c r="AY3080" s="19" t="s">
        <v>213</v>
      </c>
      <c r="BE3080" s="227">
        <f>IF(N3080="základní",J3080,0)</f>
        <v>0</v>
      </c>
      <c r="BF3080" s="227">
        <f>IF(N3080="snížená",J3080,0)</f>
        <v>0</v>
      </c>
      <c r="BG3080" s="227">
        <f>IF(N3080="zákl. přenesená",J3080,0)</f>
        <v>0</v>
      </c>
      <c r="BH3080" s="227">
        <f>IF(N3080="sníž. přenesená",J3080,0)</f>
        <v>0</v>
      </c>
      <c r="BI3080" s="227">
        <f>IF(N3080="nulová",J3080,0)</f>
        <v>0</v>
      </c>
      <c r="BJ3080" s="19" t="s">
        <v>81</v>
      </c>
      <c r="BK3080" s="227">
        <f>ROUND(I3080*H3080,2)</f>
        <v>0</v>
      </c>
      <c r="BL3080" s="19" t="s">
        <v>309</v>
      </c>
      <c r="BM3080" s="226" t="s">
        <v>4223</v>
      </c>
    </row>
    <row r="3081" s="2" customFormat="1" ht="33" customHeight="1">
      <c r="A3081" s="40"/>
      <c r="B3081" s="41"/>
      <c r="C3081" s="215" t="s">
        <v>4224</v>
      </c>
      <c r="D3081" s="215" t="s">
        <v>215</v>
      </c>
      <c r="E3081" s="216" t="s">
        <v>4225</v>
      </c>
      <c r="F3081" s="217" t="s">
        <v>4226</v>
      </c>
      <c r="G3081" s="218" t="s">
        <v>4066</v>
      </c>
      <c r="H3081" s="219">
        <v>30</v>
      </c>
      <c r="I3081" s="220"/>
      <c r="J3081" s="221">
        <f>ROUND(I3081*H3081,2)</f>
        <v>0</v>
      </c>
      <c r="K3081" s="217" t="s">
        <v>19</v>
      </c>
      <c r="L3081" s="46"/>
      <c r="M3081" s="222" t="s">
        <v>19</v>
      </c>
      <c r="N3081" s="223" t="s">
        <v>45</v>
      </c>
      <c r="O3081" s="86"/>
      <c r="P3081" s="224">
        <f>O3081*H3081</f>
        <v>0</v>
      </c>
      <c r="Q3081" s="224">
        <v>0</v>
      </c>
      <c r="R3081" s="224">
        <f>Q3081*H3081</f>
        <v>0</v>
      </c>
      <c r="S3081" s="224">
        <v>0</v>
      </c>
      <c r="T3081" s="225">
        <f>S3081*H3081</f>
        <v>0</v>
      </c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R3081" s="226" t="s">
        <v>309</v>
      </c>
      <c r="AT3081" s="226" t="s">
        <v>215</v>
      </c>
      <c r="AU3081" s="226" t="s">
        <v>106</v>
      </c>
      <c r="AY3081" s="19" t="s">
        <v>213</v>
      </c>
      <c r="BE3081" s="227">
        <f>IF(N3081="základní",J3081,0)</f>
        <v>0</v>
      </c>
      <c r="BF3081" s="227">
        <f>IF(N3081="snížená",J3081,0)</f>
        <v>0</v>
      </c>
      <c r="BG3081" s="227">
        <f>IF(N3081="zákl. přenesená",J3081,0)</f>
        <v>0</v>
      </c>
      <c r="BH3081" s="227">
        <f>IF(N3081="sníž. přenesená",J3081,0)</f>
        <v>0</v>
      </c>
      <c r="BI3081" s="227">
        <f>IF(N3081="nulová",J3081,0)</f>
        <v>0</v>
      </c>
      <c r="BJ3081" s="19" t="s">
        <v>81</v>
      </c>
      <c r="BK3081" s="227">
        <f>ROUND(I3081*H3081,2)</f>
        <v>0</v>
      </c>
      <c r="BL3081" s="19" t="s">
        <v>309</v>
      </c>
      <c r="BM3081" s="226" t="s">
        <v>4227</v>
      </c>
    </row>
    <row r="3082" s="2" customFormat="1" ht="16.5" customHeight="1">
      <c r="A3082" s="40"/>
      <c r="B3082" s="41"/>
      <c r="C3082" s="215" t="s">
        <v>4228</v>
      </c>
      <c r="D3082" s="215" t="s">
        <v>215</v>
      </c>
      <c r="E3082" s="216" t="s">
        <v>4229</v>
      </c>
      <c r="F3082" s="217" t="s">
        <v>4230</v>
      </c>
      <c r="G3082" s="218" t="s">
        <v>4066</v>
      </c>
      <c r="H3082" s="219">
        <v>30</v>
      </c>
      <c r="I3082" s="220"/>
      <c r="J3082" s="221">
        <f>ROUND(I3082*H3082,2)</f>
        <v>0</v>
      </c>
      <c r="K3082" s="217" t="s">
        <v>19</v>
      </c>
      <c r="L3082" s="46"/>
      <c r="M3082" s="222" t="s">
        <v>19</v>
      </c>
      <c r="N3082" s="223" t="s">
        <v>45</v>
      </c>
      <c r="O3082" s="86"/>
      <c r="P3082" s="224">
        <f>O3082*H3082</f>
        <v>0</v>
      </c>
      <c r="Q3082" s="224">
        <v>0</v>
      </c>
      <c r="R3082" s="224">
        <f>Q3082*H3082</f>
        <v>0</v>
      </c>
      <c r="S3082" s="224">
        <v>0</v>
      </c>
      <c r="T3082" s="225">
        <f>S3082*H3082</f>
        <v>0</v>
      </c>
      <c r="U3082" s="40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R3082" s="226" t="s">
        <v>309</v>
      </c>
      <c r="AT3082" s="226" t="s">
        <v>215</v>
      </c>
      <c r="AU3082" s="226" t="s">
        <v>106</v>
      </c>
      <c r="AY3082" s="19" t="s">
        <v>213</v>
      </c>
      <c r="BE3082" s="227">
        <f>IF(N3082="základní",J3082,0)</f>
        <v>0</v>
      </c>
      <c r="BF3082" s="227">
        <f>IF(N3082="snížená",J3082,0)</f>
        <v>0</v>
      </c>
      <c r="BG3082" s="227">
        <f>IF(N3082="zákl. přenesená",J3082,0)</f>
        <v>0</v>
      </c>
      <c r="BH3082" s="227">
        <f>IF(N3082="sníž. přenesená",J3082,0)</f>
        <v>0</v>
      </c>
      <c r="BI3082" s="227">
        <f>IF(N3082="nulová",J3082,0)</f>
        <v>0</v>
      </c>
      <c r="BJ3082" s="19" t="s">
        <v>81</v>
      </c>
      <c r="BK3082" s="227">
        <f>ROUND(I3082*H3082,2)</f>
        <v>0</v>
      </c>
      <c r="BL3082" s="19" t="s">
        <v>309</v>
      </c>
      <c r="BM3082" s="226" t="s">
        <v>4231</v>
      </c>
    </row>
    <row r="3083" s="2" customFormat="1" ht="33" customHeight="1">
      <c r="A3083" s="40"/>
      <c r="B3083" s="41"/>
      <c r="C3083" s="215" t="s">
        <v>4232</v>
      </c>
      <c r="D3083" s="215" t="s">
        <v>215</v>
      </c>
      <c r="E3083" s="216" t="s">
        <v>4233</v>
      </c>
      <c r="F3083" s="217" t="s">
        <v>4234</v>
      </c>
      <c r="G3083" s="218" t="s">
        <v>4066</v>
      </c>
      <c r="H3083" s="219">
        <v>8</v>
      </c>
      <c r="I3083" s="220"/>
      <c r="J3083" s="221">
        <f>ROUND(I3083*H3083,2)</f>
        <v>0</v>
      </c>
      <c r="K3083" s="217" t="s">
        <v>19</v>
      </c>
      <c r="L3083" s="46"/>
      <c r="M3083" s="222" t="s">
        <v>19</v>
      </c>
      <c r="N3083" s="223" t="s">
        <v>45</v>
      </c>
      <c r="O3083" s="86"/>
      <c r="P3083" s="224">
        <f>O3083*H3083</f>
        <v>0</v>
      </c>
      <c r="Q3083" s="224">
        <v>0</v>
      </c>
      <c r="R3083" s="224">
        <f>Q3083*H3083</f>
        <v>0</v>
      </c>
      <c r="S3083" s="224">
        <v>0</v>
      </c>
      <c r="T3083" s="225">
        <f>S3083*H3083</f>
        <v>0</v>
      </c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R3083" s="226" t="s">
        <v>309</v>
      </c>
      <c r="AT3083" s="226" t="s">
        <v>215</v>
      </c>
      <c r="AU3083" s="226" t="s">
        <v>106</v>
      </c>
      <c r="AY3083" s="19" t="s">
        <v>213</v>
      </c>
      <c r="BE3083" s="227">
        <f>IF(N3083="základní",J3083,0)</f>
        <v>0</v>
      </c>
      <c r="BF3083" s="227">
        <f>IF(N3083="snížená",J3083,0)</f>
        <v>0</v>
      </c>
      <c r="BG3083" s="227">
        <f>IF(N3083="zákl. přenesená",J3083,0)</f>
        <v>0</v>
      </c>
      <c r="BH3083" s="227">
        <f>IF(N3083="sníž. přenesená",J3083,0)</f>
        <v>0</v>
      </c>
      <c r="BI3083" s="227">
        <f>IF(N3083="nulová",J3083,0)</f>
        <v>0</v>
      </c>
      <c r="BJ3083" s="19" t="s">
        <v>81</v>
      </c>
      <c r="BK3083" s="227">
        <f>ROUND(I3083*H3083,2)</f>
        <v>0</v>
      </c>
      <c r="BL3083" s="19" t="s">
        <v>309</v>
      </c>
      <c r="BM3083" s="226" t="s">
        <v>4235</v>
      </c>
    </row>
    <row r="3084" s="2" customFormat="1" ht="16.5" customHeight="1">
      <c r="A3084" s="40"/>
      <c r="B3084" s="41"/>
      <c r="C3084" s="215" t="s">
        <v>4236</v>
      </c>
      <c r="D3084" s="215" t="s">
        <v>215</v>
      </c>
      <c r="E3084" s="216" t="s">
        <v>4237</v>
      </c>
      <c r="F3084" s="217" t="s">
        <v>4238</v>
      </c>
      <c r="G3084" s="218" t="s">
        <v>236</v>
      </c>
      <c r="H3084" s="219">
        <v>6</v>
      </c>
      <c r="I3084" s="220"/>
      <c r="J3084" s="221">
        <f>ROUND(I3084*H3084,2)</f>
        <v>0</v>
      </c>
      <c r="K3084" s="217" t="s">
        <v>19</v>
      </c>
      <c r="L3084" s="46"/>
      <c r="M3084" s="222" t="s">
        <v>19</v>
      </c>
      <c r="N3084" s="223" t="s">
        <v>45</v>
      </c>
      <c r="O3084" s="86"/>
      <c r="P3084" s="224">
        <f>O3084*H3084</f>
        <v>0</v>
      </c>
      <c r="Q3084" s="224">
        <v>0</v>
      </c>
      <c r="R3084" s="224">
        <f>Q3084*H3084</f>
        <v>0</v>
      </c>
      <c r="S3084" s="224">
        <v>0</v>
      </c>
      <c r="T3084" s="225">
        <f>S3084*H3084</f>
        <v>0</v>
      </c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R3084" s="226" t="s">
        <v>309</v>
      </c>
      <c r="AT3084" s="226" t="s">
        <v>215</v>
      </c>
      <c r="AU3084" s="226" t="s">
        <v>106</v>
      </c>
      <c r="AY3084" s="19" t="s">
        <v>213</v>
      </c>
      <c r="BE3084" s="227">
        <f>IF(N3084="základní",J3084,0)</f>
        <v>0</v>
      </c>
      <c r="BF3084" s="227">
        <f>IF(N3084="snížená",J3084,0)</f>
        <v>0</v>
      </c>
      <c r="BG3084" s="227">
        <f>IF(N3084="zákl. přenesená",J3084,0)</f>
        <v>0</v>
      </c>
      <c r="BH3084" s="227">
        <f>IF(N3084="sníž. přenesená",J3084,0)</f>
        <v>0</v>
      </c>
      <c r="BI3084" s="227">
        <f>IF(N3084="nulová",J3084,0)</f>
        <v>0</v>
      </c>
      <c r="BJ3084" s="19" t="s">
        <v>81</v>
      </c>
      <c r="BK3084" s="227">
        <f>ROUND(I3084*H3084,2)</f>
        <v>0</v>
      </c>
      <c r="BL3084" s="19" t="s">
        <v>309</v>
      </c>
      <c r="BM3084" s="226" t="s">
        <v>4239</v>
      </c>
    </row>
    <row r="3085" s="2" customFormat="1" ht="33" customHeight="1">
      <c r="A3085" s="40"/>
      <c r="B3085" s="41"/>
      <c r="C3085" s="215" t="s">
        <v>4240</v>
      </c>
      <c r="D3085" s="215" t="s">
        <v>215</v>
      </c>
      <c r="E3085" s="216" t="s">
        <v>4241</v>
      </c>
      <c r="F3085" s="217" t="s">
        <v>4242</v>
      </c>
      <c r="G3085" s="218" t="s">
        <v>4066</v>
      </c>
      <c r="H3085" s="219">
        <v>22</v>
      </c>
      <c r="I3085" s="220"/>
      <c r="J3085" s="221">
        <f>ROUND(I3085*H3085,2)</f>
        <v>0</v>
      </c>
      <c r="K3085" s="217" t="s">
        <v>19</v>
      </c>
      <c r="L3085" s="46"/>
      <c r="M3085" s="222" t="s">
        <v>19</v>
      </c>
      <c r="N3085" s="223" t="s">
        <v>45</v>
      </c>
      <c r="O3085" s="86"/>
      <c r="P3085" s="224">
        <f>O3085*H3085</f>
        <v>0</v>
      </c>
      <c r="Q3085" s="224">
        <v>0</v>
      </c>
      <c r="R3085" s="224">
        <f>Q3085*H3085</f>
        <v>0</v>
      </c>
      <c r="S3085" s="224">
        <v>0</v>
      </c>
      <c r="T3085" s="225">
        <f>S3085*H3085</f>
        <v>0</v>
      </c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R3085" s="226" t="s">
        <v>309</v>
      </c>
      <c r="AT3085" s="226" t="s">
        <v>215</v>
      </c>
      <c r="AU3085" s="226" t="s">
        <v>106</v>
      </c>
      <c r="AY3085" s="19" t="s">
        <v>213</v>
      </c>
      <c r="BE3085" s="227">
        <f>IF(N3085="základní",J3085,0)</f>
        <v>0</v>
      </c>
      <c r="BF3085" s="227">
        <f>IF(N3085="snížená",J3085,0)</f>
        <v>0</v>
      </c>
      <c r="BG3085" s="227">
        <f>IF(N3085="zákl. přenesená",J3085,0)</f>
        <v>0</v>
      </c>
      <c r="BH3085" s="227">
        <f>IF(N3085="sníž. přenesená",J3085,0)</f>
        <v>0</v>
      </c>
      <c r="BI3085" s="227">
        <f>IF(N3085="nulová",J3085,0)</f>
        <v>0</v>
      </c>
      <c r="BJ3085" s="19" t="s">
        <v>81</v>
      </c>
      <c r="BK3085" s="227">
        <f>ROUND(I3085*H3085,2)</f>
        <v>0</v>
      </c>
      <c r="BL3085" s="19" t="s">
        <v>309</v>
      </c>
      <c r="BM3085" s="226" t="s">
        <v>4243</v>
      </c>
    </row>
    <row r="3086" s="2" customFormat="1" ht="16.5" customHeight="1">
      <c r="A3086" s="40"/>
      <c r="B3086" s="41"/>
      <c r="C3086" s="215" t="s">
        <v>4244</v>
      </c>
      <c r="D3086" s="215" t="s">
        <v>215</v>
      </c>
      <c r="E3086" s="216" t="s">
        <v>4245</v>
      </c>
      <c r="F3086" s="217" t="s">
        <v>4246</v>
      </c>
      <c r="G3086" s="218" t="s">
        <v>236</v>
      </c>
      <c r="H3086" s="219">
        <v>16</v>
      </c>
      <c r="I3086" s="220"/>
      <c r="J3086" s="221">
        <f>ROUND(I3086*H3086,2)</f>
        <v>0</v>
      </c>
      <c r="K3086" s="217" t="s">
        <v>19</v>
      </c>
      <c r="L3086" s="46"/>
      <c r="M3086" s="222" t="s">
        <v>19</v>
      </c>
      <c r="N3086" s="223" t="s">
        <v>45</v>
      </c>
      <c r="O3086" s="86"/>
      <c r="P3086" s="224">
        <f>O3086*H3086</f>
        <v>0</v>
      </c>
      <c r="Q3086" s="224">
        <v>0</v>
      </c>
      <c r="R3086" s="224">
        <f>Q3086*H3086</f>
        <v>0</v>
      </c>
      <c r="S3086" s="224">
        <v>0</v>
      </c>
      <c r="T3086" s="225">
        <f>S3086*H3086</f>
        <v>0</v>
      </c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R3086" s="226" t="s">
        <v>309</v>
      </c>
      <c r="AT3086" s="226" t="s">
        <v>215</v>
      </c>
      <c r="AU3086" s="226" t="s">
        <v>106</v>
      </c>
      <c r="AY3086" s="19" t="s">
        <v>213</v>
      </c>
      <c r="BE3086" s="227">
        <f>IF(N3086="základní",J3086,0)</f>
        <v>0</v>
      </c>
      <c r="BF3086" s="227">
        <f>IF(N3086="snížená",J3086,0)</f>
        <v>0</v>
      </c>
      <c r="BG3086" s="227">
        <f>IF(N3086="zákl. přenesená",J3086,0)</f>
        <v>0</v>
      </c>
      <c r="BH3086" s="227">
        <f>IF(N3086="sníž. přenesená",J3086,0)</f>
        <v>0</v>
      </c>
      <c r="BI3086" s="227">
        <f>IF(N3086="nulová",J3086,0)</f>
        <v>0</v>
      </c>
      <c r="BJ3086" s="19" t="s">
        <v>81</v>
      </c>
      <c r="BK3086" s="227">
        <f>ROUND(I3086*H3086,2)</f>
        <v>0</v>
      </c>
      <c r="BL3086" s="19" t="s">
        <v>309</v>
      </c>
      <c r="BM3086" s="226" t="s">
        <v>4247</v>
      </c>
    </row>
    <row r="3087" s="12" customFormat="1" ht="20.88" customHeight="1">
      <c r="A3087" s="12"/>
      <c r="B3087" s="199"/>
      <c r="C3087" s="200"/>
      <c r="D3087" s="201" t="s">
        <v>73</v>
      </c>
      <c r="E3087" s="213" t="s">
        <v>4248</v>
      </c>
      <c r="F3087" s="213" t="s">
        <v>4249</v>
      </c>
      <c r="G3087" s="200"/>
      <c r="H3087" s="200"/>
      <c r="I3087" s="203"/>
      <c r="J3087" s="214">
        <f>BK3087</f>
        <v>0</v>
      </c>
      <c r="K3087" s="200"/>
      <c r="L3087" s="205"/>
      <c r="M3087" s="206"/>
      <c r="N3087" s="207"/>
      <c r="O3087" s="207"/>
      <c r="P3087" s="208">
        <f>SUM(P3088:P3095)</f>
        <v>0</v>
      </c>
      <c r="Q3087" s="207"/>
      <c r="R3087" s="208">
        <f>SUM(R3088:R3095)</f>
        <v>0</v>
      </c>
      <c r="S3087" s="207"/>
      <c r="T3087" s="209">
        <f>SUM(T3088:T3095)</f>
        <v>0</v>
      </c>
      <c r="U3087" s="12"/>
      <c r="V3087" s="12"/>
      <c r="W3087" s="12"/>
      <c r="X3087" s="12"/>
      <c r="Y3087" s="12"/>
      <c r="Z3087" s="12"/>
      <c r="AA3087" s="12"/>
      <c r="AB3087" s="12"/>
      <c r="AC3087" s="12"/>
      <c r="AD3087" s="12"/>
      <c r="AE3087" s="12"/>
      <c r="AR3087" s="210" t="s">
        <v>81</v>
      </c>
      <c r="AT3087" s="211" t="s">
        <v>73</v>
      </c>
      <c r="AU3087" s="211" t="s">
        <v>83</v>
      </c>
      <c r="AY3087" s="210" t="s">
        <v>213</v>
      </c>
      <c r="BK3087" s="212">
        <f>SUM(BK3088:BK3095)</f>
        <v>0</v>
      </c>
    </row>
    <row r="3088" s="2" customFormat="1" ht="16.5" customHeight="1">
      <c r="A3088" s="40"/>
      <c r="B3088" s="41"/>
      <c r="C3088" s="215" t="s">
        <v>4250</v>
      </c>
      <c r="D3088" s="215" t="s">
        <v>215</v>
      </c>
      <c r="E3088" s="216" t="s">
        <v>4251</v>
      </c>
      <c r="F3088" s="217" t="s">
        <v>4252</v>
      </c>
      <c r="G3088" s="218" t="s">
        <v>236</v>
      </c>
      <c r="H3088" s="219">
        <v>100</v>
      </c>
      <c r="I3088" s="220"/>
      <c r="J3088" s="221">
        <f>ROUND(I3088*H3088,2)</f>
        <v>0</v>
      </c>
      <c r="K3088" s="217" t="s">
        <v>19</v>
      </c>
      <c r="L3088" s="46"/>
      <c r="M3088" s="222" t="s">
        <v>19</v>
      </c>
      <c r="N3088" s="223" t="s">
        <v>45</v>
      </c>
      <c r="O3088" s="86"/>
      <c r="P3088" s="224">
        <f>O3088*H3088</f>
        <v>0</v>
      </c>
      <c r="Q3088" s="224">
        <v>0</v>
      </c>
      <c r="R3088" s="224">
        <f>Q3088*H3088</f>
        <v>0</v>
      </c>
      <c r="S3088" s="224">
        <v>0</v>
      </c>
      <c r="T3088" s="225">
        <f>S3088*H3088</f>
        <v>0</v>
      </c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R3088" s="226" t="s">
        <v>309</v>
      </c>
      <c r="AT3088" s="226" t="s">
        <v>215</v>
      </c>
      <c r="AU3088" s="226" t="s">
        <v>106</v>
      </c>
      <c r="AY3088" s="19" t="s">
        <v>213</v>
      </c>
      <c r="BE3088" s="227">
        <f>IF(N3088="základní",J3088,0)</f>
        <v>0</v>
      </c>
      <c r="BF3088" s="227">
        <f>IF(N3088="snížená",J3088,0)</f>
        <v>0</v>
      </c>
      <c r="BG3088" s="227">
        <f>IF(N3088="zákl. přenesená",J3088,0)</f>
        <v>0</v>
      </c>
      <c r="BH3088" s="227">
        <f>IF(N3088="sníž. přenesená",J3088,0)</f>
        <v>0</v>
      </c>
      <c r="BI3088" s="227">
        <f>IF(N3088="nulová",J3088,0)</f>
        <v>0</v>
      </c>
      <c r="BJ3088" s="19" t="s">
        <v>81</v>
      </c>
      <c r="BK3088" s="227">
        <f>ROUND(I3088*H3088,2)</f>
        <v>0</v>
      </c>
      <c r="BL3088" s="19" t="s">
        <v>309</v>
      </c>
      <c r="BM3088" s="226" t="s">
        <v>4253</v>
      </c>
    </row>
    <row r="3089" s="2" customFormat="1">
      <c r="A3089" s="40"/>
      <c r="B3089" s="41"/>
      <c r="C3089" s="215" t="s">
        <v>4254</v>
      </c>
      <c r="D3089" s="215" t="s">
        <v>215</v>
      </c>
      <c r="E3089" s="216" t="s">
        <v>4255</v>
      </c>
      <c r="F3089" s="217" t="s">
        <v>4256</v>
      </c>
      <c r="G3089" s="218" t="s">
        <v>236</v>
      </c>
      <c r="H3089" s="219">
        <v>100</v>
      </c>
      <c r="I3089" s="220"/>
      <c r="J3089" s="221">
        <f>ROUND(I3089*H3089,2)</f>
        <v>0</v>
      </c>
      <c r="K3089" s="217" t="s">
        <v>19</v>
      </c>
      <c r="L3089" s="46"/>
      <c r="M3089" s="222" t="s">
        <v>19</v>
      </c>
      <c r="N3089" s="223" t="s">
        <v>45</v>
      </c>
      <c r="O3089" s="86"/>
      <c r="P3089" s="224">
        <f>O3089*H3089</f>
        <v>0</v>
      </c>
      <c r="Q3089" s="224">
        <v>0</v>
      </c>
      <c r="R3089" s="224">
        <f>Q3089*H3089</f>
        <v>0</v>
      </c>
      <c r="S3089" s="224">
        <v>0</v>
      </c>
      <c r="T3089" s="225">
        <f>S3089*H3089</f>
        <v>0</v>
      </c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R3089" s="226" t="s">
        <v>309</v>
      </c>
      <c r="AT3089" s="226" t="s">
        <v>215</v>
      </c>
      <c r="AU3089" s="226" t="s">
        <v>106</v>
      </c>
      <c r="AY3089" s="19" t="s">
        <v>213</v>
      </c>
      <c r="BE3089" s="227">
        <f>IF(N3089="základní",J3089,0)</f>
        <v>0</v>
      </c>
      <c r="BF3089" s="227">
        <f>IF(N3089="snížená",J3089,0)</f>
        <v>0</v>
      </c>
      <c r="BG3089" s="227">
        <f>IF(N3089="zákl. přenesená",J3089,0)</f>
        <v>0</v>
      </c>
      <c r="BH3089" s="227">
        <f>IF(N3089="sníž. přenesená",J3089,0)</f>
        <v>0</v>
      </c>
      <c r="BI3089" s="227">
        <f>IF(N3089="nulová",J3089,0)</f>
        <v>0</v>
      </c>
      <c r="BJ3089" s="19" t="s">
        <v>81</v>
      </c>
      <c r="BK3089" s="227">
        <f>ROUND(I3089*H3089,2)</f>
        <v>0</v>
      </c>
      <c r="BL3089" s="19" t="s">
        <v>309</v>
      </c>
      <c r="BM3089" s="226" t="s">
        <v>4257</v>
      </c>
    </row>
    <row r="3090" s="2" customFormat="1" ht="16.5" customHeight="1">
      <c r="A3090" s="40"/>
      <c r="B3090" s="41"/>
      <c r="C3090" s="215" t="s">
        <v>4258</v>
      </c>
      <c r="D3090" s="215" t="s">
        <v>215</v>
      </c>
      <c r="E3090" s="216" t="s">
        <v>4259</v>
      </c>
      <c r="F3090" s="217" t="s">
        <v>4260</v>
      </c>
      <c r="G3090" s="218" t="s">
        <v>2760</v>
      </c>
      <c r="H3090" s="219">
        <v>1</v>
      </c>
      <c r="I3090" s="220"/>
      <c r="J3090" s="221">
        <f>ROUND(I3090*H3090,2)</f>
        <v>0</v>
      </c>
      <c r="K3090" s="217" t="s">
        <v>19</v>
      </c>
      <c r="L3090" s="46"/>
      <c r="M3090" s="222" t="s">
        <v>19</v>
      </c>
      <c r="N3090" s="223" t="s">
        <v>45</v>
      </c>
      <c r="O3090" s="86"/>
      <c r="P3090" s="224">
        <f>O3090*H3090</f>
        <v>0</v>
      </c>
      <c r="Q3090" s="224">
        <v>0</v>
      </c>
      <c r="R3090" s="224">
        <f>Q3090*H3090</f>
        <v>0</v>
      </c>
      <c r="S3090" s="224">
        <v>0</v>
      </c>
      <c r="T3090" s="225">
        <f>S3090*H3090</f>
        <v>0</v>
      </c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R3090" s="226" t="s">
        <v>309</v>
      </c>
      <c r="AT3090" s="226" t="s">
        <v>215</v>
      </c>
      <c r="AU3090" s="226" t="s">
        <v>106</v>
      </c>
      <c r="AY3090" s="19" t="s">
        <v>213</v>
      </c>
      <c r="BE3090" s="227">
        <f>IF(N3090="základní",J3090,0)</f>
        <v>0</v>
      </c>
      <c r="BF3090" s="227">
        <f>IF(N3090="snížená",J3090,0)</f>
        <v>0</v>
      </c>
      <c r="BG3090" s="227">
        <f>IF(N3090="zákl. přenesená",J3090,0)</f>
        <v>0</v>
      </c>
      <c r="BH3090" s="227">
        <f>IF(N3090="sníž. přenesená",J3090,0)</f>
        <v>0</v>
      </c>
      <c r="BI3090" s="227">
        <f>IF(N3090="nulová",J3090,0)</f>
        <v>0</v>
      </c>
      <c r="BJ3090" s="19" t="s">
        <v>81</v>
      </c>
      <c r="BK3090" s="227">
        <f>ROUND(I3090*H3090,2)</f>
        <v>0</v>
      </c>
      <c r="BL3090" s="19" t="s">
        <v>309</v>
      </c>
      <c r="BM3090" s="226" t="s">
        <v>4261</v>
      </c>
    </row>
    <row r="3091" s="2" customFormat="1" ht="16.5" customHeight="1">
      <c r="A3091" s="40"/>
      <c r="B3091" s="41"/>
      <c r="C3091" s="215" t="s">
        <v>4262</v>
      </c>
      <c r="D3091" s="215" t="s">
        <v>215</v>
      </c>
      <c r="E3091" s="216" t="s">
        <v>4263</v>
      </c>
      <c r="F3091" s="217" t="s">
        <v>4264</v>
      </c>
      <c r="G3091" s="218" t="s">
        <v>2760</v>
      </c>
      <c r="H3091" s="219">
        <v>1</v>
      </c>
      <c r="I3091" s="220"/>
      <c r="J3091" s="221">
        <f>ROUND(I3091*H3091,2)</f>
        <v>0</v>
      </c>
      <c r="K3091" s="217" t="s">
        <v>19</v>
      </c>
      <c r="L3091" s="46"/>
      <c r="M3091" s="222" t="s">
        <v>19</v>
      </c>
      <c r="N3091" s="223" t="s">
        <v>45</v>
      </c>
      <c r="O3091" s="86"/>
      <c r="P3091" s="224">
        <f>O3091*H3091</f>
        <v>0</v>
      </c>
      <c r="Q3091" s="224">
        <v>0</v>
      </c>
      <c r="R3091" s="224">
        <f>Q3091*H3091</f>
        <v>0</v>
      </c>
      <c r="S3091" s="224">
        <v>0</v>
      </c>
      <c r="T3091" s="225">
        <f>S3091*H3091</f>
        <v>0</v>
      </c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R3091" s="226" t="s">
        <v>309</v>
      </c>
      <c r="AT3091" s="226" t="s">
        <v>215</v>
      </c>
      <c r="AU3091" s="226" t="s">
        <v>106</v>
      </c>
      <c r="AY3091" s="19" t="s">
        <v>213</v>
      </c>
      <c r="BE3091" s="227">
        <f>IF(N3091="základní",J3091,0)</f>
        <v>0</v>
      </c>
      <c r="BF3091" s="227">
        <f>IF(N3091="snížená",J3091,0)</f>
        <v>0</v>
      </c>
      <c r="BG3091" s="227">
        <f>IF(N3091="zákl. přenesená",J3091,0)</f>
        <v>0</v>
      </c>
      <c r="BH3091" s="227">
        <f>IF(N3091="sníž. přenesená",J3091,0)</f>
        <v>0</v>
      </c>
      <c r="BI3091" s="227">
        <f>IF(N3091="nulová",J3091,0)</f>
        <v>0</v>
      </c>
      <c r="BJ3091" s="19" t="s">
        <v>81</v>
      </c>
      <c r="BK3091" s="227">
        <f>ROUND(I3091*H3091,2)</f>
        <v>0</v>
      </c>
      <c r="BL3091" s="19" t="s">
        <v>309</v>
      </c>
      <c r="BM3091" s="226" t="s">
        <v>4265</v>
      </c>
    </row>
    <row r="3092" s="2" customFormat="1" ht="16.5" customHeight="1">
      <c r="A3092" s="40"/>
      <c r="B3092" s="41"/>
      <c r="C3092" s="215" t="s">
        <v>4266</v>
      </c>
      <c r="D3092" s="215" t="s">
        <v>215</v>
      </c>
      <c r="E3092" s="216" t="s">
        <v>4267</v>
      </c>
      <c r="F3092" s="217" t="s">
        <v>4268</v>
      </c>
      <c r="G3092" s="218" t="s">
        <v>501</v>
      </c>
      <c r="H3092" s="219">
        <v>2</v>
      </c>
      <c r="I3092" s="220"/>
      <c r="J3092" s="221">
        <f>ROUND(I3092*H3092,2)</f>
        <v>0</v>
      </c>
      <c r="K3092" s="217" t="s">
        <v>19</v>
      </c>
      <c r="L3092" s="46"/>
      <c r="M3092" s="222" t="s">
        <v>19</v>
      </c>
      <c r="N3092" s="223" t="s">
        <v>45</v>
      </c>
      <c r="O3092" s="86"/>
      <c r="P3092" s="224">
        <f>O3092*H3092</f>
        <v>0</v>
      </c>
      <c r="Q3092" s="224">
        <v>0</v>
      </c>
      <c r="R3092" s="224">
        <f>Q3092*H3092</f>
        <v>0</v>
      </c>
      <c r="S3092" s="224">
        <v>0</v>
      </c>
      <c r="T3092" s="225">
        <f>S3092*H3092</f>
        <v>0</v>
      </c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R3092" s="226" t="s">
        <v>309</v>
      </c>
      <c r="AT3092" s="226" t="s">
        <v>215</v>
      </c>
      <c r="AU3092" s="226" t="s">
        <v>106</v>
      </c>
      <c r="AY3092" s="19" t="s">
        <v>213</v>
      </c>
      <c r="BE3092" s="227">
        <f>IF(N3092="základní",J3092,0)</f>
        <v>0</v>
      </c>
      <c r="BF3092" s="227">
        <f>IF(N3092="snížená",J3092,0)</f>
        <v>0</v>
      </c>
      <c r="BG3092" s="227">
        <f>IF(N3092="zákl. přenesená",J3092,0)</f>
        <v>0</v>
      </c>
      <c r="BH3092" s="227">
        <f>IF(N3092="sníž. přenesená",J3092,0)</f>
        <v>0</v>
      </c>
      <c r="BI3092" s="227">
        <f>IF(N3092="nulová",J3092,0)</f>
        <v>0</v>
      </c>
      <c r="BJ3092" s="19" t="s">
        <v>81</v>
      </c>
      <c r="BK3092" s="227">
        <f>ROUND(I3092*H3092,2)</f>
        <v>0</v>
      </c>
      <c r="BL3092" s="19" t="s">
        <v>309</v>
      </c>
      <c r="BM3092" s="226" t="s">
        <v>4269</v>
      </c>
    </row>
    <row r="3093" s="2" customFormat="1" ht="16.5" customHeight="1">
      <c r="A3093" s="40"/>
      <c r="B3093" s="41"/>
      <c r="C3093" s="215" t="s">
        <v>4270</v>
      </c>
      <c r="D3093" s="215" t="s">
        <v>215</v>
      </c>
      <c r="E3093" s="216" t="s">
        <v>4271</v>
      </c>
      <c r="F3093" s="217" t="s">
        <v>4272</v>
      </c>
      <c r="G3093" s="218" t="s">
        <v>501</v>
      </c>
      <c r="H3093" s="219">
        <v>2</v>
      </c>
      <c r="I3093" s="220"/>
      <c r="J3093" s="221">
        <f>ROUND(I3093*H3093,2)</f>
        <v>0</v>
      </c>
      <c r="K3093" s="217" t="s">
        <v>19</v>
      </c>
      <c r="L3093" s="46"/>
      <c r="M3093" s="222" t="s">
        <v>19</v>
      </c>
      <c r="N3093" s="223" t="s">
        <v>45</v>
      </c>
      <c r="O3093" s="86"/>
      <c r="P3093" s="224">
        <f>O3093*H3093</f>
        <v>0</v>
      </c>
      <c r="Q3093" s="224">
        <v>0</v>
      </c>
      <c r="R3093" s="224">
        <f>Q3093*H3093</f>
        <v>0</v>
      </c>
      <c r="S3093" s="224">
        <v>0</v>
      </c>
      <c r="T3093" s="225">
        <f>S3093*H3093</f>
        <v>0</v>
      </c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R3093" s="226" t="s">
        <v>309</v>
      </c>
      <c r="AT3093" s="226" t="s">
        <v>215</v>
      </c>
      <c r="AU3093" s="226" t="s">
        <v>106</v>
      </c>
      <c r="AY3093" s="19" t="s">
        <v>213</v>
      </c>
      <c r="BE3093" s="227">
        <f>IF(N3093="základní",J3093,0)</f>
        <v>0</v>
      </c>
      <c r="BF3093" s="227">
        <f>IF(N3093="snížená",J3093,0)</f>
        <v>0</v>
      </c>
      <c r="BG3093" s="227">
        <f>IF(N3093="zákl. přenesená",J3093,0)</f>
        <v>0</v>
      </c>
      <c r="BH3093" s="227">
        <f>IF(N3093="sníž. přenesená",J3093,0)</f>
        <v>0</v>
      </c>
      <c r="BI3093" s="227">
        <f>IF(N3093="nulová",J3093,0)</f>
        <v>0</v>
      </c>
      <c r="BJ3093" s="19" t="s">
        <v>81</v>
      </c>
      <c r="BK3093" s="227">
        <f>ROUND(I3093*H3093,2)</f>
        <v>0</v>
      </c>
      <c r="BL3093" s="19" t="s">
        <v>309</v>
      </c>
      <c r="BM3093" s="226" t="s">
        <v>4273</v>
      </c>
    </row>
    <row r="3094" s="2" customFormat="1" ht="16.5" customHeight="1">
      <c r="A3094" s="40"/>
      <c r="B3094" s="41"/>
      <c r="C3094" s="215" t="s">
        <v>4274</v>
      </c>
      <c r="D3094" s="215" t="s">
        <v>215</v>
      </c>
      <c r="E3094" s="216" t="s">
        <v>4275</v>
      </c>
      <c r="F3094" s="217" t="s">
        <v>4276</v>
      </c>
      <c r="G3094" s="218" t="s">
        <v>4277</v>
      </c>
      <c r="H3094" s="219">
        <v>100</v>
      </c>
      <c r="I3094" s="220"/>
      <c r="J3094" s="221">
        <f>ROUND(I3094*H3094,2)</f>
        <v>0</v>
      </c>
      <c r="K3094" s="217" t="s">
        <v>19</v>
      </c>
      <c r="L3094" s="46"/>
      <c r="M3094" s="222" t="s">
        <v>19</v>
      </c>
      <c r="N3094" s="223" t="s">
        <v>45</v>
      </c>
      <c r="O3094" s="86"/>
      <c r="P3094" s="224">
        <f>O3094*H3094</f>
        <v>0</v>
      </c>
      <c r="Q3094" s="224">
        <v>0</v>
      </c>
      <c r="R3094" s="224">
        <f>Q3094*H3094</f>
        <v>0</v>
      </c>
      <c r="S3094" s="224">
        <v>0</v>
      </c>
      <c r="T3094" s="225">
        <f>S3094*H3094</f>
        <v>0</v>
      </c>
      <c r="U3094" s="40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R3094" s="226" t="s">
        <v>309</v>
      </c>
      <c r="AT3094" s="226" t="s">
        <v>215</v>
      </c>
      <c r="AU3094" s="226" t="s">
        <v>106</v>
      </c>
      <c r="AY3094" s="19" t="s">
        <v>213</v>
      </c>
      <c r="BE3094" s="227">
        <f>IF(N3094="základní",J3094,0)</f>
        <v>0</v>
      </c>
      <c r="BF3094" s="227">
        <f>IF(N3094="snížená",J3094,0)</f>
        <v>0</v>
      </c>
      <c r="BG3094" s="227">
        <f>IF(N3094="zákl. přenesená",J3094,0)</f>
        <v>0</v>
      </c>
      <c r="BH3094" s="227">
        <f>IF(N3094="sníž. přenesená",J3094,0)</f>
        <v>0</v>
      </c>
      <c r="BI3094" s="227">
        <f>IF(N3094="nulová",J3094,0)</f>
        <v>0</v>
      </c>
      <c r="BJ3094" s="19" t="s">
        <v>81</v>
      </c>
      <c r="BK3094" s="227">
        <f>ROUND(I3094*H3094,2)</f>
        <v>0</v>
      </c>
      <c r="BL3094" s="19" t="s">
        <v>309</v>
      </c>
      <c r="BM3094" s="226" t="s">
        <v>4278</v>
      </c>
    </row>
    <row r="3095" s="2" customFormat="1" ht="16.5" customHeight="1">
      <c r="A3095" s="40"/>
      <c r="B3095" s="41"/>
      <c r="C3095" s="215" t="s">
        <v>4279</v>
      </c>
      <c r="D3095" s="215" t="s">
        <v>215</v>
      </c>
      <c r="E3095" s="216" t="s">
        <v>4280</v>
      </c>
      <c r="F3095" s="217" t="s">
        <v>4281</v>
      </c>
      <c r="G3095" s="218" t="s">
        <v>2760</v>
      </c>
      <c r="H3095" s="219">
        <v>1</v>
      </c>
      <c r="I3095" s="220"/>
      <c r="J3095" s="221">
        <f>ROUND(I3095*H3095,2)</f>
        <v>0</v>
      </c>
      <c r="K3095" s="217" t="s">
        <v>19</v>
      </c>
      <c r="L3095" s="46"/>
      <c r="M3095" s="283" t="s">
        <v>19</v>
      </c>
      <c r="N3095" s="284" t="s">
        <v>45</v>
      </c>
      <c r="O3095" s="285"/>
      <c r="P3095" s="286">
        <f>O3095*H3095</f>
        <v>0</v>
      </c>
      <c r="Q3095" s="286">
        <v>0</v>
      </c>
      <c r="R3095" s="286">
        <f>Q3095*H3095</f>
        <v>0</v>
      </c>
      <c r="S3095" s="286">
        <v>0</v>
      </c>
      <c r="T3095" s="287">
        <f>S3095*H3095</f>
        <v>0</v>
      </c>
      <c r="U3095" s="40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R3095" s="226" t="s">
        <v>309</v>
      </c>
      <c r="AT3095" s="226" t="s">
        <v>215</v>
      </c>
      <c r="AU3095" s="226" t="s">
        <v>106</v>
      </c>
      <c r="AY3095" s="19" t="s">
        <v>213</v>
      </c>
      <c r="BE3095" s="227">
        <f>IF(N3095="základní",J3095,0)</f>
        <v>0</v>
      </c>
      <c r="BF3095" s="227">
        <f>IF(N3095="snížená",J3095,0)</f>
        <v>0</v>
      </c>
      <c r="BG3095" s="227">
        <f>IF(N3095="zákl. přenesená",J3095,0)</f>
        <v>0</v>
      </c>
      <c r="BH3095" s="227">
        <f>IF(N3095="sníž. přenesená",J3095,0)</f>
        <v>0</v>
      </c>
      <c r="BI3095" s="227">
        <f>IF(N3095="nulová",J3095,0)</f>
        <v>0</v>
      </c>
      <c r="BJ3095" s="19" t="s">
        <v>81</v>
      </c>
      <c r="BK3095" s="227">
        <f>ROUND(I3095*H3095,2)</f>
        <v>0</v>
      </c>
      <c r="BL3095" s="19" t="s">
        <v>309</v>
      </c>
      <c r="BM3095" s="226" t="s">
        <v>4282</v>
      </c>
    </row>
    <row r="3096" s="2" customFormat="1" ht="6.96" customHeight="1">
      <c r="A3096" s="40"/>
      <c r="B3096" s="61"/>
      <c r="C3096" s="62"/>
      <c r="D3096" s="62"/>
      <c r="E3096" s="62"/>
      <c r="F3096" s="62"/>
      <c r="G3096" s="62"/>
      <c r="H3096" s="62"/>
      <c r="I3096" s="62"/>
      <c r="J3096" s="62"/>
      <c r="K3096" s="62"/>
      <c r="L3096" s="46"/>
      <c r="M3096" s="40"/>
      <c r="O3096" s="40"/>
      <c r="P3096" s="40"/>
      <c r="Q3096" s="40"/>
      <c r="R3096" s="40"/>
      <c r="S3096" s="40"/>
      <c r="T3096" s="40"/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</row>
  </sheetData>
  <sheetProtection sheet="1" autoFilter="0" formatColumns="0" formatRows="0" objects="1" scenarios="1" spinCount="100000" saltValue="nlP8wXY1U2DMmvjuK2HpzIUQqFMBkMBymmfxpTlyzAOSbhorS6jzXsN5IbuO7F5M01cJoqD9PGIexWFwLALB/g==" hashValue="SFyCQFysab1EcnlJdJ+lP/FuLSLnWlNGWSAuadeHwRlM6uf9VClXWn1Ky1I3KQUTiHCxn7/k5ny2+sX+ohbrDQ==" algorithmName="SHA-512" password="CC35"/>
  <autoFilter ref="C120:K30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a přístavba budovy ZUŠ náměstí Míru, Krnov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155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4283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7. 3. 2021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32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35</v>
      </c>
      <c r="E25" s="40"/>
      <c r="F25" s="40"/>
      <c r="G25" s="40"/>
      <c r="H25" s="40"/>
      <c r="I25" s="145" t="s">
        <v>26</v>
      </c>
      <c r="J25" s="135" t="s">
        <v>36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5" t="s">
        <v>28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50"/>
      <c r="B29" s="151"/>
      <c r="C29" s="150"/>
      <c r="D29" s="150"/>
      <c r="E29" s="152" t="s">
        <v>39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ROUND(J91,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ROUND((SUM(BE91:BE150)),  2)</f>
        <v>0</v>
      </c>
      <c r="G35" s="40"/>
      <c r="H35" s="40"/>
      <c r="I35" s="160">
        <v>0.20999999999999999</v>
      </c>
      <c r="J35" s="159">
        <f>ROUND(((SUM(BE91:BE150))*I35),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ROUND((SUM(BF91:BF150)),  2)</f>
        <v>0</v>
      </c>
      <c r="G36" s="40"/>
      <c r="H36" s="40"/>
      <c r="I36" s="160">
        <v>0.14999999999999999</v>
      </c>
      <c r="J36" s="159">
        <f>ROUND(((SUM(BF91:BF150))*I36),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ROUND((SUM(BG91:BG150)),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ROUND((SUM(BH91:BH150)),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ROUND((SUM(BI91:BI150)),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Rekonstrukce a přístavba budovy ZUŠ náměstí Míru, Krnov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01-MAR - Regulace vytápění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parc.č. 341, 344/1, k.ú.opavské předměstí</v>
      </c>
      <c r="G56" s="42"/>
      <c r="H56" s="42"/>
      <c r="I56" s="34" t="s">
        <v>23</v>
      </c>
      <c r="J56" s="74" t="str">
        <f>IF(J14="","",J14)</f>
        <v>7. 3. 2021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Krnov</v>
      </c>
      <c r="G58" s="42"/>
      <c r="H58" s="42"/>
      <c r="I58" s="34" t="s">
        <v>31</v>
      </c>
      <c r="J58" s="38" t="str">
        <f>E23</f>
        <v>Ing. Karel Grygera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Ing. Alena Chmelová, Opava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159</v>
      </c>
      <c r="D61" s="174"/>
      <c r="E61" s="174"/>
      <c r="F61" s="174"/>
      <c r="G61" s="174"/>
      <c r="H61" s="174"/>
      <c r="I61" s="174"/>
      <c r="J61" s="175" t="s">
        <v>160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161</v>
      </c>
    </row>
    <row r="64" s="9" customFormat="1" ht="24.96" customHeight="1">
      <c r="A64" s="9"/>
      <c r="B64" s="177"/>
      <c r="C64" s="178"/>
      <c r="D64" s="179" t="s">
        <v>4284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4285</v>
      </c>
      <c r="E65" s="180"/>
      <c r="F65" s="180"/>
      <c r="G65" s="180"/>
      <c r="H65" s="180"/>
      <c r="I65" s="180"/>
      <c r="J65" s="181">
        <f>J111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4286</v>
      </c>
      <c r="E66" s="180"/>
      <c r="F66" s="180"/>
      <c r="G66" s="180"/>
      <c r="H66" s="180"/>
      <c r="I66" s="180"/>
      <c r="J66" s="181">
        <f>J120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4287</v>
      </c>
      <c r="E67" s="180"/>
      <c r="F67" s="180"/>
      <c r="G67" s="180"/>
      <c r="H67" s="180"/>
      <c r="I67" s="180"/>
      <c r="J67" s="181">
        <f>J131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4288</v>
      </c>
      <c r="E68" s="180"/>
      <c r="F68" s="180"/>
      <c r="G68" s="180"/>
      <c r="H68" s="180"/>
      <c r="I68" s="180"/>
      <c r="J68" s="181">
        <f>J144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4289</v>
      </c>
      <c r="E69" s="180"/>
      <c r="F69" s="180"/>
      <c r="G69" s="180"/>
      <c r="H69" s="180"/>
      <c r="I69" s="180"/>
      <c r="J69" s="181">
        <f>J149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198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Rekonstrukce a přístavba budovy ZUŠ náměstí Míru, Krnov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154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155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156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SO 01-MAR - Regulace vytápění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parc.č. 341, 344/1, k.ú.opavské předměstí</v>
      </c>
      <c r="G85" s="42"/>
      <c r="H85" s="42"/>
      <c r="I85" s="34" t="s">
        <v>23</v>
      </c>
      <c r="J85" s="74" t="str">
        <f>IF(J14="","",J14)</f>
        <v>7. 3. 2021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město Krnov</v>
      </c>
      <c r="G87" s="42"/>
      <c r="H87" s="42"/>
      <c r="I87" s="34" t="s">
        <v>31</v>
      </c>
      <c r="J87" s="38" t="str">
        <f>E23</f>
        <v>Ing. Karel Grygera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29</v>
      </c>
      <c r="D88" s="42"/>
      <c r="E88" s="42"/>
      <c r="F88" s="29" t="str">
        <f>IF(E20="","",E20)</f>
        <v>Vyplň údaj</v>
      </c>
      <c r="G88" s="42"/>
      <c r="H88" s="42"/>
      <c r="I88" s="34" t="s">
        <v>35</v>
      </c>
      <c r="J88" s="38" t="str">
        <f>E26</f>
        <v>Ing. Alena Chmelová, Opava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8"/>
      <c r="B90" s="189"/>
      <c r="C90" s="190" t="s">
        <v>199</v>
      </c>
      <c r="D90" s="191" t="s">
        <v>59</v>
      </c>
      <c r="E90" s="191" t="s">
        <v>55</v>
      </c>
      <c r="F90" s="191" t="s">
        <v>56</v>
      </c>
      <c r="G90" s="191" t="s">
        <v>200</v>
      </c>
      <c r="H90" s="191" t="s">
        <v>201</v>
      </c>
      <c r="I90" s="191" t="s">
        <v>202</v>
      </c>
      <c r="J90" s="191" t="s">
        <v>160</v>
      </c>
      <c r="K90" s="192" t="s">
        <v>203</v>
      </c>
      <c r="L90" s="193"/>
      <c r="M90" s="94" t="s">
        <v>19</v>
      </c>
      <c r="N90" s="95" t="s">
        <v>44</v>
      </c>
      <c r="O90" s="95" t="s">
        <v>204</v>
      </c>
      <c r="P90" s="95" t="s">
        <v>205</v>
      </c>
      <c r="Q90" s="95" t="s">
        <v>206</v>
      </c>
      <c r="R90" s="95" t="s">
        <v>207</v>
      </c>
      <c r="S90" s="95" t="s">
        <v>208</v>
      </c>
      <c r="T90" s="96" t="s">
        <v>209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0"/>
      <c r="B91" s="41"/>
      <c r="C91" s="101" t="s">
        <v>210</v>
      </c>
      <c r="D91" s="42"/>
      <c r="E91" s="42"/>
      <c r="F91" s="42"/>
      <c r="G91" s="42"/>
      <c r="H91" s="42"/>
      <c r="I91" s="42"/>
      <c r="J91" s="194">
        <f>BK91</f>
        <v>0</v>
      </c>
      <c r="K91" s="42"/>
      <c r="L91" s="46"/>
      <c r="M91" s="97"/>
      <c r="N91" s="195"/>
      <c r="O91" s="98"/>
      <c r="P91" s="196">
        <f>P92+P111+P120+P131+P144+P149</f>
        <v>0</v>
      </c>
      <c r="Q91" s="98"/>
      <c r="R91" s="196">
        <f>R92+R111+R120+R131+R144+R149</f>
        <v>0</v>
      </c>
      <c r="S91" s="98"/>
      <c r="T91" s="197">
        <f>T92+T111+T120+T131+T144+T149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73</v>
      </c>
      <c r="AU91" s="19" t="s">
        <v>161</v>
      </c>
      <c r="BK91" s="198">
        <f>BK92+BK111+BK120+BK131+BK144+BK149</f>
        <v>0</v>
      </c>
    </row>
    <row r="92" s="12" customFormat="1" ht="25.92" customHeight="1">
      <c r="A92" s="12"/>
      <c r="B92" s="199"/>
      <c r="C92" s="200"/>
      <c r="D92" s="201" t="s">
        <v>73</v>
      </c>
      <c r="E92" s="202" t="s">
        <v>4290</v>
      </c>
      <c r="F92" s="202" t="s">
        <v>4291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SUM(P93:P110)</f>
        <v>0</v>
      </c>
      <c r="Q92" s="207"/>
      <c r="R92" s="208">
        <f>SUM(R93:R110)</f>
        <v>0</v>
      </c>
      <c r="S92" s="207"/>
      <c r="T92" s="209">
        <f>SUM(T93:T110)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81</v>
      </c>
      <c r="AT92" s="211" t="s">
        <v>73</v>
      </c>
      <c r="AU92" s="211" t="s">
        <v>74</v>
      </c>
      <c r="AY92" s="210" t="s">
        <v>213</v>
      </c>
      <c r="BK92" s="212">
        <f>SUM(BK93:BK110)</f>
        <v>0</v>
      </c>
    </row>
    <row r="93" s="2" customFormat="1" ht="16.5" customHeight="1">
      <c r="A93" s="40"/>
      <c r="B93" s="41"/>
      <c r="C93" s="215" t="s">
        <v>81</v>
      </c>
      <c r="D93" s="215" t="s">
        <v>215</v>
      </c>
      <c r="E93" s="216" t="s">
        <v>4292</v>
      </c>
      <c r="F93" s="217" t="s">
        <v>4293</v>
      </c>
      <c r="G93" s="218" t="s">
        <v>338</v>
      </c>
      <c r="H93" s="219">
        <v>960</v>
      </c>
      <c r="I93" s="220"/>
      <c r="J93" s="221">
        <f>ROUND(I93*H93,2)</f>
        <v>0</v>
      </c>
      <c r="K93" s="217" t="s">
        <v>19</v>
      </c>
      <c r="L93" s="46"/>
      <c r="M93" s="222" t="s">
        <v>19</v>
      </c>
      <c r="N93" s="223" t="s">
        <v>45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309</v>
      </c>
      <c r="AT93" s="226" t="s">
        <v>215</v>
      </c>
      <c r="AU93" s="226" t="s">
        <v>81</v>
      </c>
      <c r="AY93" s="19" t="s">
        <v>213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81</v>
      </c>
      <c r="BK93" s="227">
        <f>ROUND(I93*H93,2)</f>
        <v>0</v>
      </c>
      <c r="BL93" s="19" t="s">
        <v>309</v>
      </c>
      <c r="BM93" s="226" t="s">
        <v>4294</v>
      </c>
    </row>
    <row r="94" s="2" customFormat="1" ht="16.5" customHeight="1">
      <c r="A94" s="40"/>
      <c r="B94" s="41"/>
      <c r="C94" s="215" t="s">
        <v>83</v>
      </c>
      <c r="D94" s="215" t="s">
        <v>215</v>
      </c>
      <c r="E94" s="216" t="s">
        <v>4295</v>
      </c>
      <c r="F94" s="217" t="s">
        <v>4296</v>
      </c>
      <c r="G94" s="218" t="s">
        <v>338</v>
      </c>
      <c r="H94" s="219">
        <v>850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45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309</v>
      </c>
      <c r="AT94" s="226" t="s">
        <v>215</v>
      </c>
      <c r="AU94" s="226" t="s">
        <v>81</v>
      </c>
      <c r="AY94" s="19" t="s">
        <v>213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81</v>
      </c>
      <c r="BK94" s="227">
        <f>ROUND(I94*H94,2)</f>
        <v>0</v>
      </c>
      <c r="BL94" s="19" t="s">
        <v>309</v>
      </c>
      <c r="BM94" s="226" t="s">
        <v>4297</v>
      </c>
    </row>
    <row r="95" s="2" customFormat="1" ht="16.5" customHeight="1">
      <c r="A95" s="40"/>
      <c r="B95" s="41"/>
      <c r="C95" s="215" t="s">
        <v>106</v>
      </c>
      <c r="D95" s="215" t="s">
        <v>215</v>
      </c>
      <c r="E95" s="216" t="s">
        <v>4298</v>
      </c>
      <c r="F95" s="217" t="s">
        <v>4299</v>
      </c>
      <c r="G95" s="218" t="s">
        <v>338</v>
      </c>
      <c r="H95" s="219">
        <v>290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45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309</v>
      </c>
      <c r="AT95" s="226" t="s">
        <v>215</v>
      </c>
      <c r="AU95" s="226" t="s">
        <v>81</v>
      </c>
      <c r="AY95" s="19" t="s">
        <v>213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81</v>
      </c>
      <c r="BK95" s="227">
        <f>ROUND(I95*H95,2)</f>
        <v>0</v>
      </c>
      <c r="BL95" s="19" t="s">
        <v>309</v>
      </c>
      <c r="BM95" s="226" t="s">
        <v>4300</v>
      </c>
    </row>
    <row r="96" s="2" customFormat="1" ht="16.5" customHeight="1">
      <c r="A96" s="40"/>
      <c r="B96" s="41"/>
      <c r="C96" s="215" t="s">
        <v>220</v>
      </c>
      <c r="D96" s="215" t="s">
        <v>215</v>
      </c>
      <c r="E96" s="216" t="s">
        <v>4301</v>
      </c>
      <c r="F96" s="217" t="s">
        <v>4302</v>
      </c>
      <c r="G96" s="218" t="s">
        <v>4066</v>
      </c>
      <c r="H96" s="219">
        <v>127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45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309</v>
      </c>
      <c r="AT96" s="226" t="s">
        <v>215</v>
      </c>
      <c r="AU96" s="226" t="s">
        <v>81</v>
      </c>
      <c r="AY96" s="19" t="s">
        <v>213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81</v>
      </c>
      <c r="BK96" s="227">
        <f>ROUND(I96*H96,2)</f>
        <v>0</v>
      </c>
      <c r="BL96" s="19" t="s">
        <v>309</v>
      </c>
      <c r="BM96" s="226" t="s">
        <v>4303</v>
      </c>
    </row>
    <row r="97" s="2" customFormat="1" ht="16.5" customHeight="1">
      <c r="A97" s="40"/>
      <c r="B97" s="41"/>
      <c r="C97" s="215" t="s">
        <v>243</v>
      </c>
      <c r="D97" s="215" t="s">
        <v>215</v>
      </c>
      <c r="E97" s="216" t="s">
        <v>4304</v>
      </c>
      <c r="F97" s="217" t="s">
        <v>4305</v>
      </c>
      <c r="G97" s="218" t="s">
        <v>4066</v>
      </c>
      <c r="H97" s="219">
        <v>89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45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309</v>
      </c>
      <c r="AT97" s="226" t="s">
        <v>215</v>
      </c>
      <c r="AU97" s="226" t="s">
        <v>81</v>
      </c>
      <c r="AY97" s="19" t="s">
        <v>213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81</v>
      </c>
      <c r="BK97" s="227">
        <f>ROUND(I97*H97,2)</f>
        <v>0</v>
      </c>
      <c r="BL97" s="19" t="s">
        <v>309</v>
      </c>
      <c r="BM97" s="226" t="s">
        <v>4306</v>
      </c>
    </row>
    <row r="98" s="2" customFormat="1" ht="16.5" customHeight="1">
      <c r="A98" s="40"/>
      <c r="B98" s="41"/>
      <c r="C98" s="215" t="s">
        <v>248</v>
      </c>
      <c r="D98" s="215" t="s">
        <v>215</v>
      </c>
      <c r="E98" s="216" t="s">
        <v>4307</v>
      </c>
      <c r="F98" s="217" t="s">
        <v>4308</v>
      </c>
      <c r="G98" s="218" t="s">
        <v>4309</v>
      </c>
      <c r="H98" s="219">
        <v>127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45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309</v>
      </c>
      <c r="AT98" s="226" t="s">
        <v>215</v>
      </c>
      <c r="AU98" s="226" t="s">
        <v>81</v>
      </c>
      <c r="AY98" s="19" t="s">
        <v>213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81</v>
      </c>
      <c r="BK98" s="227">
        <f>ROUND(I98*H98,2)</f>
        <v>0</v>
      </c>
      <c r="BL98" s="19" t="s">
        <v>309</v>
      </c>
      <c r="BM98" s="226" t="s">
        <v>4310</v>
      </c>
    </row>
    <row r="99" s="2" customFormat="1" ht="16.5" customHeight="1">
      <c r="A99" s="40"/>
      <c r="B99" s="41"/>
      <c r="C99" s="215" t="s">
        <v>253</v>
      </c>
      <c r="D99" s="215" t="s">
        <v>215</v>
      </c>
      <c r="E99" s="216" t="s">
        <v>4311</v>
      </c>
      <c r="F99" s="217" t="s">
        <v>4312</v>
      </c>
      <c r="G99" s="218" t="s">
        <v>4066</v>
      </c>
      <c r="H99" s="219">
        <v>4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45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309</v>
      </c>
      <c r="AT99" s="226" t="s">
        <v>215</v>
      </c>
      <c r="AU99" s="226" t="s">
        <v>81</v>
      </c>
      <c r="AY99" s="19" t="s">
        <v>213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81</v>
      </c>
      <c r="BK99" s="227">
        <f>ROUND(I99*H99,2)</f>
        <v>0</v>
      </c>
      <c r="BL99" s="19" t="s">
        <v>309</v>
      </c>
      <c r="BM99" s="226" t="s">
        <v>4313</v>
      </c>
    </row>
    <row r="100" s="2" customFormat="1" ht="16.5" customHeight="1">
      <c r="A100" s="40"/>
      <c r="B100" s="41"/>
      <c r="C100" s="215" t="s">
        <v>257</v>
      </c>
      <c r="D100" s="215" t="s">
        <v>215</v>
      </c>
      <c r="E100" s="216" t="s">
        <v>4314</v>
      </c>
      <c r="F100" s="217" t="s">
        <v>4315</v>
      </c>
      <c r="G100" s="218" t="s">
        <v>4066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45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309</v>
      </c>
      <c r="AT100" s="226" t="s">
        <v>215</v>
      </c>
      <c r="AU100" s="226" t="s">
        <v>81</v>
      </c>
      <c r="AY100" s="19" t="s">
        <v>213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81</v>
      </c>
      <c r="BK100" s="227">
        <f>ROUND(I100*H100,2)</f>
        <v>0</v>
      </c>
      <c r="BL100" s="19" t="s">
        <v>309</v>
      </c>
      <c r="BM100" s="226" t="s">
        <v>4316</v>
      </c>
    </row>
    <row r="101" s="2" customFormat="1" ht="16.5" customHeight="1">
      <c r="A101" s="40"/>
      <c r="B101" s="41"/>
      <c r="C101" s="215" t="s">
        <v>261</v>
      </c>
      <c r="D101" s="215" t="s">
        <v>215</v>
      </c>
      <c r="E101" s="216" t="s">
        <v>4317</v>
      </c>
      <c r="F101" s="217" t="s">
        <v>4318</v>
      </c>
      <c r="G101" s="218" t="s">
        <v>338</v>
      </c>
      <c r="H101" s="219">
        <v>1460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45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309</v>
      </c>
      <c r="AT101" s="226" t="s">
        <v>215</v>
      </c>
      <c r="AU101" s="226" t="s">
        <v>81</v>
      </c>
      <c r="AY101" s="19" t="s">
        <v>213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81</v>
      </c>
      <c r="BK101" s="227">
        <f>ROUND(I101*H101,2)</f>
        <v>0</v>
      </c>
      <c r="BL101" s="19" t="s">
        <v>309</v>
      </c>
      <c r="BM101" s="226" t="s">
        <v>4319</v>
      </c>
    </row>
    <row r="102" s="2" customFormat="1" ht="16.5" customHeight="1">
      <c r="A102" s="40"/>
      <c r="B102" s="41"/>
      <c r="C102" s="215" t="s">
        <v>267</v>
      </c>
      <c r="D102" s="215" t="s">
        <v>215</v>
      </c>
      <c r="E102" s="216" t="s">
        <v>4320</v>
      </c>
      <c r="F102" s="217" t="s">
        <v>4321</v>
      </c>
      <c r="G102" s="218" t="s">
        <v>338</v>
      </c>
      <c r="H102" s="219">
        <v>2960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45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309</v>
      </c>
      <c r="AT102" s="226" t="s">
        <v>215</v>
      </c>
      <c r="AU102" s="226" t="s">
        <v>81</v>
      </c>
      <c r="AY102" s="19" t="s">
        <v>213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81</v>
      </c>
      <c r="BK102" s="227">
        <f>ROUND(I102*H102,2)</f>
        <v>0</v>
      </c>
      <c r="BL102" s="19" t="s">
        <v>309</v>
      </c>
      <c r="BM102" s="226" t="s">
        <v>4322</v>
      </c>
    </row>
    <row r="103" s="2" customFormat="1" ht="16.5" customHeight="1">
      <c r="A103" s="40"/>
      <c r="B103" s="41"/>
      <c r="C103" s="215" t="s">
        <v>274</v>
      </c>
      <c r="D103" s="215" t="s">
        <v>215</v>
      </c>
      <c r="E103" s="216" t="s">
        <v>4323</v>
      </c>
      <c r="F103" s="217" t="s">
        <v>4324</v>
      </c>
      <c r="G103" s="218" t="s">
        <v>338</v>
      </c>
      <c r="H103" s="219">
        <v>235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45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309</v>
      </c>
      <c r="AT103" s="226" t="s">
        <v>215</v>
      </c>
      <c r="AU103" s="226" t="s">
        <v>81</v>
      </c>
      <c r="AY103" s="19" t="s">
        <v>213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81</v>
      </c>
      <c r="BK103" s="227">
        <f>ROUND(I103*H103,2)</f>
        <v>0</v>
      </c>
      <c r="BL103" s="19" t="s">
        <v>309</v>
      </c>
      <c r="BM103" s="226" t="s">
        <v>4325</v>
      </c>
    </row>
    <row r="104" s="2" customFormat="1" ht="16.5" customHeight="1">
      <c r="A104" s="40"/>
      <c r="B104" s="41"/>
      <c r="C104" s="215" t="s">
        <v>279</v>
      </c>
      <c r="D104" s="215" t="s">
        <v>215</v>
      </c>
      <c r="E104" s="216" t="s">
        <v>4326</v>
      </c>
      <c r="F104" s="217" t="s">
        <v>4327</v>
      </c>
      <c r="G104" s="218" t="s">
        <v>338</v>
      </c>
      <c r="H104" s="219">
        <v>40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45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309</v>
      </c>
      <c r="AT104" s="226" t="s">
        <v>215</v>
      </c>
      <c r="AU104" s="226" t="s">
        <v>81</v>
      </c>
      <c r="AY104" s="19" t="s">
        <v>213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81</v>
      </c>
      <c r="BK104" s="227">
        <f>ROUND(I104*H104,2)</f>
        <v>0</v>
      </c>
      <c r="BL104" s="19" t="s">
        <v>309</v>
      </c>
      <c r="BM104" s="226" t="s">
        <v>4328</v>
      </c>
    </row>
    <row r="105" s="2" customFormat="1" ht="16.5" customHeight="1">
      <c r="A105" s="40"/>
      <c r="B105" s="41"/>
      <c r="C105" s="215" t="s">
        <v>285</v>
      </c>
      <c r="D105" s="215" t="s">
        <v>215</v>
      </c>
      <c r="E105" s="216" t="s">
        <v>4329</v>
      </c>
      <c r="F105" s="217" t="s">
        <v>4330</v>
      </c>
      <c r="G105" s="218" t="s">
        <v>338</v>
      </c>
      <c r="H105" s="219">
        <v>50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45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309</v>
      </c>
      <c r="AT105" s="226" t="s">
        <v>215</v>
      </c>
      <c r="AU105" s="226" t="s">
        <v>81</v>
      </c>
      <c r="AY105" s="19" t="s">
        <v>213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81</v>
      </c>
      <c r="BK105" s="227">
        <f>ROUND(I105*H105,2)</f>
        <v>0</v>
      </c>
      <c r="BL105" s="19" t="s">
        <v>309</v>
      </c>
      <c r="BM105" s="226" t="s">
        <v>4331</v>
      </c>
    </row>
    <row r="106" s="2" customFormat="1" ht="16.5" customHeight="1">
      <c r="A106" s="40"/>
      <c r="B106" s="41"/>
      <c r="C106" s="215" t="s">
        <v>291</v>
      </c>
      <c r="D106" s="215" t="s">
        <v>215</v>
      </c>
      <c r="E106" s="216" t="s">
        <v>4332</v>
      </c>
      <c r="F106" s="217" t="s">
        <v>4333</v>
      </c>
      <c r="G106" s="218" t="s">
        <v>4066</v>
      </c>
      <c r="H106" s="219">
        <v>76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309</v>
      </c>
      <c r="AT106" s="226" t="s">
        <v>215</v>
      </c>
      <c r="AU106" s="226" t="s">
        <v>81</v>
      </c>
      <c r="AY106" s="19" t="s">
        <v>213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81</v>
      </c>
      <c r="BK106" s="227">
        <f>ROUND(I106*H106,2)</f>
        <v>0</v>
      </c>
      <c r="BL106" s="19" t="s">
        <v>309</v>
      </c>
      <c r="BM106" s="226" t="s">
        <v>4334</v>
      </c>
    </row>
    <row r="107" s="2" customFormat="1" ht="16.5" customHeight="1">
      <c r="A107" s="40"/>
      <c r="B107" s="41"/>
      <c r="C107" s="215" t="s">
        <v>8</v>
      </c>
      <c r="D107" s="215" t="s">
        <v>215</v>
      </c>
      <c r="E107" s="216" t="s">
        <v>4335</v>
      </c>
      <c r="F107" s="217" t="s">
        <v>4336</v>
      </c>
      <c r="G107" s="218" t="s">
        <v>4066</v>
      </c>
      <c r="H107" s="219">
        <v>4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45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309</v>
      </c>
      <c r="AT107" s="226" t="s">
        <v>215</v>
      </c>
      <c r="AU107" s="226" t="s">
        <v>81</v>
      </c>
      <c r="AY107" s="19" t="s">
        <v>213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81</v>
      </c>
      <c r="BK107" s="227">
        <f>ROUND(I107*H107,2)</f>
        <v>0</v>
      </c>
      <c r="BL107" s="19" t="s">
        <v>309</v>
      </c>
      <c r="BM107" s="226" t="s">
        <v>4337</v>
      </c>
    </row>
    <row r="108" s="2" customFormat="1" ht="16.5" customHeight="1">
      <c r="A108" s="40"/>
      <c r="B108" s="41"/>
      <c r="C108" s="215" t="s">
        <v>309</v>
      </c>
      <c r="D108" s="215" t="s">
        <v>215</v>
      </c>
      <c r="E108" s="216" t="s">
        <v>4338</v>
      </c>
      <c r="F108" s="217" t="s">
        <v>4339</v>
      </c>
      <c r="G108" s="218" t="s">
        <v>4066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45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309</v>
      </c>
      <c r="AT108" s="226" t="s">
        <v>215</v>
      </c>
      <c r="AU108" s="226" t="s">
        <v>81</v>
      </c>
      <c r="AY108" s="19" t="s">
        <v>213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81</v>
      </c>
      <c r="BK108" s="227">
        <f>ROUND(I108*H108,2)</f>
        <v>0</v>
      </c>
      <c r="BL108" s="19" t="s">
        <v>309</v>
      </c>
      <c r="BM108" s="226" t="s">
        <v>4340</v>
      </c>
    </row>
    <row r="109" s="2" customFormat="1" ht="16.5" customHeight="1">
      <c r="A109" s="40"/>
      <c r="B109" s="41"/>
      <c r="C109" s="215" t="s">
        <v>315</v>
      </c>
      <c r="D109" s="215" t="s">
        <v>215</v>
      </c>
      <c r="E109" s="216" t="s">
        <v>4341</v>
      </c>
      <c r="F109" s="217" t="s">
        <v>4342</v>
      </c>
      <c r="G109" s="218" t="s">
        <v>4066</v>
      </c>
      <c r="H109" s="219">
        <v>127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45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309</v>
      </c>
      <c r="AT109" s="226" t="s">
        <v>215</v>
      </c>
      <c r="AU109" s="226" t="s">
        <v>81</v>
      </c>
      <c r="AY109" s="19" t="s">
        <v>213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81</v>
      </c>
      <c r="BK109" s="227">
        <f>ROUND(I109*H109,2)</f>
        <v>0</v>
      </c>
      <c r="BL109" s="19" t="s">
        <v>309</v>
      </c>
      <c r="BM109" s="226" t="s">
        <v>4343</v>
      </c>
    </row>
    <row r="110" s="2" customFormat="1" ht="16.5" customHeight="1">
      <c r="A110" s="40"/>
      <c r="B110" s="41"/>
      <c r="C110" s="215" t="s">
        <v>321</v>
      </c>
      <c r="D110" s="215" t="s">
        <v>215</v>
      </c>
      <c r="E110" s="216" t="s">
        <v>4344</v>
      </c>
      <c r="F110" s="217" t="s">
        <v>4345</v>
      </c>
      <c r="G110" s="218" t="s">
        <v>338</v>
      </c>
      <c r="H110" s="219">
        <v>2100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45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309</v>
      </c>
      <c r="AT110" s="226" t="s">
        <v>215</v>
      </c>
      <c r="AU110" s="226" t="s">
        <v>81</v>
      </c>
      <c r="AY110" s="19" t="s">
        <v>213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81</v>
      </c>
      <c r="BK110" s="227">
        <f>ROUND(I110*H110,2)</f>
        <v>0</v>
      </c>
      <c r="BL110" s="19" t="s">
        <v>309</v>
      </c>
      <c r="BM110" s="226" t="s">
        <v>4346</v>
      </c>
    </row>
    <row r="111" s="12" customFormat="1" ht="25.92" customHeight="1">
      <c r="A111" s="12"/>
      <c r="B111" s="199"/>
      <c r="C111" s="200"/>
      <c r="D111" s="201" t="s">
        <v>73</v>
      </c>
      <c r="E111" s="202" t="s">
        <v>4347</v>
      </c>
      <c r="F111" s="202" t="s">
        <v>4348</v>
      </c>
      <c r="G111" s="200"/>
      <c r="H111" s="200"/>
      <c r="I111" s="203"/>
      <c r="J111" s="204">
        <f>BK111</f>
        <v>0</v>
      </c>
      <c r="K111" s="200"/>
      <c r="L111" s="205"/>
      <c r="M111" s="206"/>
      <c r="N111" s="207"/>
      <c r="O111" s="207"/>
      <c r="P111" s="208">
        <f>SUM(P112:P119)</f>
        <v>0</v>
      </c>
      <c r="Q111" s="207"/>
      <c r="R111" s="208">
        <f>SUM(R112:R119)</f>
        <v>0</v>
      </c>
      <c r="S111" s="207"/>
      <c r="T111" s="209">
        <f>SUM(T112:T119)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0" t="s">
        <v>81</v>
      </c>
      <c r="AT111" s="211" t="s">
        <v>73</v>
      </c>
      <c r="AU111" s="211" t="s">
        <v>74</v>
      </c>
      <c r="AY111" s="210" t="s">
        <v>213</v>
      </c>
      <c r="BK111" s="212">
        <f>SUM(BK112:BK119)</f>
        <v>0</v>
      </c>
    </row>
    <row r="112" s="2" customFormat="1" ht="16.5" customHeight="1">
      <c r="A112" s="40"/>
      <c r="B112" s="41"/>
      <c r="C112" s="215" t="s">
        <v>324</v>
      </c>
      <c r="D112" s="215" t="s">
        <v>215</v>
      </c>
      <c r="E112" s="216" t="s">
        <v>4349</v>
      </c>
      <c r="F112" s="217" t="s">
        <v>4350</v>
      </c>
      <c r="G112" s="218" t="s">
        <v>4066</v>
      </c>
      <c r="H112" s="219">
        <v>127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45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309</v>
      </c>
      <c r="AT112" s="226" t="s">
        <v>215</v>
      </c>
      <c r="AU112" s="226" t="s">
        <v>81</v>
      </c>
      <c r="AY112" s="19" t="s">
        <v>213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81</v>
      </c>
      <c r="BK112" s="227">
        <f>ROUND(I112*H112,2)</f>
        <v>0</v>
      </c>
      <c r="BL112" s="19" t="s">
        <v>309</v>
      </c>
      <c r="BM112" s="226" t="s">
        <v>4351</v>
      </c>
    </row>
    <row r="113" s="2" customFormat="1" ht="16.5" customHeight="1">
      <c r="A113" s="40"/>
      <c r="B113" s="41"/>
      <c r="C113" s="215" t="s">
        <v>330</v>
      </c>
      <c r="D113" s="215" t="s">
        <v>215</v>
      </c>
      <c r="E113" s="216" t="s">
        <v>4352</v>
      </c>
      <c r="F113" s="217" t="s">
        <v>4353</v>
      </c>
      <c r="G113" s="218" t="s">
        <v>4066</v>
      </c>
      <c r="H113" s="219">
        <v>1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45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309</v>
      </c>
      <c r="AT113" s="226" t="s">
        <v>215</v>
      </c>
      <c r="AU113" s="226" t="s">
        <v>81</v>
      </c>
      <c r="AY113" s="19" t="s">
        <v>213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81</v>
      </c>
      <c r="BK113" s="227">
        <f>ROUND(I113*H113,2)</f>
        <v>0</v>
      </c>
      <c r="BL113" s="19" t="s">
        <v>309</v>
      </c>
      <c r="BM113" s="226" t="s">
        <v>4354</v>
      </c>
    </row>
    <row r="114" s="2" customFormat="1" ht="16.5" customHeight="1">
      <c r="A114" s="40"/>
      <c r="B114" s="41"/>
      <c r="C114" s="215" t="s">
        <v>7</v>
      </c>
      <c r="D114" s="215" t="s">
        <v>215</v>
      </c>
      <c r="E114" s="216" t="s">
        <v>4355</v>
      </c>
      <c r="F114" s="217" t="s">
        <v>4356</v>
      </c>
      <c r="G114" s="218" t="s">
        <v>4066</v>
      </c>
      <c r="H114" s="219">
        <v>1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45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309</v>
      </c>
      <c r="AT114" s="226" t="s">
        <v>215</v>
      </c>
      <c r="AU114" s="226" t="s">
        <v>81</v>
      </c>
      <c r="AY114" s="19" t="s">
        <v>213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81</v>
      </c>
      <c r="BK114" s="227">
        <f>ROUND(I114*H114,2)</f>
        <v>0</v>
      </c>
      <c r="BL114" s="19" t="s">
        <v>309</v>
      </c>
      <c r="BM114" s="226" t="s">
        <v>4357</v>
      </c>
    </row>
    <row r="115" s="2" customFormat="1" ht="16.5" customHeight="1">
      <c r="A115" s="40"/>
      <c r="B115" s="41"/>
      <c r="C115" s="215" t="s">
        <v>342</v>
      </c>
      <c r="D115" s="215" t="s">
        <v>215</v>
      </c>
      <c r="E115" s="216" t="s">
        <v>4358</v>
      </c>
      <c r="F115" s="217" t="s">
        <v>4359</v>
      </c>
      <c r="G115" s="218" t="s">
        <v>4066</v>
      </c>
      <c r="H115" s="219">
        <v>1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45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309</v>
      </c>
      <c r="AT115" s="226" t="s">
        <v>215</v>
      </c>
      <c r="AU115" s="226" t="s">
        <v>81</v>
      </c>
      <c r="AY115" s="19" t="s">
        <v>213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81</v>
      </c>
      <c r="BK115" s="227">
        <f>ROUND(I115*H115,2)</f>
        <v>0</v>
      </c>
      <c r="BL115" s="19" t="s">
        <v>309</v>
      </c>
      <c r="BM115" s="226" t="s">
        <v>4360</v>
      </c>
    </row>
    <row r="116" s="2" customFormat="1" ht="16.5" customHeight="1">
      <c r="A116" s="40"/>
      <c r="B116" s="41"/>
      <c r="C116" s="215" t="s">
        <v>347</v>
      </c>
      <c r="D116" s="215" t="s">
        <v>215</v>
      </c>
      <c r="E116" s="216" t="s">
        <v>4361</v>
      </c>
      <c r="F116" s="217" t="s">
        <v>4362</v>
      </c>
      <c r="G116" s="218" t="s">
        <v>4066</v>
      </c>
      <c r="H116" s="219">
        <v>38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45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309</v>
      </c>
      <c r="AT116" s="226" t="s">
        <v>215</v>
      </c>
      <c r="AU116" s="226" t="s">
        <v>81</v>
      </c>
      <c r="AY116" s="19" t="s">
        <v>213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81</v>
      </c>
      <c r="BK116" s="227">
        <f>ROUND(I116*H116,2)</f>
        <v>0</v>
      </c>
      <c r="BL116" s="19" t="s">
        <v>309</v>
      </c>
      <c r="BM116" s="226" t="s">
        <v>4363</v>
      </c>
    </row>
    <row r="117" s="2" customFormat="1" ht="16.5" customHeight="1">
      <c r="A117" s="40"/>
      <c r="B117" s="41"/>
      <c r="C117" s="215" t="s">
        <v>352</v>
      </c>
      <c r="D117" s="215" t="s">
        <v>215</v>
      </c>
      <c r="E117" s="216" t="s">
        <v>4364</v>
      </c>
      <c r="F117" s="217" t="s">
        <v>4365</v>
      </c>
      <c r="G117" s="218" t="s">
        <v>4066</v>
      </c>
      <c r="H117" s="219">
        <v>2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45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309</v>
      </c>
      <c r="AT117" s="226" t="s">
        <v>215</v>
      </c>
      <c r="AU117" s="226" t="s">
        <v>81</v>
      </c>
      <c r="AY117" s="19" t="s">
        <v>213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81</v>
      </c>
      <c r="BK117" s="227">
        <f>ROUND(I117*H117,2)</f>
        <v>0</v>
      </c>
      <c r="BL117" s="19" t="s">
        <v>309</v>
      </c>
      <c r="BM117" s="226" t="s">
        <v>4366</v>
      </c>
    </row>
    <row r="118" s="2" customFormat="1" ht="16.5" customHeight="1">
      <c r="A118" s="40"/>
      <c r="B118" s="41"/>
      <c r="C118" s="215" t="s">
        <v>359</v>
      </c>
      <c r="D118" s="215" t="s">
        <v>215</v>
      </c>
      <c r="E118" s="216" t="s">
        <v>4367</v>
      </c>
      <c r="F118" s="217" t="s">
        <v>4368</v>
      </c>
      <c r="G118" s="218" t="s">
        <v>4066</v>
      </c>
      <c r="H118" s="219">
        <v>2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45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309</v>
      </c>
      <c r="AT118" s="226" t="s">
        <v>215</v>
      </c>
      <c r="AU118" s="226" t="s">
        <v>81</v>
      </c>
      <c r="AY118" s="19" t="s">
        <v>213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81</v>
      </c>
      <c r="BK118" s="227">
        <f>ROUND(I118*H118,2)</f>
        <v>0</v>
      </c>
      <c r="BL118" s="19" t="s">
        <v>309</v>
      </c>
      <c r="BM118" s="226" t="s">
        <v>4369</v>
      </c>
    </row>
    <row r="119" s="2" customFormat="1" ht="16.5" customHeight="1">
      <c r="A119" s="40"/>
      <c r="B119" s="41"/>
      <c r="C119" s="215" t="s">
        <v>364</v>
      </c>
      <c r="D119" s="215" t="s">
        <v>215</v>
      </c>
      <c r="E119" s="216" t="s">
        <v>4370</v>
      </c>
      <c r="F119" s="217" t="s">
        <v>4371</v>
      </c>
      <c r="G119" s="218" t="s">
        <v>4066</v>
      </c>
      <c r="H119" s="219">
        <v>89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45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309</v>
      </c>
      <c r="AT119" s="226" t="s">
        <v>215</v>
      </c>
      <c r="AU119" s="226" t="s">
        <v>81</v>
      </c>
      <c r="AY119" s="19" t="s">
        <v>213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81</v>
      </c>
      <c r="BK119" s="227">
        <f>ROUND(I119*H119,2)</f>
        <v>0</v>
      </c>
      <c r="BL119" s="19" t="s">
        <v>309</v>
      </c>
      <c r="BM119" s="226" t="s">
        <v>4372</v>
      </c>
    </row>
    <row r="120" s="12" customFormat="1" ht="25.92" customHeight="1">
      <c r="A120" s="12"/>
      <c r="B120" s="199"/>
      <c r="C120" s="200"/>
      <c r="D120" s="201" t="s">
        <v>73</v>
      </c>
      <c r="E120" s="202" t="s">
        <v>4373</v>
      </c>
      <c r="F120" s="202" t="s">
        <v>4374</v>
      </c>
      <c r="G120" s="200"/>
      <c r="H120" s="200"/>
      <c r="I120" s="203"/>
      <c r="J120" s="204">
        <f>BK120</f>
        <v>0</v>
      </c>
      <c r="K120" s="200"/>
      <c r="L120" s="205"/>
      <c r="M120" s="206"/>
      <c r="N120" s="207"/>
      <c r="O120" s="207"/>
      <c r="P120" s="208">
        <f>SUM(P121:P130)</f>
        <v>0</v>
      </c>
      <c r="Q120" s="207"/>
      <c r="R120" s="208">
        <f>SUM(R121:R130)</f>
        <v>0</v>
      </c>
      <c r="S120" s="207"/>
      <c r="T120" s="209">
        <f>SUM(T121:T130)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81</v>
      </c>
      <c r="AT120" s="211" t="s">
        <v>73</v>
      </c>
      <c r="AU120" s="211" t="s">
        <v>74</v>
      </c>
      <c r="AY120" s="210" t="s">
        <v>213</v>
      </c>
      <c r="BK120" s="212">
        <f>SUM(BK121:BK130)</f>
        <v>0</v>
      </c>
    </row>
    <row r="121" s="2" customFormat="1" ht="16.5" customHeight="1">
      <c r="A121" s="40"/>
      <c r="B121" s="41"/>
      <c r="C121" s="215" t="s">
        <v>369</v>
      </c>
      <c r="D121" s="215" t="s">
        <v>215</v>
      </c>
      <c r="E121" s="216" t="s">
        <v>4375</v>
      </c>
      <c r="F121" s="217" t="s">
        <v>4376</v>
      </c>
      <c r="G121" s="218" t="s">
        <v>4309</v>
      </c>
      <c r="H121" s="219">
        <v>89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45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309</v>
      </c>
      <c r="AT121" s="226" t="s">
        <v>215</v>
      </c>
      <c r="AU121" s="226" t="s">
        <v>81</v>
      </c>
      <c r="AY121" s="19" t="s">
        <v>213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81</v>
      </c>
      <c r="BK121" s="227">
        <f>ROUND(I121*H121,2)</f>
        <v>0</v>
      </c>
      <c r="BL121" s="19" t="s">
        <v>309</v>
      </c>
      <c r="BM121" s="226" t="s">
        <v>4377</v>
      </c>
    </row>
    <row r="122" s="2" customFormat="1" ht="16.5" customHeight="1">
      <c r="A122" s="40"/>
      <c r="B122" s="41"/>
      <c r="C122" s="215" t="s">
        <v>377</v>
      </c>
      <c r="D122" s="215" t="s">
        <v>215</v>
      </c>
      <c r="E122" s="216" t="s">
        <v>4378</v>
      </c>
      <c r="F122" s="217" t="s">
        <v>4379</v>
      </c>
      <c r="G122" s="218" t="s">
        <v>310</v>
      </c>
      <c r="H122" s="219">
        <v>40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45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309</v>
      </c>
      <c r="AT122" s="226" t="s">
        <v>215</v>
      </c>
      <c r="AU122" s="226" t="s">
        <v>81</v>
      </c>
      <c r="AY122" s="19" t="s">
        <v>213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81</v>
      </c>
      <c r="BK122" s="227">
        <f>ROUND(I122*H122,2)</f>
        <v>0</v>
      </c>
      <c r="BL122" s="19" t="s">
        <v>309</v>
      </c>
      <c r="BM122" s="226" t="s">
        <v>4380</v>
      </c>
    </row>
    <row r="123" s="2" customFormat="1" ht="16.5" customHeight="1">
      <c r="A123" s="40"/>
      <c r="B123" s="41"/>
      <c r="C123" s="215" t="s">
        <v>381</v>
      </c>
      <c r="D123" s="215" t="s">
        <v>215</v>
      </c>
      <c r="E123" s="216" t="s">
        <v>4381</v>
      </c>
      <c r="F123" s="217" t="s">
        <v>4382</v>
      </c>
      <c r="G123" s="218" t="s">
        <v>310</v>
      </c>
      <c r="H123" s="219">
        <v>1460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45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309</v>
      </c>
      <c r="AT123" s="226" t="s">
        <v>215</v>
      </c>
      <c r="AU123" s="226" t="s">
        <v>81</v>
      </c>
      <c r="AY123" s="19" t="s">
        <v>213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81</v>
      </c>
      <c r="BK123" s="227">
        <f>ROUND(I123*H123,2)</f>
        <v>0</v>
      </c>
      <c r="BL123" s="19" t="s">
        <v>309</v>
      </c>
      <c r="BM123" s="226" t="s">
        <v>4383</v>
      </c>
    </row>
    <row r="124" s="2" customFormat="1" ht="16.5" customHeight="1">
      <c r="A124" s="40"/>
      <c r="B124" s="41"/>
      <c r="C124" s="215" t="s">
        <v>387</v>
      </c>
      <c r="D124" s="215" t="s">
        <v>215</v>
      </c>
      <c r="E124" s="216" t="s">
        <v>4384</v>
      </c>
      <c r="F124" s="217" t="s">
        <v>4385</v>
      </c>
      <c r="G124" s="218" t="s">
        <v>310</v>
      </c>
      <c r="H124" s="219">
        <v>2960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45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309</v>
      </c>
      <c r="AT124" s="226" t="s">
        <v>215</v>
      </c>
      <c r="AU124" s="226" t="s">
        <v>81</v>
      </c>
      <c r="AY124" s="19" t="s">
        <v>213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81</v>
      </c>
      <c r="BK124" s="227">
        <f>ROUND(I124*H124,2)</f>
        <v>0</v>
      </c>
      <c r="BL124" s="19" t="s">
        <v>309</v>
      </c>
      <c r="BM124" s="226" t="s">
        <v>4386</v>
      </c>
    </row>
    <row r="125" s="2" customFormat="1" ht="16.5" customHeight="1">
      <c r="A125" s="40"/>
      <c r="B125" s="41"/>
      <c r="C125" s="215" t="s">
        <v>393</v>
      </c>
      <c r="D125" s="215" t="s">
        <v>215</v>
      </c>
      <c r="E125" s="216" t="s">
        <v>4387</v>
      </c>
      <c r="F125" s="217" t="s">
        <v>4388</v>
      </c>
      <c r="G125" s="218" t="s">
        <v>310</v>
      </c>
      <c r="H125" s="219">
        <v>235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45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309</v>
      </c>
      <c r="AT125" s="226" t="s">
        <v>215</v>
      </c>
      <c r="AU125" s="226" t="s">
        <v>81</v>
      </c>
      <c r="AY125" s="19" t="s">
        <v>213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81</v>
      </c>
      <c r="BK125" s="227">
        <f>ROUND(I125*H125,2)</f>
        <v>0</v>
      </c>
      <c r="BL125" s="19" t="s">
        <v>309</v>
      </c>
      <c r="BM125" s="226" t="s">
        <v>4389</v>
      </c>
    </row>
    <row r="126" s="2" customFormat="1" ht="16.5" customHeight="1">
      <c r="A126" s="40"/>
      <c r="B126" s="41"/>
      <c r="C126" s="215" t="s">
        <v>397</v>
      </c>
      <c r="D126" s="215" t="s">
        <v>215</v>
      </c>
      <c r="E126" s="216" t="s">
        <v>4390</v>
      </c>
      <c r="F126" s="217" t="s">
        <v>4391</v>
      </c>
      <c r="G126" s="218" t="s">
        <v>310</v>
      </c>
      <c r="H126" s="219">
        <v>960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45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309</v>
      </c>
      <c r="AT126" s="226" t="s">
        <v>215</v>
      </c>
      <c r="AU126" s="226" t="s">
        <v>81</v>
      </c>
      <c r="AY126" s="19" t="s">
        <v>213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81</v>
      </c>
      <c r="BK126" s="227">
        <f>ROUND(I126*H126,2)</f>
        <v>0</v>
      </c>
      <c r="BL126" s="19" t="s">
        <v>309</v>
      </c>
      <c r="BM126" s="226" t="s">
        <v>4392</v>
      </c>
    </row>
    <row r="127" s="2" customFormat="1" ht="16.5" customHeight="1">
      <c r="A127" s="40"/>
      <c r="B127" s="41"/>
      <c r="C127" s="215" t="s">
        <v>402</v>
      </c>
      <c r="D127" s="215" t="s">
        <v>215</v>
      </c>
      <c r="E127" s="216" t="s">
        <v>4393</v>
      </c>
      <c r="F127" s="217" t="s">
        <v>4394</v>
      </c>
      <c r="G127" s="218" t="s">
        <v>4395</v>
      </c>
      <c r="H127" s="219">
        <v>127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45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309</v>
      </c>
      <c r="AT127" s="226" t="s">
        <v>215</v>
      </c>
      <c r="AU127" s="226" t="s">
        <v>81</v>
      </c>
      <c r="AY127" s="19" t="s">
        <v>213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81</v>
      </c>
      <c r="BK127" s="227">
        <f>ROUND(I127*H127,2)</f>
        <v>0</v>
      </c>
      <c r="BL127" s="19" t="s">
        <v>309</v>
      </c>
      <c r="BM127" s="226" t="s">
        <v>4396</v>
      </c>
    </row>
    <row r="128" s="2" customFormat="1" ht="16.5" customHeight="1">
      <c r="A128" s="40"/>
      <c r="B128" s="41"/>
      <c r="C128" s="215" t="s">
        <v>408</v>
      </c>
      <c r="D128" s="215" t="s">
        <v>215</v>
      </c>
      <c r="E128" s="216" t="s">
        <v>4397</v>
      </c>
      <c r="F128" s="217" t="s">
        <v>4398</v>
      </c>
      <c r="G128" s="218" t="s">
        <v>310</v>
      </c>
      <c r="H128" s="219">
        <v>850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45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309</v>
      </c>
      <c r="AT128" s="226" t="s">
        <v>215</v>
      </c>
      <c r="AU128" s="226" t="s">
        <v>81</v>
      </c>
      <c r="AY128" s="19" t="s">
        <v>213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81</v>
      </c>
      <c r="BK128" s="227">
        <f>ROUND(I128*H128,2)</f>
        <v>0</v>
      </c>
      <c r="BL128" s="19" t="s">
        <v>309</v>
      </c>
      <c r="BM128" s="226" t="s">
        <v>4399</v>
      </c>
    </row>
    <row r="129" s="2" customFormat="1" ht="16.5" customHeight="1">
      <c r="A129" s="40"/>
      <c r="B129" s="41"/>
      <c r="C129" s="215" t="s">
        <v>412</v>
      </c>
      <c r="D129" s="215" t="s">
        <v>215</v>
      </c>
      <c r="E129" s="216" t="s">
        <v>4400</v>
      </c>
      <c r="F129" s="217" t="s">
        <v>4401</v>
      </c>
      <c r="G129" s="218" t="s">
        <v>310</v>
      </c>
      <c r="H129" s="219">
        <v>290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45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309</v>
      </c>
      <c r="AT129" s="226" t="s">
        <v>215</v>
      </c>
      <c r="AU129" s="226" t="s">
        <v>81</v>
      </c>
      <c r="AY129" s="19" t="s">
        <v>213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81</v>
      </c>
      <c r="BK129" s="227">
        <f>ROUND(I129*H129,2)</f>
        <v>0</v>
      </c>
      <c r="BL129" s="19" t="s">
        <v>309</v>
      </c>
      <c r="BM129" s="226" t="s">
        <v>4402</v>
      </c>
    </row>
    <row r="130" s="2" customFormat="1" ht="16.5" customHeight="1">
      <c r="A130" s="40"/>
      <c r="B130" s="41"/>
      <c r="C130" s="215" t="s">
        <v>417</v>
      </c>
      <c r="D130" s="215" t="s">
        <v>215</v>
      </c>
      <c r="E130" s="216" t="s">
        <v>4403</v>
      </c>
      <c r="F130" s="217" t="s">
        <v>4404</v>
      </c>
      <c r="G130" s="218" t="s">
        <v>310</v>
      </c>
      <c r="H130" s="219">
        <v>50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45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309</v>
      </c>
      <c r="AT130" s="226" t="s">
        <v>215</v>
      </c>
      <c r="AU130" s="226" t="s">
        <v>81</v>
      </c>
      <c r="AY130" s="19" t="s">
        <v>213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81</v>
      </c>
      <c r="BK130" s="227">
        <f>ROUND(I130*H130,2)</f>
        <v>0</v>
      </c>
      <c r="BL130" s="19" t="s">
        <v>309</v>
      </c>
      <c r="BM130" s="226" t="s">
        <v>4405</v>
      </c>
    </row>
    <row r="131" s="12" customFormat="1" ht="25.92" customHeight="1">
      <c r="A131" s="12"/>
      <c r="B131" s="199"/>
      <c r="C131" s="200"/>
      <c r="D131" s="201" t="s">
        <v>73</v>
      </c>
      <c r="E131" s="202" t="s">
        <v>4406</v>
      </c>
      <c r="F131" s="202" t="s">
        <v>4407</v>
      </c>
      <c r="G131" s="200"/>
      <c r="H131" s="200"/>
      <c r="I131" s="203"/>
      <c r="J131" s="204">
        <f>BK131</f>
        <v>0</v>
      </c>
      <c r="K131" s="200"/>
      <c r="L131" s="205"/>
      <c r="M131" s="206"/>
      <c r="N131" s="207"/>
      <c r="O131" s="207"/>
      <c r="P131" s="208">
        <f>SUM(P132:P143)</f>
        <v>0</v>
      </c>
      <c r="Q131" s="207"/>
      <c r="R131" s="208">
        <f>SUM(R132:R143)</f>
        <v>0</v>
      </c>
      <c r="S131" s="207"/>
      <c r="T131" s="209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0" t="s">
        <v>81</v>
      </c>
      <c r="AT131" s="211" t="s">
        <v>73</v>
      </c>
      <c r="AU131" s="211" t="s">
        <v>74</v>
      </c>
      <c r="AY131" s="210" t="s">
        <v>213</v>
      </c>
      <c r="BK131" s="212">
        <f>SUM(BK132:BK143)</f>
        <v>0</v>
      </c>
    </row>
    <row r="132" s="2" customFormat="1" ht="16.5" customHeight="1">
      <c r="A132" s="40"/>
      <c r="B132" s="41"/>
      <c r="C132" s="215" t="s">
        <v>427</v>
      </c>
      <c r="D132" s="215" t="s">
        <v>215</v>
      </c>
      <c r="E132" s="216" t="s">
        <v>4408</v>
      </c>
      <c r="F132" s="217" t="s">
        <v>4409</v>
      </c>
      <c r="G132" s="218" t="s">
        <v>4309</v>
      </c>
      <c r="H132" s="219">
        <v>4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45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309</v>
      </c>
      <c r="AT132" s="226" t="s">
        <v>215</v>
      </c>
      <c r="AU132" s="226" t="s">
        <v>81</v>
      </c>
      <c r="AY132" s="19" t="s">
        <v>213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81</v>
      </c>
      <c r="BK132" s="227">
        <f>ROUND(I132*H132,2)</f>
        <v>0</v>
      </c>
      <c r="BL132" s="19" t="s">
        <v>309</v>
      </c>
      <c r="BM132" s="226" t="s">
        <v>4410</v>
      </c>
    </row>
    <row r="133" s="2" customFormat="1" ht="16.5" customHeight="1">
      <c r="A133" s="40"/>
      <c r="B133" s="41"/>
      <c r="C133" s="215" t="s">
        <v>432</v>
      </c>
      <c r="D133" s="215" t="s">
        <v>215</v>
      </c>
      <c r="E133" s="216" t="s">
        <v>4411</v>
      </c>
      <c r="F133" s="217" t="s">
        <v>4412</v>
      </c>
      <c r="G133" s="218" t="s">
        <v>4066</v>
      </c>
      <c r="H133" s="219">
        <v>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45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309</v>
      </c>
      <c r="AT133" s="226" t="s">
        <v>215</v>
      </c>
      <c r="AU133" s="226" t="s">
        <v>81</v>
      </c>
      <c r="AY133" s="19" t="s">
        <v>213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81</v>
      </c>
      <c r="BK133" s="227">
        <f>ROUND(I133*H133,2)</f>
        <v>0</v>
      </c>
      <c r="BL133" s="19" t="s">
        <v>309</v>
      </c>
      <c r="BM133" s="226" t="s">
        <v>4413</v>
      </c>
    </row>
    <row r="134" s="2" customFormat="1" ht="16.5" customHeight="1">
      <c r="A134" s="40"/>
      <c r="B134" s="41"/>
      <c r="C134" s="215" t="s">
        <v>438</v>
      </c>
      <c r="D134" s="215" t="s">
        <v>215</v>
      </c>
      <c r="E134" s="216" t="s">
        <v>4414</v>
      </c>
      <c r="F134" s="217" t="s">
        <v>4415</v>
      </c>
      <c r="G134" s="218" t="s">
        <v>4066</v>
      </c>
      <c r="H134" s="219">
        <v>1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45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309</v>
      </c>
      <c r="AT134" s="226" t="s">
        <v>215</v>
      </c>
      <c r="AU134" s="226" t="s">
        <v>81</v>
      </c>
      <c r="AY134" s="19" t="s">
        <v>213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81</v>
      </c>
      <c r="BK134" s="227">
        <f>ROUND(I134*H134,2)</f>
        <v>0</v>
      </c>
      <c r="BL134" s="19" t="s">
        <v>309</v>
      </c>
      <c r="BM134" s="226" t="s">
        <v>4416</v>
      </c>
    </row>
    <row r="135" s="2" customFormat="1" ht="16.5" customHeight="1">
      <c r="A135" s="40"/>
      <c r="B135" s="41"/>
      <c r="C135" s="215" t="s">
        <v>445</v>
      </c>
      <c r="D135" s="215" t="s">
        <v>215</v>
      </c>
      <c r="E135" s="216" t="s">
        <v>4417</v>
      </c>
      <c r="F135" s="217" t="s">
        <v>4418</v>
      </c>
      <c r="G135" s="218" t="s">
        <v>4309</v>
      </c>
      <c r="H135" s="219">
        <v>2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45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309</v>
      </c>
      <c r="AT135" s="226" t="s">
        <v>215</v>
      </c>
      <c r="AU135" s="226" t="s">
        <v>81</v>
      </c>
      <c r="AY135" s="19" t="s">
        <v>213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81</v>
      </c>
      <c r="BK135" s="227">
        <f>ROUND(I135*H135,2)</f>
        <v>0</v>
      </c>
      <c r="BL135" s="19" t="s">
        <v>309</v>
      </c>
      <c r="BM135" s="226" t="s">
        <v>4419</v>
      </c>
    </row>
    <row r="136" s="2" customFormat="1" ht="16.5" customHeight="1">
      <c r="A136" s="40"/>
      <c r="B136" s="41"/>
      <c r="C136" s="215" t="s">
        <v>461</v>
      </c>
      <c r="D136" s="215" t="s">
        <v>215</v>
      </c>
      <c r="E136" s="216" t="s">
        <v>4420</v>
      </c>
      <c r="F136" s="217" t="s">
        <v>4421</v>
      </c>
      <c r="G136" s="218" t="s">
        <v>4309</v>
      </c>
      <c r="H136" s="219">
        <v>1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45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309</v>
      </c>
      <c r="AT136" s="226" t="s">
        <v>215</v>
      </c>
      <c r="AU136" s="226" t="s">
        <v>81</v>
      </c>
      <c r="AY136" s="19" t="s">
        <v>213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81</v>
      </c>
      <c r="BK136" s="227">
        <f>ROUND(I136*H136,2)</f>
        <v>0</v>
      </c>
      <c r="BL136" s="19" t="s">
        <v>309</v>
      </c>
      <c r="BM136" s="226" t="s">
        <v>4422</v>
      </c>
    </row>
    <row r="137" s="2" customFormat="1" ht="16.5" customHeight="1">
      <c r="A137" s="40"/>
      <c r="B137" s="41"/>
      <c r="C137" s="215" t="s">
        <v>468</v>
      </c>
      <c r="D137" s="215" t="s">
        <v>215</v>
      </c>
      <c r="E137" s="216" t="s">
        <v>4423</v>
      </c>
      <c r="F137" s="217" t="s">
        <v>4424</v>
      </c>
      <c r="G137" s="218" t="s">
        <v>4309</v>
      </c>
      <c r="H137" s="219">
        <v>38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45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309</v>
      </c>
      <c r="AT137" s="226" t="s">
        <v>215</v>
      </c>
      <c r="AU137" s="226" t="s">
        <v>81</v>
      </c>
      <c r="AY137" s="19" t="s">
        <v>213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81</v>
      </c>
      <c r="BK137" s="227">
        <f>ROUND(I137*H137,2)</f>
        <v>0</v>
      </c>
      <c r="BL137" s="19" t="s">
        <v>309</v>
      </c>
      <c r="BM137" s="226" t="s">
        <v>4425</v>
      </c>
    </row>
    <row r="138" s="2" customFormat="1" ht="16.5" customHeight="1">
      <c r="A138" s="40"/>
      <c r="B138" s="41"/>
      <c r="C138" s="215" t="s">
        <v>473</v>
      </c>
      <c r="D138" s="215" t="s">
        <v>215</v>
      </c>
      <c r="E138" s="216" t="s">
        <v>4426</v>
      </c>
      <c r="F138" s="217" t="s">
        <v>4427</v>
      </c>
      <c r="G138" s="218" t="s">
        <v>4309</v>
      </c>
      <c r="H138" s="219">
        <v>4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45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309</v>
      </c>
      <c r="AT138" s="226" t="s">
        <v>215</v>
      </c>
      <c r="AU138" s="226" t="s">
        <v>81</v>
      </c>
      <c r="AY138" s="19" t="s">
        <v>213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81</v>
      </c>
      <c r="BK138" s="227">
        <f>ROUND(I138*H138,2)</f>
        <v>0</v>
      </c>
      <c r="BL138" s="19" t="s">
        <v>309</v>
      </c>
      <c r="BM138" s="226" t="s">
        <v>4428</v>
      </c>
    </row>
    <row r="139" s="2" customFormat="1" ht="16.5" customHeight="1">
      <c r="A139" s="40"/>
      <c r="B139" s="41"/>
      <c r="C139" s="215" t="s">
        <v>479</v>
      </c>
      <c r="D139" s="215" t="s">
        <v>215</v>
      </c>
      <c r="E139" s="216" t="s">
        <v>4429</v>
      </c>
      <c r="F139" s="217" t="s">
        <v>4430</v>
      </c>
      <c r="G139" s="218" t="s">
        <v>4066</v>
      </c>
      <c r="H139" s="219">
        <v>2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45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309</v>
      </c>
      <c r="AT139" s="226" t="s">
        <v>215</v>
      </c>
      <c r="AU139" s="226" t="s">
        <v>81</v>
      </c>
      <c r="AY139" s="19" t="s">
        <v>213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81</v>
      </c>
      <c r="BK139" s="227">
        <f>ROUND(I139*H139,2)</f>
        <v>0</v>
      </c>
      <c r="BL139" s="19" t="s">
        <v>309</v>
      </c>
      <c r="BM139" s="226" t="s">
        <v>4431</v>
      </c>
    </row>
    <row r="140" s="2" customFormat="1" ht="16.5" customHeight="1">
      <c r="A140" s="40"/>
      <c r="B140" s="41"/>
      <c r="C140" s="215" t="s">
        <v>484</v>
      </c>
      <c r="D140" s="215" t="s">
        <v>215</v>
      </c>
      <c r="E140" s="216" t="s">
        <v>4432</v>
      </c>
      <c r="F140" s="217" t="s">
        <v>4433</v>
      </c>
      <c r="G140" s="218" t="s">
        <v>4309</v>
      </c>
      <c r="H140" s="219">
        <v>4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45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309</v>
      </c>
      <c r="AT140" s="226" t="s">
        <v>215</v>
      </c>
      <c r="AU140" s="226" t="s">
        <v>81</v>
      </c>
      <c r="AY140" s="19" t="s">
        <v>213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81</v>
      </c>
      <c r="BK140" s="227">
        <f>ROUND(I140*H140,2)</f>
        <v>0</v>
      </c>
      <c r="BL140" s="19" t="s">
        <v>309</v>
      </c>
      <c r="BM140" s="226" t="s">
        <v>4434</v>
      </c>
    </row>
    <row r="141" s="2" customFormat="1" ht="16.5" customHeight="1">
      <c r="A141" s="40"/>
      <c r="B141" s="41"/>
      <c r="C141" s="215" t="s">
        <v>493</v>
      </c>
      <c r="D141" s="215" t="s">
        <v>215</v>
      </c>
      <c r="E141" s="216" t="s">
        <v>4435</v>
      </c>
      <c r="F141" s="217" t="s">
        <v>4436</v>
      </c>
      <c r="G141" s="218" t="s">
        <v>4309</v>
      </c>
      <c r="H141" s="219">
        <v>89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45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309</v>
      </c>
      <c r="AT141" s="226" t="s">
        <v>215</v>
      </c>
      <c r="AU141" s="226" t="s">
        <v>81</v>
      </c>
      <c r="AY141" s="19" t="s">
        <v>213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81</v>
      </c>
      <c r="BK141" s="227">
        <f>ROUND(I141*H141,2)</f>
        <v>0</v>
      </c>
      <c r="BL141" s="19" t="s">
        <v>309</v>
      </c>
      <c r="BM141" s="226" t="s">
        <v>4437</v>
      </c>
    </row>
    <row r="142" s="2" customFormat="1" ht="16.5" customHeight="1">
      <c r="A142" s="40"/>
      <c r="B142" s="41"/>
      <c r="C142" s="215" t="s">
        <v>498</v>
      </c>
      <c r="D142" s="215" t="s">
        <v>215</v>
      </c>
      <c r="E142" s="216" t="s">
        <v>4438</v>
      </c>
      <c r="F142" s="217" t="s">
        <v>4439</v>
      </c>
      <c r="G142" s="218" t="s">
        <v>4309</v>
      </c>
      <c r="H142" s="219">
        <v>2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45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309</v>
      </c>
      <c r="AT142" s="226" t="s">
        <v>215</v>
      </c>
      <c r="AU142" s="226" t="s">
        <v>81</v>
      </c>
      <c r="AY142" s="19" t="s">
        <v>213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81</v>
      </c>
      <c r="BK142" s="227">
        <f>ROUND(I142*H142,2)</f>
        <v>0</v>
      </c>
      <c r="BL142" s="19" t="s">
        <v>309</v>
      </c>
      <c r="BM142" s="226" t="s">
        <v>4440</v>
      </c>
    </row>
    <row r="143" s="2" customFormat="1" ht="16.5" customHeight="1">
      <c r="A143" s="40"/>
      <c r="B143" s="41"/>
      <c r="C143" s="215" t="s">
        <v>510</v>
      </c>
      <c r="D143" s="215" t="s">
        <v>215</v>
      </c>
      <c r="E143" s="216" t="s">
        <v>4441</v>
      </c>
      <c r="F143" s="217" t="s">
        <v>4442</v>
      </c>
      <c r="G143" s="218" t="s">
        <v>4309</v>
      </c>
      <c r="H143" s="219">
        <v>2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45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309</v>
      </c>
      <c r="AT143" s="226" t="s">
        <v>215</v>
      </c>
      <c r="AU143" s="226" t="s">
        <v>81</v>
      </c>
      <c r="AY143" s="19" t="s">
        <v>213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81</v>
      </c>
      <c r="BK143" s="227">
        <f>ROUND(I143*H143,2)</f>
        <v>0</v>
      </c>
      <c r="BL143" s="19" t="s">
        <v>309</v>
      </c>
      <c r="BM143" s="226" t="s">
        <v>4443</v>
      </c>
    </row>
    <row r="144" s="12" customFormat="1" ht="25.92" customHeight="1">
      <c r="A144" s="12"/>
      <c r="B144" s="199"/>
      <c r="C144" s="200"/>
      <c r="D144" s="201" t="s">
        <v>73</v>
      </c>
      <c r="E144" s="202" t="s">
        <v>4444</v>
      </c>
      <c r="F144" s="202" t="s">
        <v>4445</v>
      </c>
      <c r="G144" s="200"/>
      <c r="H144" s="200"/>
      <c r="I144" s="203"/>
      <c r="J144" s="204">
        <f>BK144</f>
        <v>0</v>
      </c>
      <c r="K144" s="200"/>
      <c r="L144" s="205"/>
      <c r="M144" s="206"/>
      <c r="N144" s="207"/>
      <c r="O144" s="207"/>
      <c r="P144" s="208">
        <f>SUM(P145:P148)</f>
        <v>0</v>
      </c>
      <c r="Q144" s="207"/>
      <c r="R144" s="208">
        <f>SUM(R145:R148)</f>
        <v>0</v>
      </c>
      <c r="S144" s="207"/>
      <c r="T144" s="209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220</v>
      </c>
      <c r="AT144" s="211" t="s">
        <v>73</v>
      </c>
      <c r="AU144" s="211" t="s">
        <v>74</v>
      </c>
      <c r="AY144" s="210" t="s">
        <v>213</v>
      </c>
      <c r="BK144" s="212">
        <f>SUM(BK145:BK148)</f>
        <v>0</v>
      </c>
    </row>
    <row r="145" s="2" customFormat="1" ht="16.5" customHeight="1">
      <c r="A145" s="40"/>
      <c r="B145" s="41"/>
      <c r="C145" s="215" t="s">
        <v>514</v>
      </c>
      <c r="D145" s="215" t="s">
        <v>215</v>
      </c>
      <c r="E145" s="216" t="s">
        <v>4446</v>
      </c>
      <c r="F145" s="217" t="s">
        <v>4447</v>
      </c>
      <c r="G145" s="218" t="s">
        <v>4448</v>
      </c>
      <c r="H145" s="219">
        <v>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45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309</v>
      </c>
      <c r="AT145" s="226" t="s">
        <v>215</v>
      </c>
      <c r="AU145" s="226" t="s">
        <v>81</v>
      </c>
      <c r="AY145" s="19" t="s">
        <v>213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81</v>
      </c>
      <c r="BK145" s="227">
        <f>ROUND(I145*H145,2)</f>
        <v>0</v>
      </c>
      <c r="BL145" s="19" t="s">
        <v>309</v>
      </c>
      <c r="BM145" s="226" t="s">
        <v>4449</v>
      </c>
    </row>
    <row r="146" s="2" customFormat="1" ht="16.5" customHeight="1">
      <c r="A146" s="40"/>
      <c r="B146" s="41"/>
      <c r="C146" s="215" t="s">
        <v>518</v>
      </c>
      <c r="D146" s="215" t="s">
        <v>215</v>
      </c>
      <c r="E146" s="216" t="s">
        <v>4450</v>
      </c>
      <c r="F146" s="217" t="s">
        <v>4451</v>
      </c>
      <c r="G146" s="218" t="s">
        <v>4448</v>
      </c>
      <c r="H146" s="219">
        <v>1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45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309</v>
      </c>
      <c r="AT146" s="226" t="s">
        <v>215</v>
      </c>
      <c r="AU146" s="226" t="s">
        <v>81</v>
      </c>
      <c r="AY146" s="19" t="s">
        <v>213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81</v>
      </c>
      <c r="BK146" s="227">
        <f>ROUND(I146*H146,2)</f>
        <v>0</v>
      </c>
      <c r="BL146" s="19" t="s">
        <v>309</v>
      </c>
      <c r="BM146" s="226" t="s">
        <v>4452</v>
      </c>
    </row>
    <row r="147" s="2" customFormat="1" ht="16.5" customHeight="1">
      <c r="A147" s="40"/>
      <c r="B147" s="41"/>
      <c r="C147" s="215" t="s">
        <v>525</v>
      </c>
      <c r="D147" s="215" t="s">
        <v>215</v>
      </c>
      <c r="E147" s="216" t="s">
        <v>4453</v>
      </c>
      <c r="F147" s="217" t="s">
        <v>4454</v>
      </c>
      <c r="G147" s="218" t="s">
        <v>4448</v>
      </c>
      <c r="H147" s="219">
        <v>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45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309</v>
      </c>
      <c r="AT147" s="226" t="s">
        <v>215</v>
      </c>
      <c r="AU147" s="226" t="s">
        <v>81</v>
      </c>
      <c r="AY147" s="19" t="s">
        <v>213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81</v>
      </c>
      <c r="BK147" s="227">
        <f>ROUND(I147*H147,2)</f>
        <v>0</v>
      </c>
      <c r="BL147" s="19" t="s">
        <v>309</v>
      </c>
      <c r="BM147" s="226" t="s">
        <v>4455</v>
      </c>
    </row>
    <row r="148" s="2" customFormat="1" ht="16.5" customHeight="1">
      <c r="A148" s="40"/>
      <c r="B148" s="41"/>
      <c r="C148" s="215" t="s">
        <v>529</v>
      </c>
      <c r="D148" s="215" t="s">
        <v>215</v>
      </c>
      <c r="E148" s="216" t="s">
        <v>4456</v>
      </c>
      <c r="F148" s="217" t="s">
        <v>4457</v>
      </c>
      <c r="G148" s="218" t="s">
        <v>4448</v>
      </c>
      <c r="H148" s="219">
        <v>1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45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309</v>
      </c>
      <c r="AT148" s="226" t="s">
        <v>215</v>
      </c>
      <c r="AU148" s="226" t="s">
        <v>81</v>
      </c>
      <c r="AY148" s="19" t="s">
        <v>213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81</v>
      </c>
      <c r="BK148" s="227">
        <f>ROUND(I148*H148,2)</f>
        <v>0</v>
      </c>
      <c r="BL148" s="19" t="s">
        <v>309</v>
      </c>
      <c r="BM148" s="226" t="s">
        <v>4458</v>
      </c>
    </row>
    <row r="149" s="12" customFormat="1" ht="25.92" customHeight="1">
      <c r="A149" s="12"/>
      <c r="B149" s="199"/>
      <c r="C149" s="200"/>
      <c r="D149" s="201" t="s">
        <v>73</v>
      </c>
      <c r="E149" s="202" t="s">
        <v>4459</v>
      </c>
      <c r="F149" s="202" t="s">
        <v>4460</v>
      </c>
      <c r="G149" s="200"/>
      <c r="H149" s="200"/>
      <c r="I149" s="203"/>
      <c r="J149" s="204">
        <f>BK149</f>
        <v>0</v>
      </c>
      <c r="K149" s="200"/>
      <c r="L149" s="205"/>
      <c r="M149" s="206"/>
      <c r="N149" s="207"/>
      <c r="O149" s="207"/>
      <c r="P149" s="208">
        <f>P150</f>
        <v>0</v>
      </c>
      <c r="Q149" s="207"/>
      <c r="R149" s="208">
        <f>R150</f>
        <v>0</v>
      </c>
      <c r="S149" s="207"/>
      <c r="T149" s="209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0" t="s">
        <v>220</v>
      </c>
      <c r="AT149" s="211" t="s">
        <v>73</v>
      </c>
      <c r="AU149" s="211" t="s">
        <v>74</v>
      </c>
      <c r="AY149" s="210" t="s">
        <v>213</v>
      </c>
      <c r="BK149" s="212">
        <f>BK150</f>
        <v>0</v>
      </c>
    </row>
    <row r="150" s="2" customFormat="1" ht="16.5" customHeight="1">
      <c r="A150" s="40"/>
      <c r="B150" s="41"/>
      <c r="C150" s="215" t="s">
        <v>536</v>
      </c>
      <c r="D150" s="215" t="s">
        <v>215</v>
      </c>
      <c r="E150" s="216" t="s">
        <v>4461</v>
      </c>
      <c r="F150" s="217" t="s">
        <v>4462</v>
      </c>
      <c r="G150" s="218" t="s">
        <v>4448</v>
      </c>
      <c r="H150" s="219">
        <v>1</v>
      </c>
      <c r="I150" s="220"/>
      <c r="J150" s="221">
        <f>ROUND(I150*H150,2)</f>
        <v>0</v>
      </c>
      <c r="K150" s="217" t="s">
        <v>19</v>
      </c>
      <c r="L150" s="46"/>
      <c r="M150" s="283" t="s">
        <v>19</v>
      </c>
      <c r="N150" s="284" t="s">
        <v>45</v>
      </c>
      <c r="O150" s="285"/>
      <c r="P150" s="286">
        <f>O150*H150</f>
        <v>0</v>
      </c>
      <c r="Q150" s="286">
        <v>0</v>
      </c>
      <c r="R150" s="286">
        <f>Q150*H150</f>
        <v>0</v>
      </c>
      <c r="S150" s="286">
        <v>0</v>
      </c>
      <c r="T150" s="28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309</v>
      </c>
      <c r="AT150" s="226" t="s">
        <v>215</v>
      </c>
      <c r="AU150" s="226" t="s">
        <v>81</v>
      </c>
      <c r="AY150" s="19" t="s">
        <v>213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81</v>
      </c>
      <c r="BK150" s="227">
        <f>ROUND(I150*H150,2)</f>
        <v>0</v>
      </c>
      <c r="BL150" s="19" t="s">
        <v>309</v>
      </c>
      <c r="BM150" s="226" t="s">
        <v>4463</v>
      </c>
    </row>
    <row r="151" s="2" customFormat="1" ht="6.96" customHeight="1">
      <c r="A151" s="40"/>
      <c r="B151" s="61"/>
      <c r="C151" s="62"/>
      <c r="D151" s="62"/>
      <c r="E151" s="62"/>
      <c r="F151" s="62"/>
      <c r="G151" s="62"/>
      <c r="H151" s="62"/>
      <c r="I151" s="62"/>
      <c r="J151" s="62"/>
      <c r="K151" s="62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c839vW7t8Wl9oBXJuRt7YyhASpPO5LssE5OgIydYsIQJgQjgMgHAc8QuBNTPPYGz8WubAtIVmvdgT6HE3MNM4A==" hashValue="gSLgkXR9/iuK+qWAt3uPtUTtrpdZ3WrWRRV+IFBJYti8RiUXHght8d25DqjYO/nh5jlltIomlj/ypkRCztyotg==" algorithmName="SHA-512" password="CC35"/>
  <autoFilter ref="C90:K1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a přístavba budovy ZUŠ náměstí Míru, Krnov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155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4464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7. 3. 2021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32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35</v>
      </c>
      <c r="E25" s="40"/>
      <c r="F25" s="40"/>
      <c r="G25" s="40"/>
      <c r="H25" s="40"/>
      <c r="I25" s="145" t="s">
        <v>26</v>
      </c>
      <c r="J25" s="135" t="s">
        <v>36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5" t="s">
        <v>28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50"/>
      <c r="B29" s="151"/>
      <c r="C29" s="150"/>
      <c r="D29" s="150"/>
      <c r="E29" s="152" t="s">
        <v>39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ROUND(J94,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ROUND((SUM(BE94:BE151)),  2)</f>
        <v>0</v>
      </c>
      <c r="G35" s="40"/>
      <c r="H35" s="40"/>
      <c r="I35" s="160">
        <v>0.20999999999999999</v>
      </c>
      <c r="J35" s="159">
        <f>ROUND(((SUM(BE94:BE151))*I35),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ROUND((SUM(BF94:BF151)),  2)</f>
        <v>0</v>
      </c>
      <c r="G36" s="40"/>
      <c r="H36" s="40"/>
      <c r="I36" s="160">
        <v>0.14999999999999999</v>
      </c>
      <c r="J36" s="159">
        <f>ROUND(((SUM(BF94:BF151))*I36),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ROUND((SUM(BG94:BG151)),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ROUND((SUM(BH94:BH151)),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ROUND((SUM(BI94:BI151)),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Rekonstrukce a přístavba budovy ZUŠ náměstí Míru, Krnov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01-PV - Přípojka vody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parc.č. 341, 344/1, k.ú.opavské předměstí</v>
      </c>
      <c r="G56" s="42"/>
      <c r="H56" s="42"/>
      <c r="I56" s="34" t="s">
        <v>23</v>
      </c>
      <c r="J56" s="74" t="str">
        <f>IF(J14="","",J14)</f>
        <v>7. 3. 2021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Krnov</v>
      </c>
      <c r="G58" s="42"/>
      <c r="H58" s="42"/>
      <c r="I58" s="34" t="s">
        <v>31</v>
      </c>
      <c r="J58" s="38" t="str">
        <f>E23</f>
        <v>Ing. Karel Grygera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Ing. Alena Chmelová, Opava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159</v>
      </c>
      <c r="D61" s="174"/>
      <c r="E61" s="174"/>
      <c r="F61" s="174"/>
      <c r="G61" s="174"/>
      <c r="H61" s="174"/>
      <c r="I61" s="174"/>
      <c r="J61" s="175" t="s">
        <v>160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161</v>
      </c>
    </row>
    <row r="64" s="9" customFormat="1" ht="24.96" customHeight="1">
      <c r="A64" s="9"/>
      <c r="B64" s="177"/>
      <c r="C64" s="178"/>
      <c r="D64" s="179" t="s">
        <v>162</v>
      </c>
      <c r="E64" s="180"/>
      <c r="F64" s="180"/>
      <c r="G64" s="180"/>
      <c r="H64" s="180"/>
      <c r="I64" s="180"/>
      <c r="J64" s="181">
        <f>J95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163</v>
      </c>
      <c r="E65" s="185"/>
      <c r="F65" s="185"/>
      <c r="G65" s="185"/>
      <c r="H65" s="185"/>
      <c r="I65" s="185"/>
      <c r="J65" s="186">
        <f>J96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166</v>
      </c>
      <c r="E66" s="185"/>
      <c r="F66" s="185"/>
      <c r="G66" s="185"/>
      <c r="H66" s="185"/>
      <c r="I66" s="185"/>
      <c r="J66" s="186">
        <f>J114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4465</v>
      </c>
      <c r="E67" s="185"/>
      <c r="F67" s="185"/>
      <c r="G67" s="185"/>
      <c r="H67" s="185"/>
      <c r="I67" s="185"/>
      <c r="J67" s="186">
        <f>J116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168</v>
      </c>
      <c r="E68" s="185"/>
      <c r="F68" s="185"/>
      <c r="G68" s="185"/>
      <c r="H68" s="185"/>
      <c r="I68" s="185"/>
      <c r="J68" s="186">
        <f>J122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4466</v>
      </c>
      <c r="E69" s="185"/>
      <c r="F69" s="185"/>
      <c r="G69" s="185"/>
      <c r="H69" s="185"/>
      <c r="I69" s="185"/>
      <c r="J69" s="186">
        <f>J142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171</v>
      </c>
      <c r="E70" s="185"/>
      <c r="F70" s="185"/>
      <c r="G70" s="185"/>
      <c r="H70" s="185"/>
      <c r="I70" s="185"/>
      <c r="J70" s="186">
        <f>J146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172</v>
      </c>
      <c r="E71" s="180"/>
      <c r="F71" s="180"/>
      <c r="G71" s="180"/>
      <c r="H71" s="180"/>
      <c r="I71" s="180"/>
      <c r="J71" s="181">
        <f>J148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7"/>
      <c r="D72" s="184" t="s">
        <v>4467</v>
      </c>
      <c r="E72" s="185"/>
      <c r="F72" s="185"/>
      <c r="G72" s="185"/>
      <c r="H72" s="185"/>
      <c r="I72" s="185"/>
      <c r="J72" s="186">
        <f>J149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198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Rekonstrukce a přístavba budovy ZUŠ náměstí Míru, Krnov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155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156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SO 01-PV - Přípojka vody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parc.č. 341, 344/1, k.ú.opavské předměstí</v>
      </c>
      <c r="G88" s="42"/>
      <c r="H88" s="42"/>
      <c r="I88" s="34" t="s">
        <v>23</v>
      </c>
      <c r="J88" s="74" t="str">
        <f>IF(J14="","",J14)</f>
        <v>7. 3. 2021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město Krnov</v>
      </c>
      <c r="G90" s="42"/>
      <c r="H90" s="42"/>
      <c r="I90" s="34" t="s">
        <v>31</v>
      </c>
      <c r="J90" s="38" t="str">
        <f>E23</f>
        <v>Ing. Karel Grygera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35</v>
      </c>
      <c r="J91" s="38" t="str">
        <f>E26</f>
        <v>Ing. Alena Chmelová, Opava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199</v>
      </c>
      <c r="D93" s="191" t="s">
        <v>59</v>
      </c>
      <c r="E93" s="191" t="s">
        <v>55</v>
      </c>
      <c r="F93" s="191" t="s">
        <v>56</v>
      </c>
      <c r="G93" s="191" t="s">
        <v>200</v>
      </c>
      <c r="H93" s="191" t="s">
        <v>201</v>
      </c>
      <c r="I93" s="191" t="s">
        <v>202</v>
      </c>
      <c r="J93" s="191" t="s">
        <v>160</v>
      </c>
      <c r="K93" s="192" t="s">
        <v>203</v>
      </c>
      <c r="L93" s="193"/>
      <c r="M93" s="94" t="s">
        <v>19</v>
      </c>
      <c r="N93" s="95" t="s">
        <v>44</v>
      </c>
      <c r="O93" s="95" t="s">
        <v>204</v>
      </c>
      <c r="P93" s="95" t="s">
        <v>205</v>
      </c>
      <c r="Q93" s="95" t="s">
        <v>206</v>
      </c>
      <c r="R93" s="95" t="s">
        <v>207</v>
      </c>
      <c r="S93" s="95" t="s">
        <v>208</v>
      </c>
      <c r="T93" s="96" t="s">
        <v>209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210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P95+P148</f>
        <v>0</v>
      </c>
      <c r="Q94" s="98"/>
      <c r="R94" s="196">
        <f>R95+R148</f>
        <v>0</v>
      </c>
      <c r="S94" s="98"/>
      <c r="T94" s="197">
        <f>T95+T148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73</v>
      </c>
      <c r="AU94" s="19" t="s">
        <v>161</v>
      </c>
      <c r="BK94" s="198">
        <f>BK95+BK148</f>
        <v>0</v>
      </c>
    </row>
    <row r="95" s="12" customFormat="1" ht="25.92" customHeight="1">
      <c r="A95" s="12"/>
      <c r="B95" s="199"/>
      <c r="C95" s="200"/>
      <c r="D95" s="201" t="s">
        <v>73</v>
      </c>
      <c r="E95" s="202" t="s">
        <v>211</v>
      </c>
      <c r="F95" s="202" t="s">
        <v>212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P96+P114+P116+P122+P142+P146</f>
        <v>0</v>
      </c>
      <c r="Q95" s="207"/>
      <c r="R95" s="208">
        <f>R96+R114+R116+R122+R142+R146</f>
        <v>0</v>
      </c>
      <c r="S95" s="207"/>
      <c r="T95" s="209">
        <f>T96+T114+T116+T122+T142+T146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81</v>
      </c>
      <c r="AT95" s="211" t="s">
        <v>73</v>
      </c>
      <c r="AU95" s="211" t="s">
        <v>74</v>
      </c>
      <c r="AY95" s="210" t="s">
        <v>213</v>
      </c>
      <c r="BK95" s="212">
        <f>BK96+BK114+BK116+BK122+BK142+BK146</f>
        <v>0</v>
      </c>
    </row>
    <row r="96" s="12" customFormat="1" ht="22.8" customHeight="1">
      <c r="A96" s="12"/>
      <c r="B96" s="199"/>
      <c r="C96" s="200"/>
      <c r="D96" s="201" t="s">
        <v>73</v>
      </c>
      <c r="E96" s="213" t="s">
        <v>81</v>
      </c>
      <c r="F96" s="213" t="s">
        <v>214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SUM(P97:P113)</f>
        <v>0</v>
      </c>
      <c r="Q96" s="207"/>
      <c r="R96" s="208">
        <f>SUM(R97:R113)</f>
        <v>0</v>
      </c>
      <c r="S96" s="207"/>
      <c r="T96" s="209">
        <f>SUM(T97:T113)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81</v>
      </c>
      <c r="AT96" s="211" t="s">
        <v>73</v>
      </c>
      <c r="AU96" s="211" t="s">
        <v>81</v>
      </c>
      <c r="AY96" s="210" t="s">
        <v>213</v>
      </c>
      <c r="BK96" s="212">
        <f>SUM(BK97:BK113)</f>
        <v>0</v>
      </c>
    </row>
    <row r="97" s="2" customFormat="1" ht="16.5" customHeight="1">
      <c r="A97" s="40"/>
      <c r="B97" s="41"/>
      <c r="C97" s="215" t="s">
        <v>81</v>
      </c>
      <c r="D97" s="215" t="s">
        <v>215</v>
      </c>
      <c r="E97" s="216" t="s">
        <v>4468</v>
      </c>
      <c r="F97" s="217" t="s">
        <v>4469</v>
      </c>
      <c r="G97" s="218" t="s">
        <v>236</v>
      </c>
      <c r="H97" s="219">
        <v>4</v>
      </c>
      <c r="I97" s="220"/>
      <c r="J97" s="221">
        <f>ROUND(I97*H97,2)</f>
        <v>0</v>
      </c>
      <c r="K97" s="217" t="s">
        <v>4470</v>
      </c>
      <c r="L97" s="46"/>
      <c r="M97" s="222" t="s">
        <v>19</v>
      </c>
      <c r="N97" s="223" t="s">
        <v>45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220</v>
      </c>
      <c r="AT97" s="226" t="s">
        <v>215</v>
      </c>
      <c r="AU97" s="226" t="s">
        <v>83</v>
      </c>
      <c r="AY97" s="19" t="s">
        <v>213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81</v>
      </c>
      <c r="BK97" s="227">
        <f>ROUND(I97*H97,2)</f>
        <v>0</v>
      </c>
      <c r="BL97" s="19" t="s">
        <v>220</v>
      </c>
      <c r="BM97" s="226" t="s">
        <v>4471</v>
      </c>
    </row>
    <row r="98" s="2" customFormat="1" ht="16.5" customHeight="1">
      <c r="A98" s="40"/>
      <c r="B98" s="41"/>
      <c r="C98" s="215" t="s">
        <v>83</v>
      </c>
      <c r="D98" s="215" t="s">
        <v>215</v>
      </c>
      <c r="E98" s="216" t="s">
        <v>4472</v>
      </c>
      <c r="F98" s="217" t="s">
        <v>4473</v>
      </c>
      <c r="G98" s="218" t="s">
        <v>236</v>
      </c>
      <c r="H98" s="219">
        <v>7.2000000000000002</v>
      </c>
      <c r="I98" s="220"/>
      <c r="J98" s="221">
        <f>ROUND(I98*H98,2)</f>
        <v>0</v>
      </c>
      <c r="K98" s="217" t="s">
        <v>4474</v>
      </c>
      <c r="L98" s="46"/>
      <c r="M98" s="222" t="s">
        <v>19</v>
      </c>
      <c r="N98" s="223" t="s">
        <v>45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220</v>
      </c>
      <c r="AT98" s="226" t="s">
        <v>215</v>
      </c>
      <c r="AU98" s="226" t="s">
        <v>83</v>
      </c>
      <c r="AY98" s="19" t="s">
        <v>213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81</v>
      </c>
      <c r="BK98" s="227">
        <f>ROUND(I98*H98,2)</f>
        <v>0</v>
      </c>
      <c r="BL98" s="19" t="s">
        <v>220</v>
      </c>
      <c r="BM98" s="226" t="s">
        <v>4475</v>
      </c>
    </row>
    <row r="99" s="2" customFormat="1" ht="16.5" customHeight="1">
      <c r="A99" s="40"/>
      <c r="B99" s="41"/>
      <c r="C99" s="215" t="s">
        <v>106</v>
      </c>
      <c r="D99" s="215" t="s">
        <v>215</v>
      </c>
      <c r="E99" s="216" t="s">
        <v>4476</v>
      </c>
      <c r="F99" s="217" t="s">
        <v>4477</v>
      </c>
      <c r="G99" s="218" t="s">
        <v>236</v>
      </c>
      <c r="H99" s="219">
        <v>7.2000000000000002</v>
      </c>
      <c r="I99" s="220"/>
      <c r="J99" s="221">
        <f>ROUND(I99*H99,2)</f>
        <v>0</v>
      </c>
      <c r="K99" s="217" t="s">
        <v>4474</v>
      </c>
      <c r="L99" s="46"/>
      <c r="M99" s="222" t="s">
        <v>19</v>
      </c>
      <c r="N99" s="223" t="s">
        <v>45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220</v>
      </c>
      <c r="AT99" s="226" t="s">
        <v>215</v>
      </c>
      <c r="AU99" s="226" t="s">
        <v>83</v>
      </c>
      <c r="AY99" s="19" t="s">
        <v>213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81</v>
      </c>
      <c r="BK99" s="227">
        <f>ROUND(I99*H99,2)</f>
        <v>0</v>
      </c>
      <c r="BL99" s="19" t="s">
        <v>220</v>
      </c>
      <c r="BM99" s="226" t="s">
        <v>4478</v>
      </c>
    </row>
    <row r="100" s="2" customFormat="1" ht="16.5" customHeight="1">
      <c r="A100" s="40"/>
      <c r="B100" s="41"/>
      <c r="C100" s="215" t="s">
        <v>220</v>
      </c>
      <c r="D100" s="215" t="s">
        <v>215</v>
      </c>
      <c r="E100" s="216" t="s">
        <v>4479</v>
      </c>
      <c r="F100" s="217" t="s">
        <v>4480</v>
      </c>
      <c r="G100" s="218" t="s">
        <v>236</v>
      </c>
      <c r="H100" s="219">
        <v>3.2000000000000002</v>
      </c>
      <c r="I100" s="220"/>
      <c r="J100" s="221">
        <f>ROUND(I100*H100,2)</f>
        <v>0</v>
      </c>
      <c r="K100" s="217" t="s">
        <v>4474</v>
      </c>
      <c r="L100" s="46"/>
      <c r="M100" s="222" t="s">
        <v>19</v>
      </c>
      <c r="N100" s="223" t="s">
        <v>45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220</v>
      </c>
      <c r="AT100" s="226" t="s">
        <v>215</v>
      </c>
      <c r="AU100" s="226" t="s">
        <v>83</v>
      </c>
      <c r="AY100" s="19" t="s">
        <v>213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81</v>
      </c>
      <c r="BK100" s="227">
        <f>ROUND(I100*H100,2)</f>
        <v>0</v>
      </c>
      <c r="BL100" s="19" t="s">
        <v>220</v>
      </c>
      <c r="BM100" s="226" t="s">
        <v>4481</v>
      </c>
    </row>
    <row r="101" s="2" customFormat="1" ht="16.5" customHeight="1">
      <c r="A101" s="40"/>
      <c r="B101" s="41"/>
      <c r="C101" s="215" t="s">
        <v>243</v>
      </c>
      <c r="D101" s="215" t="s">
        <v>215</v>
      </c>
      <c r="E101" s="216" t="s">
        <v>4482</v>
      </c>
      <c r="F101" s="217" t="s">
        <v>4483</v>
      </c>
      <c r="G101" s="218" t="s">
        <v>338</v>
      </c>
      <c r="H101" s="219">
        <v>1</v>
      </c>
      <c r="I101" s="220"/>
      <c r="J101" s="221">
        <f>ROUND(I101*H101,2)</f>
        <v>0</v>
      </c>
      <c r="K101" s="217" t="s">
        <v>4474</v>
      </c>
      <c r="L101" s="46"/>
      <c r="M101" s="222" t="s">
        <v>19</v>
      </c>
      <c r="N101" s="223" t="s">
        <v>45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220</v>
      </c>
      <c r="AT101" s="226" t="s">
        <v>215</v>
      </c>
      <c r="AU101" s="226" t="s">
        <v>83</v>
      </c>
      <c r="AY101" s="19" t="s">
        <v>213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81</v>
      </c>
      <c r="BK101" s="227">
        <f>ROUND(I101*H101,2)</f>
        <v>0</v>
      </c>
      <c r="BL101" s="19" t="s">
        <v>220</v>
      </c>
      <c r="BM101" s="226" t="s">
        <v>4484</v>
      </c>
    </row>
    <row r="102" s="2" customFormat="1" ht="16.5" customHeight="1">
      <c r="A102" s="40"/>
      <c r="B102" s="41"/>
      <c r="C102" s="215" t="s">
        <v>248</v>
      </c>
      <c r="D102" s="215" t="s">
        <v>215</v>
      </c>
      <c r="E102" s="216" t="s">
        <v>4485</v>
      </c>
      <c r="F102" s="217" t="s">
        <v>4486</v>
      </c>
      <c r="G102" s="218" t="s">
        <v>338</v>
      </c>
      <c r="H102" s="219">
        <v>1</v>
      </c>
      <c r="I102" s="220"/>
      <c r="J102" s="221">
        <f>ROUND(I102*H102,2)</f>
        <v>0</v>
      </c>
      <c r="K102" s="217" t="s">
        <v>4470</v>
      </c>
      <c r="L102" s="46"/>
      <c r="M102" s="222" t="s">
        <v>19</v>
      </c>
      <c r="N102" s="223" t="s">
        <v>45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220</v>
      </c>
      <c r="AT102" s="226" t="s">
        <v>215</v>
      </c>
      <c r="AU102" s="226" t="s">
        <v>83</v>
      </c>
      <c r="AY102" s="19" t="s">
        <v>213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81</v>
      </c>
      <c r="BK102" s="227">
        <f>ROUND(I102*H102,2)</f>
        <v>0</v>
      </c>
      <c r="BL102" s="19" t="s">
        <v>220</v>
      </c>
      <c r="BM102" s="226" t="s">
        <v>4487</v>
      </c>
    </row>
    <row r="103" s="2" customFormat="1" ht="16.5" customHeight="1">
      <c r="A103" s="40"/>
      <c r="B103" s="41"/>
      <c r="C103" s="215" t="s">
        <v>253</v>
      </c>
      <c r="D103" s="215" t="s">
        <v>215</v>
      </c>
      <c r="E103" s="216" t="s">
        <v>4488</v>
      </c>
      <c r="F103" s="217" t="s">
        <v>4489</v>
      </c>
      <c r="G103" s="218" t="s">
        <v>338</v>
      </c>
      <c r="H103" s="219">
        <v>1</v>
      </c>
      <c r="I103" s="220"/>
      <c r="J103" s="221">
        <f>ROUND(I103*H103,2)</f>
        <v>0</v>
      </c>
      <c r="K103" s="217" t="s">
        <v>4470</v>
      </c>
      <c r="L103" s="46"/>
      <c r="M103" s="222" t="s">
        <v>19</v>
      </c>
      <c r="N103" s="223" t="s">
        <v>45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220</v>
      </c>
      <c r="AT103" s="226" t="s">
        <v>215</v>
      </c>
      <c r="AU103" s="226" t="s">
        <v>83</v>
      </c>
      <c r="AY103" s="19" t="s">
        <v>213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81</v>
      </c>
      <c r="BK103" s="227">
        <f>ROUND(I103*H103,2)</f>
        <v>0</v>
      </c>
      <c r="BL103" s="19" t="s">
        <v>220</v>
      </c>
      <c r="BM103" s="226" t="s">
        <v>4490</v>
      </c>
    </row>
    <row r="104" s="2" customFormat="1" ht="16.5" customHeight="1">
      <c r="A104" s="40"/>
      <c r="B104" s="41"/>
      <c r="C104" s="215" t="s">
        <v>257</v>
      </c>
      <c r="D104" s="215" t="s">
        <v>215</v>
      </c>
      <c r="E104" s="216" t="s">
        <v>4491</v>
      </c>
      <c r="F104" s="217" t="s">
        <v>4492</v>
      </c>
      <c r="G104" s="218" t="s">
        <v>218</v>
      </c>
      <c r="H104" s="219">
        <v>5.8499999999999996</v>
      </c>
      <c r="I104" s="220"/>
      <c r="J104" s="221">
        <f>ROUND(I104*H104,2)</f>
        <v>0</v>
      </c>
      <c r="K104" s="217" t="s">
        <v>4470</v>
      </c>
      <c r="L104" s="46"/>
      <c r="M104" s="222" t="s">
        <v>19</v>
      </c>
      <c r="N104" s="223" t="s">
        <v>45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220</v>
      </c>
      <c r="AT104" s="226" t="s">
        <v>215</v>
      </c>
      <c r="AU104" s="226" t="s">
        <v>83</v>
      </c>
      <c r="AY104" s="19" t="s">
        <v>213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81</v>
      </c>
      <c r="BK104" s="227">
        <f>ROUND(I104*H104,2)</f>
        <v>0</v>
      </c>
      <c r="BL104" s="19" t="s">
        <v>220</v>
      </c>
      <c r="BM104" s="226" t="s">
        <v>4493</v>
      </c>
    </row>
    <row r="105" s="2" customFormat="1" ht="16.5" customHeight="1">
      <c r="A105" s="40"/>
      <c r="B105" s="41"/>
      <c r="C105" s="215" t="s">
        <v>261</v>
      </c>
      <c r="D105" s="215" t="s">
        <v>215</v>
      </c>
      <c r="E105" s="216" t="s">
        <v>4494</v>
      </c>
      <c r="F105" s="217" t="s">
        <v>4495</v>
      </c>
      <c r="G105" s="218" t="s">
        <v>218</v>
      </c>
      <c r="H105" s="219">
        <v>5.8499999999999996</v>
      </c>
      <c r="I105" s="220"/>
      <c r="J105" s="221">
        <f>ROUND(I105*H105,2)</f>
        <v>0</v>
      </c>
      <c r="K105" s="217" t="s">
        <v>4470</v>
      </c>
      <c r="L105" s="46"/>
      <c r="M105" s="222" t="s">
        <v>19</v>
      </c>
      <c r="N105" s="223" t="s">
        <v>45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220</v>
      </c>
      <c r="AT105" s="226" t="s">
        <v>215</v>
      </c>
      <c r="AU105" s="226" t="s">
        <v>83</v>
      </c>
      <c r="AY105" s="19" t="s">
        <v>213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81</v>
      </c>
      <c r="BK105" s="227">
        <f>ROUND(I105*H105,2)</f>
        <v>0</v>
      </c>
      <c r="BL105" s="19" t="s">
        <v>220</v>
      </c>
      <c r="BM105" s="226" t="s">
        <v>4496</v>
      </c>
    </row>
    <row r="106" s="2" customFormat="1" ht="16.5" customHeight="1">
      <c r="A106" s="40"/>
      <c r="B106" s="41"/>
      <c r="C106" s="215" t="s">
        <v>267</v>
      </c>
      <c r="D106" s="215" t="s">
        <v>215</v>
      </c>
      <c r="E106" s="216" t="s">
        <v>4497</v>
      </c>
      <c r="F106" s="217" t="s">
        <v>4498</v>
      </c>
      <c r="G106" s="218" t="s">
        <v>218</v>
      </c>
      <c r="H106" s="219">
        <v>1.8</v>
      </c>
      <c r="I106" s="220"/>
      <c r="J106" s="221">
        <f>ROUND(I106*H106,2)</f>
        <v>0</v>
      </c>
      <c r="K106" s="217" t="s">
        <v>4470</v>
      </c>
      <c r="L106" s="46"/>
      <c r="M106" s="222" t="s">
        <v>19</v>
      </c>
      <c r="N106" s="223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220</v>
      </c>
      <c r="AT106" s="226" t="s">
        <v>215</v>
      </c>
      <c r="AU106" s="226" t="s">
        <v>83</v>
      </c>
      <c r="AY106" s="19" t="s">
        <v>213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81</v>
      </c>
      <c r="BK106" s="227">
        <f>ROUND(I106*H106,2)</f>
        <v>0</v>
      </c>
      <c r="BL106" s="19" t="s">
        <v>220</v>
      </c>
      <c r="BM106" s="226" t="s">
        <v>4499</v>
      </c>
    </row>
    <row r="107" s="2" customFormat="1" ht="16.5" customHeight="1">
      <c r="A107" s="40"/>
      <c r="B107" s="41"/>
      <c r="C107" s="215" t="s">
        <v>274</v>
      </c>
      <c r="D107" s="215" t="s">
        <v>215</v>
      </c>
      <c r="E107" s="216" t="s">
        <v>4500</v>
      </c>
      <c r="F107" s="217" t="s">
        <v>4501</v>
      </c>
      <c r="G107" s="218" t="s">
        <v>218</v>
      </c>
      <c r="H107" s="219">
        <v>1.8</v>
      </c>
      <c r="I107" s="220"/>
      <c r="J107" s="221">
        <f>ROUND(I107*H107,2)</f>
        <v>0</v>
      </c>
      <c r="K107" s="217" t="s">
        <v>4470</v>
      </c>
      <c r="L107" s="46"/>
      <c r="M107" s="222" t="s">
        <v>19</v>
      </c>
      <c r="N107" s="223" t="s">
        <v>45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220</v>
      </c>
      <c r="AT107" s="226" t="s">
        <v>215</v>
      </c>
      <c r="AU107" s="226" t="s">
        <v>83</v>
      </c>
      <c r="AY107" s="19" t="s">
        <v>213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81</v>
      </c>
      <c r="BK107" s="227">
        <f>ROUND(I107*H107,2)</f>
        <v>0</v>
      </c>
      <c r="BL107" s="19" t="s">
        <v>220</v>
      </c>
      <c r="BM107" s="226" t="s">
        <v>4502</v>
      </c>
    </row>
    <row r="108" s="2" customFormat="1" ht="16.5" customHeight="1">
      <c r="A108" s="40"/>
      <c r="B108" s="41"/>
      <c r="C108" s="215" t="s">
        <v>279</v>
      </c>
      <c r="D108" s="215" t="s">
        <v>215</v>
      </c>
      <c r="E108" s="216" t="s">
        <v>4503</v>
      </c>
      <c r="F108" s="217" t="s">
        <v>4504</v>
      </c>
      <c r="G108" s="218" t="s">
        <v>218</v>
      </c>
      <c r="H108" s="219">
        <v>1.8</v>
      </c>
      <c r="I108" s="220"/>
      <c r="J108" s="221">
        <f>ROUND(I108*H108,2)</f>
        <v>0</v>
      </c>
      <c r="K108" s="217" t="s">
        <v>4470</v>
      </c>
      <c r="L108" s="46"/>
      <c r="M108" s="222" t="s">
        <v>19</v>
      </c>
      <c r="N108" s="223" t="s">
        <v>45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220</v>
      </c>
      <c r="AT108" s="226" t="s">
        <v>215</v>
      </c>
      <c r="AU108" s="226" t="s">
        <v>83</v>
      </c>
      <c r="AY108" s="19" t="s">
        <v>213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81</v>
      </c>
      <c r="BK108" s="227">
        <f>ROUND(I108*H108,2)</f>
        <v>0</v>
      </c>
      <c r="BL108" s="19" t="s">
        <v>220</v>
      </c>
      <c r="BM108" s="226" t="s">
        <v>4505</v>
      </c>
    </row>
    <row r="109" s="2" customFormat="1" ht="16.5" customHeight="1">
      <c r="A109" s="40"/>
      <c r="B109" s="41"/>
      <c r="C109" s="215" t="s">
        <v>285</v>
      </c>
      <c r="D109" s="215" t="s">
        <v>215</v>
      </c>
      <c r="E109" s="216" t="s">
        <v>4506</v>
      </c>
      <c r="F109" s="217" t="s">
        <v>4507</v>
      </c>
      <c r="G109" s="218" t="s">
        <v>288</v>
      </c>
      <c r="H109" s="219">
        <v>2.8799999999999999</v>
      </c>
      <c r="I109" s="220"/>
      <c r="J109" s="221">
        <f>ROUND(I109*H109,2)</f>
        <v>0</v>
      </c>
      <c r="K109" s="217" t="s">
        <v>4470</v>
      </c>
      <c r="L109" s="46"/>
      <c r="M109" s="222" t="s">
        <v>19</v>
      </c>
      <c r="N109" s="223" t="s">
        <v>45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220</v>
      </c>
      <c r="AT109" s="226" t="s">
        <v>215</v>
      </c>
      <c r="AU109" s="226" t="s">
        <v>83</v>
      </c>
      <c r="AY109" s="19" t="s">
        <v>213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81</v>
      </c>
      <c r="BK109" s="227">
        <f>ROUND(I109*H109,2)</f>
        <v>0</v>
      </c>
      <c r="BL109" s="19" t="s">
        <v>220</v>
      </c>
      <c r="BM109" s="226" t="s">
        <v>4508</v>
      </c>
    </row>
    <row r="110" s="2" customFormat="1" ht="16.5" customHeight="1">
      <c r="A110" s="40"/>
      <c r="B110" s="41"/>
      <c r="C110" s="215" t="s">
        <v>291</v>
      </c>
      <c r="D110" s="215" t="s">
        <v>215</v>
      </c>
      <c r="E110" s="216" t="s">
        <v>4509</v>
      </c>
      <c r="F110" s="217" t="s">
        <v>4510</v>
      </c>
      <c r="G110" s="218" t="s">
        <v>218</v>
      </c>
      <c r="H110" s="219">
        <v>4.0499999999999998</v>
      </c>
      <c r="I110" s="220"/>
      <c r="J110" s="221">
        <f>ROUND(I110*H110,2)</f>
        <v>0</v>
      </c>
      <c r="K110" s="217" t="s">
        <v>4470</v>
      </c>
      <c r="L110" s="46"/>
      <c r="M110" s="222" t="s">
        <v>19</v>
      </c>
      <c r="N110" s="223" t="s">
        <v>45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220</v>
      </c>
      <c r="AT110" s="226" t="s">
        <v>215</v>
      </c>
      <c r="AU110" s="226" t="s">
        <v>83</v>
      </c>
      <c r="AY110" s="19" t="s">
        <v>213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81</v>
      </c>
      <c r="BK110" s="227">
        <f>ROUND(I110*H110,2)</f>
        <v>0</v>
      </c>
      <c r="BL110" s="19" t="s">
        <v>220</v>
      </c>
      <c r="BM110" s="226" t="s">
        <v>4511</v>
      </c>
    </row>
    <row r="111" s="2" customFormat="1" ht="16.5" customHeight="1">
      <c r="A111" s="40"/>
      <c r="B111" s="41"/>
      <c r="C111" s="215" t="s">
        <v>8</v>
      </c>
      <c r="D111" s="215" t="s">
        <v>215</v>
      </c>
      <c r="E111" s="216" t="s">
        <v>4512</v>
      </c>
      <c r="F111" s="217" t="s">
        <v>4513</v>
      </c>
      <c r="G111" s="218" t="s">
        <v>218</v>
      </c>
      <c r="H111" s="219">
        <v>1.3500000000000001</v>
      </c>
      <c r="I111" s="220"/>
      <c r="J111" s="221">
        <f>ROUND(I111*H111,2)</f>
        <v>0</v>
      </c>
      <c r="K111" s="217" t="s">
        <v>4470</v>
      </c>
      <c r="L111" s="46"/>
      <c r="M111" s="222" t="s">
        <v>19</v>
      </c>
      <c r="N111" s="223" t="s">
        <v>45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220</v>
      </c>
      <c r="AT111" s="226" t="s">
        <v>215</v>
      </c>
      <c r="AU111" s="226" t="s">
        <v>83</v>
      </c>
      <c r="AY111" s="19" t="s">
        <v>213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81</v>
      </c>
      <c r="BK111" s="227">
        <f>ROUND(I111*H111,2)</f>
        <v>0</v>
      </c>
      <c r="BL111" s="19" t="s">
        <v>220</v>
      </c>
      <c r="BM111" s="226" t="s">
        <v>4514</v>
      </c>
    </row>
    <row r="112" s="2" customFormat="1" ht="16.5" customHeight="1">
      <c r="A112" s="40"/>
      <c r="B112" s="41"/>
      <c r="C112" s="272" t="s">
        <v>309</v>
      </c>
      <c r="D112" s="272" t="s">
        <v>310</v>
      </c>
      <c r="E112" s="273" t="s">
        <v>4515</v>
      </c>
      <c r="F112" s="274" t="s">
        <v>4516</v>
      </c>
      <c r="G112" s="275" t="s">
        <v>288</v>
      </c>
      <c r="H112" s="276">
        <v>5.7599999999999998</v>
      </c>
      <c r="I112" s="277"/>
      <c r="J112" s="278">
        <f>ROUND(I112*H112,2)</f>
        <v>0</v>
      </c>
      <c r="K112" s="274" t="s">
        <v>4470</v>
      </c>
      <c r="L112" s="279"/>
      <c r="M112" s="280" t="s">
        <v>19</v>
      </c>
      <c r="N112" s="281" t="s">
        <v>45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257</v>
      </c>
      <c r="AT112" s="226" t="s">
        <v>310</v>
      </c>
      <c r="AU112" s="226" t="s">
        <v>83</v>
      </c>
      <c r="AY112" s="19" t="s">
        <v>213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81</v>
      </c>
      <c r="BK112" s="227">
        <f>ROUND(I112*H112,2)</f>
        <v>0</v>
      </c>
      <c r="BL112" s="19" t="s">
        <v>220</v>
      </c>
      <c r="BM112" s="226" t="s">
        <v>4517</v>
      </c>
    </row>
    <row r="113" s="2" customFormat="1" ht="16.5" customHeight="1">
      <c r="A113" s="40"/>
      <c r="B113" s="41"/>
      <c r="C113" s="215" t="s">
        <v>315</v>
      </c>
      <c r="D113" s="215" t="s">
        <v>215</v>
      </c>
      <c r="E113" s="216" t="s">
        <v>4518</v>
      </c>
      <c r="F113" s="217" t="s">
        <v>4519</v>
      </c>
      <c r="G113" s="218" t="s">
        <v>218</v>
      </c>
      <c r="H113" s="219">
        <v>1.8</v>
      </c>
      <c r="I113" s="220"/>
      <c r="J113" s="221">
        <f>ROUND(I113*H113,2)</f>
        <v>0</v>
      </c>
      <c r="K113" s="217" t="s">
        <v>4470</v>
      </c>
      <c r="L113" s="46"/>
      <c r="M113" s="222" t="s">
        <v>19</v>
      </c>
      <c r="N113" s="223" t="s">
        <v>45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220</v>
      </c>
      <c r="AT113" s="226" t="s">
        <v>215</v>
      </c>
      <c r="AU113" s="226" t="s">
        <v>83</v>
      </c>
      <c r="AY113" s="19" t="s">
        <v>213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81</v>
      </c>
      <c r="BK113" s="227">
        <f>ROUND(I113*H113,2)</f>
        <v>0</v>
      </c>
      <c r="BL113" s="19" t="s">
        <v>220</v>
      </c>
      <c r="BM113" s="226" t="s">
        <v>4520</v>
      </c>
    </row>
    <row r="114" s="12" customFormat="1" ht="22.8" customHeight="1">
      <c r="A114" s="12"/>
      <c r="B114" s="199"/>
      <c r="C114" s="200"/>
      <c r="D114" s="201" t="s">
        <v>73</v>
      </c>
      <c r="E114" s="213" t="s">
        <v>220</v>
      </c>
      <c r="F114" s="213" t="s">
        <v>677</v>
      </c>
      <c r="G114" s="200"/>
      <c r="H114" s="200"/>
      <c r="I114" s="203"/>
      <c r="J114" s="214">
        <f>BK114</f>
        <v>0</v>
      </c>
      <c r="K114" s="200"/>
      <c r="L114" s="205"/>
      <c r="M114" s="206"/>
      <c r="N114" s="207"/>
      <c r="O114" s="207"/>
      <c r="P114" s="208">
        <f>P115</f>
        <v>0</v>
      </c>
      <c r="Q114" s="207"/>
      <c r="R114" s="208">
        <f>R115</f>
        <v>0</v>
      </c>
      <c r="S114" s="207"/>
      <c r="T114" s="209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81</v>
      </c>
      <c r="AT114" s="211" t="s">
        <v>73</v>
      </c>
      <c r="AU114" s="211" t="s">
        <v>81</v>
      </c>
      <c r="AY114" s="210" t="s">
        <v>213</v>
      </c>
      <c r="BK114" s="212">
        <f>BK115</f>
        <v>0</v>
      </c>
    </row>
    <row r="115" s="2" customFormat="1" ht="16.5" customHeight="1">
      <c r="A115" s="40"/>
      <c r="B115" s="41"/>
      <c r="C115" s="215" t="s">
        <v>321</v>
      </c>
      <c r="D115" s="215" t="s">
        <v>215</v>
      </c>
      <c r="E115" s="216" t="s">
        <v>4521</v>
      </c>
      <c r="F115" s="217" t="s">
        <v>4522</v>
      </c>
      <c r="G115" s="218" t="s">
        <v>218</v>
      </c>
      <c r="H115" s="219">
        <v>0.45000000000000001</v>
      </c>
      <c r="I115" s="220"/>
      <c r="J115" s="221">
        <f>ROUND(I115*H115,2)</f>
        <v>0</v>
      </c>
      <c r="K115" s="217" t="s">
        <v>4470</v>
      </c>
      <c r="L115" s="46"/>
      <c r="M115" s="222" t="s">
        <v>19</v>
      </c>
      <c r="N115" s="223" t="s">
        <v>45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220</v>
      </c>
      <c r="AT115" s="226" t="s">
        <v>215</v>
      </c>
      <c r="AU115" s="226" t="s">
        <v>83</v>
      </c>
      <c r="AY115" s="19" t="s">
        <v>213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81</v>
      </c>
      <c r="BK115" s="227">
        <f>ROUND(I115*H115,2)</f>
        <v>0</v>
      </c>
      <c r="BL115" s="19" t="s">
        <v>220</v>
      </c>
      <c r="BM115" s="226" t="s">
        <v>4523</v>
      </c>
    </row>
    <row r="116" s="12" customFormat="1" ht="22.8" customHeight="1">
      <c r="A116" s="12"/>
      <c r="B116" s="199"/>
      <c r="C116" s="200"/>
      <c r="D116" s="201" t="s">
        <v>73</v>
      </c>
      <c r="E116" s="213" t="s">
        <v>243</v>
      </c>
      <c r="F116" s="213" t="s">
        <v>4524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SUM(P117:P121)</f>
        <v>0</v>
      </c>
      <c r="Q116" s="207"/>
      <c r="R116" s="208">
        <f>SUM(R117:R121)</f>
        <v>0</v>
      </c>
      <c r="S116" s="207"/>
      <c r="T116" s="209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81</v>
      </c>
      <c r="AT116" s="211" t="s">
        <v>73</v>
      </c>
      <c r="AU116" s="211" t="s">
        <v>81</v>
      </c>
      <c r="AY116" s="210" t="s">
        <v>213</v>
      </c>
      <c r="BK116" s="212">
        <f>SUM(BK117:BK121)</f>
        <v>0</v>
      </c>
    </row>
    <row r="117" s="2" customFormat="1" ht="16.5" customHeight="1">
      <c r="A117" s="40"/>
      <c r="B117" s="41"/>
      <c r="C117" s="215" t="s">
        <v>324</v>
      </c>
      <c r="D117" s="215" t="s">
        <v>215</v>
      </c>
      <c r="E117" s="216" t="s">
        <v>4525</v>
      </c>
      <c r="F117" s="217" t="s">
        <v>4526</v>
      </c>
      <c r="G117" s="218" t="s">
        <v>236</v>
      </c>
      <c r="H117" s="219">
        <v>7.2000000000000002</v>
      </c>
      <c r="I117" s="220"/>
      <c r="J117" s="221">
        <f>ROUND(I117*H117,2)</f>
        <v>0</v>
      </c>
      <c r="K117" s="217" t="s">
        <v>4474</v>
      </c>
      <c r="L117" s="46"/>
      <c r="M117" s="222" t="s">
        <v>19</v>
      </c>
      <c r="N117" s="223" t="s">
        <v>45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220</v>
      </c>
      <c r="AT117" s="226" t="s">
        <v>215</v>
      </c>
      <c r="AU117" s="226" t="s">
        <v>83</v>
      </c>
      <c r="AY117" s="19" t="s">
        <v>213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81</v>
      </c>
      <c r="BK117" s="227">
        <f>ROUND(I117*H117,2)</f>
        <v>0</v>
      </c>
      <c r="BL117" s="19" t="s">
        <v>220</v>
      </c>
      <c r="BM117" s="226" t="s">
        <v>4527</v>
      </c>
    </row>
    <row r="118" s="2" customFormat="1" ht="21.75" customHeight="1">
      <c r="A118" s="40"/>
      <c r="B118" s="41"/>
      <c r="C118" s="215" t="s">
        <v>330</v>
      </c>
      <c r="D118" s="215" t="s">
        <v>215</v>
      </c>
      <c r="E118" s="216" t="s">
        <v>4528</v>
      </c>
      <c r="F118" s="217" t="s">
        <v>4529</v>
      </c>
      <c r="G118" s="218" t="s">
        <v>236</v>
      </c>
      <c r="H118" s="219">
        <v>7.2000000000000002</v>
      </c>
      <c r="I118" s="220"/>
      <c r="J118" s="221">
        <f>ROUND(I118*H118,2)</f>
        <v>0</v>
      </c>
      <c r="K118" s="217" t="s">
        <v>4474</v>
      </c>
      <c r="L118" s="46"/>
      <c r="M118" s="222" t="s">
        <v>19</v>
      </c>
      <c r="N118" s="223" t="s">
        <v>45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220</v>
      </c>
      <c r="AT118" s="226" t="s">
        <v>215</v>
      </c>
      <c r="AU118" s="226" t="s">
        <v>83</v>
      </c>
      <c r="AY118" s="19" t="s">
        <v>213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81</v>
      </c>
      <c r="BK118" s="227">
        <f>ROUND(I118*H118,2)</f>
        <v>0</v>
      </c>
      <c r="BL118" s="19" t="s">
        <v>220</v>
      </c>
      <c r="BM118" s="226" t="s">
        <v>4530</v>
      </c>
    </row>
    <row r="119" s="2" customFormat="1" ht="21.75" customHeight="1">
      <c r="A119" s="40"/>
      <c r="B119" s="41"/>
      <c r="C119" s="215" t="s">
        <v>7</v>
      </c>
      <c r="D119" s="215" t="s">
        <v>215</v>
      </c>
      <c r="E119" s="216" t="s">
        <v>4531</v>
      </c>
      <c r="F119" s="217" t="s">
        <v>4532</v>
      </c>
      <c r="G119" s="218" t="s">
        <v>236</v>
      </c>
      <c r="H119" s="219">
        <v>3.2000000000000002</v>
      </c>
      <c r="I119" s="220"/>
      <c r="J119" s="221">
        <f>ROUND(I119*H119,2)</f>
        <v>0</v>
      </c>
      <c r="K119" s="217" t="s">
        <v>4474</v>
      </c>
      <c r="L119" s="46"/>
      <c r="M119" s="222" t="s">
        <v>19</v>
      </c>
      <c r="N119" s="223" t="s">
        <v>45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220</v>
      </c>
      <c r="AT119" s="226" t="s">
        <v>215</v>
      </c>
      <c r="AU119" s="226" t="s">
        <v>83</v>
      </c>
      <c r="AY119" s="19" t="s">
        <v>213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81</v>
      </c>
      <c r="BK119" s="227">
        <f>ROUND(I119*H119,2)</f>
        <v>0</v>
      </c>
      <c r="BL119" s="19" t="s">
        <v>220</v>
      </c>
      <c r="BM119" s="226" t="s">
        <v>4533</v>
      </c>
    </row>
    <row r="120" s="2" customFormat="1" ht="21.75" customHeight="1">
      <c r="A120" s="40"/>
      <c r="B120" s="41"/>
      <c r="C120" s="215" t="s">
        <v>342</v>
      </c>
      <c r="D120" s="215" t="s">
        <v>215</v>
      </c>
      <c r="E120" s="216" t="s">
        <v>4534</v>
      </c>
      <c r="F120" s="217" t="s">
        <v>4535</v>
      </c>
      <c r="G120" s="218" t="s">
        <v>236</v>
      </c>
      <c r="H120" s="219">
        <v>4</v>
      </c>
      <c r="I120" s="220"/>
      <c r="J120" s="221">
        <f>ROUND(I120*H120,2)</f>
        <v>0</v>
      </c>
      <c r="K120" s="217" t="s">
        <v>4470</v>
      </c>
      <c r="L120" s="46"/>
      <c r="M120" s="222" t="s">
        <v>19</v>
      </c>
      <c r="N120" s="223" t="s">
        <v>45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220</v>
      </c>
      <c r="AT120" s="226" t="s">
        <v>215</v>
      </c>
      <c r="AU120" s="226" t="s">
        <v>83</v>
      </c>
      <c r="AY120" s="19" t="s">
        <v>213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81</v>
      </c>
      <c r="BK120" s="227">
        <f>ROUND(I120*H120,2)</f>
        <v>0</v>
      </c>
      <c r="BL120" s="19" t="s">
        <v>220</v>
      </c>
      <c r="BM120" s="226" t="s">
        <v>4536</v>
      </c>
    </row>
    <row r="121" s="2" customFormat="1" ht="16.5" customHeight="1">
      <c r="A121" s="40"/>
      <c r="B121" s="41"/>
      <c r="C121" s="272" t="s">
        <v>347</v>
      </c>
      <c r="D121" s="272" t="s">
        <v>310</v>
      </c>
      <c r="E121" s="273" t="s">
        <v>4537</v>
      </c>
      <c r="F121" s="274" t="s">
        <v>4538</v>
      </c>
      <c r="G121" s="275" t="s">
        <v>236</v>
      </c>
      <c r="H121" s="276">
        <v>4</v>
      </c>
      <c r="I121" s="277"/>
      <c r="J121" s="278">
        <f>ROUND(I121*H121,2)</f>
        <v>0</v>
      </c>
      <c r="K121" s="274" t="s">
        <v>4470</v>
      </c>
      <c r="L121" s="279"/>
      <c r="M121" s="280" t="s">
        <v>19</v>
      </c>
      <c r="N121" s="281" t="s">
        <v>45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257</v>
      </c>
      <c r="AT121" s="226" t="s">
        <v>310</v>
      </c>
      <c r="AU121" s="226" t="s">
        <v>83</v>
      </c>
      <c r="AY121" s="19" t="s">
        <v>213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81</v>
      </c>
      <c r="BK121" s="227">
        <f>ROUND(I121*H121,2)</f>
        <v>0</v>
      </c>
      <c r="BL121" s="19" t="s">
        <v>220</v>
      </c>
      <c r="BM121" s="226" t="s">
        <v>4539</v>
      </c>
    </row>
    <row r="122" s="12" customFormat="1" ht="22.8" customHeight="1">
      <c r="A122" s="12"/>
      <c r="B122" s="199"/>
      <c r="C122" s="200"/>
      <c r="D122" s="201" t="s">
        <v>73</v>
      </c>
      <c r="E122" s="213" t="s">
        <v>257</v>
      </c>
      <c r="F122" s="213" t="s">
        <v>1248</v>
      </c>
      <c r="G122" s="200"/>
      <c r="H122" s="200"/>
      <c r="I122" s="203"/>
      <c r="J122" s="214">
        <f>BK122</f>
        <v>0</v>
      </c>
      <c r="K122" s="200"/>
      <c r="L122" s="205"/>
      <c r="M122" s="206"/>
      <c r="N122" s="207"/>
      <c r="O122" s="207"/>
      <c r="P122" s="208">
        <f>SUM(P123:P141)</f>
        <v>0</v>
      </c>
      <c r="Q122" s="207"/>
      <c r="R122" s="208">
        <f>SUM(R123:R141)</f>
        <v>0</v>
      </c>
      <c r="S122" s="207"/>
      <c r="T122" s="209">
        <f>SUM(T123:T141)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81</v>
      </c>
      <c r="AT122" s="211" t="s">
        <v>73</v>
      </c>
      <c r="AU122" s="211" t="s">
        <v>81</v>
      </c>
      <c r="AY122" s="210" t="s">
        <v>213</v>
      </c>
      <c r="BK122" s="212">
        <f>SUM(BK123:BK141)</f>
        <v>0</v>
      </c>
    </row>
    <row r="123" s="2" customFormat="1" ht="16.5" customHeight="1">
      <c r="A123" s="40"/>
      <c r="B123" s="41"/>
      <c r="C123" s="215" t="s">
        <v>352</v>
      </c>
      <c r="D123" s="215" t="s">
        <v>215</v>
      </c>
      <c r="E123" s="216" t="s">
        <v>4540</v>
      </c>
      <c r="F123" s="217" t="s">
        <v>4541</v>
      </c>
      <c r="G123" s="218" t="s">
        <v>338</v>
      </c>
      <c r="H123" s="219">
        <v>8</v>
      </c>
      <c r="I123" s="220"/>
      <c r="J123" s="221">
        <f>ROUND(I123*H123,2)</f>
        <v>0</v>
      </c>
      <c r="K123" s="217" t="s">
        <v>4470</v>
      </c>
      <c r="L123" s="46"/>
      <c r="M123" s="222" t="s">
        <v>19</v>
      </c>
      <c r="N123" s="223" t="s">
        <v>45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220</v>
      </c>
      <c r="AT123" s="226" t="s">
        <v>215</v>
      </c>
      <c r="AU123" s="226" t="s">
        <v>83</v>
      </c>
      <c r="AY123" s="19" t="s">
        <v>213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81</v>
      </c>
      <c r="BK123" s="227">
        <f>ROUND(I123*H123,2)</f>
        <v>0</v>
      </c>
      <c r="BL123" s="19" t="s">
        <v>220</v>
      </c>
      <c r="BM123" s="226" t="s">
        <v>4542</v>
      </c>
    </row>
    <row r="124" s="2" customFormat="1" ht="16.5" customHeight="1">
      <c r="A124" s="40"/>
      <c r="B124" s="41"/>
      <c r="C124" s="272" t="s">
        <v>359</v>
      </c>
      <c r="D124" s="272" t="s">
        <v>310</v>
      </c>
      <c r="E124" s="273" t="s">
        <v>4543</v>
      </c>
      <c r="F124" s="274" t="s">
        <v>4544</v>
      </c>
      <c r="G124" s="275" t="s">
        <v>338</v>
      </c>
      <c r="H124" s="276">
        <v>8</v>
      </c>
      <c r="I124" s="277"/>
      <c r="J124" s="278">
        <f>ROUND(I124*H124,2)</f>
        <v>0</v>
      </c>
      <c r="K124" s="274" t="s">
        <v>4470</v>
      </c>
      <c r="L124" s="279"/>
      <c r="M124" s="280" t="s">
        <v>19</v>
      </c>
      <c r="N124" s="281" t="s">
        <v>45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257</v>
      </c>
      <c r="AT124" s="226" t="s">
        <v>310</v>
      </c>
      <c r="AU124" s="226" t="s">
        <v>83</v>
      </c>
      <c r="AY124" s="19" t="s">
        <v>213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81</v>
      </c>
      <c r="BK124" s="227">
        <f>ROUND(I124*H124,2)</f>
        <v>0</v>
      </c>
      <c r="BL124" s="19" t="s">
        <v>220</v>
      </c>
      <c r="BM124" s="226" t="s">
        <v>4545</v>
      </c>
    </row>
    <row r="125" s="2" customFormat="1" ht="16.5" customHeight="1">
      <c r="A125" s="40"/>
      <c r="B125" s="41"/>
      <c r="C125" s="215" t="s">
        <v>364</v>
      </c>
      <c r="D125" s="215" t="s">
        <v>215</v>
      </c>
      <c r="E125" s="216" t="s">
        <v>4546</v>
      </c>
      <c r="F125" s="217" t="s">
        <v>4547</v>
      </c>
      <c r="G125" s="218" t="s">
        <v>501</v>
      </c>
      <c r="H125" s="219">
        <v>1</v>
      </c>
      <c r="I125" s="220"/>
      <c r="J125" s="221">
        <f>ROUND(I125*H125,2)</f>
        <v>0</v>
      </c>
      <c r="K125" s="217" t="s">
        <v>4470</v>
      </c>
      <c r="L125" s="46"/>
      <c r="M125" s="222" t="s">
        <v>19</v>
      </c>
      <c r="N125" s="223" t="s">
        <v>45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220</v>
      </c>
      <c r="AT125" s="226" t="s">
        <v>215</v>
      </c>
      <c r="AU125" s="226" t="s">
        <v>83</v>
      </c>
      <c r="AY125" s="19" t="s">
        <v>213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81</v>
      </c>
      <c r="BK125" s="227">
        <f>ROUND(I125*H125,2)</f>
        <v>0</v>
      </c>
      <c r="BL125" s="19" t="s">
        <v>220</v>
      </c>
      <c r="BM125" s="226" t="s">
        <v>4548</v>
      </c>
    </row>
    <row r="126" s="2" customFormat="1" ht="16.5" customHeight="1">
      <c r="A126" s="40"/>
      <c r="B126" s="41"/>
      <c r="C126" s="272" t="s">
        <v>369</v>
      </c>
      <c r="D126" s="272" t="s">
        <v>310</v>
      </c>
      <c r="E126" s="273" t="s">
        <v>4549</v>
      </c>
      <c r="F126" s="274" t="s">
        <v>4550</v>
      </c>
      <c r="G126" s="275" t="s">
        <v>501</v>
      </c>
      <c r="H126" s="276">
        <v>1</v>
      </c>
      <c r="I126" s="277"/>
      <c r="J126" s="278">
        <f>ROUND(I126*H126,2)</f>
        <v>0</v>
      </c>
      <c r="K126" s="274" t="s">
        <v>4470</v>
      </c>
      <c r="L126" s="279"/>
      <c r="M126" s="280" t="s">
        <v>19</v>
      </c>
      <c r="N126" s="281" t="s">
        <v>45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257</v>
      </c>
      <c r="AT126" s="226" t="s">
        <v>310</v>
      </c>
      <c r="AU126" s="226" t="s">
        <v>83</v>
      </c>
      <c r="AY126" s="19" t="s">
        <v>213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81</v>
      </c>
      <c r="BK126" s="227">
        <f>ROUND(I126*H126,2)</f>
        <v>0</v>
      </c>
      <c r="BL126" s="19" t="s">
        <v>220</v>
      </c>
      <c r="BM126" s="226" t="s">
        <v>4551</v>
      </c>
    </row>
    <row r="127" s="2" customFormat="1" ht="16.5" customHeight="1">
      <c r="A127" s="40"/>
      <c r="B127" s="41"/>
      <c r="C127" s="215" t="s">
        <v>377</v>
      </c>
      <c r="D127" s="215" t="s">
        <v>215</v>
      </c>
      <c r="E127" s="216" t="s">
        <v>4552</v>
      </c>
      <c r="F127" s="217" t="s">
        <v>4553</v>
      </c>
      <c r="G127" s="218" t="s">
        <v>501</v>
      </c>
      <c r="H127" s="219">
        <v>1</v>
      </c>
      <c r="I127" s="220"/>
      <c r="J127" s="221">
        <f>ROUND(I127*H127,2)</f>
        <v>0</v>
      </c>
      <c r="K127" s="217" t="s">
        <v>4470</v>
      </c>
      <c r="L127" s="46"/>
      <c r="M127" s="222" t="s">
        <v>19</v>
      </c>
      <c r="N127" s="223" t="s">
        <v>45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220</v>
      </c>
      <c r="AT127" s="226" t="s">
        <v>215</v>
      </c>
      <c r="AU127" s="226" t="s">
        <v>83</v>
      </c>
      <c r="AY127" s="19" t="s">
        <v>213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81</v>
      </c>
      <c r="BK127" s="227">
        <f>ROUND(I127*H127,2)</f>
        <v>0</v>
      </c>
      <c r="BL127" s="19" t="s">
        <v>220</v>
      </c>
      <c r="BM127" s="226" t="s">
        <v>4554</v>
      </c>
    </row>
    <row r="128" s="2" customFormat="1" ht="16.5" customHeight="1">
      <c r="A128" s="40"/>
      <c r="B128" s="41"/>
      <c r="C128" s="215" t="s">
        <v>381</v>
      </c>
      <c r="D128" s="215" t="s">
        <v>215</v>
      </c>
      <c r="E128" s="216" t="s">
        <v>4555</v>
      </c>
      <c r="F128" s="217" t="s">
        <v>4556</v>
      </c>
      <c r="G128" s="218" t="s">
        <v>501</v>
      </c>
      <c r="H128" s="219">
        <v>1</v>
      </c>
      <c r="I128" s="220"/>
      <c r="J128" s="221">
        <f>ROUND(I128*H128,2)</f>
        <v>0</v>
      </c>
      <c r="K128" s="217" t="s">
        <v>4474</v>
      </c>
      <c r="L128" s="46"/>
      <c r="M128" s="222" t="s">
        <v>19</v>
      </c>
      <c r="N128" s="223" t="s">
        <v>45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220</v>
      </c>
      <c r="AT128" s="226" t="s">
        <v>215</v>
      </c>
      <c r="AU128" s="226" t="s">
        <v>83</v>
      </c>
      <c r="AY128" s="19" t="s">
        <v>213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81</v>
      </c>
      <c r="BK128" s="227">
        <f>ROUND(I128*H128,2)</f>
        <v>0</v>
      </c>
      <c r="BL128" s="19" t="s">
        <v>220</v>
      </c>
      <c r="BM128" s="226" t="s">
        <v>4557</v>
      </c>
    </row>
    <row r="129" s="2" customFormat="1" ht="16.5" customHeight="1">
      <c r="A129" s="40"/>
      <c r="B129" s="41"/>
      <c r="C129" s="272" t="s">
        <v>387</v>
      </c>
      <c r="D129" s="272" t="s">
        <v>310</v>
      </c>
      <c r="E129" s="273" t="s">
        <v>4558</v>
      </c>
      <c r="F129" s="274" t="s">
        <v>4559</v>
      </c>
      <c r="G129" s="275" t="s">
        <v>501</v>
      </c>
      <c r="H129" s="276">
        <v>1</v>
      </c>
      <c r="I129" s="277"/>
      <c r="J129" s="278">
        <f>ROUND(I129*H129,2)</f>
        <v>0</v>
      </c>
      <c r="K129" s="274" t="s">
        <v>19</v>
      </c>
      <c r="L129" s="279"/>
      <c r="M129" s="280" t="s">
        <v>19</v>
      </c>
      <c r="N129" s="281" t="s">
        <v>45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257</v>
      </c>
      <c r="AT129" s="226" t="s">
        <v>310</v>
      </c>
      <c r="AU129" s="226" t="s">
        <v>83</v>
      </c>
      <c r="AY129" s="19" t="s">
        <v>213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81</v>
      </c>
      <c r="BK129" s="227">
        <f>ROUND(I129*H129,2)</f>
        <v>0</v>
      </c>
      <c r="BL129" s="19" t="s">
        <v>220</v>
      </c>
      <c r="BM129" s="226" t="s">
        <v>4560</v>
      </c>
    </row>
    <row r="130" s="2" customFormat="1" ht="16.5" customHeight="1">
      <c r="A130" s="40"/>
      <c r="B130" s="41"/>
      <c r="C130" s="272" t="s">
        <v>393</v>
      </c>
      <c r="D130" s="272" t="s">
        <v>310</v>
      </c>
      <c r="E130" s="273" t="s">
        <v>4561</v>
      </c>
      <c r="F130" s="274" t="s">
        <v>4562</v>
      </c>
      <c r="G130" s="275" t="s">
        <v>501</v>
      </c>
      <c r="H130" s="276">
        <v>1</v>
      </c>
      <c r="I130" s="277"/>
      <c r="J130" s="278">
        <f>ROUND(I130*H130,2)</f>
        <v>0</v>
      </c>
      <c r="K130" s="274" t="s">
        <v>19</v>
      </c>
      <c r="L130" s="279"/>
      <c r="M130" s="280" t="s">
        <v>19</v>
      </c>
      <c r="N130" s="281" t="s">
        <v>45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257</v>
      </c>
      <c r="AT130" s="226" t="s">
        <v>310</v>
      </c>
      <c r="AU130" s="226" t="s">
        <v>83</v>
      </c>
      <c r="AY130" s="19" t="s">
        <v>213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81</v>
      </c>
      <c r="BK130" s="227">
        <f>ROUND(I130*H130,2)</f>
        <v>0</v>
      </c>
      <c r="BL130" s="19" t="s">
        <v>220</v>
      </c>
      <c r="BM130" s="226" t="s">
        <v>4563</v>
      </c>
    </row>
    <row r="131" s="2" customFormat="1" ht="16.5" customHeight="1">
      <c r="A131" s="40"/>
      <c r="B131" s="41"/>
      <c r="C131" s="272" t="s">
        <v>397</v>
      </c>
      <c r="D131" s="272" t="s">
        <v>310</v>
      </c>
      <c r="E131" s="273" t="s">
        <v>4564</v>
      </c>
      <c r="F131" s="274" t="s">
        <v>4565</v>
      </c>
      <c r="G131" s="275" t="s">
        <v>501</v>
      </c>
      <c r="H131" s="276">
        <v>1</v>
      </c>
      <c r="I131" s="277"/>
      <c r="J131" s="278">
        <f>ROUND(I131*H131,2)</f>
        <v>0</v>
      </c>
      <c r="K131" s="274" t="s">
        <v>19</v>
      </c>
      <c r="L131" s="279"/>
      <c r="M131" s="280" t="s">
        <v>19</v>
      </c>
      <c r="N131" s="281" t="s">
        <v>45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257</v>
      </c>
      <c r="AT131" s="226" t="s">
        <v>310</v>
      </c>
      <c r="AU131" s="226" t="s">
        <v>83</v>
      </c>
      <c r="AY131" s="19" t="s">
        <v>213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81</v>
      </c>
      <c r="BK131" s="227">
        <f>ROUND(I131*H131,2)</f>
        <v>0</v>
      </c>
      <c r="BL131" s="19" t="s">
        <v>220</v>
      </c>
      <c r="BM131" s="226" t="s">
        <v>4566</v>
      </c>
    </row>
    <row r="132" s="2" customFormat="1" ht="16.5" customHeight="1">
      <c r="A132" s="40"/>
      <c r="B132" s="41"/>
      <c r="C132" s="272" t="s">
        <v>402</v>
      </c>
      <c r="D132" s="272" t="s">
        <v>310</v>
      </c>
      <c r="E132" s="273" t="s">
        <v>4567</v>
      </c>
      <c r="F132" s="274" t="s">
        <v>4568</v>
      </c>
      <c r="G132" s="275" t="s">
        <v>501</v>
      </c>
      <c r="H132" s="276">
        <v>1</v>
      </c>
      <c r="I132" s="277"/>
      <c r="J132" s="278">
        <f>ROUND(I132*H132,2)</f>
        <v>0</v>
      </c>
      <c r="K132" s="274" t="s">
        <v>19</v>
      </c>
      <c r="L132" s="279"/>
      <c r="M132" s="280" t="s">
        <v>19</v>
      </c>
      <c r="N132" s="281" t="s">
        <v>45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257</v>
      </c>
      <c r="AT132" s="226" t="s">
        <v>310</v>
      </c>
      <c r="AU132" s="226" t="s">
        <v>83</v>
      </c>
      <c r="AY132" s="19" t="s">
        <v>213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81</v>
      </c>
      <c r="BK132" s="227">
        <f>ROUND(I132*H132,2)</f>
        <v>0</v>
      </c>
      <c r="BL132" s="19" t="s">
        <v>220</v>
      </c>
      <c r="BM132" s="226" t="s">
        <v>4569</v>
      </c>
    </row>
    <row r="133" s="2" customFormat="1" ht="16.5" customHeight="1">
      <c r="A133" s="40"/>
      <c r="B133" s="41"/>
      <c r="C133" s="215" t="s">
        <v>408</v>
      </c>
      <c r="D133" s="215" t="s">
        <v>215</v>
      </c>
      <c r="E133" s="216" t="s">
        <v>4570</v>
      </c>
      <c r="F133" s="217" t="s">
        <v>4571</v>
      </c>
      <c r="G133" s="218" t="s">
        <v>501</v>
      </c>
      <c r="H133" s="219">
        <v>1</v>
      </c>
      <c r="I133" s="220"/>
      <c r="J133" s="221">
        <f>ROUND(I133*H133,2)</f>
        <v>0</v>
      </c>
      <c r="K133" s="217" t="s">
        <v>4474</v>
      </c>
      <c r="L133" s="46"/>
      <c r="M133" s="222" t="s">
        <v>19</v>
      </c>
      <c r="N133" s="223" t="s">
        <v>45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220</v>
      </c>
      <c r="AT133" s="226" t="s">
        <v>215</v>
      </c>
      <c r="AU133" s="226" t="s">
        <v>83</v>
      </c>
      <c r="AY133" s="19" t="s">
        <v>213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81</v>
      </c>
      <c r="BK133" s="227">
        <f>ROUND(I133*H133,2)</f>
        <v>0</v>
      </c>
      <c r="BL133" s="19" t="s">
        <v>220</v>
      </c>
      <c r="BM133" s="226" t="s">
        <v>4572</v>
      </c>
    </row>
    <row r="134" s="2" customFormat="1" ht="16.5" customHeight="1">
      <c r="A134" s="40"/>
      <c r="B134" s="41"/>
      <c r="C134" s="272" t="s">
        <v>412</v>
      </c>
      <c r="D134" s="272" t="s">
        <v>310</v>
      </c>
      <c r="E134" s="273" t="s">
        <v>4573</v>
      </c>
      <c r="F134" s="274" t="s">
        <v>4574</v>
      </c>
      <c r="G134" s="275" t="s">
        <v>501</v>
      </c>
      <c r="H134" s="276">
        <v>1</v>
      </c>
      <c r="I134" s="277"/>
      <c r="J134" s="278">
        <f>ROUND(I134*H134,2)</f>
        <v>0</v>
      </c>
      <c r="K134" s="274" t="s">
        <v>19</v>
      </c>
      <c r="L134" s="279"/>
      <c r="M134" s="280" t="s">
        <v>19</v>
      </c>
      <c r="N134" s="281" t="s">
        <v>45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257</v>
      </c>
      <c r="AT134" s="226" t="s">
        <v>310</v>
      </c>
      <c r="AU134" s="226" t="s">
        <v>83</v>
      </c>
      <c r="AY134" s="19" t="s">
        <v>213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81</v>
      </c>
      <c r="BK134" s="227">
        <f>ROUND(I134*H134,2)</f>
        <v>0</v>
      </c>
      <c r="BL134" s="19" t="s">
        <v>220</v>
      </c>
      <c r="BM134" s="226" t="s">
        <v>4575</v>
      </c>
    </row>
    <row r="135" s="2" customFormat="1" ht="16.5" customHeight="1">
      <c r="A135" s="40"/>
      <c r="B135" s="41"/>
      <c r="C135" s="215" t="s">
        <v>417</v>
      </c>
      <c r="D135" s="215" t="s">
        <v>215</v>
      </c>
      <c r="E135" s="216" t="s">
        <v>4576</v>
      </c>
      <c r="F135" s="217" t="s">
        <v>4577</v>
      </c>
      <c r="G135" s="218" t="s">
        <v>338</v>
      </c>
      <c r="H135" s="219">
        <v>8</v>
      </c>
      <c r="I135" s="220"/>
      <c r="J135" s="221">
        <f>ROUND(I135*H135,2)</f>
        <v>0</v>
      </c>
      <c r="K135" s="217" t="s">
        <v>4470</v>
      </c>
      <c r="L135" s="46"/>
      <c r="M135" s="222" t="s">
        <v>19</v>
      </c>
      <c r="N135" s="223" t="s">
        <v>45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220</v>
      </c>
      <c r="AT135" s="226" t="s">
        <v>215</v>
      </c>
      <c r="AU135" s="226" t="s">
        <v>83</v>
      </c>
      <c r="AY135" s="19" t="s">
        <v>213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81</v>
      </c>
      <c r="BK135" s="227">
        <f>ROUND(I135*H135,2)</f>
        <v>0</v>
      </c>
      <c r="BL135" s="19" t="s">
        <v>220</v>
      </c>
      <c r="BM135" s="226" t="s">
        <v>4578</v>
      </c>
    </row>
    <row r="136" s="2" customFormat="1" ht="16.5" customHeight="1">
      <c r="A136" s="40"/>
      <c r="B136" s="41"/>
      <c r="C136" s="215" t="s">
        <v>427</v>
      </c>
      <c r="D136" s="215" t="s">
        <v>215</v>
      </c>
      <c r="E136" s="216" t="s">
        <v>4579</v>
      </c>
      <c r="F136" s="217" t="s">
        <v>4580</v>
      </c>
      <c r="G136" s="218" t="s">
        <v>338</v>
      </c>
      <c r="H136" s="219">
        <v>8</v>
      </c>
      <c r="I136" s="220"/>
      <c r="J136" s="221">
        <f>ROUND(I136*H136,2)</f>
        <v>0</v>
      </c>
      <c r="K136" s="217" t="s">
        <v>4470</v>
      </c>
      <c r="L136" s="46"/>
      <c r="M136" s="222" t="s">
        <v>19</v>
      </c>
      <c r="N136" s="223" t="s">
        <v>45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220</v>
      </c>
      <c r="AT136" s="226" t="s">
        <v>215</v>
      </c>
      <c r="AU136" s="226" t="s">
        <v>83</v>
      </c>
      <c r="AY136" s="19" t="s">
        <v>213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81</v>
      </c>
      <c r="BK136" s="227">
        <f>ROUND(I136*H136,2)</f>
        <v>0</v>
      </c>
      <c r="BL136" s="19" t="s">
        <v>220</v>
      </c>
      <c r="BM136" s="226" t="s">
        <v>4581</v>
      </c>
    </row>
    <row r="137" s="2" customFormat="1" ht="16.5" customHeight="1">
      <c r="A137" s="40"/>
      <c r="B137" s="41"/>
      <c r="C137" s="215" t="s">
        <v>432</v>
      </c>
      <c r="D137" s="215" t="s">
        <v>215</v>
      </c>
      <c r="E137" s="216" t="s">
        <v>4582</v>
      </c>
      <c r="F137" s="217" t="s">
        <v>4583</v>
      </c>
      <c r="G137" s="218" t="s">
        <v>501</v>
      </c>
      <c r="H137" s="219">
        <v>1</v>
      </c>
      <c r="I137" s="220"/>
      <c r="J137" s="221">
        <f>ROUND(I137*H137,2)</f>
        <v>0</v>
      </c>
      <c r="K137" s="217" t="s">
        <v>4470</v>
      </c>
      <c r="L137" s="46"/>
      <c r="M137" s="222" t="s">
        <v>19</v>
      </c>
      <c r="N137" s="223" t="s">
        <v>45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220</v>
      </c>
      <c r="AT137" s="226" t="s">
        <v>215</v>
      </c>
      <c r="AU137" s="226" t="s">
        <v>83</v>
      </c>
      <c r="AY137" s="19" t="s">
        <v>213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81</v>
      </c>
      <c r="BK137" s="227">
        <f>ROUND(I137*H137,2)</f>
        <v>0</v>
      </c>
      <c r="BL137" s="19" t="s">
        <v>220</v>
      </c>
      <c r="BM137" s="226" t="s">
        <v>4584</v>
      </c>
    </row>
    <row r="138" s="2" customFormat="1" ht="16.5" customHeight="1">
      <c r="A138" s="40"/>
      <c r="B138" s="41"/>
      <c r="C138" s="215" t="s">
        <v>438</v>
      </c>
      <c r="D138" s="215" t="s">
        <v>215</v>
      </c>
      <c r="E138" s="216" t="s">
        <v>4585</v>
      </c>
      <c r="F138" s="217" t="s">
        <v>4586</v>
      </c>
      <c r="G138" s="218" t="s">
        <v>338</v>
      </c>
      <c r="H138" s="219">
        <v>7.5</v>
      </c>
      <c r="I138" s="220"/>
      <c r="J138" s="221">
        <f>ROUND(I138*H138,2)</f>
        <v>0</v>
      </c>
      <c r="K138" s="217" t="s">
        <v>4470</v>
      </c>
      <c r="L138" s="46"/>
      <c r="M138" s="222" t="s">
        <v>19</v>
      </c>
      <c r="N138" s="223" t="s">
        <v>45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220</v>
      </c>
      <c r="AT138" s="226" t="s">
        <v>215</v>
      </c>
      <c r="AU138" s="226" t="s">
        <v>83</v>
      </c>
      <c r="AY138" s="19" t="s">
        <v>213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81</v>
      </c>
      <c r="BK138" s="227">
        <f>ROUND(I138*H138,2)</f>
        <v>0</v>
      </c>
      <c r="BL138" s="19" t="s">
        <v>220</v>
      </c>
      <c r="BM138" s="226" t="s">
        <v>4587</v>
      </c>
    </row>
    <row r="139" s="2" customFormat="1" ht="16.5" customHeight="1">
      <c r="A139" s="40"/>
      <c r="B139" s="41"/>
      <c r="C139" s="215" t="s">
        <v>445</v>
      </c>
      <c r="D139" s="215" t="s">
        <v>215</v>
      </c>
      <c r="E139" s="216" t="s">
        <v>4588</v>
      </c>
      <c r="F139" s="217" t="s">
        <v>4589</v>
      </c>
      <c r="G139" s="218" t="s">
        <v>338</v>
      </c>
      <c r="H139" s="219">
        <v>7.5</v>
      </c>
      <c r="I139" s="220"/>
      <c r="J139" s="221">
        <f>ROUND(I139*H139,2)</f>
        <v>0</v>
      </c>
      <c r="K139" s="217" t="s">
        <v>4470</v>
      </c>
      <c r="L139" s="46"/>
      <c r="M139" s="222" t="s">
        <v>19</v>
      </c>
      <c r="N139" s="223" t="s">
        <v>45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220</v>
      </c>
      <c r="AT139" s="226" t="s">
        <v>215</v>
      </c>
      <c r="AU139" s="226" t="s">
        <v>83</v>
      </c>
      <c r="AY139" s="19" t="s">
        <v>213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81</v>
      </c>
      <c r="BK139" s="227">
        <f>ROUND(I139*H139,2)</f>
        <v>0</v>
      </c>
      <c r="BL139" s="19" t="s">
        <v>220</v>
      </c>
      <c r="BM139" s="226" t="s">
        <v>4590</v>
      </c>
    </row>
    <row r="140" s="2" customFormat="1" ht="16.5" customHeight="1">
      <c r="A140" s="40"/>
      <c r="B140" s="41"/>
      <c r="C140" s="215" t="s">
        <v>461</v>
      </c>
      <c r="D140" s="215" t="s">
        <v>215</v>
      </c>
      <c r="E140" s="216" t="s">
        <v>4591</v>
      </c>
      <c r="F140" s="217" t="s">
        <v>4592</v>
      </c>
      <c r="G140" s="218" t="s">
        <v>338</v>
      </c>
      <c r="H140" s="219">
        <v>1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45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220</v>
      </c>
      <c r="AT140" s="226" t="s">
        <v>215</v>
      </c>
      <c r="AU140" s="226" t="s">
        <v>83</v>
      </c>
      <c r="AY140" s="19" t="s">
        <v>213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81</v>
      </c>
      <c r="BK140" s="227">
        <f>ROUND(I140*H140,2)</f>
        <v>0</v>
      </c>
      <c r="BL140" s="19" t="s">
        <v>220</v>
      </c>
      <c r="BM140" s="226" t="s">
        <v>4593</v>
      </c>
    </row>
    <row r="141" s="2" customFormat="1" ht="16.5" customHeight="1">
      <c r="A141" s="40"/>
      <c r="B141" s="41"/>
      <c r="C141" s="215" t="s">
        <v>468</v>
      </c>
      <c r="D141" s="215" t="s">
        <v>215</v>
      </c>
      <c r="E141" s="216" t="s">
        <v>4594</v>
      </c>
      <c r="F141" s="217" t="s">
        <v>4595</v>
      </c>
      <c r="G141" s="218" t="s">
        <v>501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45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220</v>
      </c>
      <c r="AT141" s="226" t="s">
        <v>215</v>
      </c>
      <c r="AU141" s="226" t="s">
        <v>83</v>
      </c>
      <c r="AY141" s="19" t="s">
        <v>213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81</v>
      </c>
      <c r="BK141" s="227">
        <f>ROUND(I141*H141,2)</f>
        <v>0</v>
      </c>
      <c r="BL141" s="19" t="s">
        <v>220</v>
      </c>
      <c r="BM141" s="226" t="s">
        <v>4596</v>
      </c>
    </row>
    <row r="142" s="12" customFormat="1" ht="22.8" customHeight="1">
      <c r="A142" s="12"/>
      <c r="B142" s="199"/>
      <c r="C142" s="200"/>
      <c r="D142" s="201" t="s">
        <v>73</v>
      </c>
      <c r="E142" s="213" t="s">
        <v>261</v>
      </c>
      <c r="F142" s="213" t="s">
        <v>4597</v>
      </c>
      <c r="G142" s="200"/>
      <c r="H142" s="200"/>
      <c r="I142" s="203"/>
      <c r="J142" s="214">
        <f>BK142</f>
        <v>0</v>
      </c>
      <c r="K142" s="200"/>
      <c r="L142" s="205"/>
      <c r="M142" s="206"/>
      <c r="N142" s="207"/>
      <c r="O142" s="207"/>
      <c r="P142" s="208">
        <f>SUM(P143:P145)</f>
        <v>0</v>
      </c>
      <c r="Q142" s="207"/>
      <c r="R142" s="208">
        <f>SUM(R143:R145)</f>
        <v>0</v>
      </c>
      <c r="S142" s="207"/>
      <c r="T142" s="20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0" t="s">
        <v>81</v>
      </c>
      <c r="AT142" s="211" t="s">
        <v>73</v>
      </c>
      <c r="AU142" s="211" t="s">
        <v>81</v>
      </c>
      <c r="AY142" s="210" t="s">
        <v>213</v>
      </c>
      <c r="BK142" s="212">
        <f>SUM(BK143:BK145)</f>
        <v>0</v>
      </c>
    </row>
    <row r="143" s="2" customFormat="1" ht="16.5" customHeight="1">
      <c r="A143" s="40"/>
      <c r="B143" s="41"/>
      <c r="C143" s="215" t="s">
        <v>473</v>
      </c>
      <c r="D143" s="215" t="s">
        <v>215</v>
      </c>
      <c r="E143" s="216" t="s">
        <v>4598</v>
      </c>
      <c r="F143" s="217" t="s">
        <v>4599</v>
      </c>
      <c r="G143" s="218" t="s">
        <v>338</v>
      </c>
      <c r="H143" s="219">
        <v>1</v>
      </c>
      <c r="I143" s="220"/>
      <c r="J143" s="221">
        <f>ROUND(I143*H143,2)</f>
        <v>0</v>
      </c>
      <c r="K143" s="217" t="s">
        <v>4474</v>
      </c>
      <c r="L143" s="46"/>
      <c r="M143" s="222" t="s">
        <v>19</v>
      </c>
      <c r="N143" s="223" t="s">
        <v>45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220</v>
      </c>
      <c r="AT143" s="226" t="s">
        <v>215</v>
      </c>
      <c r="AU143" s="226" t="s">
        <v>83</v>
      </c>
      <c r="AY143" s="19" t="s">
        <v>213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81</v>
      </c>
      <c r="BK143" s="227">
        <f>ROUND(I143*H143,2)</f>
        <v>0</v>
      </c>
      <c r="BL143" s="19" t="s">
        <v>220</v>
      </c>
      <c r="BM143" s="226" t="s">
        <v>4600</v>
      </c>
    </row>
    <row r="144" s="2" customFormat="1" ht="16.5" customHeight="1">
      <c r="A144" s="40"/>
      <c r="B144" s="41"/>
      <c r="C144" s="272" t="s">
        <v>479</v>
      </c>
      <c r="D144" s="272" t="s">
        <v>310</v>
      </c>
      <c r="E144" s="273" t="s">
        <v>4601</v>
      </c>
      <c r="F144" s="274" t="s">
        <v>4602</v>
      </c>
      <c r="G144" s="275" t="s">
        <v>338</v>
      </c>
      <c r="H144" s="276">
        <v>1</v>
      </c>
      <c r="I144" s="277"/>
      <c r="J144" s="278">
        <f>ROUND(I144*H144,2)</f>
        <v>0</v>
      </c>
      <c r="K144" s="274" t="s">
        <v>4474</v>
      </c>
      <c r="L144" s="279"/>
      <c r="M144" s="280" t="s">
        <v>19</v>
      </c>
      <c r="N144" s="281" t="s">
        <v>45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257</v>
      </c>
      <c r="AT144" s="226" t="s">
        <v>310</v>
      </c>
      <c r="AU144" s="226" t="s">
        <v>83</v>
      </c>
      <c r="AY144" s="19" t="s">
        <v>213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81</v>
      </c>
      <c r="BK144" s="227">
        <f>ROUND(I144*H144,2)</f>
        <v>0</v>
      </c>
      <c r="BL144" s="19" t="s">
        <v>220</v>
      </c>
      <c r="BM144" s="226" t="s">
        <v>4603</v>
      </c>
    </row>
    <row r="145" s="2" customFormat="1" ht="16.5" customHeight="1">
      <c r="A145" s="40"/>
      <c r="B145" s="41"/>
      <c r="C145" s="215" t="s">
        <v>484</v>
      </c>
      <c r="D145" s="215" t="s">
        <v>215</v>
      </c>
      <c r="E145" s="216" t="s">
        <v>4604</v>
      </c>
      <c r="F145" s="217" t="s">
        <v>4605</v>
      </c>
      <c r="G145" s="218" t="s">
        <v>338</v>
      </c>
      <c r="H145" s="219">
        <v>8</v>
      </c>
      <c r="I145" s="220"/>
      <c r="J145" s="221">
        <f>ROUND(I145*H145,2)</f>
        <v>0</v>
      </c>
      <c r="K145" s="217" t="s">
        <v>4474</v>
      </c>
      <c r="L145" s="46"/>
      <c r="M145" s="222" t="s">
        <v>19</v>
      </c>
      <c r="N145" s="223" t="s">
        <v>45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220</v>
      </c>
      <c r="AT145" s="226" t="s">
        <v>215</v>
      </c>
      <c r="AU145" s="226" t="s">
        <v>83</v>
      </c>
      <c r="AY145" s="19" t="s">
        <v>213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81</v>
      </c>
      <c r="BK145" s="227">
        <f>ROUND(I145*H145,2)</f>
        <v>0</v>
      </c>
      <c r="BL145" s="19" t="s">
        <v>220</v>
      </c>
      <c r="BM145" s="226" t="s">
        <v>4606</v>
      </c>
    </row>
    <row r="146" s="12" customFormat="1" ht="22.8" customHeight="1">
      <c r="A146" s="12"/>
      <c r="B146" s="199"/>
      <c r="C146" s="200"/>
      <c r="D146" s="201" t="s">
        <v>73</v>
      </c>
      <c r="E146" s="213" t="s">
        <v>1710</v>
      </c>
      <c r="F146" s="213" t="s">
        <v>1711</v>
      </c>
      <c r="G146" s="200"/>
      <c r="H146" s="200"/>
      <c r="I146" s="203"/>
      <c r="J146" s="214">
        <f>BK146</f>
        <v>0</v>
      </c>
      <c r="K146" s="200"/>
      <c r="L146" s="205"/>
      <c r="M146" s="206"/>
      <c r="N146" s="207"/>
      <c r="O146" s="207"/>
      <c r="P146" s="208">
        <f>P147</f>
        <v>0</v>
      </c>
      <c r="Q146" s="207"/>
      <c r="R146" s="208">
        <f>R147</f>
        <v>0</v>
      </c>
      <c r="S146" s="207"/>
      <c r="T146" s="209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0" t="s">
        <v>81</v>
      </c>
      <c r="AT146" s="211" t="s">
        <v>73</v>
      </c>
      <c r="AU146" s="211" t="s">
        <v>81</v>
      </c>
      <c r="AY146" s="210" t="s">
        <v>213</v>
      </c>
      <c r="BK146" s="212">
        <f>BK147</f>
        <v>0</v>
      </c>
    </row>
    <row r="147" s="2" customFormat="1" ht="16.5" customHeight="1">
      <c r="A147" s="40"/>
      <c r="B147" s="41"/>
      <c r="C147" s="215" t="s">
        <v>493</v>
      </c>
      <c r="D147" s="215" t="s">
        <v>215</v>
      </c>
      <c r="E147" s="216" t="s">
        <v>4607</v>
      </c>
      <c r="F147" s="217" t="s">
        <v>4608</v>
      </c>
      <c r="G147" s="218" t="s">
        <v>288</v>
      </c>
      <c r="H147" s="219">
        <v>0.495</v>
      </c>
      <c r="I147" s="220"/>
      <c r="J147" s="221">
        <f>ROUND(I147*H147,2)</f>
        <v>0</v>
      </c>
      <c r="K147" s="217" t="s">
        <v>4470</v>
      </c>
      <c r="L147" s="46"/>
      <c r="M147" s="222" t="s">
        <v>19</v>
      </c>
      <c r="N147" s="223" t="s">
        <v>45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220</v>
      </c>
      <c r="AT147" s="226" t="s">
        <v>215</v>
      </c>
      <c r="AU147" s="226" t="s">
        <v>83</v>
      </c>
      <c r="AY147" s="19" t="s">
        <v>213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81</v>
      </c>
      <c r="BK147" s="227">
        <f>ROUND(I147*H147,2)</f>
        <v>0</v>
      </c>
      <c r="BL147" s="19" t="s">
        <v>220</v>
      </c>
      <c r="BM147" s="226" t="s">
        <v>4609</v>
      </c>
    </row>
    <row r="148" s="12" customFormat="1" ht="25.92" customHeight="1">
      <c r="A148" s="12"/>
      <c r="B148" s="199"/>
      <c r="C148" s="200"/>
      <c r="D148" s="201" t="s">
        <v>73</v>
      </c>
      <c r="E148" s="202" t="s">
        <v>1716</v>
      </c>
      <c r="F148" s="202" t="s">
        <v>1717</v>
      </c>
      <c r="G148" s="200"/>
      <c r="H148" s="200"/>
      <c r="I148" s="203"/>
      <c r="J148" s="204">
        <f>BK148</f>
        <v>0</v>
      </c>
      <c r="K148" s="200"/>
      <c r="L148" s="205"/>
      <c r="M148" s="206"/>
      <c r="N148" s="207"/>
      <c r="O148" s="207"/>
      <c r="P148" s="208">
        <f>P149</f>
        <v>0</v>
      </c>
      <c r="Q148" s="207"/>
      <c r="R148" s="208">
        <f>R149</f>
        <v>0</v>
      </c>
      <c r="S148" s="207"/>
      <c r="T148" s="209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83</v>
      </c>
      <c r="AT148" s="211" t="s">
        <v>73</v>
      </c>
      <c r="AU148" s="211" t="s">
        <v>74</v>
      </c>
      <c r="AY148" s="210" t="s">
        <v>213</v>
      </c>
      <c r="BK148" s="212">
        <f>BK149</f>
        <v>0</v>
      </c>
    </row>
    <row r="149" s="12" customFormat="1" ht="22.8" customHeight="1">
      <c r="A149" s="12"/>
      <c r="B149" s="199"/>
      <c r="C149" s="200"/>
      <c r="D149" s="201" t="s">
        <v>73</v>
      </c>
      <c r="E149" s="213" t="s">
        <v>4610</v>
      </c>
      <c r="F149" s="213" t="s">
        <v>4611</v>
      </c>
      <c r="G149" s="200"/>
      <c r="H149" s="200"/>
      <c r="I149" s="203"/>
      <c r="J149" s="214">
        <f>BK149</f>
        <v>0</v>
      </c>
      <c r="K149" s="200"/>
      <c r="L149" s="205"/>
      <c r="M149" s="206"/>
      <c r="N149" s="207"/>
      <c r="O149" s="207"/>
      <c r="P149" s="208">
        <f>SUM(P150:P151)</f>
        <v>0</v>
      </c>
      <c r="Q149" s="207"/>
      <c r="R149" s="208">
        <f>SUM(R150:R151)</f>
        <v>0</v>
      </c>
      <c r="S149" s="207"/>
      <c r="T149" s="209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0" t="s">
        <v>83</v>
      </c>
      <c r="AT149" s="211" t="s">
        <v>73</v>
      </c>
      <c r="AU149" s="211" t="s">
        <v>81</v>
      </c>
      <c r="AY149" s="210" t="s">
        <v>213</v>
      </c>
      <c r="BK149" s="212">
        <f>SUM(BK150:BK151)</f>
        <v>0</v>
      </c>
    </row>
    <row r="150" s="2" customFormat="1" ht="16.5" customHeight="1">
      <c r="A150" s="40"/>
      <c r="B150" s="41"/>
      <c r="C150" s="215" t="s">
        <v>498</v>
      </c>
      <c r="D150" s="215" t="s">
        <v>215</v>
      </c>
      <c r="E150" s="216" t="s">
        <v>4612</v>
      </c>
      <c r="F150" s="217" t="s">
        <v>4613</v>
      </c>
      <c r="G150" s="218" t="s">
        <v>501</v>
      </c>
      <c r="H150" s="219">
        <v>1</v>
      </c>
      <c r="I150" s="220"/>
      <c r="J150" s="221">
        <f>ROUND(I150*H150,2)</f>
        <v>0</v>
      </c>
      <c r="K150" s="217" t="s">
        <v>4470</v>
      </c>
      <c r="L150" s="46"/>
      <c r="M150" s="222" t="s">
        <v>19</v>
      </c>
      <c r="N150" s="223" t="s">
        <v>45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309</v>
      </c>
      <c r="AT150" s="226" t="s">
        <v>215</v>
      </c>
      <c r="AU150" s="226" t="s">
        <v>83</v>
      </c>
      <c r="AY150" s="19" t="s">
        <v>213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81</v>
      </c>
      <c r="BK150" s="227">
        <f>ROUND(I150*H150,2)</f>
        <v>0</v>
      </c>
      <c r="BL150" s="19" t="s">
        <v>309</v>
      </c>
      <c r="BM150" s="226" t="s">
        <v>4614</v>
      </c>
    </row>
    <row r="151" s="2" customFormat="1" ht="16.5" customHeight="1">
      <c r="A151" s="40"/>
      <c r="B151" s="41"/>
      <c r="C151" s="215" t="s">
        <v>510</v>
      </c>
      <c r="D151" s="215" t="s">
        <v>215</v>
      </c>
      <c r="E151" s="216" t="s">
        <v>4615</v>
      </c>
      <c r="F151" s="217" t="s">
        <v>4616</v>
      </c>
      <c r="G151" s="218" t="s">
        <v>288</v>
      </c>
      <c r="H151" s="219">
        <v>0.001</v>
      </c>
      <c r="I151" s="220"/>
      <c r="J151" s="221">
        <f>ROUND(I151*H151,2)</f>
        <v>0</v>
      </c>
      <c r="K151" s="217" t="s">
        <v>4470</v>
      </c>
      <c r="L151" s="46"/>
      <c r="M151" s="283" t="s">
        <v>19</v>
      </c>
      <c r="N151" s="284" t="s">
        <v>45</v>
      </c>
      <c r="O151" s="285"/>
      <c r="P151" s="286">
        <f>O151*H151</f>
        <v>0</v>
      </c>
      <c r="Q151" s="286">
        <v>0</v>
      </c>
      <c r="R151" s="286">
        <f>Q151*H151</f>
        <v>0</v>
      </c>
      <c r="S151" s="286">
        <v>0</v>
      </c>
      <c r="T151" s="28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309</v>
      </c>
      <c r="AT151" s="226" t="s">
        <v>215</v>
      </c>
      <c r="AU151" s="226" t="s">
        <v>83</v>
      </c>
      <c r="AY151" s="19" t="s">
        <v>213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81</v>
      </c>
      <c r="BK151" s="227">
        <f>ROUND(I151*H151,2)</f>
        <v>0</v>
      </c>
      <c r="BL151" s="19" t="s">
        <v>309</v>
      </c>
      <c r="BM151" s="226" t="s">
        <v>4617</v>
      </c>
    </row>
    <row r="152" s="2" customFormat="1" ht="6.96" customHeight="1">
      <c r="A152" s="40"/>
      <c r="B152" s="61"/>
      <c r="C152" s="62"/>
      <c r="D152" s="62"/>
      <c r="E152" s="62"/>
      <c r="F152" s="62"/>
      <c r="G152" s="62"/>
      <c r="H152" s="62"/>
      <c r="I152" s="62"/>
      <c r="J152" s="62"/>
      <c r="K152" s="62"/>
      <c r="L152" s="46"/>
      <c r="M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</sheetData>
  <sheetProtection sheet="1" autoFilter="0" formatColumns="0" formatRows="0" objects="1" scenarios="1" spinCount="100000" saltValue="aDtnpgmFD7dPTyc6iJpRlmMrLqEdNGzVTyzpYVee7xWaJ6S1K7amovLFSLU4w8X+wi5J82mwSMntNQkeIyuisQ==" hashValue="dtm/QQm34emUW4fS1OoxZhQ8XrG9Gb4Dpqx9fKDu+r//pJ7XReARavv8AcQyWOWQ8589TdJteU3c+S+JQYYYEg==" algorithmName="SHA-512" password="CC35"/>
  <autoFilter ref="C93:K1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a přístavba budovy ZUŠ náměstí Míru, Krnov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155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4618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7. 3. 2021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32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35</v>
      </c>
      <c r="E25" s="40"/>
      <c r="F25" s="40"/>
      <c r="G25" s="40"/>
      <c r="H25" s="40"/>
      <c r="I25" s="145" t="s">
        <v>26</v>
      </c>
      <c r="J25" s="135" t="s">
        <v>36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5" t="s">
        <v>28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50"/>
      <c r="B29" s="151"/>
      <c r="C29" s="150"/>
      <c r="D29" s="150"/>
      <c r="E29" s="152" t="s">
        <v>39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ROUND(J124,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ROUND((SUM(BE124:BE343)),  2)</f>
        <v>0</v>
      </c>
      <c r="G35" s="40"/>
      <c r="H35" s="40"/>
      <c r="I35" s="160">
        <v>0.20999999999999999</v>
      </c>
      <c r="J35" s="159">
        <f>ROUND(((SUM(BE124:BE343))*I35),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ROUND((SUM(BF124:BF343)),  2)</f>
        <v>0</v>
      </c>
      <c r="G36" s="40"/>
      <c r="H36" s="40"/>
      <c r="I36" s="160">
        <v>0.14999999999999999</v>
      </c>
      <c r="J36" s="159">
        <f>ROUND(((SUM(BF124:BF343))*I36),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ROUND((SUM(BG124:BG343)),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ROUND((SUM(BH124:BH343)),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ROUND((SUM(BI124:BI343)),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Rekonstrukce a přístavba budovy ZUŠ náměstí Míru, Krnov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SO 01-SLP - Slaboproud (elektronické  komunikace)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parc.č. 341, 344/1, k.ú.opavské předměstí</v>
      </c>
      <c r="G56" s="42"/>
      <c r="H56" s="42"/>
      <c r="I56" s="34" t="s">
        <v>23</v>
      </c>
      <c r="J56" s="74" t="str">
        <f>IF(J14="","",J14)</f>
        <v>7. 3. 2021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Krnov</v>
      </c>
      <c r="G58" s="42"/>
      <c r="H58" s="42"/>
      <c r="I58" s="34" t="s">
        <v>31</v>
      </c>
      <c r="J58" s="38" t="str">
        <f>E23</f>
        <v>Ing. Karel Grygera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Ing. Alena Chmelová, Opava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159</v>
      </c>
      <c r="D61" s="174"/>
      <c r="E61" s="174"/>
      <c r="F61" s="174"/>
      <c r="G61" s="174"/>
      <c r="H61" s="174"/>
      <c r="I61" s="174"/>
      <c r="J61" s="175" t="s">
        <v>160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J124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161</v>
      </c>
    </row>
    <row r="64" s="9" customFormat="1" ht="24.96" customHeight="1">
      <c r="A64" s="9"/>
      <c r="B64" s="177"/>
      <c r="C64" s="178"/>
      <c r="D64" s="179" t="s">
        <v>4619</v>
      </c>
      <c r="E64" s="180"/>
      <c r="F64" s="180"/>
      <c r="G64" s="180"/>
      <c r="H64" s="180"/>
      <c r="I64" s="180"/>
      <c r="J64" s="181">
        <f>J125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4620</v>
      </c>
      <c r="E65" s="185"/>
      <c r="F65" s="185"/>
      <c r="G65" s="185"/>
      <c r="H65" s="185"/>
      <c r="I65" s="185"/>
      <c r="J65" s="186">
        <f>J126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4621</v>
      </c>
      <c r="E66" s="185"/>
      <c r="F66" s="185"/>
      <c r="G66" s="185"/>
      <c r="H66" s="185"/>
      <c r="I66" s="185"/>
      <c r="J66" s="186">
        <f>J131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4622</v>
      </c>
      <c r="E67" s="185"/>
      <c r="F67" s="185"/>
      <c r="G67" s="185"/>
      <c r="H67" s="185"/>
      <c r="I67" s="185"/>
      <c r="J67" s="186">
        <f>J139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4623</v>
      </c>
      <c r="E68" s="185"/>
      <c r="F68" s="185"/>
      <c r="G68" s="185"/>
      <c r="H68" s="185"/>
      <c r="I68" s="185"/>
      <c r="J68" s="186">
        <f>J144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4624</v>
      </c>
      <c r="E69" s="185"/>
      <c r="F69" s="185"/>
      <c r="G69" s="185"/>
      <c r="H69" s="185"/>
      <c r="I69" s="185"/>
      <c r="J69" s="186">
        <f>J152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4625</v>
      </c>
      <c r="E70" s="180"/>
      <c r="F70" s="180"/>
      <c r="G70" s="180"/>
      <c r="H70" s="180"/>
      <c r="I70" s="180"/>
      <c r="J70" s="181">
        <f>J157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4626</v>
      </c>
      <c r="E71" s="185"/>
      <c r="F71" s="185"/>
      <c r="G71" s="185"/>
      <c r="H71" s="185"/>
      <c r="I71" s="185"/>
      <c r="J71" s="186">
        <f>J158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4627</v>
      </c>
      <c r="E72" s="185"/>
      <c r="F72" s="185"/>
      <c r="G72" s="185"/>
      <c r="H72" s="185"/>
      <c r="I72" s="185"/>
      <c r="J72" s="186">
        <f>J163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4628</v>
      </c>
      <c r="E73" s="185"/>
      <c r="F73" s="185"/>
      <c r="G73" s="185"/>
      <c r="H73" s="185"/>
      <c r="I73" s="185"/>
      <c r="J73" s="186">
        <f>J166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4623</v>
      </c>
      <c r="E74" s="185"/>
      <c r="F74" s="185"/>
      <c r="G74" s="185"/>
      <c r="H74" s="185"/>
      <c r="I74" s="185"/>
      <c r="J74" s="186">
        <f>J172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4629</v>
      </c>
      <c r="E75" s="185"/>
      <c r="F75" s="185"/>
      <c r="G75" s="185"/>
      <c r="H75" s="185"/>
      <c r="I75" s="185"/>
      <c r="J75" s="186">
        <f>J175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7"/>
      <c r="C76" s="178"/>
      <c r="D76" s="179" t="s">
        <v>4630</v>
      </c>
      <c r="E76" s="180"/>
      <c r="F76" s="180"/>
      <c r="G76" s="180"/>
      <c r="H76" s="180"/>
      <c r="I76" s="180"/>
      <c r="J76" s="181">
        <f>J180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3"/>
      <c r="C77" s="127"/>
      <c r="D77" s="184" t="s">
        <v>4631</v>
      </c>
      <c r="E77" s="185"/>
      <c r="F77" s="185"/>
      <c r="G77" s="185"/>
      <c r="H77" s="185"/>
      <c r="I77" s="185"/>
      <c r="J77" s="186">
        <f>J181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4632</v>
      </c>
      <c r="E78" s="185"/>
      <c r="F78" s="185"/>
      <c r="G78" s="185"/>
      <c r="H78" s="185"/>
      <c r="I78" s="185"/>
      <c r="J78" s="186">
        <f>J188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4623</v>
      </c>
      <c r="E79" s="185"/>
      <c r="F79" s="185"/>
      <c r="G79" s="185"/>
      <c r="H79" s="185"/>
      <c r="I79" s="185"/>
      <c r="J79" s="186">
        <f>J195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4629</v>
      </c>
      <c r="E80" s="185"/>
      <c r="F80" s="185"/>
      <c r="G80" s="185"/>
      <c r="H80" s="185"/>
      <c r="I80" s="185"/>
      <c r="J80" s="186">
        <f>J200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77"/>
      <c r="C81" s="178"/>
      <c r="D81" s="179" t="s">
        <v>4633</v>
      </c>
      <c r="E81" s="180"/>
      <c r="F81" s="180"/>
      <c r="G81" s="180"/>
      <c r="H81" s="180"/>
      <c r="I81" s="180"/>
      <c r="J81" s="181">
        <f>J205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10" customFormat="1" ht="19.92" customHeight="1">
      <c r="A82" s="10"/>
      <c r="B82" s="183"/>
      <c r="C82" s="127"/>
      <c r="D82" s="184" t="s">
        <v>4634</v>
      </c>
      <c r="E82" s="185"/>
      <c r="F82" s="185"/>
      <c r="G82" s="185"/>
      <c r="H82" s="185"/>
      <c r="I82" s="185"/>
      <c r="J82" s="186">
        <f>J206</f>
        <v>0</v>
      </c>
      <c r="K82" s="127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7"/>
      <c r="D83" s="184" t="s">
        <v>4635</v>
      </c>
      <c r="E83" s="185"/>
      <c r="F83" s="185"/>
      <c r="G83" s="185"/>
      <c r="H83" s="185"/>
      <c r="I83" s="185"/>
      <c r="J83" s="186">
        <f>J209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7"/>
      <c r="D84" s="184" t="s">
        <v>4636</v>
      </c>
      <c r="E84" s="185"/>
      <c r="F84" s="185"/>
      <c r="G84" s="185"/>
      <c r="H84" s="185"/>
      <c r="I84" s="185"/>
      <c r="J84" s="186">
        <f>J214</f>
        <v>0</v>
      </c>
      <c r="K84" s="127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7"/>
      <c r="D85" s="184" t="s">
        <v>4623</v>
      </c>
      <c r="E85" s="185"/>
      <c r="F85" s="185"/>
      <c r="G85" s="185"/>
      <c r="H85" s="185"/>
      <c r="I85" s="185"/>
      <c r="J85" s="186">
        <f>J218</f>
        <v>0</v>
      </c>
      <c r="K85" s="127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7"/>
      <c r="D86" s="184" t="s">
        <v>4637</v>
      </c>
      <c r="E86" s="185"/>
      <c r="F86" s="185"/>
      <c r="G86" s="185"/>
      <c r="H86" s="185"/>
      <c r="I86" s="185"/>
      <c r="J86" s="186">
        <f>J226</f>
        <v>0</v>
      </c>
      <c r="K86" s="127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9" customFormat="1" ht="24.96" customHeight="1">
      <c r="A87" s="9"/>
      <c r="B87" s="177"/>
      <c r="C87" s="178"/>
      <c r="D87" s="179" t="s">
        <v>4638</v>
      </c>
      <c r="E87" s="180"/>
      <c r="F87" s="180"/>
      <c r="G87" s="180"/>
      <c r="H87" s="180"/>
      <c r="I87" s="180"/>
      <c r="J87" s="181">
        <f>J230</f>
        <v>0</v>
      </c>
      <c r="K87" s="178"/>
      <c r="L87" s="182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10" customFormat="1" ht="19.92" customHeight="1">
      <c r="A88" s="10"/>
      <c r="B88" s="183"/>
      <c r="C88" s="127"/>
      <c r="D88" s="184" t="s">
        <v>4639</v>
      </c>
      <c r="E88" s="185"/>
      <c r="F88" s="185"/>
      <c r="G88" s="185"/>
      <c r="H88" s="185"/>
      <c r="I88" s="185"/>
      <c r="J88" s="186">
        <f>J231</f>
        <v>0</v>
      </c>
      <c r="K88" s="127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3"/>
      <c r="C89" s="127"/>
      <c r="D89" s="184" t="s">
        <v>4640</v>
      </c>
      <c r="E89" s="185"/>
      <c r="F89" s="185"/>
      <c r="G89" s="185"/>
      <c r="H89" s="185"/>
      <c r="I89" s="185"/>
      <c r="J89" s="186">
        <f>J248</f>
        <v>0</v>
      </c>
      <c r="K89" s="127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3"/>
      <c r="C90" s="127"/>
      <c r="D90" s="184" t="s">
        <v>4624</v>
      </c>
      <c r="E90" s="185"/>
      <c r="F90" s="185"/>
      <c r="G90" s="185"/>
      <c r="H90" s="185"/>
      <c r="I90" s="185"/>
      <c r="J90" s="186">
        <f>J253</f>
        <v>0</v>
      </c>
      <c r="K90" s="127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9" customFormat="1" ht="24.96" customHeight="1">
      <c r="A91" s="9"/>
      <c r="B91" s="177"/>
      <c r="C91" s="178"/>
      <c r="D91" s="179" t="s">
        <v>4641</v>
      </c>
      <c r="E91" s="180"/>
      <c r="F91" s="180"/>
      <c r="G91" s="180"/>
      <c r="H91" s="180"/>
      <c r="I91" s="180"/>
      <c r="J91" s="181">
        <f>J258</f>
        <v>0</v>
      </c>
      <c r="K91" s="178"/>
      <c r="L91" s="182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="10" customFormat="1" ht="19.92" customHeight="1">
      <c r="A92" s="10"/>
      <c r="B92" s="183"/>
      <c r="C92" s="127"/>
      <c r="D92" s="184" t="s">
        <v>4642</v>
      </c>
      <c r="E92" s="185"/>
      <c r="F92" s="185"/>
      <c r="G92" s="185"/>
      <c r="H92" s="185"/>
      <c r="I92" s="185"/>
      <c r="J92" s="186">
        <f>J259</f>
        <v>0</v>
      </c>
      <c r="K92" s="127"/>
      <c r="L92" s="187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3"/>
      <c r="C93" s="127"/>
      <c r="D93" s="184" t="s">
        <v>4623</v>
      </c>
      <c r="E93" s="185"/>
      <c r="F93" s="185"/>
      <c r="G93" s="185"/>
      <c r="H93" s="185"/>
      <c r="I93" s="185"/>
      <c r="J93" s="186">
        <f>J269</f>
        <v>0</v>
      </c>
      <c r="K93" s="127"/>
      <c r="L93" s="187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3"/>
      <c r="C94" s="127"/>
      <c r="D94" s="184" t="s">
        <v>4637</v>
      </c>
      <c r="E94" s="185"/>
      <c r="F94" s="185"/>
      <c r="G94" s="185"/>
      <c r="H94" s="185"/>
      <c r="I94" s="185"/>
      <c r="J94" s="186">
        <f>J275</f>
        <v>0</v>
      </c>
      <c r="K94" s="127"/>
      <c r="L94" s="18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9" customFormat="1" ht="24.96" customHeight="1">
      <c r="A95" s="9"/>
      <c r="B95" s="177"/>
      <c r="C95" s="178"/>
      <c r="D95" s="179" t="s">
        <v>4643</v>
      </c>
      <c r="E95" s="180"/>
      <c r="F95" s="180"/>
      <c r="G95" s="180"/>
      <c r="H95" s="180"/>
      <c r="I95" s="180"/>
      <c r="J95" s="181">
        <f>J279</f>
        <v>0</v>
      </c>
      <c r="K95" s="178"/>
      <c r="L95" s="182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83"/>
      <c r="C96" s="127"/>
      <c r="D96" s="184" t="s">
        <v>4644</v>
      </c>
      <c r="E96" s="185"/>
      <c r="F96" s="185"/>
      <c r="G96" s="185"/>
      <c r="H96" s="185"/>
      <c r="I96" s="185"/>
      <c r="J96" s="186">
        <f>J280</f>
        <v>0</v>
      </c>
      <c r="K96" s="127"/>
      <c r="L96" s="18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3"/>
      <c r="C97" s="127"/>
      <c r="D97" s="184" t="s">
        <v>4637</v>
      </c>
      <c r="E97" s="185"/>
      <c r="F97" s="185"/>
      <c r="G97" s="185"/>
      <c r="H97" s="185"/>
      <c r="I97" s="185"/>
      <c r="J97" s="186">
        <f>J283</f>
        <v>0</v>
      </c>
      <c r="K97" s="127"/>
      <c r="L97" s="18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9" customFormat="1" ht="24.96" customHeight="1">
      <c r="A98" s="9"/>
      <c r="B98" s="177"/>
      <c r="C98" s="178"/>
      <c r="D98" s="179" t="s">
        <v>4645</v>
      </c>
      <c r="E98" s="180"/>
      <c r="F98" s="180"/>
      <c r="G98" s="180"/>
      <c r="H98" s="180"/>
      <c r="I98" s="180"/>
      <c r="J98" s="181">
        <f>J286</f>
        <v>0</v>
      </c>
      <c r="K98" s="178"/>
      <c r="L98" s="182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83"/>
      <c r="C99" s="127"/>
      <c r="D99" s="184" t="s">
        <v>4646</v>
      </c>
      <c r="E99" s="185"/>
      <c r="F99" s="185"/>
      <c r="G99" s="185"/>
      <c r="H99" s="185"/>
      <c r="I99" s="185"/>
      <c r="J99" s="186">
        <f>J287</f>
        <v>0</v>
      </c>
      <c r="K99" s="127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27"/>
      <c r="D100" s="184" t="s">
        <v>4629</v>
      </c>
      <c r="E100" s="185"/>
      <c r="F100" s="185"/>
      <c r="G100" s="185"/>
      <c r="H100" s="185"/>
      <c r="I100" s="185"/>
      <c r="J100" s="186">
        <f>J296</f>
        <v>0</v>
      </c>
      <c r="K100" s="127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7"/>
      <c r="C101" s="178"/>
      <c r="D101" s="179" t="s">
        <v>4647</v>
      </c>
      <c r="E101" s="180"/>
      <c r="F101" s="180"/>
      <c r="G101" s="180"/>
      <c r="H101" s="180"/>
      <c r="I101" s="180"/>
      <c r="J101" s="181">
        <f>J299</f>
        <v>0</v>
      </c>
      <c r="K101" s="178"/>
      <c r="L101" s="18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7"/>
      <c r="C102" s="178"/>
      <c r="D102" s="179" t="s">
        <v>4648</v>
      </c>
      <c r="E102" s="180"/>
      <c r="F102" s="180"/>
      <c r="G102" s="180"/>
      <c r="H102" s="180"/>
      <c r="I102" s="180"/>
      <c r="J102" s="181">
        <f>J339</f>
        <v>0</v>
      </c>
      <c r="K102" s="178"/>
      <c r="L102" s="18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147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5" t="s">
        <v>198</v>
      </c>
      <c r="D109" s="42"/>
      <c r="E109" s="42"/>
      <c r="F109" s="42"/>
      <c r="G109" s="42"/>
      <c r="H109" s="42"/>
      <c r="I109" s="42"/>
      <c r="J109" s="42"/>
      <c r="K109" s="42"/>
      <c r="L109" s="147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147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4" t="s">
        <v>16</v>
      </c>
      <c r="D111" s="42"/>
      <c r="E111" s="42"/>
      <c r="F111" s="42"/>
      <c r="G111" s="42"/>
      <c r="H111" s="42"/>
      <c r="I111" s="42"/>
      <c r="J111" s="42"/>
      <c r="K111" s="42"/>
      <c r="L111" s="147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172" t="str">
        <f>E7</f>
        <v>Rekonstrukce a přístavba budovy ZUŠ náměstí Míru, Krnov</v>
      </c>
      <c r="F112" s="34"/>
      <c r="G112" s="34"/>
      <c r="H112" s="34"/>
      <c r="I112" s="42"/>
      <c r="J112" s="42"/>
      <c r="K112" s="42"/>
      <c r="L112" s="147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1" customFormat="1" ht="12" customHeight="1">
      <c r="B113" s="23"/>
      <c r="C113" s="34" t="s">
        <v>154</v>
      </c>
      <c r="D113" s="24"/>
      <c r="E113" s="24"/>
      <c r="F113" s="24"/>
      <c r="G113" s="24"/>
      <c r="H113" s="24"/>
      <c r="I113" s="24"/>
      <c r="J113" s="24"/>
      <c r="K113" s="24"/>
      <c r="L113" s="22"/>
    </row>
    <row r="114" s="2" customFormat="1" ht="16.5" customHeight="1">
      <c r="A114" s="40"/>
      <c r="B114" s="41"/>
      <c r="C114" s="42"/>
      <c r="D114" s="42"/>
      <c r="E114" s="172" t="s">
        <v>155</v>
      </c>
      <c r="F114" s="42"/>
      <c r="G114" s="42"/>
      <c r="H114" s="42"/>
      <c r="I114" s="42"/>
      <c r="J114" s="42"/>
      <c r="K114" s="42"/>
      <c r="L114" s="147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156</v>
      </c>
      <c r="D115" s="42"/>
      <c r="E115" s="42"/>
      <c r="F115" s="42"/>
      <c r="G115" s="42"/>
      <c r="H115" s="42"/>
      <c r="I115" s="42"/>
      <c r="J115" s="42"/>
      <c r="K115" s="42"/>
      <c r="L115" s="147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71" t="str">
        <f>E11</f>
        <v xml:space="preserve">SO 01-SLP - Slaboproud (elektronické  komunikace)</v>
      </c>
      <c r="F116" s="42"/>
      <c r="G116" s="42"/>
      <c r="H116" s="42"/>
      <c r="I116" s="42"/>
      <c r="J116" s="42"/>
      <c r="K116" s="42"/>
      <c r="L116" s="147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147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21</v>
      </c>
      <c r="D118" s="42"/>
      <c r="E118" s="42"/>
      <c r="F118" s="29" t="str">
        <f>F14</f>
        <v>parc.č. 341, 344/1, k.ú.opavské předměstí</v>
      </c>
      <c r="G118" s="42"/>
      <c r="H118" s="42"/>
      <c r="I118" s="34" t="s">
        <v>23</v>
      </c>
      <c r="J118" s="74" t="str">
        <f>IF(J14="","",J14)</f>
        <v>7. 3. 2021</v>
      </c>
      <c r="K118" s="42"/>
      <c r="L118" s="147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147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4" t="s">
        <v>25</v>
      </c>
      <c r="D120" s="42"/>
      <c r="E120" s="42"/>
      <c r="F120" s="29" t="str">
        <f>E17</f>
        <v>město Krnov</v>
      </c>
      <c r="G120" s="42"/>
      <c r="H120" s="42"/>
      <c r="I120" s="34" t="s">
        <v>31</v>
      </c>
      <c r="J120" s="38" t="str">
        <f>E23</f>
        <v>Ing. Karel Grygera</v>
      </c>
      <c r="K120" s="42"/>
      <c r="L120" s="147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5.65" customHeight="1">
      <c r="A121" s="40"/>
      <c r="B121" s="41"/>
      <c r="C121" s="34" t="s">
        <v>29</v>
      </c>
      <c r="D121" s="42"/>
      <c r="E121" s="42"/>
      <c r="F121" s="29" t="str">
        <f>IF(E20="","",E20)</f>
        <v>Vyplň údaj</v>
      </c>
      <c r="G121" s="42"/>
      <c r="H121" s="42"/>
      <c r="I121" s="34" t="s">
        <v>35</v>
      </c>
      <c r="J121" s="38" t="str">
        <f>E26</f>
        <v>Ing. Alena Chmelová, Opava</v>
      </c>
      <c r="K121" s="42"/>
      <c r="L121" s="147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147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188"/>
      <c r="B123" s="189"/>
      <c r="C123" s="190" t="s">
        <v>199</v>
      </c>
      <c r="D123" s="191" t="s">
        <v>59</v>
      </c>
      <c r="E123" s="191" t="s">
        <v>55</v>
      </c>
      <c r="F123" s="191" t="s">
        <v>56</v>
      </c>
      <c r="G123" s="191" t="s">
        <v>200</v>
      </c>
      <c r="H123" s="191" t="s">
        <v>201</v>
      </c>
      <c r="I123" s="191" t="s">
        <v>202</v>
      </c>
      <c r="J123" s="191" t="s">
        <v>160</v>
      </c>
      <c r="K123" s="192" t="s">
        <v>203</v>
      </c>
      <c r="L123" s="193"/>
      <c r="M123" s="94" t="s">
        <v>19</v>
      </c>
      <c r="N123" s="95" t="s">
        <v>44</v>
      </c>
      <c r="O123" s="95" t="s">
        <v>204</v>
      </c>
      <c r="P123" s="95" t="s">
        <v>205</v>
      </c>
      <c r="Q123" s="95" t="s">
        <v>206</v>
      </c>
      <c r="R123" s="95" t="s">
        <v>207</v>
      </c>
      <c r="S123" s="95" t="s">
        <v>208</v>
      </c>
      <c r="T123" s="96" t="s">
        <v>209</v>
      </c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</row>
    <row r="124" s="2" customFormat="1" ht="22.8" customHeight="1">
      <c r="A124" s="40"/>
      <c r="B124" s="41"/>
      <c r="C124" s="101" t="s">
        <v>210</v>
      </c>
      <c r="D124" s="42"/>
      <c r="E124" s="42"/>
      <c r="F124" s="42"/>
      <c r="G124" s="42"/>
      <c r="H124" s="42"/>
      <c r="I124" s="42"/>
      <c r="J124" s="194">
        <f>BK124</f>
        <v>0</v>
      </c>
      <c r="K124" s="42"/>
      <c r="L124" s="46"/>
      <c r="M124" s="97"/>
      <c r="N124" s="195"/>
      <c r="O124" s="98"/>
      <c r="P124" s="196">
        <f>P125+P157+P180+P205+P230+P258+P279+P286+P299+P339</f>
        <v>0</v>
      </c>
      <c r="Q124" s="98"/>
      <c r="R124" s="196">
        <f>R125+R157+R180+R205+R230+R258+R279+R286+R299+R339</f>
        <v>0</v>
      </c>
      <c r="S124" s="98"/>
      <c r="T124" s="197">
        <f>T125+T157+T180+T205+T230+T258+T279+T286+T299+T339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73</v>
      </c>
      <c r="AU124" s="19" t="s">
        <v>161</v>
      </c>
      <c r="BK124" s="198">
        <f>BK125+BK157+BK180+BK205+BK230+BK258+BK279+BK286+BK299+BK339</f>
        <v>0</v>
      </c>
    </row>
    <row r="125" s="12" customFormat="1" ht="25.92" customHeight="1">
      <c r="A125" s="12"/>
      <c r="B125" s="199"/>
      <c r="C125" s="200"/>
      <c r="D125" s="201" t="s">
        <v>73</v>
      </c>
      <c r="E125" s="202" t="s">
        <v>4649</v>
      </c>
      <c r="F125" s="202" t="s">
        <v>4650</v>
      </c>
      <c r="G125" s="200"/>
      <c r="H125" s="200"/>
      <c r="I125" s="203"/>
      <c r="J125" s="204">
        <f>BK125</f>
        <v>0</v>
      </c>
      <c r="K125" s="200"/>
      <c r="L125" s="205"/>
      <c r="M125" s="206"/>
      <c r="N125" s="207"/>
      <c r="O125" s="207"/>
      <c r="P125" s="208">
        <f>P126+P131+P139+P144+P152</f>
        <v>0</v>
      </c>
      <c r="Q125" s="207"/>
      <c r="R125" s="208">
        <f>R126+R131+R139+R144+R152</f>
        <v>0</v>
      </c>
      <c r="S125" s="207"/>
      <c r="T125" s="209">
        <f>T126+T131+T139+T144+T152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81</v>
      </c>
      <c r="AT125" s="211" t="s">
        <v>73</v>
      </c>
      <c r="AU125" s="211" t="s">
        <v>74</v>
      </c>
      <c r="AY125" s="210" t="s">
        <v>213</v>
      </c>
      <c r="BK125" s="212">
        <f>BK126+BK131+BK139+BK144+BK152</f>
        <v>0</v>
      </c>
    </row>
    <row r="126" s="12" customFormat="1" ht="22.8" customHeight="1">
      <c r="A126" s="12"/>
      <c r="B126" s="199"/>
      <c r="C126" s="200"/>
      <c r="D126" s="201" t="s">
        <v>73</v>
      </c>
      <c r="E126" s="213" t="s">
        <v>4651</v>
      </c>
      <c r="F126" s="213" t="s">
        <v>4652</v>
      </c>
      <c r="G126" s="200"/>
      <c r="H126" s="200"/>
      <c r="I126" s="203"/>
      <c r="J126" s="214">
        <f>BK126</f>
        <v>0</v>
      </c>
      <c r="K126" s="200"/>
      <c r="L126" s="205"/>
      <c r="M126" s="206"/>
      <c r="N126" s="207"/>
      <c r="O126" s="207"/>
      <c r="P126" s="208">
        <f>SUM(P127:P130)</f>
        <v>0</v>
      </c>
      <c r="Q126" s="207"/>
      <c r="R126" s="208">
        <f>SUM(R127:R130)</f>
        <v>0</v>
      </c>
      <c r="S126" s="207"/>
      <c r="T126" s="209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0" t="s">
        <v>81</v>
      </c>
      <c r="AT126" s="211" t="s">
        <v>73</v>
      </c>
      <c r="AU126" s="211" t="s">
        <v>81</v>
      </c>
      <c r="AY126" s="210" t="s">
        <v>213</v>
      </c>
      <c r="BK126" s="212">
        <f>SUM(BK127:BK130)</f>
        <v>0</v>
      </c>
    </row>
    <row r="127" s="2" customFormat="1" ht="16.5" customHeight="1">
      <c r="A127" s="40"/>
      <c r="B127" s="41"/>
      <c r="C127" s="215" t="s">
        <v>81</v>
      </c>
      <c r="D127" s="215" t="s">
        <v>215</v>
      </c>
      <c r="E127" s="216" t="s">
        <v>4653</v>
      </c>
      <c r="F127" s="217" t="s">
        <v>4654</v>
      </c>
      <c r="G127" s="218" t="s">
        <v>4066</v>
      </c>
      <c r="H127" s="219">
        <v>90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45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309</v>
      </c>
      <c r="AT127" s="226" t="s">
        <v>215</v>
      </c>
      <c r="AU127" s="226" t="s">
        <v>83</v>
      </c>
      <c r="AY127" s="19" t="s">
        <v>213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81</v>
      </c>
      <c r="BK127" s="227">
        <f>ROUND(I127*H127,2)</f>
        <v>0</v>
      </c>
      <c r="BL127" s="19" t="s">
        <v>309</v>
      </c>
      <c r="BM127" s="226" t="s">
        <v>4655</v>
      </c>
    </row>
    <row r="128" s="2" customFormat="1" ht="16.5" customHeight="1">
      <c r="A128" s="40"/>
      <c r="B128" s="41"/>
      <c r="C128" s="215" t="s">
        <v>83</v>
      </c>
      <c r="D128" s="215" t="s">
        <v>215</v>
      </c>
      <c r="E128" s="216" t="s">
        <v>4656</v>
      </c>
      <c r="F128" s="217" t="s">
        <v>4657</v>
      </c>
      <c r="G128" s="218" t="s">
        <v>4066</v>
      </c>
      <c r="H128" s="219">
        <v>45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45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309</v>
      </c>
      <c r="AT128" s="226" t="s">
        <v>215</v>
      </c>
      <c r="AU128" s="226" t="s">
        <v>83</v>
      </c>
      <c r="AY128" s="19" t="s">
        <v>213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81</v>
      </c>
      <c r="BK128" s="227">
        <f>ROUND(I128*H128,2)</f>
        <v>0</v>
      </c>
      <c r="BL128" s="19" t="s">
        <v>309</v>
      </c>
      <c r="BM128" s="226" t="s">
        <v>4658</v>
      </c>
    </row>
    <row r="129" s="2" customFormat="1" ht="16.5" customHeight="1">
      <c r="A129" s="40"/>
      <c r="B129" s="41"/>
      <c r="C129" s="215" t="s">
        <v>106</v>
      </c>
      <c r="D129" s="215" t="s">
        <v>215</v>
      </c>
      <c r="E129" s="216" t="s">
        <v>4659</v>
      </c>
      <c r="F129" s="217" t="s">
        <v>4660</v>
      </c>
      <c r="G129" s="218" t="s">
        <v>4066</v>
      </c>
      <c r="H129" s="219">
        <v>45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45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309</v>
      </c>
      <c r="AT129" s="226" t="s">
        <v>215</v>
      </c>
      <c r="AU129" s="226" t="s">
        <v>83</v>
      </c>
      <c r="AY129" s="19" t="s">
        <v>213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81</v>
      </c>
      <c r="BK129" s="227">
        <f>ROUND(I129*H129,2)</f>
        <v>0</v>
      </c>
      <c r="BL129" s="19" t="s">
        <v>309</v>
      </c>
      <c r="BM129" s="226" t="s">
        <v>4661</v>
      </c>
    </row>
    <row r="130" s="2" customFormat="1" ht="16.5" customHeight="1">
      <c r="A130" s="40"/>
      <c r="B130" s="41"/>
      <c r="C130" s="215" t="s">
        <v>220</v>
      </c>
      <c r="D130" s="215" t="s">
        <v>215</v>
      </c>
      <c r="E130" s="216" t="s">
        <v>4662</v>
      </c>
      <c r="F130" s="217" t="s">
        <v>4663</v>
      </c>
      <c r="G130" s="218" t="s">
        <v>4066</v>
      </c>
      <c r="H130" s="219">
        <v>45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45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309</v>
      </c>
      <c r="AT130" s="226" t="s">
        <v>215</v>
      </c>
      <c r="AU130" s="226" t="s">
        <v>83</v>
      </c>
      <c r="AY130" s="19" t="s">
        <v>213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81</v>
      </c>
      <c r="BK130" s="227">
        <f>ROUND(I130*H130,2)</f>
        <v>0</v>
      </c>
      <c r="BL130" s="19" t="s">
        <v>309</v>
      </c>
      <c r="BM130" s="226" t="s">
        <v>4664</v>
      </c>
    </row>
    <row r="131" s="12" customFormat="1" ht="22.8" customHeight="1">
      <c r="A131" s="12"/>
      <c r="B131" s="199"/>
      <c r="C131" s="200"/>
      <c r="D131" s="201" t="s">
        <v>73</v>
      </c>
      <c r="E131" s="213" t="s">
        <v>4665</v>
      </c>
      <c r="F131" s="213" t="s">
        <v>4666</v>
      </c>
      <c r="G131" s="200"/>
      <c r="H131" s="200"/>
      <c r="I131" s="203"/>
      <c r="J131" s="214">
        <f>BK131</f>
        <v>0</v>
      </c>
      <c r="K131" s="200"/>
      <c r="L131" s="205"/>
      <c r="M131" s="206"/>
      <c r="N131" s="207"/>
      <c r="O131" s="207"/>
      <c r="P131" s="208">
        <f>SUM(P132:P138)</f>
        <v>0</v>
      </c>
      <c r="Q131" s="207"/>
      <c r="R131" s="208">
        <f>SUM(R132:R138)</f>
        <v>0</v>
      </c>
      <c r="S131" s="207"/>
      <c r="T131" s="209">
        <f>SUM(T132:T138)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0" t="s">
        <v>81</v>
      </c>
      <c r="AT131" s="211" t="s">
        <v>73</v>
      </c>
      <c r="AU131" s="211" t="s">
        <v>81</v>
      </c>
      <c r="AY131" s="210" t="s">
        <v>213</v>
      </c>
      <c r="BK131" s="212">
        <f>SUM(BK132:BK138)</f>
        <v>0</v>
      </c>
    </row>
    <row r="132" s="2" customFormat="1" ht="16.5" customHeight="1">
      <c r="A132" s="40"/>
      <c r="B132" s="41"/>
      <c r="C132" s="215" t="s">
        <v>243</v>
      </c>
      <c r="D132" s="215" t="s">
        <v>215</v>
      </c>
      <c r="E132" s="216" t="s">
        <v>4667</v>
      </c>
      <c r="F132" s="217" t="s">
        <v>4668</v>
      </c>
      <c r="G132" s="218" t="s">
        <v>4066</v>
      </c>
      <c r="H132" s="219">
        <v>1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45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309</v>
      </c>
      <c r="AT132" s="226" t="s">
        <v>215</v>
      </c>
      <c r="AU132" s="226" t="s">
        <v>83</v>
      </c>
      <c r="AY132" s="19" t="s">
        <v>213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81</v>
      </c>
      <c r="BK132" s="227">
        <f>ROUND(I132*H132,2)</f>
        <v>0</v>
      </c>
      <c r="BL132" s="19" t="s">
        <v>309</v>
      </c>
      <c r="BM132" s="226" t="s">
        <v>4669</v>
      </c>
    </row>
    <row r="133" s="2" customFormat="1" ht="16.5" customHeight="1">
      <c r="A133" s="40"/>
      <c r="B133" s="41"/>
      <c r="C133" s="215" t="s">
        <v>248</v>
      </c>
      <c r="D133" s="215" t="s">
        <v>215</v>
      </c>
      <c r="E133" s="216" t="s">
        <v>4670</v>
      </c>
      <c r="F133" s="217" t="s">
        <v>4671</v>
      </c>
      <c r="G133" s="218" t="s">
        <v>4066</v>
      </c>
      <c r="H133" s="219">
        <v>4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45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309</v>
      </c>
      <c r="AT133" s="226" t="s">
        <v>215</v>
      </c>
      <c r="AU133" s="226" t="s">
        <v>83</v>
      </c>
      <c r="AY133" s="19" t="s">
        <v>213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81</v>
      </c>
      <c r="BK133" s="227">
        <f>ROUND(I133*H133,2)</f>
        <v>0</v>
      </c>
      <c r="BL133" s="19" t="s">
        <v>309</v>
      </c>
      <c r="BM133" s="226" t="s">
        <v>4672</v>
      </c>
    </row>
    <row r="134" s="2" customFormat="1" ht="16.5" customHeight="1">
      <c r="A134" s="40"/>
      <c r="B134" s="41"/>
      <c r="C134" s="215" t="s">
        <v>253</v>
      </c>
      <c r="D134" s="215" t="s">
        <v>215</v>
      </c>
      <c r="E134" s="216" t="s">
        <v>4673</v>
      </c>
      <c r="F134" s="217" t="s">
        <v>4674</v>
      </c>
      <c r="G134" s="218" t="s">
        <v>4066</v>
      </c>
      <c r="H134" s="219">
        <v>1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45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309</v>
      </c>
      <c r="AT134" s="226" t="s">
        <v>215</v>
      </c>
      <c r="AU134" s="226" t="s">
        <v>83</v>
      </c>
      <c r="AY134" s="19" t="s">
        <v>213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81</v>
      </c>
      <c r="BK134" s="227">
        <f>ROUND(I134*H134,2)</f>
        <v>0</v>
      </c>
      <c r="BL134" s="19" t="s">
        <v>309</v>
      </c>
      <c r="BM134" s="226" t="s">
        <v>4675</v>
      </c>
    </row>
    <row r="135" s="2" customFormat="1" ht="16.5" customHeight="1">
      <c r="A135" s="40"/>
      <c r="B135" s="41"/>
      <c r="C135" s="215" t="s">
        <v>257</v>
      </c>
      <c r="D135" s="215" t="s">
        <v>215</v>
      </c>
      <c r="E135" s="216" t="s">
        <v>4676</v>
      </c>
      <c r="F135" s="217" t="s">
        <v>4677</v>
      </c>
      <c r="G135" s="218" t="s">
        <v>4066</v>
      </c>
      <c r="H135" s="219">
        <v>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45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309</v>
      </c>
      <c r="AT135" s="226" t="s">
        <v>215</v>
      </c>
      <c r="AU135" s="226" t="s">
        <v>83</v>
      </c>
      <c r="AY135" s="19" t="s">
        <v>213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81</v>
      </c>
      <c r="BK135" s="227">
        <f>ROUND(I135*H135,2)</f>
        <v>0</v>
      </c>
      <c r="BL135" s="19" t="s">
        <v>309</v>
      </c>
      <c r="BM135" s="226" t="s">
        <v>4678</v>
      </c>
    </row>
    <row r="136" s="2" customFormat="1" ht="16.5" customHeight="1">
      <c r="A136" s="40"/>
      <c r="B136" s="41"/>
      <c r="C136" s="215" t="s">
        <v>261</v>
      </c>
      <c r="D136" s="215" t="s">
        <v>215</v>
      </c>
      <c r="E136" s="216" t="s">
        <v>4679</v>
      </c>
      <c r="F136" s="217" t="s">
        <v>4680</v>
      </c>
      <c r="G136" s="218" t="s">
        <v>4066</v>
      </c>
      <c r="H136" s="219">
        <v>2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45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309</v>
      </c>
      <c r="AT136" s="226" t="s">
        <v>215</v>
      </c>
      <c r="AU136" s="226" t="s">
        <v>83</v>
      </c>
      <c r="AY136" s="19" t="s">
        <v>213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81</v>
      </c>
      <c r="BK136" s="227">
        <f>ROUND(I136*H136,2)</f>
        <v>0</v>
      </c>
      <c r="BL136" s="19" t="s">
        <v>309</v>
      </c>
      <c r="BM136" s="226" t="s">
        <v>4681</v>
      </c>
    </row>
    <row r="137" s="2" customFormat="1" ht="16.5" customHeight="1">
      <c r="A137" s="40"/>
      <c r="B137" s="41"/>
      <c r="C137" s="215" t="s">
        <v>267</v>
      </c>
      <c r="D137" s="215" t="s">
        <v>215</v>
      </c>
      <c r="E137" s="216" t="s">
        <v>4682</v>
      </c>
      <c r="F137" s="217" t="s">
        <v>4683</v>
      </c>
      <c r="G137" s="218" t="s">
        <v>4066</v>
      </c>
      <c r="H137" s="219">
        <v>4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45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309</v>
      </c>
      <c r="AT137" s="226" t="s">
        <v>215</v>
      </c>
      <c r="AU137" s="226" t="s">
        <v>83</v>
      </c>
      <c r="AY137" s="19" t="s">
        <v>213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81</v>
      </c>
      <c r="BK137" s="227">
        <f>ROUND(I137*H137,2)</f>
        <v>0</v>
      </c>
      <c r="BL137" s="19" t="s">
        <v>309</v>
      </c>
      <c r="BM137" s="226" t="s">
        <v>4684</v>
      </c>
    </row>
    <row r="138" s="2" customFormat="1" ht="16.5" customHeight="1">
      <c r="A138" s="40"/>
      <c r="B138" s="41"/>
      <c r="C138" s="215" t="s">
        <v>274</v>
      </c>
      <c r="D138" s="215" t="s">
        <v>215</v>
      </c>
      <c r="E138" s="216" t="s">
        <v>4685</v>
      </c>
      <c r="F138" s="217" t="s">
        <v>4686</v>
      </c>
      <c r="G138" s="218" t="s">
        <v>4066</v>
      </c>
      <c r="H138" s="219">
        <v>2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45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309</v>
      </c>
      <c r="AT138" s="226" t="s">
        <v>215</v>
      </c>
      <c r="AU138" s="226" t="s">
        <v>83</v>
      </c>
      <c r="AY138" s="19" t="s">
        <v>213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81</v>
      </c>
      <c r="BK138" s="227">
        <f>ROUND(I138*H138,2)</f>
        <v>0</v>
      </c>
      <c r="BL138" s="19" t="s">
        <v>309</v>
      </c>
      <c r="BM138" s="226" t="s">
        <v>4687</v>
      </c>
    </row>
    <row r="139" s="12" customFormat="1" ht="22.8" customHeight="1">
      <c r="A139" s="12"/>
      <c r="B139" s="199"/>
      <c r="C139" s="200"/>
      <c r="D139" s="201" t="s">
        <v>73</v>
      </c>
      <c r="E139" s="213" t="s">
        <v>4688</v>
      </c>
      <c r="F139" s="213" t="s">
        <v>4689</v>
      </c>
      <c r="G139" s="200"/>
      <c r="H139" s="200"/>
      <c r="I139" s="203"/>
      <c r="J139" s="214">
        <f>BK139</f>
        <v>0</v>
      </c>
      <c r="K139" s="200"/>
      <c r="L139" s="205"/>
      <c r="M139" s="206"/>
      <c r="N139" s="207"/>
      <c r="O139" s="207"/>
      <c r="P139" s="208">
        <f>SUM(P140:P143)</f>
        <v>0</v>
      </c>
      <c r="Q139" s="207"/>
      <c r="R139" s="208">
        <f>SUM(R140:R143)</f>
        <v>0</v>
      </c>
      <c r="S139" s="207"/>
      <c r="T139" s="209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81</v>
      </c>
      <c r="AT139" s="211" t="s">
        <v>73</v>
      </c>
      <c r="AU139" s="211" t="s">
        <v>81</v>
      </c>
      <c r="AY139" s="210" t="s">
        <v>213</v>
      </c>
      <c r="BK139" s="212">
        <f>SUM(BK140:BK143)</f>
        <v>0</v>
      </c>
    </row>
    <row r="140" s="2" customFormat="1" ht="16.5" customHeight="1">
      <c r="A140" s="40"/>
      <c r="B140" s="41"/>
      <c r="C140" s="215" t="s">
        <v>279</v>
      </c>
      <c r="D140" s="215" t="s">
        <v>215</v>
      </c>
      <c r="E140" s="216" t="s">
        <v>4690</v>
      </c>
      <c r="F140" s="217" t="s">
        <v>4691</v>
      </c>
      <c r="G140" s="218" t="s">
        <v>4066</v>
      </c>
      <c r="H140" s="219">
        <v>30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45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309</v>
      </c>
      <c r="AT140" s="226" t="s">
        <v>215</v>
      </c>
      <c r="AU140" s="226" t="s">
        <v>83</v>
      </c>
      <c r="AY140" s="19" t="s">
        <v>213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81</v>
      </c>
      <c r="BK140" s="227">
        <f>ROUND(I140*H140,2)</f>
        <v>0</v>
      </c>
      <c r="BL140" s="19" t="s">
        <v>309</v>
      </c>
      <c r="BM140" s="226" t="s">
        <v>4692</v>
      </c>
    </row>
    <row r="141" s="2" customFormat="1" ht="16.5" customHeight="1">
      <c r="A141" s="40"/>
      <c r="B141" s="41"/>
      <c r="C141" s="215" t="s">
        <v>285</v>
      </c>
      <c r="D141" s="215" t="s">
        <v>215</v>
      </c>
      <c r="E141" s="216" t="s">
        <v>4693</v>
      </c>
      <c r="F141" s="217" t="s">
        <v>4694</v>
      </c>
      <c r="G141" s="218" t="s">
        <v>4066</v>
      </c>
      <c r="H141" s="219">
        <v>15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45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309</v>
      </c>
      <c r="AT141" s="226" t="s">
        <v>215</v>
      </c>
      <c r="AU141" s="226" t="s">
        <v>83</v>
      </c>
      <c r="AY141" s="19" t="s">
        <v>213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81</v>
      </c>
      <c r="BK141" s="227">
        <f>ROUND(I141*H141,2)</f>
        <v>0</v>
      </c>
      <c r="BL141" s="19" t="s">
        <v>309</v>
      </c>
      <c r="BM141" s="226" t="s">
        <v>4695</v>
      </c>
    </row>
    <row r="142" s="2" customFormat="1" ht="16.5" customHeight="1">
      <c r="A142" s="40"/>
      <c r="B142" s="41"/>
      <c r="C142" s="215" t="s">
        <v>291</v>
      </c>
      <c r="D142" s="215" t="s">
        <v>215</v>
      </c>
      <c r="E142" s="216" t="s">
        <v>4696</v>
      </c>
      <c r="F142" s="217" t="s">
        <v>4697</v>
      </c>
      <c r="G142" s="218" t="s">
        <v>4066</v>
      </c>
      <c r="H142" s="219">
        <v>10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45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309</v>
      </c>
      <c r="AT142" s="226" t="s">
        <v>215</v>
      </c>
      <c r="AU142" s="226" t="s">
        <v>83</v>
      </c>
      <c r="AY142" s="19" t="s">
        <v>213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81</v>
      </c>
      <c r="BK142" s="227">
        <f>ROUND(I142*H142,2)</f>
        <v>0</v>
      </c>
      <c r="BL142" s="19" t="s">
        <v>309</v>
      </c>
      <c r="BM142" s="226" t="s">
        <v>4698</v>
      </c>
    </row>
    <row r="143" s="2" customFormat="1" ht="16.5" customHeight="1">
      <c r="A143" s="40"/>
      <c r="B143" s="41"/>
      <c r="C143" s="215" t="s">
        <v>8</v>
      </c>
      <c r="D143" s="215" t="s">
        <v>215</v>
      </c>
      <c r="E143" s="216" t="s">
        <v>4699</v>
      </c>
      <c r="F143" s="217" t="s">
        <v>4700</v>
      </c>
      <c r="G143" s="218" t="s">
        <v>4066</v>
      </c>
      <c r="H143" s="219">
        <v>5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45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309</v>
      </c>
      <c r="AT143" s="226" t="s">
        <v>215</v>
      </c>
      <c r="AU143" s="226" t="s">
        <v>83</v>
      </c>
      <c r="AY143" s="19" t="s">
        <v>213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81</v>
      </c>
      <c r="BK143" s="227">
        <f>ROUND(I143*H143,2)</f>
        <v>0</v>
      </c>
      <c r="BL143" s="19" t="s">
        <v>309</v>
      </c>
      <c r="BM143" s="226" t="s">
        <v>4701</v>
      </c>
    </row>
    <row r="144" s="12" customFormat="1" ht="22.8" customHeight="1">
      <c r="A144" s="12"/>
      <c r="B144" s="199"/>
      <c r="C144" s="200"/>
      <c r="D144" s="201" t="s">
        <v>73</v>
      </c>
      <c r="E144" s="213" t="s">
        <v>4702</v>
      </c>
      <c r="F144" s="213" t="s">
        <v>4703</v>
      </c>
      <c r="G144" s="200"/>
      <c r="H144" s="200"/>
      <c r="I144" s="203"/>
      <c r="J144" s="214">
        <f>BK144</f>
        <v>0</v>
      </c>
      <c r="K144" s="200"/>
      <c r="L144" s="205"/>
      <c r="M144" s="206"/>
      <c r="N144" s="207"/>
      <c r="O144" s="207"/>
      <c r="P144" s="208">
        <f>SUM(P145:P151)</f>
        <v>0</v>
      </c>
      <c r="Q144" s="207"/>
      <c r="R144" s="208">
        <f>SUM(R145:R151)</f>
        <v>0</v>
      </c>
      <c r="S144" s="207"/>
      <c r="T144" s="209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81</v>
      </c>
      <c r="AT144" s="211" t="s">
        <v>73</v>
      </c>
      <c r="AU144" s="211" t="s">
        <v>81</v>
      </c>
      <c r="AY144" s="210" t="s">
        <v>213</v>
      </c>
      <c r="BK144" s="212">
        <f>SUM(BK145:BK151)</f>
        <v>0</v>
      </c>
    </row>
    <row r="145" s="2" customFormat="1" ht="16.5" customHeight="1">
      <c r="A145" s="40"/>
      <c r="B145" s="41"/>
      <c r="C145" s="215" t="s">
        <v>309</v>
      </c>
      <c r="D145" s="215" t="s">
        <v>215</v>
      </c>
      <c r="E145" s="216" t="s">
        <v>4704</v>
      </c>
      <c r="F145" s="217" t="s">
        <v>4705</v>
      </c>
      <c r="G145" s="218" t="s">
        <v>338</v>
      </c>
      <c r="H145" s="219">
        <v>6120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45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309</v>
      </c>
      <c r="AT145" s="226" t="s">
        <v>215</v>
      </c>
      <c r="AU145" s="226" t="s">
        <v>83</v>
      </c>
      <c r="AY145" s="19" t="s">
        <v>213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81</v>
      </c>
      <c r="BK145" s="227">
        <f>ROUND(I145*H145,2)</f>
        <v>0</v>
      </c>
      <c r="BL145" s="19" t="s">
        <v>309</v>
      </c>
      <c r="BM145" s="226" t="s">
        <v>4706</v>
      </c>
    </row>
    <row r="146" s="2" customFormat="1" ht="16.5" customHeight="1">
      <c r="A146" s="40"/>
      <c r="B146" s="41"/>
      <c r="C146" s="215" t="s">
        <v>315</v>
      </c>
      <c r="D146" s="215" t="s">
        <v>215</v>
      </c>
      <c r="E146" s="216" t="s">
        <v>4707</v>
      </c>
      <c r="F146" s="217" t="s">
        <v>4708</v>
      </c>
      <c r="G146" s="218" t="s">
        <v>338</v>
      </c>
      <c r="H146" s="219">
        <v>105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45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309</v>
      </c>
      <c r="AT146" s="226" t="s">
        <v>215</v>
      </c>
      <c r="AU146" s="226" t="s">
        <v>83</v>
      </c>
      <c r="AY146" s="19" t="s">
        <v>213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81</v>
      </c>
      <c r="BK146" s="227">
        <f>ROUND(I146*H146,2)</f>
        <v>0</v>
      </c>
      <c r="BL146" s="19" t="s">
        <v>309</v>
      </c>
      <c r="BM146" s="226" t="s">
        <v>4709</v>
      </c>
    </row>
    <row r="147" s="2" customFormat="1" ht="16.5" customHeight="1">
      <c r="A147" s="40"/>
      <c r="B147" s="41"/>
      <c r="C147" s="215" t="s">
        <v>321</v>
      </c>
      <c r="D147" s="215" t="s">
        <v>215</v>
      </c>
      <c r="E147" s="216" t="s">
        <v>4710</v>
      </c>
      <c r="F147" s="217" t="s">
        <v>4711</v>
      </c>
      <c r="G147" s="218" t="s">
        <v>338</v>
      </c>
      <c r="H147" s="219">
        <v>80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45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309</v>
      </c>
      <c r="AT147" s="226" t="s">
        <v>215</v>
      </c>
      <c r="AU147" s="226" t="s">
        <v>83</v>
      </c>
      <c r="AY147" s="19" t="s">
        <v>213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81</v>
      </c>
      <c r="BK147" s="227">
        <f>ROUND(I147*H147,2)</f>
        <v>0</v>
      </c>
      <c r="BL147" s="19" t="s">
        <v>309</v>
      </c>
      <c r="BM147" s="226" t="s">
        <v>4712</v>
      </c>
    </row>
    <row r="148" s="2" customFormat="1" ht="16.5" customHeight="1">
      <c r="A148" s="40"/>
      <c r="B148" s="41"/>
      <c r="C148" s="215" t="s">
        <v>324</v>
      </c>
      <c r="D148" s="215" t="s">
        <v>215</v>
      </c>
      <c r="E148" s="216" t="s">
        <v>4713</v>
      </c>
      <c r="F148" s="217" t="s">
        <v>4714</v>
      </c>
      <c r="G148" s="218" t="s">
        <v>338</v>
      </c>
      <c r="H148" s="219">
        <v>80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45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309</v>
      </c>
      <c r="AT148" s="226" t="s">
        <v>215</v>
      </c>
      <c r="AU148" s="226" t="s">
        <v>83</v>
      </c>
      <c r="AY148" s="19" t="s">
        <v>213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81</v>
      </c>
      <c r="BK148" s="227">
        <f>ROUND(I148*H148,2)</f>
        <v>0</v>
      </c>
      <c r="BL148" s="19" t="s">
        <v>309</v>
      </c>
      <c r="BM148" s="226" t="s">
        <v>4715</v>
      </c>
    </row>
    <row r="149" s="2" customFormat="1" ht="16.5" customHeight="1">
      <c r="A149" s="40"/>
      <c r="B149" s="41"/>
      <c r="C149" s="215" t="s">
        <v>330</v>
      </c>
      <c r="D149" s="215" t="s">
        <v>215</v>
      </c>
      <c r="E149" s="216" t="s">
        <v>4716</v>
      </c>
      <c r="F149" s="217" t="s">
        <v>4717</v>
      </c>
      <c r="G149" s="218" t="s">
        <v>338</v>
      </c>
      <c r="H149" s="219">
        <v>60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45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309</v>
      </c>
      <c r="AT149" s="226" t="s">
        <v>215</v>
      </c>
      <c r="AU149" s="226" t="s">
        <v>83</v>
      </c>
      <c r="AY149" s="19" t="s">
        <v>213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81</v>
      </c>
      <c r="BK149" s="227">
        <f>ROUND(I149*H149,2)</f>
        <v>0</v>
      </c>
      <c r="BL149" s="19" t="s">
        <v>309</v>
      </c>
      <c r="BM149" s="226" t="s">
        <v>4718</v>
      </c>
    </row>
    <row r="150" s="2" customFormat="1" ht="16.5" customHeight="1">
      <c r="A150" s="40"/>
      <c r="B150" s="41"/>
      <c r="C150" s="215" t="s">
        <v>7</v>
      </c>
      <c r="D150" s="215" t="s">
        <v>215</v>
      </c>
      <c r="E150" s="216" t="s">
        <v>4719</v>
      </c>
      <c r="F150" s="217" t="s">
        <v>4720</v>
      </c>
      <c r="G150" s="218" t="s">
        <v>4066</v>
      </c>
      <c r="H150" s="219">
        <v>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45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309</v>
      </c>
      <c r="AT150" s="226" t="s">
        <v>215</v>
      </c>
      <c r="AU150" s="226" t="s">
        <v>83</v>
      </c>
      <c r="AY150" s="19" t="s">
        <v>213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81</v>
      </c>
      <c r="BK150" s="227">
        <f>ROUND(I150*H150,2)</f>
        <v>0</v>
      </c>
      <c r="BL150" s="19" t="s">
        <v>309</v>
      </c>
      <c r="BM150" s="226" t="s">
        <v>4721</v>
      </c>
    </row>
    <row r="151" s="2" customFormat="1" ht="16.5" customHeight="1">
      <c r="A151" s="40"/>
      <c r="B151" s="41"/>
      <c r="C151" s="215" t="s">
        <v>342</v>
      </c>
      <c r="D151" s="215" t="s">
        <v>215</v>
      </c>
      <c r="E151" s="216" t="s">
        <v>4722</v>
      </c>
      <c r="F151" s="217" t="s">
        <v>4723</v>
      </c>
      <c r="G151" s="218" t="s">
        <v>4066</v>
      </c>
      <c r="H151" s="219">
        <v>1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45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309</v>
      </c>
      <c r="AT151" s="226" t="s">
        <v>215</v>
      </c>
      <c r="AU151" s="226" t="s">
        <v>83</v>
      </c>
      <c r="AY151" s="19" t="s">
        <v>213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81</v>
      </c>
      <c r="BK151" s="227">
        <f>ROUND(I151*H151,2)</f>
        <v>0</v>
      </c>
      <c r="BL151" s="19" t="s">
        <v>309</v>
      </c>
      <c r="BM151" s="226" t="s">
        <v>4724</v>
      </c>
    </row>
    <row r="152" s="12" customFormat="1" ht="22.8" customHeight="1">
      <c r="A152" s="12"/>
      <c r="B152" s="199"/>
      <c r="C152" s="200"/>
      <c r="D152" s="201" t="s">
        <v>73</v>
      </c>
      <c r="E152" s="213" t="s">
        <v>4725</v>
      </c>
      <c r="F152" s="213" t="s">
        <v>4726</v>
      </c>
      <c r="G152" s="200"/>
      <c r="H152" s="200"/>
      <c r="I152" s="203"/>
      <c r="J152" s="214">
        <f>BK152</f>
        <v>0</v>
      </c>
      <c r="K152" s="200"/>
      <c r="L152" s="205"/>
      <c r="M152" s="206"/>
      <c r="N152" s="207"/>
      <c r="O152" s="207"/>
      <c r="P152" s="208">
        <f>SUM(P153:P156)</f>
        <v>0</v>
      </c>
      <c r="Q152" s="207"/>
      <c r="R152" s="208">
        <f>SUM(R153:R156)</f>
        <v>0</v>
      </c>
      <c r="S152" s="207"/>
      <c r="T152" s="209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0" t="s">
        <v>81</v>
      </c>
      <c r="AT152" s="211" t="s">
        <v>73</v>
      </c>
      <c r="AU152" s="211" t="s">
        <v>81</v>
      </c>
      <c r="AY152" s="210" t="s">
        <v>213</v>
      </c>
      <c r="BK152" s="212">
        <f>SUM(BK153:BK156)</f>
        <v>0</v>
      </c>
    </row>
    <row r="153" s="2" customFormat="1" ht="16.5" customHeight="1">
      <c r="A153" s="40"/>
      <c r="B153" s="41"/>
      <c r="C153" s="215" t="s">
        <v>347</v>
      </c>
      <c r="D153" s="215" t="s">
        <v>215</v>
      </c>
      <c r="E153" s="216" t="s">
        <v>4727</v>
      </c>
      <c r="F153" s="217" t="s">
        <v>4728</v>
      </c>
      <c r="G153" s="218" t="s">
        <v>4066</v>
      </c>
      <c r="H153" s="219">
        <v>90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45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309</v>
      </c>
      <c r="AT153" s="226" t="s">
        <v>215</v>
      </c>
      <c r="AU153" s="226" t="s">
        <v>83</v>
      </c>
      <c r="AY153" s="19" t="s">
        <v>213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81</v>
      </c>
      <c r="BK153" s="227">
        <f>ROUND(I153*H153,2)</f>
        <v>0</v>
      </c>
      <c r="BL153" s="19" t="s">
        <v>309</v>
      </c>
      <c r="BM153" s="226" t="s">
        <v>4729</v>
      </c>
    </row>
    <row r="154" s="2" customFormat="1" ht="16.5" customHeight="1">
      <c r="A154" s="40"/>
      <c r="B154" s="41"/>
      <c r="C154" s="215" t="s">
        <v>352</v>
      </c>
      <c r="D154" s="215" t="s">
        <v>215</v>
      </c>
      <c r="E154" s="216" t="s">
        <v>4730</v>
      </c>
      <c r="F154" s="217" t="s">
        <v>4731</v>
      </c>
      <c r="G154" s="218" t="s">
        <v>4732</v>
      </c>
      <c r="H154" s="219">
        <v>24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45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309</v>
      </c>
      <c r="AT154" s="226" t="s">
        <v>215</v>
      </c>
      <c r="AU154" s="226" t="s">
        <v>83</v>
      </c>
      <c r="AY154" s="19" t="s">
        <v>213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81</v>
      </c>
      <c r="BK154" s="227">
        <f>ROUND(I154*H154,2)</f>
        <v>0</v>
      </c>
      <c r="BL154" s="19" t="s">
        <v>309</v>
      </c>
      <c r="BM154" s="226" t="s">
        <v>4733</v>
      </c>
    </row>
    <row r="155" s="2" customFormat="1" ht="16.5" customHeight="1">
      <c r="A155" s="40"/>
      <c r="B155" s="41"/>
      <c r="C155" s="215" t="s">
        <v>359</v>
      </c>
      <c r="D155" s="215" t="s">
        <v>215</v>
      </c>
      <c r="E155" s="216" t="s">
        <v>4734</v>
      </c>
      <c r="F155" s="217" t="s">
        <v>4735</v>
      </c>
      <c r="G155" s="218" t="s">
        <v>4732</v>
      </c>
      <c r="H155" s="219">
        <v>32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45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309</v>
      </c>
      <c r="AT155" s="226" t="s">
        <v>215</v>
      </c>
      <c r="AU155" s="226" t="s">
        <v>83</v>
      </c>
      <c r="AY155" s="19" t="s">
        <v>213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81</v>
      </c>
      <c r="BK155" s="227">
        <f>ROUND(I155*H155,2)</f>
        <v>0</v>
      </c>
      <c r="BL155" s="19" t="s">
        <v>309</v>
      </c>
      <c r="BM155" s="226" t="s">
        <v>4736</v>
      </c>
    </row>
    <row r="156" s="2" customFormat="1" ht="16.5" customHeight="1">
      <c r="A156" s="40"/>
      <c r="B156" s="41"/>
      <c r="C156" s="215" t="s">
        <v>364</v>
      </c>
      <c r="D156" s="215" t="s">
        <v>215</v>
      </c>
      <c r="E156" s="216" t="s">
        <v>4737</v>
      </c>
      <c r="F156" s="217" t="s">
        <v>4738</v>
      </c>
      <c r="G156" s="218" t="s">
        <v>4732</v>
      </c>
      <c r="H156" s="219">
        <v>16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45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309</v>
      </c>
      <c r="AT156" s="226" t="s">
        <v>215</v>
      </c>
      <c r="AU156" s="226" t="s">
        <v>83</v>
      </c>
      <c r="AY156" s="19" t="s">
        <v>213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81</v>
      </c>
      <c r="BK156" s="227">
        <f>ROUND(I156*H156,2)</f>
        <v>0</v>
      </c>
      <c r="BL156" s="19" t="s">
        <v>309</v>
      </c>
      <c r="BM156" s="226" t="s">
        <v>4739</v>
      </c>
    </row>
    <row r="157" s="12" customFormat="1" ht="25.92" customHeight="1">
      <c r="A157" s="12"/>
      <c r="B157" s="199"/>
      <c r="C157" s="200"/>
      <c r="D157" s="201" t="s">
        <v>73</v>
      </c>
      <c r="E157" s="202" t="s">
        <v>4740</v>
      </c>
      <c r="F157" s="202" t="s">
        <v>4741</v>
      </c>
      <c r="G157" s="200"/>
      <c r="H157" s="200"/>
      <c r="I157" s="203"/>
      <c r="J157" s="204">
        <f>BK157</f>
        <v>0</v>
      </c>
      <c r="K157" s="200"/>
      <c r="L157" s="205"/>
      <c r="M157" s="206"/>
      <c r="N157" s="207"/>
      <c r="O157" s="207"/>
      <c r="P157" s="208">
        <f>P158+P163+P166+P172+P175</f>
        <v>0</v>
      </c>
      <c r="Q157" s="207"/>
      <c r="R157" s="208">
        <f>R158+R163+R166+R172+R175</f>
        <v>0</v>
      </c>
      <c r="S157" s="207"/>
      <c r="T157" s="209">
        <f>T158+T163+T166+T172+T175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0" t="s">
        <v>81</v>
      </c>
      <c r="AT157" s="211" t="s">
        <v>73</v>
      </c>
      <c r="AU157" s="211" t="s">
        <v>74</v>
      </c>
      <c r="AY157" s="210" t="s">
        <v>213</v>
      </c>
      <c r="BK157" s="212">
        <f>BK158+BK163+BK166+BK172+BK175</f>
        <v>0</v>
      </c>
    </row>
    <row r="158" s="12" customFormat="1" ht="22.8" customHeight="1">
      <c r="A158" s="12"/>
      <c r="B158" s="199"/>
      <c r="C158" s="200"/>
      <c r="D158" s="201" t="s">
        <v>73</v>
      </c>
      <c r="E158" s="213" t="s">
        <v>4742</v>
      </c>
      <c r="F158" s="213" t="s">
        <v>4743</v>
      </c>
      <c r="G158" s="200"/>
      <c r="H158" s="200"/>
      <c r="I158" s="203"/>
      <c r="J158" s="214">
        <f>BK158</f>
        <v>0</v>
      </c>
      <c r="K158" s="200"/>
      <c r="L158" s="205"/>
      <c r="M158" s="206"/>
      <c r="N158" s="207"/>
      <c r="O158" s="207"/>
      <c r="P158" s="208">
        <f>SUM(P159:P162)</f>
        <v>0</v>
      </c>
      <c r="Q158" s="207"/>
      <c r="R158" s="208">
        <f>SUM(R159:R162)</f>
        <v>0</v>
      </c>
      <c r="S158" s="207"/>
      <c r="T158" s="209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0" t="s">
        <v>81</v>
      </c>
      <c r="AT158" s="211" t="s">
        <v>73</v>
      </c>
      <c r="AU158" s="211" t="s">
        <v>81</v>
      </c>
      <c r="AY158" s="210" t="s">
        <v>213</v>
      </c>
      <c r="BK158" s="212">
        <f>SUM(BK159:BK162)</f>
        <v>0</v>
      </c>
    </row>
    <row r="159" s="2" customFormat="1" ht="16.5" customHeight="1">
      <c r="A159" s="40"/>
      <c r="B159" s="41"/>
      <c r="C159" s="215" t="s">
        <v>369</v>
      </c>
      <c r="D159" s="215" t="s">
        <v>215</v>
      </c>
      <c r="E159" s="216" t="s">
        <v>4744</v>
      </c>
      <c r="F159" s="217" t="s">
        <v>4745</v>
      </c>
      <c r="G159" s="218" t="s">
        <v>4066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45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309</v>
      </c>
      <c r="AT159" s="226" t="s">
        <v>215</v>
      </c>
      <c r="AU159" s="226" t="s">
        <v>83</v>
      </c>
      <c r="AY159" s="19" t="s">
        <v>213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81</v>
      </c>
      <c r="BK159" s="227">
        <f>ROUND(I159*H159,2)</f>
        <v>0</v>
      </c>
      <c r="BL159" s="19" t="s">
        <v>309</v>
      </c>
      <c r="BM159" s="226" t="s">
        <v>4746</v>
      </c>
    </row>
    <row r="160" s="2" customFormat="1" ht="16.5" customHeight="1">
      <c r="A160" s="40"/>
      <c r="B160" s="41"/>
      <c r="C160" s="215" t="s">
        <v>377</v>
      </c>
      <c r="D160" s="215" t="s">
        <v>215</v>
      </c>
      <c r="E160" s="216" t="s">
        <v>4747</v>
      </c>
      <c r="F160" s="217" t="s">
        <v>4748</v>
      </c>
      <c r="G160" s="218" t="s">
        <v>4066</v>
      </c>
      <c r="H160" s="219">
        <v>7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45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309</v>
      </c>
      <c r="AT160" s="226" t="s">
        <v>215</v>
      </c>
      <c r="AU160" s="226" t="s">
        <v>83</v>
      </c>
      <c r="AY160" s="19" t="s">
        <v>213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81</v>
      </c>
      <c r="BK160" s="227">
        <f>ROUND(I160*H160,2)</f>
        <v>0</v>
      </c>
      <c r="BL160" s="19" t="s">
        <v>309</v>
      </c>
      <c r="BM160" s="226" t="s">
        <v>4749</v>
      </c>
    </row>
    <row r="161" s="2" customFormat="1" ht="16.5" customHeight="1">
      <c r="A161" s="40"/>
      <c r="B161" s="41"/>
      <c r="C161" s="215" t="s">
        <v>381</v>
      </c>
      <c r="D161" s="215" t="s">
        <v>215</v>
      </c>
      <c r="E161" s="216" t="s">
        <v>4750</v>
      </c>
      <c r="F161" s="217" t="s">
        <v>4751</v>
      </c>
      <c r="G161" s="218" t="s">
        <v>4066</v>
      </c>
      <c r="H161" s="219">
        <v>6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45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309</v>
      </c>
      <c r="AT161" s="226" t="s">
        <v>215</v>
      </c>
      <c r="AU161" s="226" t="s">
        <v>83</v>
      </c>
      <c r="AY161" s="19" t="s">
        <v>213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81</v>
      </c>
      <c r="BK161" s="227">
        <f>ROUND(I161*H161,2)</f>
        <v>0</v>
      </c>
      <c r="BL161" s="19" t="s">
        <v>309</v>
      </c>
      <c r="BM161" s="226" t="s">
        <v>4752</v>
      </c>
    </row>
    <row r="162" s="2" customFormat="1" ht="16.5" customHeight="1">
      <c r="A162" s="40"/>
      <c r="B162" s="41"/>
      <c r="C162" s="215" t="s">
        <v>387</v>
      </c>
      <c r="D162" s="215" t="s">
        <v>215</v>
      </c>
      <c r="E162" s="216" t="s">
        <v>4753</v>
      </c>
      <c r="F162" s="217" t="s">
        <v>4754</v>
      </c>
      <c r="G162" s="218" t="s">
        <v>4732</v>
      </c>
      <c r="H162" s="219">
        <v>12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45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309</v>
      </c>
      <c r="AT162" s="226" t="s">
        <v>215</v>
      </c>
      <c r="AU162" s="226" t="s">
        <v>83</v>
      </c>
      <c r="AY162" s="19" t="s">
        <v>213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81</v>
      </c>
      <c r="BK162" s="227">
        <f>ROUND(I162*H162,2)</f>
        <v>0</v>
      </c>
      <c r="BL162" s="19" t="s">
        <v>309</v>
      </c>
      <c r="BM162" s="226" t="s">
        <v>4755</v>
      </c>
    </row>
    <row r="163" s="12" customFormat="1" ht="22.8" customHeight="1">
      <c r="A163" s="12"/>
      <c r="B163" s="199"/>
      <c r="C163" s="200"/>
      <c r="D163" s="201" t="s">
        <v>73</v>
      </c>
      <c r="E163" s="213" t="s">
        <v>4756</v>
      </c>
      <c r="F163" s="213" t="s">
        <v>4757</v>
      </c>
      <c r="G163" s="200"/>
      <c r="H163" s="200"/>
      <c r="I163" s="203"/>
      <c r="J163" s="214">
        <f>BK163</f>
        <v>0</v>
      </c>
      <c r="K163" s="200"/>
      <c r="L163" s="205"/>
      <c r="M163" s="206"/>
      <c r="N163" s="207"/>
      <c r="O163" s="207"/>
      <c r="P163" s="208">
        <f>SUM(P164:P165)</f>
        <v>0</v>
      </c>
      <c r="Q163" s="207"/>
      <c r="R163" s="208">
        <f>SUM(R164:R165)</f>
        <v>0</v>
      </c>
      <c r="S163" s="207"/>
      <c r="T163" s="209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0" t="s">
        <v>81</v>
      </c>
      <c r="AT163" s="211" t="s">
        <v>73</v>
      </c>
      <c r="AU163" s="211" t="s">
        <v>81</v>
      </c>
      <c r="AY163" s="210" t="s">
        <v>213</v>
      </c>
      <c r="BK163" s="212">
        <f>SUM(BK164:BK165)</f>
        <v>0</v>
      </c>
    </row>
    <row r="164" s="2" customFormat="1">
      <c r="A164" s="40"/>
      <c r="B164" s="41"/>
      <c r="C164" s="215" t="s">
        <v>393</v>
      </c>
      <c r="D164" s="215" t="s">
        <v>215</v>
      </c>
      <c r="E164" s="216" t="s">
        <v>4758</v>
      </c>
      <c r="F164" s="217" t="s">
        <v>4759</v>
      </c>
      <c r="G164" s="218" t="s">
        <v>4066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45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309</v>
      </c>
      <c r="AT164" s="226" t="s">
        <v>215</v>
      </c>
      <c r="AU164" s="226" t="s">
        <v>83</v>
      </c>
      <c r="AY164" s="19" t="s">
        <v>213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81</v>
      </c>
      <c r="BK164" s="227">
        <f>ROUND(I164*H164,2)</f>
        <v>0</v>
      </c>
      <c r="BL164" s="19" t="s">
        <v>309</v>
      </c>
      <c r="BM164" s="226" t="s">
        <v>4760</v>
      </c>
    </row>
    <row r="165" s="2" customFormat="1" ht="16.5" customHeight="1">
      <c r="A165" s="40"/>
      <c r="B165" s="41"/>
      <c r="C165" s="215" t="s">
        <v>397</v>
      </c>
      <c r="D165" s="215" t="s">
        <v>215</v>
      </c>
      <c r="E165" s="216" t="s">
        <v>4761</v>
      </c>
      <c r="F165" s="217" t="s">
        <v>4762</v>
      </c>
      <c r="G165" s="218" t="s">
        <v>4066</v>
      </c>
      <c r="H165" s="219">
        <v>1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45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309</v>
      </c>
      <c r="AT165" s="226" t="s">
        <v>215</v>
      </c>
      <c r="AU165" s="226" t="s">
        <v>83</v>
      </c>
      <c r="AY165" s="19" t="s">
        <v>213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81</v>
      </c>
      <c r="BK165" s="227">
        <f>ROUND(I165*H165,2)</f>
        <v>0</v>
      </c>
      <c r="BL165" s="19" t="s">
        <v>309</v>
      </c>
      <c r="BM165" s="226" t="s">
        <v>4763</v>
      </c>
    </row>
    <row r="166" s="12" customFormat="1" ht="22.8" customHeight="1">
      <c r="A166" s="12"/>
      <c r="B166" s="199"/>
      <c r="C166" s="200"/>
      <c r="D166" s="201" t="s">
        <v>73</v>
      </c>
      <c r="E166" s="213" t="s">
        <v>4764</v>
      </c>
      <c r="F166" s="213" t="s">
        <v>4765</v>
      </c>
      <c r="G166" s="200"/>
      <c r="H166" s="200"/>
      <c r="I166" s="203"/>
      <c r="J166" s="214">
        <f>BK166</f>
        <v>0</v>
      </c>
      <c r="K166" s="200"/>
      <c r="L166" s="205"/>
      <c r="M166" s="206"/>
      <c r="N166" s="207"/>
      <c r="O166" s="207"/>
      <c r="P166" s="208">
        <f>SUM(P167:P171)</f>
        <v>0</v>
      </c>
      <c r="Q166" s="207"/>
      <c r="R166" s="208">
        <f>SUM(R167:R171)</f>
        <v>0</v>
      </c>
      <c r="S166" s="207"/>
      <c r="T166" s="209">
        <f>SUM(T167:T171)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0" t="s">
        <v>81</v>
      </c>
      <c r="AT166" s="211" t="s">
        <v>73</v>
      </c>
      <c r="AU166" s="211" t="s">
        <v>81</v>
      </c>
      <c r="AY166" s="210" t="s">
        <v>213</v>
      </c>
      <c r="BK166" s="212">
        <f>SUM(BK167:BK171)</f>
        <v>0</v>
      </c>
    </row>
    <row r="167" s="2" customFormat="1" ht="21.75" customHeight="1">
      <c r="A167" s="40"/>
      <c r="B167" s="41"/>
      <c r="C167" s="215" t="s">
        <v>402</v>
      </c>
      <c r="D167" s="215" t="s">
        <v>215</v>
      </c>
      <c r="E167" s="216" t="s">
        <v>4766</v>
      </c>
      <c r="F167" s="217" t="s">
        <v>4767</v>
      </c>
      <c r="G167" s="218" t="s">
        <v>4066</v>
      </c>
      <c r="H167" s="219">
        <v>1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45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309</v>
      </c>
      <c r="AT167" s="226" t="s">
        <v>215</v>
      </c>
      <c r="AU167" s="226" t="s">
        <v>83</v>
      </c>
      <c r="AY167" s="19" t="s">
        <v>213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81</v>
      </c>
      <c r="BK167" s="227">
        <f>ROUND(I167*H167,2)</f>
        <v>0</v>
      </c>
      <c r="BL167" s="19" t="s">
        <v>309</v>
      </c>
      <c r="BM167" s="226" t="s">
        <v>4768</v>
      </c>
    </row>
    <row r="168" s="2" customFormat="1" ht="16.5" customHeight="1">
      <c r="A168" s="40"/>
      <c r="B168" s="41"/>
      <c r="C168" s="215" t="s">
        <v>408</v>
      </c>
      <c r="D168" s="215" t="s">
        <v>215</v>
      </c>
      <c r="E168" s="216" t="s">
        <v>4769</v>
      </c>
      <c r="F168" s="217" t="s">
        <v>4770</v>
      </c>
      <c r="G168" s="218" t="s">
        <v>4066</v>
      </c>
      <c r="H168" s="219">
        <v>2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45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309</v>
      </c>
      <c r="AT168" s="226" t="s">
        <v>215</v>
      </c>
      <c r="AU168" s="226" t="s">
        <v>83</v>
      </c>
      <c r="AY168" s="19" t="s">
        <v>213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81</v>
      </c>
      <c r="BK168" s="227">
        <f>ROUND(I168*H168,2)</f>
        <v>0</v>
      </c>
      <c r="BL168" s="19" t="s">
        <v>309</v>
      </c>
      <c r="BM168" s="226" t="s">
        <v>4771</v>
      </c>
    </row>
    <row r="169" s="2" customFormat="1" ht="16.5" customHeight="1">
      <c r="A169" s="40"/>
      <c r="B169" s="41"/>
      <c r="C169" s="215" t="s">
        <v>412</v>
      </c>
      <c r="D169" s="215" t="s">
        <v>215</v>
      </c>
      <c r="E169" s="216" t="s">
        <v>4772</v>
      </c>
      <c r="F169" s="217" t="s">
        <v>4773</v>
      </c>
      <c r="G169" s="218" t="s">
        <v>4066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45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309</v>
      </c>
      <c r="AT169" s="226" t="s">
        <v>215</v>
      </c>
      <c r="AU169" s="226" t="s">
        <v>83</v>
      </c>
      <c r="AY169" s="19" t="s">
        <v>213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81</v>
      </c>
      <c r="BK169" s="227">
        <f>ROUND(I169*H169,2)</f>
        <v>0</v>
      </c>
      <c r="BL169" s="19" t="s">
        <v>309</v>
      </c>
      <c r="BM169" s="226" t="s">
        <v>4774</v>
      </c>
    </row>
    <row r="170" s="2" customFormat="1" ht="16.5" customHeight="1">
      <c r="A170" s="40"/>
      <c r="B170" s="41"/>
      <c r="C170" s="215" t="s">
        <v>417</v>
      </c>
      <c r="D170" s="215" t="s">
        <v>215</v>
      </c>
      <c r="E170" s="216" t="s">
        <v>4775</v>
      </c>
      <c r="F170" s="217" t="s">
        <v>4776</v>
      </c>
      <c r="G170" s="218" t="s">
        <v>4066</v>
      </c>
      <c r="H170" s="219">
        <v>1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45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309</v>
      </c>
      <c r="AT170" s="226" t="s">
        <v>215</v>
      </c>
      <c r="AU170" s="226" t="s">
        <v>83</v>
      </c>
      <c r="AY170" s="19" t="s">
        <v>213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81</v>
      </c>
      <c r="BK170" s="227">
        <f>ROUND(I170*H170,2)</f>
        <v>0</v>
      </c>
      <c r="BL170" s="19" t="s">
        <v>309</v>
      </c>
      <c r="BM170" s="226" t="s">
        <v>4777</v>
      </c>
    </row>
    <row r="171" s="2" customFormat="1" ht="16.5" customHeight="1">
      <c r="A171" s="40"/>
      <c r="B171" s="41"/>
      <c r="C171" s="215" t="s">
        <v>427</v>
      </c>
      <c r="D171" s="215" t="s">
        <v>215</v>
      </c>
      <c r="E171" s="216" t="s">
        <v>4778</v>
      </c>
      <c r="F171" s="217" t="s">
        <v>4779</v>
      </c>
      <c r="G171" s="218" t="s">
        <v>4066</v>
      </c>
      <c r="H171" s="219">
        <v>1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45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309</v>
      </c>
      <c r="AT171" s="226" t="s">
        <v>215</v>
      </c>
      <c r="AU171" s="226" t="s">
        <v>83</v>
      </c>
      <c r="AY171" s="19" t="s">
        <v>213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81</v>
      </c>
      <c r="BK171" s="227">
        <f>ROUND(I171*H171,2)</f>
        <v>0</v>
      </c>
      <c r="BL171" s="19" t="s">
        <v>309</v>
      </c>
      <c r="BM171" s="226" t="s">
        <v>4780</v>
      </c>
    </row>
    <row r="172" s="12" customFormat="1" ht="22.8" customHeight="1">
      <c r="A172" s="12"/>
      <c r="B172" s="199"/>
      <c r="C172" s="200"/>
      <c r="D172" s="201" t="s">
        <v>73</v>
      </c>
      <c r="E172" s="213" t="s">
        <v>4702</v>
      </c>
      <c r="F172" s="213" t="s">
        <v>4703</v>
      </c>
      <c r="G172" s="200"/>
      <c r="H172" s="200"/>
      <c r="I172" s="203"/>
      <c r="J172" s="214">
        <f>BK172</f>
        <v>0</v>
      </c>
      <c r="K172" s="200"/>
      <c r="L172" s="205"/>
      <c r="M172" s="206"/>
      <c r="N172" s="207"/>
      <c r="O172" s="207"/>
      <c r="P172" s="208">
        <f>SUM(P173:P174)</f>
        <v>0</v>
      </c>
      <c r="Q172" s="207"/>
      <c r="R172" s="208">
        <f>SUM(R173:R174)</f>
        <v>0</v>
      </c>
      <c r="S172" s="207"/>
      <c r="T172" s="209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0" t="s">
        <v>81</v>
      </c>
      <c r="AT172" s="211" t="s">
        <v>73</v>
      </c>
      <c r="AU172" s="211" t="s">
        <v>81</v>
      </c>
      <c r="AY172" s="210" t="s">
        <v>213</v>
      </c>
      <c r="BK172" s="212">
        <f>SUM(BK173:BK174)</f>
        <v>0</v>
      </c>
    </row>
    <row r="173" s="2" customFormat="1" ht="16.5" customHeight="1">
      <c r="A173" s="40"/>
      <c r="B173" s="41"/>
      <c r="C173" s="215" t="s">
        <v>432</v>
      </c>
      <c r="D173" s="215" t="s">
        <v>215</v>
      </c>
      <c r="E173" s="216" t="s">
        <v>4781</v>
      </c>
      <c r="F173" s="217" t="s">
        <v>4782</v>
      </c>
      <c r="G173" s="218" t="s">
        <v>338</v>
      </c>
      <c r="H173" s="219">
        <v>540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45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309</v>
      </c>
      <c r="AT173" s="226" t="s">
        <v>215</v>
      </c>
      <c r="AU173" s="226" t="s">
        <v>83</v>
      </c>
      <c r="AY173" s="19" t="s">
        <v>213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81</v>
      </c>
      <c r="BK173" s="227">
        <f>ROUND(I173*H173,2)</f>
        <v>0</v>
      </c>
      <c r="BL173" s="19" t="s">
        <v>309</v>
      </c>
      <c r="BM173" s="226" t="s">
        <v>4783</v>
      </c>
    </row>
    <row r="174" s="2" customFormat="1" ht="16.5" customHeight="1">
      <c r="A174" s="40"/>
      <c r="B174" s="41"/>
      <c r="C174" s="215" t="s">
        <v>438</v>
      </c>
      <c r="D174" s="215" t="s">
        <v>215</v>
      </c>
      <c r="E174" s="216" t="s">
        <v>4784</v>
      </c>
      <c r="F174" s="217" t="s">
        <v>4785</v>
      </c>
      <c r="G174" s="218" t="s">
        <v>4066</v>
      </c>
      <c r="H174" s="219">
        <v>1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45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309</v>
      </c>
      <c r="AT174" s="226" t="s">
        <v>215</v>
      </c>
      <c r="AU174" s="226" t="s">
        <v>83</v>
      </c>
      <c r="AY174" s="19" t="s">
        <v>213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81</v>
      </c>
      <c r="BK174" s="227">
        <f>ROUND(I174*H174,2)</f>
        <v>0</v>
      </c>
      <c r="BL174" s="19" t="s">
        <v>309</v>
      </c>
      <c r="BM174" s="226" t="s">
        <v>4786</v>
      </c>
    </row>
    <row r="175" s="12" customFormat="1" ht="22.8" customHeight="1">
      <c r="A175" s="12"/>
      <c r="B175" s="199"/>
      <c r="C175" s="200"/>
      <c r="D175" s="201" t="s">
        <v>73</v>
      </c>
      <c r="E175" s="213" t="s">
        <v>4787</v>
      </c>
      <c r="F175" s="213" t="s">
        <v>4726</v>
      </c>
      <c r="G175" s="200"/>
      <c r="H175" s="200"/>
      <c r="I175" s="203"/>
      <c r="J175" s="214">
        <f>BK175</f>
        <v>0</v>
      </c>
      <c r="K175" s="200"/>
      <c r="L175" s="205"/>
      <c r="M175" s="206"/>
      <c r="N175" s="207"/>
      <c r="O175" s="207"/>
      <c r="P175" s="208">
        <f>SUM(P176:P179)</f>
        <v>0</v>
      </c>
      <c r="Q175" s="207"/>
      <c r="R175" s="208">
        <f>SUM(R176:R179)</f>
        <v>0</v>
      </c>
      <c r="S175" s="207"/>
      <c r="T175" s="209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0" t="s">
        <v>81</v>
      </c>
      <c r="AT175" s="211" t="s">
        <v>73</v>
      </c>
      <c r="AU175" s="211" t="s">
        <v>81</v>
      </c>
      <c r="AY175" s="210" t="s">
        <v>213</v>
      </c>
      <c r="BK175" s="212">
        <f>SUM(BK176:BK179)</f>
        <v>0</v>
      </c>
    </row>
    <row r="176" s="2" customFormat="1" ht="16.5" customHeight="1">
      <c r="A176" s="40"/>
      <c r="B176" s="41"/>
      <c r="C176" s="215" t="s">
        <v>445</v>
      </c>
      <c r="D176" s="215" t="s">
        <v>215</v>
      </c>
      <c r="E176" s="216" t="s">
        <v>4788</v>
      </c>
      <c r="F176" s="217" t="s">
        <v>4789</v>
      </c>
      <c r="G176" s="218" t="s">
        <v>4732</v>
      </c>
      <c r="H176" s="219">
        <v>4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45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309</v>
      </c>
      <c r="AT176" s="226" t="s">
        <v>215</v>
      </c>
      <c r="AU176" s="226" t="s">
        <v>83</v>
      </c>
      <c r="AY176" s="19" t="s">
        <v>213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81</v>
      </c>
      <c r="BK176" s="227">
        <f>ROUND(I176*H176,2)</f>
        <v>0</v>
      </c>
      <c r="BL176" s="19" t="s">
        <v>309</v>
      </c>
      <c r="BM176" s="226" t="s">
        <v>4790</v>
      </c>
    </row>
    <row r="177" s="2" customFormat="1" ht="16.5" customHeight="1">
      <c r="A177" s="40"/>
      <c r="B177" s="41"/>
      <c r="C177" s="215" t="s">
        <v>461</v>
      </c>
      <c r="D177" s="215" t="s">
        <v>215</v>
      </c>
      <c r="E177" s="216" t="s">
        <v>4791</v>
      </c>
      <c r="F177" s="217" t="s">
        <v>4792</v>
      </c>
      <c r="G177" s="218" t="s">
        <v>4732</v>
      </c>
      <c r="H177" s="219">
        <v>4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45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309</v>
      </c>
      <c r="AT177" s="226" t="s">
        <v>215</v>
      </c>
      <c r="AU177" s="226" t="s">
        <v>83</v>
      </c>
      <c r="AY177" s="19" t="s">
        <v>213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81</v>
      </c>
      <c r="BK177" s="227">
        <f>ROUND(I177*H177,2)</f>
        <v>0</v>
      </c>
      <c r="BL177" s="19" t="s">
        <v>309</v>
      </c>
      <c r="BM177" s="226" t="s">
        <v>4793</v>
      </c>
    </row>
    <row r="178" s="2" customFormat="1" ht="16.5" customHeight="1">
      <c r="A178" s="40"/>
      <c r="B178" s="41"/>
      <c r="C178" s="215" t="s">
        <v>468</v>
      </c>
      <c r="D178" s="215" t="s">
        <v>215</v>
      </c>
      <c r="E178" s="216" t="s">
        <v>4794</v>
      </c>
      <c r="F178" s="217" t="s">
        <v>4735</v>
      </c>
      <c r="G178" s="218" t="s">
        <v>4732</v>
      </c>
      <c r="H178" s="219">
        <v>16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45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309</v>
      </c>
      <c r="AT178" s="226" t="s">
        <v>215</v>
      </c>
      <c r="AU178" s="226" t="s">
        <v>83</v>
      </c>
      <c r="AY178" s="19" t="s">
        <v>213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81</v>
      </c>
      <c r="BK178" s="227">
        <f>ROUND(I178*H178,2)</f>
        <v>0</v>
      </c>
      <c r="BL178" s="19" t="s">
        <v>309</v>
      </c>
      <c r="BM178" s="226" t="s">
        <v>4795</v>
      </c>
    </row>
    <row r="179" s="2" customFormat="1" ht="16.5" customHeight="1">
      <c r="A179" s="40"/>
      <c r="B179" s="41"/>
      <c r="C179" s="215" t="s">
        <v>473</v>
      </c>
      <c r="D179" s="215" t="s">
        <v>215</v>
      </c>
      <c r="E179" s="216" t="s">
        <v>4796</v>
      </c>
      <c r="F179" s="217" t="s">
        <v>4797</v>
      </c>
      <c r="G179" s="218" t="s">
        <v>4732</v>
      </c>
      <c r="H179" s="219">
        <v>12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45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309</v>
      </c>
      <c r="AT179" s="226" t="s">
        <v>215</v>
      </c>
      <c r="AU179" s="226" t="s">
        <v>83</v>
      </c>
      <c r="AY179" s="19" t="s">
        <v>213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81</v>
      </c>
      <c r="BK179" s="227">
        <f>ROUND(I179*H179,2)</f>
        <v>0</v>
      </c>
      <c r="BL179" s="19" t="s">
        <v>309</v>
      </c>
      <c r="BM179" s="226" t="s">
        <v>4798</v>
      </c>
    </row>
    <row r="180" s="12" customFormat="1" ht="25.92" customHeight="1">
      <c r="A180" s="12"/>
      <c r="B180" s="199"/>
      <c r="C180" s="200"/>
      <c r="D180" s="201" t="s">
        <v>73</v>
      </c>
      <c r="E180" s="202" t="s">
        <v>4799</v>
      </c>
      <c r="F180" s="202" t="s">
        <v>4800</v>
      </c>
      <c r="G180" s="200"/>
      <c r="H180" s="200"/>
      <c r="I180" s="203"/>
      <c r="J180" s="204">
        <f>BK180</f>
        <v>0</v>
      </c>
      <c r="K180" s="200"/>
      <c r="L180" s="205"/>
      <c r="M180" s="206"/>
      <c r="N180" s="207"/>
      <c r="O180" s="207"/>
      <c r="P180" s="208">
        <f>P181+P188+P195+P200</f>
        <v>0</v>
      </c>
      <c r="Q180" s="207"/>
      <c r="R180" s="208">
        <f>R181+R188+R195+R200</f>
        <v>0</v>
      </c>
      <c r="S180" s="207"/>
      <c r="T180" s="209">
        <f>T181+T188+T195+T200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0" t="s">
        <v>81</v>
      </c>
      <c r="AT180" s="211" t="s">
        <v>73</v>
      </c>
      <c r="AU180" s="211" t="s">
        <v>74</v>
      </c>
      <c r="AY180" s="210" t="s">
        <v>213</v>
      </c>
      <c r="BK180" s="212">
        <f>BK181+BK188+BK195+BK200</f>
        <v>0</v>
      </c>
    </row>
    <row r="181" s="12" customFormat="1" ht="22.8" customHeight="1">
      <c r="A181" s="12"/>
      <c r="B181" s="199"/>
      <c r="C181" s="200"/>
      <c r="D181" s="201" t="s">
        <v>73</v>
      </c>
      <c r="E181" s="213" t="s">
        <v>4801</v>
      </c>
      <c r="F181" s="213" t="s">
        <v>4802</v>
      </c>
      <c r="G181" s="200"/>
      <c r="H181" s="200"/>
      <c r="I181" s="203"/>
      <c r="J181" s="214">
        <f>BK181</f>
        <v>0</v>
      </c>
      <c r="K181" s="200"/>
      <c r="L181" s="205"/>
      <c r="M181" s="206"/>
      <c r="N181" s="207"/>
      <c r="O181" s="207"/>
      <c r="P181" s="208">
        <f>SUM(P182:P187)</f>
        <v>0</v>
      </c>
      <c r="Q181" s="207"/>
      <c r="R181" s="208">
        <f>SUM(R182:R187)</f>
        <v>0</v>
      </c>
      <c r="S181" s="207"/>
      <c r="T181" s="209">
        <f>SUM(T182:T187)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0" t="s">
        <v>81</v>
      </c>
      <c r="AT181" s="211" t="s">
        <v>73</v>
      </c>
      <c r="AU181" s="211" t="s">
        <v>81</v>
      </c>
      <c r="AY181" s="210" t="s">
        <v>213</v>
      </c>
      <c r="BK181" s="212">
        <f>SUM(BK182:BK187)</f>
        <v>0</v>
      </c>
    </row>
    <row r="182" s="2" customFormat="1" ht="16.5" customHeight="1">
      <c r="A182" s="40"/>
      <c r="B182" s="41"/>
      <c r="C182" s="215" t="s">
        <v>479</v>
      </c>
      <c r="D182" s="215" t="s">
        <v>215</v>
      </c>
      <c r="E182" s="216" t="s">
        <v>4803</v>
      </c>
      <c r="F182" s="217" t="s">
        <v>4804</v>
      </c>
      <c r="G182" s="218" t="s">
        <v>4066</v>
      </c>
      <c r="H182" s="219">
        <v>1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45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309</v>
      </c>
      <c r="AT182" s="226" t="s">
        <v>215</v>
      </c>
      <c r="AU182" s="226" t="s">
        <v>83</v>
      </c>
      <c r="AY182" s="19" t="s">
        <v>213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81</v>
      </c>
      <c r="BK182" s="227">
        <f>ROUND(I182*H182,2)</f>
        <v>0</v>
      </c>
      <c r="BL182" s="19" t="s">
        <v>309</v>
      </c>
      <c r="BM182" s="226" t="s">
        <v>4805</v>
      </c>
    </row>
    <row r="183" s="2" customFormat="1">
      <c r="A183" s="40"/>
      <c r="B183" s="41"/>
      <c r="C183" s="215" t="s">
        <v>484</v>
      </c>
      <c r="D183" s="215" t="s">
        <v>215</v>
      </c>
      <c r="E183" s="216" t="s">
        <v>4806</v>
      </c>
      <c r="F183" s="217" t="s">
        <v>4807</v>
      </c>
      <c r="G183" s="218" t="s">
        <v>4066</v>
      </c>
      <c r="H183" s="219">
        <v>1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45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309</v>
      </c>
      <c r="AT183" s="226" t="s">
        <v>215</v>
      </c>
      <c r="AU183" s="226" t="s">
        <v>83</v>
      </c>
      <c r="AY183" s="19" t="s">
        <v>213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81</v>
      </c>
      <c r="BK183" s="227">
        <f>ROUND(I183*H183,2)</f>
        <v>0</v>
      </c>
      <c r="BL183" s="19" t="s">
        <v>309</v>
      </c>
      <c r="BM183" s="226" t="s">
        <v>4808</v>
      </c>
    </row>
    <row r="184" s="2" customFormat="1" ht="16.5" customHeight="1">
      <c r="A184" s="40"/>
      <c r="B184" s="41"/>
      <c r="C184" s="215" t="s">
        <v>493</v>
      </c>
      <c r="D184" s="215" t="s">
        <v>215</v>
      </c>
      <c r="E184" s="216" t="s">
        <v>4809</v>
      </c>
      <c r="F184" s="217" t="s">
        <v>4810</v>
      </c>
      <c r="G184" s="218" t="s">
        <v>4066</v>
      </c>
      <c r="H184" s="219">
        <v>800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45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309</v>
      </c>
      <c r="AT184" s="226" t="s">
        <v>215</v>
      </c>
      <c r="AU184" s="226" t="s">
        <v>83</v>
      </c>
      <c r="AY184" s="19" t="s">
        <v>213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81</v>
      </c>
      <c r="BK184" s="227">
        <f>ROUND(I184*H184,2)</f>
        <v>0</v>
      </c>
      <c r="BL184" s="19" t="s">
        <v>309</v>
      </c>
      <c r="BM184" s="226" t="s">
        <v>4811</v>
      </c>
    </row>
    <row r="185" s="2" customFormat="1" ht="16.5" customHeight="1">
      <c r="A185" s="40"/>
      <c r="B185" s="41"/>
      <c r="C185" s="215" t="s">
        <v>498</v>
      </c>
      <c r="D185" s="215" t="s">
        <v>215</v>
      </c>
      <c r="E185" s="216" t="s">
        <v>4812</v>
      </c>
      <c r="F185" s="217" t="s">
        <v>4813</v>
      </c>
      <c r="G185" s="218" t="s">
        <v>4066</v>
      </c>
      <c r="H185" s="219">
        <v>1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45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309</v>
      </c>
      <c r="AT185" s="226" t="s">
        <v>215</v>
      </c>
      <c r="AU185" s="226" t="s">
        <v>83</v>
      </c>
      <c r="AY185" s="19" t="s">
        <v>213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81</v>
      </c>
      <c r="BK185" s="227">
        <f>ROUND(I185*H185,2)</f>
        <v>0</v>
      </c>
      <c r="BL185" s="19" t="s">
        <v>309</v>
      </c>
      <c r="BM185" s="226" t="s">
        <v>4814</v>
      </c>
    </row>
    <row r="186" s="2" customFormat="1" ht="16.5" customHeight="1">
      <c r="A186" s="40"/>
      <c r="B186" s="41"/>
      <c r="C186" s="215" t="s">
        <v>510</v>
      </c>
      <c r="D186" s="215" t="s">
        <v>215</v>
      </c>
      <c r="E186" s="216" t="s">
        <v>4815</v>
      </c>
      <c r="F186" s="217" t="s">
        <v>4816</v>
      </c>
      <c r="G186" s="218" t="s">
        <v>4066</v>
      </c>
      <c r="H186" s="219">
        <v>2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45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309</v>
      </c>
      <c r="AT186" s="226" t="s">
        <v>215</v>
      </c>
      <c r="AU186" s="226" t="s">
        <v>83</v>
      </c>
      <c r="AY186" s="19" t="s">
        <v>213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81</v>
      </c>
      <c r="BK186" s="227">
        <f>ROUND(I186*H186,2)</f>
        <v>0</v>
      </c>
      <c r="BL186" s="19" t="s">
        <v>309</v>
      </c>
      <c r="BM186" s="226" t="s">
        <v>4817</v>
      </c>
    </row>
    <row r="187" s="2" customFormat="1" ht="16.5" customHeight="1">
      <c r="A187" s="40"/>
      <c r="B187" s="41"/>
      <c r="C187" s="215" t="s">
        <v>514</v>
      </c>
      <c r="D187" s="215" t="s">
        <v>215</v>
      </c>
      <c r="E187" s="216" t="s">
        <v>4818</v>
      </c>
      <c r="F187" s="217" t="s">
        <v>4819</v>
      </c>
      <c r="G187" s="218" t="s">
        <v>4066</v>
      </c>
      <c r="H187" s="219">
        <v>2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45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309</v>
      </c>
      <c r="AT187" s="226" t="s">
        <v>215</v>
      </c>
      <c r="AU187" s="226" t="s">
        <v>83</v>
      </c>
      <c r="AY187" s="19" t="s">
        <v>213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81</v>
      </c>
      <c r="BK187" s="227">
        <f>ROUND(I187*H187,2)</f>
        <v>0</v>
      </c>
      <c r="BL187" s="19" t="s">
        <v>309</v>
      </c>
      <c r="BM187" s="226" t="s">
        <v>4820</v>
      </c>
    </row>
    <row r="188" s="12" customFormat="1" ht="22.8" customHeight="1">
      <c r="A188" s="12"/>
      <c r="B188" s="199"/>
      <c r="C188" s="200"/>
      <c r="D188" s="201" t="s">
        <v>73</v>
      </c>
      <c r="E188" s="213" t="s">
        <v>4821</v>
      </c>
      <c r="F188" s="213" t="s">
        <v>4822</v>
      </c>
      <c r="G188" s="200"/>
      <c r="H188" s="200"/>
      <c r="I188" s="203"/>
      <c r="J188" s="214">
        <f>BK188</f>
        <v>0</v>
      </c>
      <c r="K188" s="200"/>
      <c r="L188" s="205"/>
      <c r="M188" s="206"/>
      <c r="N188" s="207"/>
      <c r="O188" s="207"/>
      <c r="P188" s="208">
        <f>SUM(P189:P194)</f>
        <v>0</v>
      </c>
      <c r="Q188" s="207"/>
      <c r="R188" s="208">
        <f>SUM(R189:R194)</f>
        <v>0</v>
      </c>
      <c r="S188" s="207"/>
      <c r="T188" s="209">
        <f>SUM(T189:T194)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81</v>
      </c>
      <c r="AT188" s="211" t="s">
        <v>73</v>
      </c>
      <c r="AU188" s="211" t="s">
        <v>81</v>
      </c>
      <c r="AY188" s="210" t="s">
        <v>213</v>
      </c>
      <c r="BK188" s="212">
        <f>SUM(BK189:BK194)</f>
        <v>0</v>
      </c>
    </row>
    <row r="189" s="2" customFormat="1" ht="21.75" customHeight="1">
      <c r="A189" s="40"/>
      <c r="B189" s="41"/>
      <c r="C189" s="215" t="s">
        <v>518</v>
      </c>
      <c r="D189" s="215" t="s">
        <v>215</v>
      </c>
      <c r="E189" s="216" t="s">
        <v>4823</v>
      </c>
      <c r="F189" s="217" t="s">
        <v>4824</v>
      </c>
      <c r="G189" s="218" t="s">
        <v>4066</v>
      </c>
      <c r="H189" s="219">
        <v>5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45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309</v>
      </c>
      <c r="AT189" s="226" t="s">
        <v>215</v>
      </c>
      <c r="AU189" s="226" t="s">
        <v>83</v>
      </c>
      <c r="AY189" s="19" t="s">
        <v>213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81</v>
      </c>
      <c r="BK189" s="227">
        <f>ROUND(I189*H189,2)</f>
        <v>0</v>
      </c>
      <c r="BL189" s="19" t="s">
        <v>309</v>
      </c>
      <c r="BM189" s="226" t="s">
        <v>4825</v>
      </c>
    </row>
    <row r="190" s="2" customFormat="1" ht="16.5" customHeight="1">
      <c r="A190" s="40"/>
      <c r="B190" s="41"/>
      <c r="C190" s="215" t="s">
        <v>525</v>
      </c>
      <c r="D190" s="215" t="s">
        <v>215</v>
      </c>
      <c r="E190" s="216" t="s">
        <v>4826</v>
      </c>
      <c r="F190" s="217" t="s">
        <v>4827</v>
      </c>
      <c r="G190" s="218" t="s">
        <v>4066</v>
      </c>
      <c r="H190" s="219">
        <v>5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45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309</v>
      </c>
      <c r="AT190" s="226" t="s">
        <v>215</v>
      </c>
      <c r="AU190" s="226" t="s">
        <v>83</v>
      </c>
      <c r="AY190" s="19" t="s">
        <v>213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81</v>
      </c>
      <c r="BK190" s="227">
        <f>ROUND(I190*H190,2)</f>
        <v>0</v>
      </c>
      <c r="BL190" s="19" t="s">
        <v>309</v>
      </c>
      <c r="BM190" s="226" t="s">
        <v>4828</v>
      </c>
    </row>
    <row r="191" s="2" customFormat="1" ht="16.5" customHeight="1">
      <c r="A191" s="40"/>
      <c r="B191" s="41"/>
      <c r="C191" s="215" t="s">
        <v>529</v>
      </c>
      <c r="D191" s="215" t="s">
        <v>215</v>
      </c>
      <c r="E191" s="216" t="s">
        <v>4829</v>
      </c>
      <c r="F191" s="217" t="s">
        <v>4830</v>
      </c>
      <c r="G191" s="218" t="s">
        <v>4066</v>
      </c>
      <c r="H191" s="219">
        <v>2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45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309</v>
      </c>
      <c r="AT191" s="226" t="s">
        <v>215</v>
      </c>
      <c r="AU191" s="226" t="s">
        <v>83</v>
      </c>
      <c r="AY191" s="19" t="s">
        <v>213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81</v>
      </c>
      <c r="BK191" s="227">
        <f>ROUND(I191*H191,2)</f>
        <v>0</v>
      </c>
      <c r="BL191" s="19" t="s">
        <v>309</v>
      </c>
      <c r="BM191" s="226" t="s">
        <v>4831</v>
      </c>
    </row>
    <row r="192" s="2" customFormat="1" ht="16.5" customHeight="1">
      <c r="A192" s="40"/>
      <c r="B192" s="41"/>
      <c r="C192" s="215" t="s">
        <v>536</v>
      </c>
      <c r="D192" s="215" t="s">
        <v>215</v>
      </c>
      <c r="E192" s="216" t="s">
        <v>4832</v>
      </c>
      <c r="F192" s="217" t="s">
        <v>4833</v>
      </c>
      <c r="G192" s="218" t="s">
        <v>4066</v>
      </c>
      <c r="H192" s="219">
        <v>0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45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309</v>
      </c>
      <c r="AT192" s="226" t="s">
        <v>215</v>
      </c>
      <c r="AU192" s="226" t="s">
        <v>83</v>
      </c>
      <c r="AY192" s="19" t="s">
        <v>213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81</v>
      </c>
      <c r="BK192" s="227">
        <f>ROUND(I192*H192,2)</f>
        <v>0</v>
      </c>
      <c r="BL192" s="19" t="s">
        <v>309</v>
      </c>
      <c r="BM192" s="226" t="s">
        <v>4834</v>
      </c>
    </row>
    <row r="193" s="2" customFormat="1" ht="16.5" customHeight="1">
      <c r="A193" s="40"/>
      <c r="B193" s="41"/>
      <c r="C193" s="215" t="s">
        <v>541</v>
      </c>
      <c r="D193" s="215" t="s">
        <v>215</v>
      </c>
      <c r="E193" s="216" t="s">
        <v>4835</v>
      </c>
      <c r="F193" s="217" t="s">
        <v>4836</v>
      </c>
      <c r="G193" s="218" t="s">
        <v>4066</v>
      </c>
      <c r="H193" s="219">
        <v>5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45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309</v>
      </c>
      <c r="AT193" s="226" t="s">
        <v>215</v>
      </c>
      <c r="AU193" s="226" t="s">
        <v>83</v>
      </c>
      <c r="AY193" s="19" t="s">
        <v>213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81</v>
      </c>
      <c r="BK193" s="227">
        <f>ROUND(I193*H193,2)</f>
        <v>0</v>
      </c>
      <c r="BL193" s="19" t="s">
        <v>309</v>
      </c>
      <c r="BM193" s="226" t="s">
        <v>4837</v>
      </c>
    </row>
    <row r="194" s="2" customFormat="1" ht="16.5" customHeight="1">
      <c r="A194" s="40"/>
      <c r="B194" s="41"/>
      <c r="C194" s="215" t="s">
        <v>547</v>
      </c>
      <c r="D194" s="215" t="s">
        <v>215</v>
      </c>
      <c r="E194" s="216" t="s">
        <v>4838</v>
      </c>
      <c r="F194" s="217" t="s">
        <v>4839</v>
      </c>
      <c r="G194" s="218" t="s">
        <v>4840</v>
      </c>
      <c r="H194" s="219">
        <v>1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45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309</v>
      </c>
      <c r="AT194" s="226" t="s">
        <v>215</v>
      </c>
      <c r="AU194" s="226" t="s">
        <v>83</v>
      </c>
      <c r="AY194" s="19" t="s">
        <v>213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81</v>
      </c>
      <c r="BK194" s="227">
        <f>ROUND(I194*H194,2)</f>
        <v>0</v>
      </c>
      <c r="BL194" s="19" t="s">
        <v>309</v>
      </c>
      <c r="BM194" s="226" t="s">
        <v>4841</v>
      </c>
    </row>
    <row r="195" s="12" customFormat="1" ht="22.8" customHeight="1">
      <c r="A195" s="12"/>
      <c r="B195" s="199"/>
      <c r="C195" s="200"/>
      <c r="D195" s="201" t="s">
        <v>73</v>
      </c>
      <c r="E195" s="213" t="s">
        <v>4702</v>
      </c>
      <c r="F195" s="213" t="s">
        <v>4703</v>
      </c>
      <c r="G195" s="200"/>
      <c r="H195" s="200"/>
      <c r="I195" s="203"/>
      <c r="J195" s="214">
        <f>BK195</f>
        <v>0</v>
      </c>
      <c r="K195" s="200"/>
      <c r="L195" s="205"/>
      <c r="M195" s="206"/>
      <c r="N195" s="207"/>
      <c r="O195" s="207"/>
      <c r="P195" s="208">
        <f>SUM(P196:P199)</f>
        <v>0</v>
      </c>
      <c r="Q195" s="207"/>
      <c r="R195" s="208">
        <f>SUM(R196:R199)</f>
        <v>0</v>
      </c>
      <c r="S195" s="207"/>
      <c r="T195" s="209">
        <f>SUM(T196:T199)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0" t="s">
        <v>81</v>
      </c>
      <c r="AT195" s="211" t="s">
        <v>73</v>
      </c>
      <c r="AU195" s="211" t="s">
        <v>81</v>
      </c>
      <c r="AY195" s="210" t="s">
        <v>213</v>
      </c>
      <c r="BK195" s="212">
        <f>SUM(BK196:BK199)</f>
        <v>0</v>
      </c>
    </row>
    <row r="196" s="2" customFormat="1" ht="16.5" customHeight="1">
      <c r="A196" s="40"/>
      <c r="B196" s="41"/>
      <c r="C196" s="215" t="s">
        <v>553</v>
      </c>
      <c r="D196" s="215" t="s">
        <v>215</v>
      </c>
      <c r="E196" s="216" t="s">
        <v>4842</v>
      </c>
      <c r="F196" s="217" t="s">
        <v>4843</v>
      </c>
      <c r="G196" s="218" t="s">
        <v>338</v>
      </c>
      <c r="H196" s="219">
        <v>180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45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309</v>
      </c>
      <c r="AT196" s="226" t="s">
        <v>215</v>
      </c>
      <c r="AU196" s="226" t="s">
        <v>83</v>
      </c>
      <c r="AY196" s="19" t="s">
        <v>213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81</v>
      </c>
      <c r="BK196" s="227">
        <f>ROUND(I196*H196,2)</f>
        <v>0</v>
      </c>
      <c r="BL196" s="19" t="s">
        <v>309</v>
      </c>
      <c r="BM196" s="226" t="s">
        <v>4844</v>
      </c>
    </row>
    <row r="197" s="2" customFormat="1" ht="16.5" customHeight="1">
      <c r="A197" s="40"/>
      <c r="B197" s="41"/>
      <c r="C197" s="215" t="s">
        <v>558</v>
      </c>
      <c r="D197" s="215" t="s">
        <v>215</v>
      </c>
      <c r="E197" s="216" t="s">
        <v>4845</v>
      </c>
      <c r="F197" s="217" t="s">
        <v>4705</v>
      </c>
      <c r="G197" s="218" t="s">
        <v>338</v>
      </c>
      <c r="H197" s="219">
        <v>120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45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309</v>
      </c>
      <c r="AT197" s="226" t="s">
        <v>215</v>
      </c>
      <c r="AU197" s="226" t="s">
        <v>83</v>
      </c>
      <c r="AY197" s="19" t="s">
        <v>213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81</v>
      </c>
      <c r="BK197" s="227">
        <f>ROUND(I197*H197,2)</f>
        <v>0</v>
      </c>
      <c r="BL197" s="19" t="s">
        <v>309</v>
      </c>
      <c r="BM197" s="226" t="s">
        <v>4846</v>
      </c>
    </row>
    <row r="198" s="2" customFormat="1" ht="16.5" customHeight="1">
      <c r="A198" s="40"/>
      <c r="B198" s="41"/>
      <c r="C198" s="215" t="s">
        <v>566</v>
      </c>
      <c r="D198" s="215" t="s">
        <v>215</v>
      </c>
      <c r="E198" s="216" t="s">
        <v>4847</v>
      </c>
      <c r="F198" s="217" t="s">
        <v>4848</v>
      </c>
      <c r="G198" s="218" t="s">
        <v>338</v>
      </c>
      <c r="H198" s="219">
        <v>60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45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309</v>
      </c>
      <c r="AT198" s="226" t="s">
        <v>215</v>
      </c>
      <c r="AU198" s="226" t="s">
        <v>83</v>
      </c>
      <c r="AY198" s="19" t="s">
        <v>213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81</v>
      </c>
      <c r="BK198" s="227">
        <f>ROUND(I198*H198,2)</f>
        <v>0</v>
      </c>
      <c r="BL198" s="19" t="s">
        <v>309</v>
      </c>
      <c r="BM198" s="226" t="s">
        <v>4849</v>
      </c>
    </row>
    <row r="199" s="2" customFormat="1" ht="16.5" customHeight="1">
      <c r="A199" s="40"/>
      <c r="B199" s="41"/>
      <c r="C199" s="215" t="s">
        <v>573</v>
      </c>
      <c r="D199" s="215" t="s">
        <v>215</v>
      </c>
      <c r="E199" s="216" t="s">
        <v>4850</v>
      </c>
      <c r="F199" s="217" t="s">
        <v>4851</v>
      </c>
      <c r="G199" s="218" t="s">
        <v>4066</v>
      </c>
      <c r="H199" s="219">
        <v>1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45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309</v>
      </c>
      <c r="AT199" s="226" t="s">
        <v>215</v>
      </c>
      <c r="AU199" s="226" t="s">
        <v>83</v>
      </c>
      <c r="AY199" s="19" t="s">
        <v>213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81</v>
      </c>
      <c r="BK199" s="227">
        <f>ROUND(I199*H199,2)</f>
        <v>0</v>
      </c>
      <c r="BL199" s="19" t="s">
        <v>309</v>
      </c>
      <c r="BM199" s="226" t="s">
        <v>4852</v>
      </c>
    </row>
    <row r="200" s="12" customFormat="1" ht="22.8" customHeight="1">
      <c r="A200" s="12"/>
      <c r="B200" s="199"/>
      <c r="C200" s="200"/>
      <c r="D200" s="201" t="s">
        <v>73</v>
      </c>
      <c r="E200" s="213" t="s">
        <v>4787</v>
      </c>
      <c r="F200" s="213" t="s">
        <v>4726</v>
      </c>
      <c r="G200" s="200"/>
      <c r="H200" s="200"/>
      <c r="I200" s="203"/>
      <c r="J200" s="214">
        <f>BK200</f>
        <v>0</v>
      </c>
      <c r="K200" s="200"/>
      <c r="L200" s="205"/>
      <c r="M200" s="206"/>
      <c r="N200" s="207"/>
      <c r="O200" s="207"/>
      <c r="P200" s="208">
        <f>SUM(P201:P204)</f>
        <v>0</v>
      </c>
      <c r="Q200" s="207"/>
      <c r="R200" s="208">
        <f>SUM(R201:R204)</f>
        <v>0</v>
      </c>
      <c r="S200" s="207"/>
      <c r="T200" s="209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0" t="s">
        <v>81</v>
      </c>
      <c r="AT200" s="211" t="s">
        <v>73</v>
      </c>
      <c r="AU200" s="211" t="s">
        <v>81</v>
      </c>
      <c r="AY200" s="210" t="s">
        <v>213</v>
      </c>
      <c r="BK200" s="212">
        <f>SUM(BK201:BK204)</f>
        <v>0</v>
      </c>
    </row>
    <row r="201" s="2" customFormat="1" ht="16.5" customHeight="1">
      <c r="A201" s="40"/>
      <c r="B201" s="41"/>
      <c r="C201" s="215" t="s">
        <v>580</v>
      </c>
      <c r="D201" s="215" t="s">
        <v>215</v>
      </c>
      <c r="E201" s="216" t="s">
        <v>4853</v>
      </c>
      <c r="F201" s="217" t="s">
        <v>4854</v>
      </c>
      <c r="G201" s="218" t="s">
        <v>4732</v>
      </c>
      <c r="H201" s="219">
        <v>4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45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309</v>
      </c>
      <c r="AT201" s="226" t="s">
        <v>215</v>
      </c>
      <c r="AU201" s="226" t="s">
        <v>83</v>
      </c>
      <c r="AY201" s="19" t="s">
        <v>213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81</v>
      </c>
      <c r="BK201" s="227">
        <f>ROUND(I201*H201,2)</f>
        <v>0</v>
      </c>
      <c r="BL201" s="19" t="s">
        <v>309</v>
      </c>
      <c r="BM201" s="226" t="s">
        <v>4855</v>
      </c>
    </row>
    <row r="202" s="2" customFormat="1" ht="16.5" customHeight="1">
      <c r="A202" s="40"/>
      <c r="B202" s="41"/>
      <c r="C202" s="215" t="s">
        <v>585</v>
      </c>
      <c r="D202" s="215" t="s">
        <v>215</v>
      </c>
      <c r="E202" s="216" t="s">
        <v>4856</v>
      </c>
      <c r="F202" s="217" t="s">
        <v>4792</v>
      </c>
      <c r="G202" s="218" t="s">
        <v>4732</v>
      </c>
      <c r="H202" s="219">
        <v>4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45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309</v>
      </c>
      <c r="AT202" s="226" t="s">
        <v>215</v>
      </c>
      <c r="AU202" s="226" t="s">
        <v>83</v>
      </c>
      <c r="AY202" s="19" t="s">
        <v>213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81</v>
      </c>
      <c r="BK202" s="227">
        <f>ROUND(I202*H202,2)</f>
        <v>0</v>
      </c>
      <c r="BL202" s="19" t="s">
        <v>309</v>
      </c>
      <c r="BM202" s="226" t="s">
        <v>4857</v>
      </c>
    </row>
    <row r="203" s="2" customFormat="1" ht="16.5" customHeight="1">
      <c r="A203" s="40"/>
      <c r="B203" s="41"/>
      <c r="C203" s="215" t="s">
        <v>592</v>
      </c>
      <c r="D203" s="215" t="s">
        <v>215</v>
      </c>
      <c r="E203" s="216" t="s">
        <v>4858</v>
      </c>
      <c r="F203" s="217" t="s">
        <v>4859</v>
      </c>
      <c r="G203" s="218" t="s">
        <v>4732</v>
      </c>
      <c r="H203" s="219">
        <v>16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45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309</v>
      </c>
      <c r="AT203" s="226" t="s">
        <v>215</v>
      </c>
      <c r="AU203" s="226" t="s">
        <v>83</v>
      </c>
      <c r="AY203" s="19" t="s">
        <v>213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81</v>
      </c>
      <c r="BK203" s="227">
        <f>ROUND(I203*H203,2)</f>
        <v>0</v>
      </c>
      <c r="BL203" s="19" t="s">
        <v>309</v>
      </c>
      <c r="BM203" s="226" t="s">
        <v>4860</v>
      </c>
    </row>
    <row r="204" s="2" customFormat="1" ht="16.5" customHeight="1">
      <c r="A204" s="40"/>
      <c r="B204" s="41"/>
      <c r="C204" s="215" t="s">
        <v>598</v>
      </c>
      <c r="D204" s="215" t="s">
        <v>215</v>
      </c>
      <c r="E204" s="216" t="s">
        <v>4861</v>
      </c>
      <c r="F204" s="217" t="s">
        <v>4862</v>
      </c>
      <c r="G204" s="218" t="s">
        <v>4732</v>
      </c>
      <c r="H204" s="219">
        <v>8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45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309</v>
      </c>
      <c r="AT204" s="226" t="s">
        <v>215</v>
      </c>
      <c r="AU204" s="226" t="s">
        <v>83</v>
      </c>
      <c r="AY204" s="19" t="s">
        <v>213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81</v>
      </c>
      <c r="BK204" s="227">
        <f>ROUND(I204*H204,2)</f>
        <v>0</v>
      </c>
      <c r="BL204" s="19" t="s">
        <v>309</v>
      </c>
      <c r="BM204" s="226" t="s">
        <v>4863</v>
      </c>
    </row>
    <row r="205" s="12" customFormat="1" ht="25.92" customHeight="1">
      <c r="A205" s="12"/>
      <c r="B205" s="199"/>
      <c r="C205" s="200"/>
      <c r="D205" s="201" t="s">
        <v>73</v>
      </c>
      <c r="E205" s="202" t="s">
        <v>80</v>
      </c>
      <c r="F205" s="202" t="s">
        <v>4864</v>
      </c>
      <c r="G205" s="200"/>
      <c r="H205" s="200"/>
      <c r="I205" s="203"/>
      <c r="J205" s="204">
        <f>BK205</f>
        <v>0</v>
      </c>
      <c r="K205" s="200"/>
      <c r="L205" s="205"/>
      <c r="M205" s="206"/>
      <c r="N205" s="207"/>
      <c r="O205" s="207"/>
      <c r="P205" s="208">
        <f>P206+P209+P214+P218+P226</f>
        <v>0</v>
      </c>
      <c r="Q205" s="207"/>
      <c r="R205" s="208">
        <f>R206+R209+R214+R218+R226</f>
        <v>0</v>
      </c>
      <c r="S205" s="207"/>
      <c r="T205" s="209">
        <f>T206+T209+T214+T218+T226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0" t="s">
        <v>81</v>
      </c>
      <c r="AT205" s="211" t="s">
        <v>73</v>
      </c>
      <c r="AU205" s="211" t="s">
        <v>74</v>
      </c>
      <c r="AY205" s="210" t="s">
        <v>213</v>
      </c>
      <c r="BK205" s="212">
        <f>BK206+BK209+BK214+BK218+BK226</f>
        <v>0</v>
      </c>
    </row>
    <row r="206" s="12" customFormat="1" ht="22.8" customHeight="1">
      <c r="A206" s="12"/>
      <c r="B206" s="199"/>
      <c r="C206" s="200"/>
      <c r="D206" s="201" t="s">
        <v>73</v>
      </c>
      <c r="E206" s="213" t="s">
        <v>4865</v>
      </c>
      <c r="F206" s="213" t="s">
        <v>4866</v>
      </c>
      <c r="G206" s="200"/>
      <c r="H206" s="200"/>
      <c r="I206" s="203"/>
      <c r="J206" s="214">
        <f>BK206</f>
        <v>0</v>
      </c>
      <c r="K206" s="200"/>
      <c r="L206" s="205"/>
      <c r="M206" s="206"/>
      <c r="N206" s="207"/>
      <c r="O206" s="207"/>
      <c r="P206" s="208">
        <f>SUM(P207:P208)</f>
        <v>0</v>
      </c>
      <c r="Q206" s="207"/>
      <c r="R206" s="208">
        <f>SUM(R207:R208)</f>
        <v>0</v>
      </c>
      <c r="S206" s="207"/>
      <c r="T206" s="209">
        <f>SUM(T207:T208)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0" t="s">
        <v>81</v>
      </c>
      <c r="AT206" s="211" t="s">
        <v>73</v>
      </c>
      <c r="AU206" s="211" t="s">
        <v>81</v>
      </c>
      <c r="AY206" s="210" t="s">
        <v>213</v>
      </c>
      <c r="BK206" s="212">
        <f>SUM(BK207:BK208)</f>
        <v>0</v>
      </c>
    </row>
    <row r="207" s="2" customFormat="1" ht="16.5" customHeight="1">
      <c r="A207" s="40"/>
      <c r="B207" s="41"/>
      <c r="C207" s="215" t="s">
        <v>603</v>
      </c>
      <c r="D207" s="215" t="s">
        <v>215</v>
      </c>
      <c r="E207" s="216" t="s">
        <v>4867</v>
      </c>
      <c r="F207" s="217" t="s">
        <v>4868</v>
      </c>
      <c r="G207" s="218" t="s">
        <v>4066</v>
      </c>
      <c r="H207" s="219">
        <v>1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45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309</v>
      </c>
      <c r="AT207" s="226" t="s">
        <v>215</v>
      </c>
      <c r="AU207" s="226" t="s">
        <v>83</v>
      </c>
      <c r="AY207" s="19" t="s">
        <v>213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81</v>
      </c>
      <c r="BK207" s="227">
        <f>ROUND(I207*H207,2)</f>
        <v>0</v>
      </c>
      <c r="BL207" s="19" t="s">
        <v>309</v>
      </c>
      <c r="BM207" s="226" t="s">
        <v>4869</v>
      </c>
    </row>
    <row r="208" s="2" customFormat="1" ht="16.5" customHeight="1">
      <c r="A208" s="40"/>
      <c r="B208" s="41"/>
      <c r="C208" s="215" t="s">
        <v>610</v>
      </c>
      <c r="D208" s="215" t="s">
        <v>215</v>
      </c>
      <c r="E208" s="216" t="s">
        <v>4870</v>
      </c>
      <c r="F208" s="217" t="s">
        <v>4871</v>
      </c>
      <c r="G208" s="218" t="s">
        <v>4066</v>
      </c>
      <c r="H208" s="219">
        <v>1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45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309</v>
      </c>
      <c r="AT208" s="226" t="s">
        <v>215</v>
      </c>
      <c r="AU208" s="226" t="s">
        <v>83</v>
      </c>
      <c r="AY208" s="19" t="s">
        <v>213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81</v>
      </c>
      <c r="BK208" s="227">
        <f>ROUND(I208*H208,2)</f>
        <v>0</v>
      </c>
      <c r="BL208" s="19" t="s">
        <v>309</v>
      </c>
      <c r="BM208" s="226" t="s">
        <v>4872</v>
      </c>
    </row>
    <row r="209" s="12" customFormat="1" ht="22.8" customHeight="1">
      <c r="A209" s="12"/>
      <c r="B209" s="199"/>
      <c r="C209" s="200"/>
      <c r="D209" s="201" t="s">
        <v>73</v>
      </c>
      <c r="E209" s="213" t="s">
        <v>4873</v>
      </c>
      <c r="F209" s="213" t="s">
        <v>4874</v>
      </c>
      <c r="G209" s="200"/>
      <c r="H209" s="200"/>
      <c r="I209" s="203"/>
      <c r="J209" s="214">
        <f>BK209</f>
        <v>0</v>
      </c>
      <c r="K209" s="200"/>
      <c r="L209" s="205"/>
      <c r="M209" s="206"/>
      <c r="N209" s="207"/>
      <c r="O209" s="207"/>
      <c r="P209" s="208">
        <f>SUM(P210:P213)</f>
        <v>0</v>
      </c>
      <c r="Q209" s="207"/>
      <c r="R209" s="208">
        <f>SUM(R210:R213)</f>
        <v>0</v>
      </c>
      <c r="S209" s="207"/>
      <c r="T209" s="209">
        <f>SUM(T210:T213)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0" t="s">
        <v>81</v>
      </c>
      <c r="AT209" s="211" t="s">
        <v>73</v>
      </c>
      <c r="AU209" s="211" t="s">
        <v>81</v>
      </c>
      <c r="AY209" s="210" t="s">
        <v>213</v>
      </c>
      <c r="BK209" s="212">
        <f>SUM(BK210:BK213)</f>
        <v>0</v>
      </c>
    </row>
    <row r="210" s="2" customFormat="1" ht="16.5" customHeight="1">
      <c r="A210" s="40"/>
      <c r="B210" s="41"/>
      <c r="C210" s="215" t="s">
        <v>617</v>
      </c>
      <c r="D210" s="215" t="s">
        <v>215</v>
      </c>
      <c r="E210" s="216" t="s">
        <v>4875</v>
      </c>
      <c r="F210" s="217" t="s">
        <v>4876</v>
      </c>
      <c r="G210" s="218" t="s">
        <v>4066</v>
      </c>
      <c r="H210" s="219">
        <v>1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45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309</v>
      </c>
      <c r="AT210" s="226" t="s">
        <v>215</v>
      </c>
      <c r="AU210" s="226" t="s">
        <v>83</v>
      </c>
      <c r="AY210" s="19" t="s">
        <v>213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81</v>
      </c>
      <c r="BK210" s="227">
        <f>ROUND(I210*H210,2)</f>
        <v>0</v>
      </c>
      <c r="BL210" s="19" t="s">
        <v>309</v>
      </c>
      <c r="BM210" s="226" t="s">
        <v>4877</v>
      </c>
    </row>
    <row r="211" s="2" customFormat="1" ht="16.5" customHeight="1">
      <c r="A211" s="40"/>
      <c r="B211" s="41"/>
      <c r="C211" s="215" t="s">
        <v>623</v>
      </c>
      <c r="D211" s="215" t="s">
        <v>215</v>
      </c>
      <c r="E211" s="216" t="s">
        <v>4878</v>
      </c>
      <c r="F211" s="217" t="s">
        <v>4879</v>
      </c>
      <c r="G211" s="218" t="s">
        <v>4066</v>
      </c>
      <c r="H211" s="219">
        <v>1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45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309</v>
      </c>
      <c r="AT211" s="226" t="s">
        <v>215</v>
      </c>
      <c r="AU211" s="226" t="s">
        <v>83</v>
      </c>
      <c r="AY211" s="19" t="s">
        <v>213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81</v>
      </c>
      <c r="BK211" s="227">
        <f>ROUND(I211*H211,2)</f>
        <v>0</v>
      </c>
      <c r="BL211" s="19" t="s">
        <v>309</v>
      </c>
      <c r="BM211" s="226" t="s">
        <v>4880</v>
      </c>
    </row>
    <row r="212" s="2" customFormat="1" ht="16.5" customHeight="1">
      <c r="A212" s="40"/>
      <c r="B212" s="41"/>
      <c r="C212" s="215" t="s">
        <v>630</v>
      </c>
      <c r="D212" s="215" t="s">
        <v>215</v>
      </c>
      <c r="E212" s="216" t="s">
        <v>4881</v>
      </c>
      <c r="F212" s="217" t="s">
        <v>4882</v>
      </c>
      <c r="G212" s="218" t="s">
        <v>4066</v>
      </c>
      <c r="H212" s="219">
        <v>2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45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309</v>
      </c>
      <c r="AT212" s="226" t="s">
        <v>215</v>
      </c>
      <c r="AU212" s="226" t="s">
        <v>83</v>
      </c>
      <c r="AY212" s="19" t="s">
        <v>213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81</v>
      </c>
      <c r="BK212" s="227">
        <f>ROUND(I212*H212,2)</f>
        <v>0</v>
      </c>
      <c r="BL212" s="19" t="s">
        <v>309</v>
      </c>
      <c r="BM212" s="226" t="s">
        <v>4883</v>
      </c>
    </row>
    <row r="213" s="2" customFormat="1" ht="16.5" customHeight="1">
      <c r="A213" s="40"/>
      <c r="B213" s="41"/>
      <c r="C213" s="215" t="s">
        <v>635</v>
      </c>
      <c r="D213" s="215" t="s">
        <v>215</v>
      </c>
      <c r="E213" s="216" t="s">
        <v>4884</v>
      </c>
      <c r="F213" s="217" t="s">
        <v>4885</v>
      </c>
      <c r="G213" s="218" t="s">
        <v>4066</v>
      </c>
      <c r="H213" s="219">
        <v>2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45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309</v>
      </c>
      <c r="AT213" s="226" t="s">
        <v>215</v>
      </c>
      <c r="AU213" s="226" t="s">
        <v>83</v>
      </c>
      <c r="AY213" s="19" t="s">
        <v>213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81</v>
      </c>
      <c r="BK213" s="227">
        <f>ROUND(I213*H213,2)</f>
        <v>0</v>
      </c>
      <c r="BL213" s="19" t="s">
        <v>309</v>
      </c>
      <c r="BM213" s="226" t="s">
        <v>4886</v>
      </c>
    </row>
    <row r="214" s="12" customFormat="1" ht="22.8" customHeight="1">
      <c r="A214" s="12"/>
      <c r="B214" s="199"/>
      <c r="C214" s="200"/>
      <c r="D214" s="201" t="s">
        <v>73</v>
      </c>
      <c r="E214" s="213" t="s">
        <v>4887</v>
      </c>
      <c r="F214" s="213" t="s">
        <v>4888</v>
      </c>
      <c r="G214" s="200"/>
      <c r="H214" s="200"/>
      <c r="I214" s="203"/>
      <c r="J214" s="214">
        <f>BK214</f>
        <v>0</v>
      </c>
      <c r="K214" s="200"/>
      <c r="L214" s="205"/>
      <c r="M214" s="206"/>
      <c r="N214" s="207"/>
      <c r="O214" s="207"/>
      <c r="P214" s="208">
        <f>SUM(P215:P217)</f>
        <v>0</v>
      </c>
      <c r="Q214" s="207"/>
      <c r="R214" s="208">
        <f>SUM(R215:R217)</f>
        <v>0</v>
      </c>
      <c r="S214" s="207"/>
      <c r="T214" s="209">
        <f>SUM(T215:T217)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0" t="s">
        <v>81</v>
      </c>
      <c r="AT214" s="211" t="s">
        <v>73</v>
      </c>
      <c r="AU214" s="211" t="s">
        <v>81</v>
      </c>
      <c r="AY214" s="210" t="s">
        <v>213</v>
      </c>
      <c r="BK214" s="212">
        <f>SUM(BK215:BK217)</f>
        <v>0</v>
      </c>
    </row>
    <row r="215" s="2" customFormat="1" ht="16.5" customHeight="1">
      <c r="A215" s="40"/>
      <c r="B215" s="41"/>
      <c r="C215" s="215" t="s">
        <v>640</v>
      </c>
      <c r="D215" s="215" t="s">
        <v>215</v>
      </c>
      <c r="E215" s="216" t="s">
        <v>4889</v>
      </c>
      <c r="F215" s="217" t="s">
        <v>4890</v>
      </c>
      <c r="G215" s="218" t="s">
        <v>4066</v>
      </c>
      <c r="H215" s="219">
        <v>8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45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309</v>
      </c>
      <c r="AT215" s="226" t="s">
        <v>215</v>
      </c>
      <c r="AU215" s="226" t="s">
        <v>83</v>
      </c>
      <c r="AY215" s="19" t="s">
        <v>213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81</v>
      </c>
      <c r="BK215" s="227">
        <f>ROUND(I215*H215,2)</f>
        <v>0</v>
      </c>
      <c r="BL215" s="19" t="s">
        <v>309</v>
      </c>
      <c r="BM215" s="226" t="s">
        <v>4891</v>
      </c>
    </row>
    <row r="216" s="2" customFormat="1" ht="16.5" customHeight="1">
      <c r="A216" s="40"/>
      <c r="B216" s="41"/>
      <c r="C216" s="215" t="s">
        <v>652</v>
      </c>
      <c r="D216" s="215" t="s">
        <v>215</v>
      </c>
      <c r="E216" s="216" t="s">
        <v>4892</v>
      </c>
      <c r="F216" s="217" t="s">
        <v>4893</v>
      </c>
      <c r="G216" s="218" t="s">
        <v>4066</v>
      </c>
      <c r="H216" s="219">
        <v>8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45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309</v>
      </c>
      <c r="AT216" s="226" t="s">
        <v>215</v>
      </c>
      <c r="AU216" s="226" t="s">
        <v>83</v>
      </c>
      <c r="AY216" s="19" t="s">
        <v>213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81</v>
      </c>
      <c r="BK216" s="227">
        <f>ROUND(I216*H216,2)</f>
        <v>0</v>
      </c>
      <c r="BL216" s="19" t="s">
        <v>309</v>
      </c>
      <c r="BM216" s="226" t="s">
        <v>4894</v>
      </c>
    </row>
    <row r="217" s="2" customFormat="1" ht="16.5" customHeight="1">
      <c r="A217" s="40"/>
      <c r="B217" s="41"/>
      <c r="C217" s="215" t="s">
        <v>658</v>
      </c>
      <c r="D217" s="215" t="s">
        <v>215</v>
      </c>
      <c r="E217" s="216" t="s">
        <v>4895</v>
      </c>
      <c r="F217" s="217" t="s">
        <v>4896</v>
      </c>
      <c r="G217" s="218" t="s">
        <v>4066</v>
      </c>
      <c r="H217" s="219">
        <v>8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45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309</v>
      </c>
      <c r="AT217" s="226" t="s">
        <v>215</v>
      </c>
      <c r="AU217" s="226" t="s">
        <v>83</v>
      </c>
      <c r="AY217" s="19" t="s">
        <v>213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81</v>
      </c>
      <c r="BK217" s="227">
        <f>ROUND(I217*H217,2)</f>
        <v>0</v>
      </c>
      <c r="BL217" s="19" t="s">
        <v>309</v>
      </c>
      <c r="BM217" s="226" t="s">
        <v>4897</v>
      </c>
    </row>
    <row r="218" s="12" customFormat="1" ht="22.8" customHeight="1">
      <c r="A218" s="12"/>
      <c r="B218" s="199"/>
      <c r="C218" s="200"/>
      <c r="D218" s="201" t="s">
        <v>73</v>
      </c>
      <c r="E218" s="213" t="s">
        <v>4702</v>
      </c>
      <c r="F218" s="213" t="s">
        <v>4703</v>
      </c>
      <c r="G218" s="200"/>
      <c r="H218" s="200"/>
      <c r="I218" s="203"/>
      <c r="J218" s="214">
        <f>BK218</f>
        <v>0</v>
      </c>
      <c r="K218" s="200"/>
      <c r="L218" s="205"/>
      <c r="M218" s="206"/>
      <c r="N218" s="207"/>
      <c r="O218" s="207"/>
      <c r="P218" s="208">
        <f>SUM(P219:P225)</f>
        <v>0</v>
      </c>
      <c r="Q218" s="207"/>
      <c r="R218" s="208">
        <f>SUM(R219:R225)</f>
        <v>0</v>
      </c>
      <c r="S218" s="207"/>
      <c r="T218" s="209">
        <f>SUM(T219:T225)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0" t="s">
        <v>81</v>
      </c>
      <c r="AT218" s="211" t="s">
        <v>73</v>
      </c>
      <c r="AU218" s="211" t="s">
        <v>81</v>
      </c>
      <c r="AY218" s="210" t="s">
        <v>213</v>
      </c>
      <c r="BK218" s="212">
        <f>SUM(BK219:BK225)</f>
        <v>0</v>
      </c>
    </row>
    <row r="219" s="2" customFormat="1" ht="16.5" customHeight="1">
      <c r="A219" s="40"/>
      <c r="B219" s="41"/>
      <c r="C219" s="215" t="s">
        <v>671</v>
      </c>
      <c r="D219" s="215" t="s">
        <v>215</v>
      </c>
      <c r="E219" s="216" t="s">
        <v>4898</v>
      </c>
      <c r="F219" s="217" t="s">
        <v>4899</v>
      </c>
      <c r="G219" s="218" t="s">
        <v>338</v>
      </c>
      <c r="H219" s="219">
        <v>480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45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309</v>
      </c>
      <c r="AT219" s="226" t="s">
        <v>215</v>
      </c>
      <c r="AU219" s="226" t="s">
        <v>83</v>
      </c>
      <c r="AY219" s="19" t="s">
        <v>213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81</v>
      </c>
      <c r="BK219" s="227">
        <f>ROUND(I219*H219,2)</f>
        <v>0</v>
      </c>
      <c r="BL219" s="19" t="s">
        <v>309</v>
      </c>
      <c r="BM219" s="226" t="s">
        <v>4900</v>
      </c>
    </row>
    <row r="220" s="2" customFormat="1" ht="16.5" customHeight="1">
      <c r="A220" s="40"/>
      <c r="B220" s="41"/>
      <c r="C220" s="215" t="s">
        <v>678</v>
      </c>
      <c r="D220" s="215" t="s">
        <v>215</v>
      </c>
      <c r="E220" s="216" t="s">
        <v>4901</v>
      </c>
      <c r="F220" s="217" t="s">
        <v>4902</v>
      </c>
      <c r="G220" s="218" t="s">
        <v>338</v>
      </c>
      <c r="H220" s="219">
        <v>60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45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309</v>
      </c>
      <c r="AT220" s="226" t="s">
        <v>215</v>
      </c>
      <c r="AU220" s="226" t="s">
        <v>83</v>
      </c>
      <c r="AY220" s="19" t="s">
        <v>213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81</v>
      </c>
      <c r="BK220" s="227">
        <f>ROUND(I220*H220,2)</f>
        <v>0</v>
      </c>
      <c r="BL220" s="19" t="s">
        <v>309</v>
      </c>
      <c r="BM220" s="226" t="s">
        <v>4903</v>
      </c>
    </row>
    <row r="221" s="2" customFormat="1" ht="16.5" customHeight="1">
      <c r="A221" s="40"/>
      <c r="B221" s="41"/>
      <c r="C221" s="215" t="s">
        <v>684</v>
      </c>
      <c r="D221" s="215" t="s">
        <v>215</v>
      </c>
      <c r="E221" s="216" t="s">
        <v>4904</v>
      </c>
      <c r="F221" s="217" t="s">
        <v>4905</v>
      </c>
      <c r="G221" s="218" t="s">
        <v>4066</v>
      </c>
      <c r="H221" s="219">
        <v>16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45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309</v>
      </c>
      <c r="AT221" s="226" t="s">
        <v>215</v>
      </c>
      <c r="AU221" s="226" t="s">
        <v>83</v>
      </c>
      <c r="AY221" s="19" t="s">
        <v>213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81</v>
      </c>
      <c r="BK221" s="227">
        <f>ROUND(I221*H221,2)</f>
        <v>0</v>
      </c>
      <c r="BL221" s="19" t="s">
        <v>309</v>
      </c>
      <c r="BM221" s="226" t="s">
        <v>4906</v>
      </c>
    </row>
    <row r="222" s="2" customFormat="1" ht="16.5" customHeight="1">
      <c r="A222" s="40"/>
      <c r="B222" s="41"/>
      <c r="C222" s="215" t="s">
        <v>689</v>
      </c>
      <c r="D222" s="215" t="s">
        <v>215</v>
      </c>
      <c r="E222" s="216" t="s">
        <v>4907</v>
      </c>
      <c r="F222" s="217" t="s">
        <v>4908</v>
      </c>
      <c r="G222" s="218" t="s">
        <v>338</v>
      </c>
      <c r="H222" s="219">
        <v>60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45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309</v>
      </c>
      <c r="AT222" s="226" t="s">
        <v>215</v>
      </c>
      <c r="AU222" s="226" t="s">
        <v>83</v>
      </c>
      <c r="AY222" s="19" t="s">
        <v>213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81</v>
      </c>
      <c r="BK222" s="227">
        <f>ROUND(I222*H222,2)</f>
        <v>0</v>
      </c>
      <c r="BL222" s="19" t="s">
        <v>309</v>
      </c>
      <c r="BM222" s="226" t="s">
        <v>4909</v>
      </c>
    </row>
    <row r="223" s="2" customFormat="1" ht="16.5" customHeight="1">
      <c r="A223" s="40"/>
      <c r="B223" s="41"/>
      <c r="C223" s="215" t="s">
        <v>694</v>
      </c>
      <c r="D223" s="215" t="s">
        <v>215</v>
      </c>
      <c r="E223" s="216" t="s">
        <v>4910</v>
      </c>
      <c r="F223" s="217" t="s">
        <v>4911</v>
      </c>
      <c r="G223" s="218" t="s">
        <v>338</v>
      </c>
      <c r="H223" s="219">
        <v>50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45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309</v>
      </c>
      <c r="AT223" s="226" t="s">
        <v>215</v>
      </c>
      <c r="AU223" s="226" t="s">
        <v>83</v>
      </c>
      <c r="AY223" s="19" t="s">
        <v>213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81</v>
      </c>
      <c r="BK223" s="227">
        <f>ROUND(I223*H223,2)</f>
        <v>0</v>
      </c>
      <c r="BL223" s="19" t="s">
        <v>309</v>
      </c>
      <c r="BM223" s="226" t="s">
        <v>4912</v>
      </c>
    </row>
    <row r="224" s="2" customFormat="1" ht="16.5" customHeight="1">
      <c r="A224" s="40"/>
      <c r="B224" s="41"/>
      <c r="C224" s="215" t="s">
        <v>699</v>
      </c>
      <c r="D224" s="215" t="s">
        <v>215</v>
      </c>
      <c r="E224" s="216" t="s">
        <v>4913</v>
      </c>
      <c r="F224" s="217" t="s">
        <v>4851</v>
      </c>
      <c r="G224" s="218" t="s">
        <v>4066</v>
      </c>
      <c r="H224" s="219">
        <v>1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45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309</v>
      </c>
      <c r="AT224" s="226" t="s">
        <v>215</v>
      </c>
      <c r="AU224" s="226" t="s">
        <v>83</v>
      </c>
      <c r="AY224" s="19" t="s">
        <v>213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81</v>
      </c>
      <c r="BK224" s="227">
        <f>ROUND(I224*H224,2)</f>
        <v>0</v>
      </c>
      <c r="BL224" s="19" t="s">
        <v>309</v>
      </c>
      <c r="BM224" s="226" t="s">
        <v>4914</v>
      </c>
    </row>
    <row r="225" s="2" customFormat="1" ht="16.5" customHeight="1">
      <c r="A225" s="40"/>
      <c r="B225" s="41"/>
      <c r="C225" s="215" t="s">
        <v>704</v>
      </c>
      <c r="D225" s="215" t="s">
        <v>215</v>
      </c>
      <c r="E225" s="216" t="s">
        <v>4915</v>
      </c>
      <c r="F225" s="217" t="s">
        <v>4916</v>
      </c>
      <c r="G225" s="218" t="s">
        <v>4840</v>
      </c>
      <c r="H225" s="219">
        <v>1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45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309</v>
      </c>
      <c r="AT225" s="226" t="s">
        <v>215</v>
      </c>
      <c r="AU225" s="226" t="s">
        <v>83</v>
      </c>
      <c r="AY225" s="19" t="s">
        <v>213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81</v>
      </c>
      <c r="BK225" s="227">
        <f>ROUND(I225*H225,2)</f>
        <v>0</v>
      </c>
      <c r="BL225" s="19" t="s">
        <v>309</v>
      </c>
      <c r="BM225" s="226" t="s">
        <v>4917</v>
      </c>
    </row>
    <row r="226" s="12" customFormat="1" ht="22.8" customHeight="1">
      <c r="A226" s="12"/>
      <c r="B226" s="199"/>
      <c r="C226" s="200"/>
      <c r="D226" s="201" t="s">
        <v>73</v>
      </c>
      <c r="E226" s="213" t="s">
        <v>4918</v>
      </c>
      <c r="F226" s="213" t="s">
        <v>4726</v>
      </c>
      <c r="G226" s="200"/>
      <c r="H226" s="200"/>
      <c r="I226" s="203"/>
      <c r="J226" s="214">
        <f>BK226</f>
        <v>0</v>
      </c>
      <c r="K226" s="200"/>
      <c r="L226" s="205"/>
      <c r="M226" s="206"/>
      <c r="N226" s="207"/>
      <c r="O226" s="207"/>
      <c r="P226" s="208">
        <f>SUM(P227:P229)</f>
        <v>0</v>
      </c>
      <c r="Q226" s="207"/>
      <c r="R226" s="208">
        <f>SUM(R227:R229)</f>
        <v>0</v>
      </c>
      <c r="S226" s="207"/>
      <c r="T226" s="209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0" t="s">
        <v>81</v>
      </c>
      <c r="AT226" s="211" t="s">
        <v>73</v>
      </c>
      <c r="AU226" s="211" t="s">
        <v>81</v>
      </c>
      <c r="AY226" s="210" t="s">
        <v>213</v>
      </c>
      <c r="BK226" s="212">
        <f>SUM(BK227:BK229)</f>
        <v>0</v>
      </c>
    </row>
    <row r="227" s="2" customFormat="1" ht="16.5" customHeight="1">
      <c r="A227" s="40"/>
      <c r="B227" s="41"/>
      <c r="C227" s="215" t="s">
        <v>709</v>
      </c>
      <c r="D227" s="215" t="s">
        <v>215</v>
      </c>
      <c r="E227" s="216" t="s">
        <v>4919</v>
      </c>
      <c r="F227" s="217" t="s">
        <v>4920</v>
      </c>
      <c r="G227" s="218" t="s">
        <v>4066</v>
      </c>
      <c r="H227" s="219">
        <v>8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45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309</v>
      </c>
      <c r="AT227" s="226" t="s">
        <v>215</v>
      </c>
      <c r="AU227" s="226" t="s">
        <v>83</v>
      </c>
      <c r="AY227" s="19" t="s">
        <v>213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81</v>
      </c>
      <c r="BK227" s="227">
        <f>ROUND(I227*H227,2)</f>
        <v>0</v>
      </c>
      <c r="BL227" s="19" t="s">
        <v>309</v>
      </c>
      <c r="BM227" s="226" t="s">
        <v>4921</v>
      </c>
    </row>
    <row r="228" s="2" customFormat="1" ht="16.5" customHeight="1">
      <c r="A228" s="40"/>
      <c r="B228" s="41"/>
      <c r="C228" s="215" t="s">
        <v>714</v>
      </c>
      <c r="D228" s="215" t="s">
        <v>215</v>
      </c>
      <c r="E228" s="216" t="s">
        <v>4791</v>
      </c>
      <c r="F228" s="217" t="s">
        <v>4792</v>
      </c>
      <c r="G228" s="218" t="s">
        <v>4732</v>
      </c>
      <c r="H228" s="219">
        <v>4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45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309</v>
      </c>
      <c r="AT228" s="226" t="s">
        <v>215</v>
      </c>
      <c r="AU228" s="226" t="s">
        <v>83</v>
      </c>
      <c r="AY228" s="19" t="s">
        <v>213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81</v>
      </c>
      <c r="BK228" s="227">
        <f>ROUND(I228*H228,2)</f>
        <v>0</v>
      </c>
      <c r="BL228" s="19" t="s">
        <v>309</v>
      </c>
      <c r="BM228" s="226" t="s">
        <v>4922</v>
      </c>
    </row>
    <row r="229" s="2" customFormat="1" ht="16.5" customHeight="1">
      <c r="A229" s="40"/>
      <c r="B229" s="41"/>
      <c r="C229" s="215" t="s">
        <v>719</v>
      </c>
      <c r="D229" s="215" t="s">
        <v>215</v>
      </c>
      <c r="E229" s="216" t="s">
        <v>4923</v>
      </c>
      <c r="F229" s="217" t="s">
        <v>4924</v>
      </c>
      <c r="G229" s="218" t="s">
        <v>4732</v>
      </c>
      <c r="H229" s="219">
        <v>16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45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309</v>
      </c>
      <c r="AT229" s="226" t="s">
        <v>215</v>
      </c>
      <c r="AU229" s="226" t="s">
        <v>83</v>
      </c>
      <c r="AY229" s="19" t="s">
        <v>213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81</v>
      </c>
      <c r="BK229" s="227">
        <f>ROUND(I229*H229,2)</f>
        <v>0</v>
      </c>
      <c r="BL229" s="19" t="s">
        <v>309</v>
      </c>
      <c r="BM229" s="226" t="s">
        <v>4925</v>
      </c>
    </row>
    <row r="230" s="12" customFormat="1" ht="25.92" customHeight="1">
      <c r="A230" s="12"/>
      <c r="B230" s="199"/>
      <c r="C230" s="200"/>
      <c r="D230" s="201" t="s">
        <v>73</v>
      </c>
      <c r="E230" s="202" t="s">
        <v>4926</v>
      </c>
      <c r="F230" s="202" t="s">
        <v>4927</v>
      </c>
      <c r="G230" s="200"/>
      <c r="H230" s="200"/>
      <c r="I230" s="203"/>
      <c r="J230" s="204">
        <f>BK230</f>
        <v>0</v>
      </c>
      <c r="K230" s="200"/>
      <c r="L230" s="205"/>
      <c r="M230" s="206"/>
      <c r="N230" s="207"/>
      <c r="O230" s="207"/>
      <c r="P230" s="208">
        <f>P231+P248+P253</f>
        <v>0</v>
      </c>
      <c r="Q230" s="207"/>
      <c r="R230" s="208">
        <f>R231+R248+R253</f>
        <v>0</v>
      </c>
      <c r="S230" s="207"/>
      <c r="T230" s="209">
        <f>T231+T248+T253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0" t="s">
        <v>81</v>
      </c>
      <c r="AT230" s="211" t="s">
        <v>73</v>
      </c>
      <c r="AU230" s="211" t="s">
        <v>74</v>
      </c>
      <c r="AY230" s="210" t="s">
        <v>213</v>
      </c>
      <c r="BK230" s="212">
        <f>BK231+BK248+BK253</f>
        <v>0</v>
      </c>
    </row>
    <row r="231" s="12" customFormat="1" ht="22.8" customHeight="1">
      <c r="A231" s="12"/>
      <c r="B231" s="199"/>
      <c r="C231" s="200"/>
      <c r="D231" s="201" t="s">
        <v>73</v>
      </c>
      <c r="E231" s="213" t="s">
        <v>4928</v>
      </c>
      <c r="F231" s="213" t="s">
        <v>4929</v>
      </c>
      <c r="G231" s="200"/>
      <c r="H231" s="200"/>
      <c r="I231" s="203"/>
      <c r="J231" s="214">
        <f>BK231</f>
        <v>0</v>
      </c>
      <c r="K231" s="200"/>
      <c r="L231" s="205"/>
      <c r="M231" s="206"/>
      <c r="N231" s="207"/>
      <c r="O231" s="207"/>
      <c r="P231" s="208">
        <f>SUM(P232:P247)</f>
        <v>0</v>
      </c>
      <c r="Q231" s="207"/>
      <c r="R231" s="208">
        <f>SUM(R232:R247)</f>
        <v>0</v>
      </c>
      <c r="S231" s="207"/>
      <c r="T231" s="209">
        <f>SUM(T232:T247)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0" t="s">
        <v>81</v>
      </c>
      <c r="AT231" s="211" t="s">
        <v>73</v>
      </c>
      <c r="AU231" s="211" t="s">
        <v>81</v>
      </c>
      <c r="AY231" s="210" t="s">
        <v>213</v>
      </c>
      <c r="BK231" s="212">
        <f>SUM(BK232:BK247)</f>
        <v>0</v>
      </c>
    </row>
    <row r="232" s="2" customFormat="1" ht="21.75" customHeight="1">
      <c r="A232" s="40"/>
      <c r="B232" s="41"/>
      <c r="C232" s="215" t="s">
        <v>724</v>
      </c>
      <c r="D232" s="215" t="s">
        <v>215</v>
      </c>
      <c r="E232" s="216" t="s">
        <v>4930</v>
      </c>
      <c r="F232" s="217" t="s">
        <v>4931</v>
      </c>
      <c r="G232" s="218" t="s">
        <v>4066</v>
      </c>
      <c r="H232" s="219">
        <v>1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45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309</v>
      </c>
      <c r="AT232" s="226" t="s">
        <v>215</v>
      </c>
      <c r="AU232" s="226" t="s">
        <v>83</v>
      </c>
      <c r="AY232" s="19" t="s">
        <v>213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81</v>
      </c>
      <c r="BK232" s="227">
        <f>ROUND(I232*H232,2)</f>
        <v>0</v>
      </c>
      <c r="BL232" s="19" t="s">
        <v>309</v>
      </c>
      <c r="BM232" s="226" t="s">
        <v>4932</v>
      </c>
    </row>
    <row r="233" s="2" customFormat="1" ht="16.5" customHeight="1">
      <c r="A233" s="40"/>
      <c r="B233" s="41"/>
      <c r="C233" s="215" t="s">
        <v>729</v>
      </c>
      <c r="D233" s="215" t="s">
        <v>215</v>
      </c>
      <c r="E233" s="216" t="s">
        <v>4933</v>
      </c>
      <c r="F233" s="217" t="s">
        <v>4934</v>
      </c>
      <c r="G233" s="218" t="s">
        <v>4066</v>
      </c>
      <c r="H233" s="219">
        <v>1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45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309</v>
      </c>
      <c r="AT233" s="226" t="s">
        <v>215</v>
      </c>
      <c r="AU233" s="226" t="s">
        <v>83</v>
      </c>
      <c r="AY233" s="19" t="s">
        <v>213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81</v>
      </c>
      <c r="BK233" s="227">
        <f>ROUND(I233*H233,2)</f>
        <v>0</v>
      </c>
      <c r="BL233" s="19" t="s">
        <v>309</v>
      </c>
      <c r="BM233" s="226" t="s">
        <v>4935</v>
      </c>
    </row>
    <row r="234" s="2" customFormat="1" ht="16.5" customHeight="1">
      <c r="A234" s="40"/>
      <c r="B234" s="41"/>
      <c r="C234" s="215" t="s">
        <v>734</v>
      </c>
      <c r="D234" s="215" t="s">
        <v>215</v>
      </c>
      <c r="E234" s="216" t="s">
        <v>4936</v>
      </c>
      <c r="F234" s="217" t="s">
        <v>4937</v>
      </c>
      <c r="G234" s="218" t="s">
        <v>4066</v>
      </c>
      <c r="H234" s="219">
        <v>2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45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309</v>
      </c>
      <c r="AT234" s="226" t="s">
        <v>215</v>
      </c>
      <c r="AU234" s="226" t="s">
        <v>83</v>
      </c>
      <c r="AY234" s="19" t="s">
        <v>213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81</v>
      </c>
      <c r="BK234" s="227">
        <f>ROUND(I234*H234,2)</f>
        <v>0</v>
      </c>
      <c r="BL234" s="19" t="s">
        <v>309</v>
      </c>
      <c r="BM234" s="226" t="s">
        <v>4938</v>
      </c>
    </row>
    <row r="235" s="2" customFormat="1" ht="16.5" customHeight="1">
      <c r="A235" s="40"/>
      <c r="B235" s="41"/>
      <c r="C235" s="215" t="s">
        <v>739</v>
      </c>
      <c r="D235" s="215" t="s">
        <v>215</v>
      </c>
      <c r="E235" s="216" t="s">
        <v>4939</v>
      </c>
      <c r="F235" s="217" t="s">
        <v>4940</v>
      </c>
      <c r="G235" s="218" t="s">
        <v>4066</v>
      </c>
      <c r="H235" s="219">
        <v>1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45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309</v>
      </c>
      <c r="AT235" s="226" t="s">
        <v>215</v>
      </c>
      <c r="AU235" s="226" t="s">
        <v>83</v>
      </c>
      <c r="AY235" s="19" t="s">
        <v>213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81</v>
      </c>
      <c r="BK235" s="227">
        <f>ROUND(I235*H235,2)</f>
        <v>0</v>
      </c>
      <c r="BL235" s="19" t="s">
        <v>309</v>
      </c>
      <c r="BM235" s="226" t="s">
        <v>4941</v>
      </c>
    </row>
    <row r="236" s="2" customFormat="1" ht="16.5" customHeight="1">
      <c r="A236" s="40"/>
      <c r="B236" s="41"/>
      <c r="C236" s="215" t="s">
        <v>744</v>
      </c>
      <c r="D236" s="215" t="s">
        <v>215</v>
      </c>
      <c r="E236" s="216" t="s">
        <v>4942</v>
      </c>
      <c r="F236" s="217" t="s">
        <v>4943</v>
      </c>
      <c r="G236" s="218" t="s">
        <v>4066</v>
      </c>
      <c r="H236" s="219">
        <v>1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45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309</v>
      </c>
      <c r="AT236" s="226" t="s">
        <v>215</v>
      </c>
      <c r="AU236" s="226" t="s">
        <v>83</v>
      </c>
      <c r="AY236" s="19" t="s">
        <v>213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81</v>
      </c>
      <c r="BK236" s="227">
        <f>ROUND(I236*H236,2)</f>
        <v>0</v>
      </c>
      <c r="BL236" s="19" t="s">
        <v>309</v>
      </c>
      <c r="BM236" s="226" t="s">
        <v>4944</v>
      </c>
    </row>
    <row r="237" s="2" customFormat="1" ht="16.5" customHeight="1">
      <c r="A237" s="40"/>
      <c r="B237" s="41"/>
      <c r="C237" s="215" t="s">
        <v>751</v>
      </c>
      <c r="D237" s="215" t="s">
        <v>215</v>
      </c>
      <c r="E237" s="216" t="s">
        <v>4945</v>
      </c>
      <c r="F237" s="217" t="s">
        <v>4946</v>
      </c>
      <c r="G237" s="218" t="s">
        <v>4066</v>
      </c>
      <c r="H237" s="219">
        <v>7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45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309</v>
      </c>
      <c r="AT237" s="226" t="s">
        <v>215</v>
      </c>
      <c r="AU237" s="226" t="s">
        <v>83</v>
      </c>
      <c r="AY237" s="19" t="s">
        <v>213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81</v>
      </c>
      <c r="BK237" s="227">
        <f>ROUND(I237*H237,2)</f>
        <v>0</v>
      </c>
      <c r="BL237" s="19" t="s">
        <v>309</v>
      </c>
      <c r="BM237" s="226" t="s">
        <v>4947</v>
      </c>
    </row>
    <row r="238" s="2" customFormat="1" ht="16.5" customHeight="1">
      <c r="A238" s="40"/>
      <c r="B238" s="41"/>
      <c r="C238" s="215" t="s">
        <v>755</v>
      </c>
      <c r="D238" s="215" t="s">
        <v>215</v>
      </c>
      <c r="E238" s="216" t="s">
        <v>4948</v>
      </c>
      <c r="F238" s="217" t="s">
        <v>4949</v>
      </c>
      <c r="G238" s="218" t="s">
        <v>4066</v>
      </c>
      <c r="H238" s="219">
        <v>23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45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309</v>
      </c>
      <c r="AT238" s="226" t="s">
        <v>215</v>
      </c>
      <c r="AU238" s="226" t="s">
        <v>83</v>
      </c>
      <c r="AY238" s="19" t="s">
        <v>213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81</v>
      </c>
      <c r="BK238" s="227">
        <f>ROUND(I238*H238,2)</f>
        <v>0</v>
      </c>
      <c r="BL238" s="19" t="s">
        <v>309</v>
      </c>
      <c r="BM238" s="226" t="s">
        <v>4950</v>
      </c>
    </row>
    <row r="239" s="2" customFormat="1" ht="16.5" customHeight="1">
      <c r="A239" s="40"/>
      <c r="B239" s="41"/>
      <c r="C239" s="215" t="s">
        <v>762</v>
      </c>
      <c r="D239" s="215" t="s">
        <v>215</v>
      </c>
      <c r="E239" s="216" t="s">
        <v>4951</v>
      </c>
      <c r="F239" s="217" t="s">
        <v>4952</v>
      </c>
      <c r="G239" s="218" t="s">
        <v>4066</v>
      </c>
      <c r="H239" s="219">
        <v>11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45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309</v>
      </c>
      <c r="AT239" s="226" t="s">
        <v>215</v>
      </c>
      <c r="AU239" s="226" t="s">
        <v>83</v>
      </c>
      <c r="AY239" s="19" t="s">
        <v>213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81</v>
      </c>
      <c r="BK239" s="227">
        <f>ROUND(I239*H239,2)</f>
        <v>0</v>
      </c>
      <c r="BL239" s="19" t="s">
        <v>309</v>
      </c>
      <c r="BM239" s="226" t="s">
        <v>4953</v>
      </c>
    </row>
    <row r="240" s="2" customFormat="1" ht="16.5" customHeight="1">
      <c r="A240" s="40"/>
      <c r="B240" s="41"/>
      <c r="C240" s="215" t="s">
        <v>766</v>
      </c>
      <c r="D240" s="215" t="s">
        <v>215</v>
      </c>
      <c r="E240" s="216" t="s">
        <v>4954</v>
      </c>
      <c r="F240" s="217" t="s">
        <v>4955</v>
      </c>
      <c r="G240" s="218" t="s">
        <v>4066</v>
      </c>
      <c r="H240" s="219">
        <v>1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45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309</v>
      </c>
      <c r="AT240" s="226" t="s">
        <v>215</v>
      </c>
      <c r="AU240" s="226" t="s">
        <v>83</v>
      </c>
      <c r="AY240" s="19" t="s">
        <v>213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81</v>
      </c>
      <c r="BK240" s="227">
        <f>ROUND(I240*H240,2)</f>
        <v>0</v>
      </c>
      <c r="BL240" s="19" t="s">
        <v>309</v>
      </c>
      <c r="BM240" s="226" t="s">
        <v>4956</v>
      </c>
    </row>
    <row r="241" s="2" customFormat="1" ht="16.5" customHeight="1">
      <c r="A241" s="40"/>
      <c r="B241" s="41"/>
      <c r="C241" s="215" t="s">
        <v>771</v>
      </c>
      <c r="D241" s="215" t="s">
        <v>215</v>
      </c>
      <c r="E241" s="216" t="s">
        <v>4957</v>
      </c>
      <c r="F241" s="217" t="s">
        <v>4958</v>
      </c>
      <c r="G241" s="218" t="s">
        <v>19</v>
      </c>
      <c r="H241" s="219">
        <v>6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45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309</v>
      </c>
      <c r="AT241" s="226" t="s">
        <v>215</v>
      </c>
      <c r="AU241" s="226" t="s">
        <v>83</v>
      </c>
      <c r="AY241" s="19" t="s">
        <v>213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81</v>
      </c>
      <c r="BK241" s="227">
        <f>ROUND(I241*H241,2)</f>
        <v>0</v>
      </c>
      <c r="BL241" s="19" t="s">
        <v>309</v>
      </c>
      <c r="BM241" s="226" t="s">
        <v>4959</v>
      </c>
    </row>
    <row r="242" s="2" customFormat="1" ht="16.5" customHeight="1">
      <c r="A242" s="40"/>
      <c r="B242" s="41"/>
      <c r="C242" s="215" t="s">
        <v>779</v>
      </c>
      <c r="D242" s="215" t="s">
        <v>215</v>
      </c>
      <c r="E242" s="216" t="s">
        <v>4960</v>
      </c>
      <c r="F242" s="217" t="s">
        <v>4961</v>
      </c>
      <c r="G242" s="218" t="s">
        <v>4066</v>
      </c>
      <c r="H242" s="219">
        <v>6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45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309</v>
      </c>
      <c r="AT242" s="226" t="s">
        <v>215</v>
      </c>
      <c r="AU242" s="226" t="s">
        <v>83</v>
      </c>
      <c r="AY242" s="19" t="s">
        <v>213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81</v>
      </c>
      <c r="BK242" s="227">
        <f>ROUND(I242*H242,2)</f>
        <v>0</v>
      </c>
      <c r="BL242" s="19" t="s">
        <v>309</v>
      </c>
      <c r="BM242" s="226" t="s">
        <v>4962</v>
      </c>
    </row>
    <row r="243" s="2" customFormat="1" ht="16.5" customHeight="1">
      <c r="A243" s="40"/>
      <c r="B243" s="41"/>
      <c r="C243" s="215" t="s">
        <v>785</v>
      </c>
      <c r="D243" s="215" t="s">
        <v>215</v>
      </c>
      <c r="E243" s="216" t="s">
        <v>4963</v>
      </c>
      <c r="F243" s="217" t="s">
        <v>4964</v>
      </c>
      <c r="G243" s="218" t="s">
        <v>4066</v>
      </c>
      <c r="H243" s="219">
        <v>6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45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309</v>
      </c>
      <c r="AT243" s="226" t="s">
        <v>215</v>
      </c>
      <c r="AU243" s="226" t="s">
        <v>83</v>
      </c>
      <c r="AY243" s="19" t="s">
        <v>213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81</v>
      </c>
      <c r="BK243" s="227">
        <f>ROUND(I243*H243,2)</f>
        <v>0</v>
      </c>
      <c r="BL243" s="19" t="s">
        <v>309</v>
      </c>
      <c r="BM243" s="226" t="s">
        <v>4965</v>
      </c>
    </row>
    <row r="244" s="2" customFormat="1" ht="16.5" customHeight="1">
      <c r="A244" s="40"/>
      <c r="B244" s="41"/>
      <c r="C244" s="215" t="s">
        <v>790</v>
      </c>
      <c r="D244" s="215" t="s">
        <v>215</v>
      </c>
      <c r="E244" s="216" t="s">
        <v>4966</v>
      </c>
      <c r="F244" s="217" t="s">
        <v>4967</v>
      </c>
      <c r="G244" s="218" t="s">
        <v>4066</v>
      </c>
      <c r="H244" s="219">
        <v>4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45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309</v>
      </c>
      <c r="AT244" s="226" t="s">
        <v>215</v>
      </c>
      <c r="AU244" s="226" t="s">
        <v>83</v>
      </c>
      <c r="AY244" s="19" t="s">
        <v>213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81</v>
      </c>
      <c r="BK244" s="227">
        <f>ROUND(I244*H244,2)</f>
        <v>0</v>
      </c>
      <c r="BL244" s="19" t="s">
        <v>309</v>
      </c>
      <c r="BM244" s="226" t="s">
        <v>4968</v>
      </c>
    </row>
    <row r="245" s="2" customFormat="1" ht="16.5" customHeight="1">
      <c r="A245" s="40"/>
      <c r="B245" s="41"/>
      <c r="C245" s="215" t="s">
        <v>794</v>
      </c>
      <c r="D245" s="215" t="s">
        <v>215</v>
      </c>
      <c r="E245" s="216" t="s">
        <v>4969</v>
      </c>
      <c r="F245" s="217" t="s">
        <v>4970</v>
      </c>
      <c r="G245" s="218" t="s">
        <v>4066</v>
      </c>
      <c r="H245" s="219">
        <v>2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45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309</v>
      </c>
      <c r="AT245" s="226" t="s">
        <v>215</v>
      </c>
      <c r="AU245" s="226" t="s">
        <v>83</v>
      </c>
      <c r="AY245" s="19" t="s">
        <v>213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81</v>
      </c>
      <c r="BK245" s="227">
        <f>ROUND(I245*H245,2)</f>
        <v>0</v>
      </c>
      <c r="BL245" s="19" t="s">
        <v>309</v>
      </c>
      <c r="BM245" s="226" t="s">
        <v>4971</v>
      </c>
    </row>
    <row r="246" s="2" customFormat="1" ht="16.5" customHeight="1">
      <c r="A246" s="40"/>
      <c r="B246" s="41"/>
      <c r="C246" s="215" t="s">
        <v>798</v>
      </c>
      <c r="D246" s="215" t="s">
        <v>215</v>
      </c>
      <c r="E246" s="216" t="s">
        <v>4972</v>
      </c>
      <c r="F246" s="217" t="s">
        <v>4973</v>
      </c>
      <c r="G246" s="218" t="s">
        <v>4066</v>
      </c>
      <c r="H246" s="219">
        <v>1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45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309</v>
      </c>
      <c r="AT246" s="226" t="s">
        <v>215</v>
      </c>
      <c r="AU246" s="226" t="s">
        <v>83</v>
      </c>
      <c r="AY246" s="19" t="s">
        <v>213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81</v>
      </c>
      <c r="BK246" s="227">
        <f>ROUND(I246*H246,2)</f>
        <v>0</v>
      </c>
      <c r="BL246" s="19" t="s">
        <v>309</v>
      </c>
      <c r="BM246" s="226" t="s">
        <v>4974</v>
      </c>
    </row>
    <row r="247" s="2" customFormat="1" ht="16.5" customHeight="1">
      <c r="A247" s="40"/>
      <c r="B247" s="41"/>
      <c r="C247" s="215" t="s">
        <v>802</v>
      </c>
      <c r="D247" s="215" t="s">
        <v>215</v>
      </c>
      <c r="E247" s="216" t="s">
        <v>4975</v>
      </c>
      <c r="F247" s="217" t="s">
        <v>4976</v>
      </c>
      <c r="G247" s="218" t="s">
        <v>4840</v>
      </c>
      <c r="H247" s="219">
        <v>1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45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309</v>
      </c>
      <c r="AT247" s="226" t="s">
        <v>215</v>
      </c>
      <c r="AU247" s="226" t="s">
        <v>83</v>
      </c>
      <c r="AY247" s="19" t="s">
        <v>213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81</v>
      </c>
      <c r="BK247" s="227">
        <f>ROUND(I247*H247,2)</f>
        <v>0</v>
      </c>
      <c r="BL247" s="19" t="s">
        <v>309</v>
      </c>
      <c r="BM247" s="226" t="s">
        <v>4977</v>
      </c>
    </row>
    <row r="248" s="12" customFormat="1" ht="22.8" customHeight="1">
      <c r="A248" s="12"/>
      <c r="B248" s="199"/>
      <c r="C248" s="200"/>
      <c r="D248" s="201" t="s">
        <v>73</v>
      </c>
      <c r="E248" s="213" t="s">
        <v>4978</v>
      </c>
      <c r="F248" s="213" t="s">
        <v>4979</v>
      </c>
      <c r="G248" s="200"/>
      <c r="H248" s="200"/>
      <c r="I248" s="203"/>
      <c r="J248" s="214">
        <f>BK248</f>
        <v>0</v>
      </c>
      <c r="K248" s="200"/>
      <c r="L248" s="205"/>
      <c r="M248" s="206"/>
      <c r="N248" s="207"/>
      <c r="O248" s="207"/>
      <c r="P248" s="208">
        <f>SUM(P249:P252)</f>
        <v>0</v>
      </c>
      <c r="Q248" s="207"/>
      <c r="R248" s="208">
        <f>SUM(R249:R252)</f>
        <v>0</v>
      </c>
      <c r="S248" s="207"/>
      <c r="T248" s="209">
        <f>SUM(T249:T252)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0" t="s">
        <v>81</v>
      </c>
      <c r="AT248" s="211" t="s">
        <v>73</v>
      </c>
      <c r="AU248" s="211" t="s">
        <v>81</v>
      </c>
      <c r="AY248" s="210" t="s">
        <v>213</v>
      </c>
      <c r="BK248" s="212">
        <f>SUM(BK249:BK252)</f>
        <v>0</v>
      </c>
    </row>
    <row r="249" s="2" customFormat="1" ht="16.5" customHeight="1">
      <c r="A249" s="40"/>
      <c r="B249" s="41"/>
      <c r="C249" s="215" t="s">
        <v>807</v>
      </c>
      <c r="D249" s="215" t="s">
        <v>215</v>
      </c>
      <c r="E249" s="216" t="s">
        <v>4980</v>
      </c>
      <c r="F249" s="217" t="s">
        <v>4981</v>
      </c>
      <c r="G249" s="218" t="s">
        <v>338</v>
      </c>
      <c r="H249" s="219">
        <v>320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45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309</v>
      </c>
      <c r="AT249" s="226" t="s">
        <v>215</v>
      </c>
      <c r="AU249" s="226" t="s">
        <v>83</v>
      </c>
      <c r="AY249" s="19" t="s">
        <v>213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81</v>
      </c>
      <c r="BK249" s="227">
        <f>ROUND(I249*H249,2)</f>
        <v>0</v>
      </c>
      <c r="BL249" s="19" t="s">
        <v>309</v>
      </c>
      <c r="BM249" s="226" t="s">
        <v>4982</v>
      </c>
    </row>
    <row r="250" s="2" customFormat="1" ht="16.5" customHeight="1">
      <c r="A250" s="40"/>
      <c r="B250" s="41"/>
      <c r="C250" s="215" t="s">
        <v>812</v>
      </c>
      <c r="D250" s="215" t="s">
        <v>215</v>
      </c>
      <c r="E250" s="216" t="s">
        <v>4983</v>
      </c>
      <c r="F250" s="217" t="s">
        <v>4984</v>
      </c>
      <c r="G250" s="218" t="s">
        <v>338</v>
      </c>
      <c r="H250" s="219">
        <v>1350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45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309</v>
      </c>
      <c r="AT250" s="226" t="s">
        <v>215</v>
      </c>
      <c r="AU250" s="226" t="s">
        <v>83</v>
      </c>
      <c r="AY250" s="19" t="s">
        <v>213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81</v>
      </c>
      <c r="BK250" s="227">
        <f>ROUND(I250*H250,2)</f>
        <v>0</v>
      </c>
      <c r="BL250" s="19" t="s">
        <v>309</v>
      </c>
      <c r="BM250" s="226" t="s">
        <v>4985</v>
      </c>
    </row>
    <row r="251" s="2" customFormat="1" ht="16.5" customHeight="1">
      <c r="A251" s="40"/>
      <c r="B251" s="41"/>
      <c r="C251" s="215" t="s">
        <v>817</v>
      </c>
      <c r="D251" s="215" t="s">
        <v>215</v>
      </c>
      <c r="E251" s="216" t="s">
        <v>4986</v>
      </c>
      <c r="F251" s="217" t="s">
        <v>4848</v>
      </c>
      <c r="G251" s="218" t="s">
        <v>338</v>
      </c>
      <c r="H251" s="219">
        <v>50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45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309</v>
      </c>
      <c r="AT251" s="226" t="s">
        <v>215</v>
      </c>
      <c r="AU251" s="226" t="s">
        <v>83</v>
      </c>
      <c r="AY251" s="19" t="s">
        <v>213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81</v>
      </c>
      <c r="BK251" s="227">
        <f>ROUND(I251*H251,2)</f>
        <v>0</v>
      </c>
      <c r="BL251" s="19" t="s">
        <v>309</v>
      </c>
      <c r="BM251" s="226" t="s">
        <v>4987</v>
      </c>
    </row>
    <row r="252" s="2" customFormat="1" ht="16.5" customHeight="1">
      <c r="A252" s="40"/>
      <c r="B252" s="41"/>
      <c r="C252" s="215" t="s">
        <v>825</v>
      </c>
      <c r="D252" s="215" t="s">
        <v>215</v>
      </c>
      <c r="E252" s="216" t="s">
        <v>4988</v>
      </c>
      <c r="F252" s="217" t="s">
        <v>4851</v>
      </c>
      <c r="G252" s="218" t="s">
        <v>4066</v>
      </c>
      <c r="H252" s="219">
        <v>1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45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309</v>
      </c>
      <c r="AT252" s="226" t="s">
        <v>215</v>
      </c>
      <c r="AU252" s="226" t="s">
        <v>83</v>
      </c>
      <c r="AY252" s="19" t="s">
        <v>213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81</v>
      </c>
      <c r="BK252" s="227">
        <f>ROUND(I252*H252,2)</f>
        <v>0</v>
      </c>
      <c r="BL252" s="19" t="s">
        <v>309</v>
      </c>
      <c r="BM252" s="226" t="s">
        <v>4989</v>
      </c>
    </row>
    <row r="253" s="12" customFormat="1" ht="22.8" customHeight="1">
      <c r="A253" s="12"/>
      <c r="B253" s="199"/>
      <c r="C253" s="200"/>
      <c r="D253" s="201" t="s">
        <v>73</v>
      </c>
      <c r="E253" s="213" t="s">
        <v>4725</v>
      </c>
      <c r="F253" s="213" t="s">
        <v>4726</v>
      </c>
      <c r="G253" s="200"/>
      <c r="H253" s="200"/>
      <c r="I253" s="203"/>
      <c r="J253" s="214">
        <f>BK253</f>
        <v>0</v>
      </c>
      <c r="K253" s="200"/>
      <c r="L253" s="205"/>
      <c r="M253" s="206"/>
      <c r="N253" s="207"/>
      <c r="O253" s="207"/>
      <c r="P253" s="208">
        <f>SUM(P254:P257)</f>
        <v>0</v>
      </c>
      <c r="Q253" s="207"/>
      <c r="R253" s="208">
        <f>SUM(R254:R257)</f>
        <v>0</v>
      </c>
      <c r="S253" s="207"/>
      <c r="T253" s="209">
        <f>SUM(T254:T257)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0" t="s">
        <v>81</v>
      </c>
      <c r="AT253" s="211" t="s">
        <v>73</v>
      </c>
      <c r="AU253" s="211" t="s">
        <v>81</v>
      </c>
      <c r="AY253" s="210" t="s">
        <v>213</v>
      </c>
      <c r="BK253" s="212">
        <f>SUM(BK254:BK257)</f>
        <v>0</v>
      </c>
    </row>
    <row r="254" s="2" customFormat="1" ht="16.5" customHeight="1">
      <c r="A254" s="40"/>
      <c r="B254" s="41"/>
      <c r="C254" s="215" t="s">
        <v>831</v>
      </c>
      <c r="D254" s="215" t="s">
        <v>215</v>
      </c>
      <c r="E254" s="216" t="s">
        <v>4990</v>
      </c>
      <c r="F254" s="217" t="s">
        <v>4991</v>
      </c>
      <c r="G254" s="218" t="s">
        <v>4732</v>
      </c>
      <c r="H254" s="219">
        <v>12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45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309</v>
      </c>
      <c r="AT254" s="226" t="s">
        <v>215</v>
      </c>
      <c r="AU254" s="226" t="s">
        <v>83</v>
      </c>
      <c r="AY254" s="19" t="s">
        <v>213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81</v>
      </c>
      <c r="BK254" s="227">
        <f>ROUND(I254*H254,2)</f>
        <v>0</v>
      </c>
      <c r="BL254" s="19" t="s">
        <v>309</v>
      </c>
      <c r="BM254" s="226" t="s">
        <v>4992</v>
      </c>
    </row>
    <row r="255" s="2" customFormat="1" ht="16.5" customHeight="1">
      <c r="A255" s="40"/>
      <c r="B255" s="41"/>
      <c r="C255" s="215" t="s">
        <v>837</v>
      </c>
      <c r="D255" s="215" t="s">
        <v>215</v>
      </c>
      <c r="E255" s="216" t="s">
        <v>4993</v>
      </c>
      <c r="F255" s="217" t="s">
        <v>4792</v>
      </c>
      <c r="G255" s="218" t="s">
        <v>4732</v>
      </c>
      <c r="H255" s="219">
        <v>8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45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309</v>
      </c>
      <c r="AT255" s="226" t="s">
        <v>215</v>
      </c>
      <c r="AU255" s="226" t="s">
        <v>83</v>
      </c>
      <c r="AY255" s="19" t="s">
        <v>213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81</v>
      </c>
      <c r="BK255" s="227">
        <f>ROUND(I255*H255,2)</f>
        <v>0</v>
      </c>
      <c r="BL255" s="19" t="s">
        <v>309</v>
      </c>
      <c r="BM255" s="226" t="s">
        <v>4994</v>
      </c>
    </row>
    <row r="256" s="2" customFormat="1" ht="16.5" customHeight="1">
      <c r="A256" s="40"/>
      <c r="B256" s="41"/>
      <c r="C256" s="215" t="s">
        <v>841</v>
      </c>
      <c r="D256" s="215" t="s">
        <v>215</v>
      </c>
      <c r="E256" s="216" t="s">
        <v>4995</v>
      </c>
      <c r="F256" s="217" t="s">
        <v>4735</v>
      </c>
      <c r="G256" s="218" t="s">
        <v>4732</v>
      </c>
      <c r="H256" s="219">
        <v>24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45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309</v>
      </c>
      <c r="AT256" s="226" t="s">
        <v>215</v>
      </c>
      <c r="AU256" s="226" t="s">
        <v>83</v>
      </c>
      <c r="AY256" s="19" t="s">
        <v>213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81</v>
      </c>
      <c r="BK256" s="227">
        <f>ROUND(I256*H256,2)</f>
        <v>0</v>
      </c>
      <c r="BL256" s="19" t="s">
        <v>309</v>
      </c>
      <c r="BM256" s="226" t="s">
        <v>4996</v>
      </c>
    </row>
    <row r="257" s="2" customFormat="1" ht="16.5" customHeight="1">
      <c r="A257" s="40"/>
      <c r="B257" s="41"/>
      <c r="C257" s="215" t="s">
        <v>847</v>
      </c>
      <c r="D257" s="215" t="s">
        <v>215</v>
      </c>
      <c r="E257" s="216" t="s">
        <v>4997</v>
      </c>
      <c r="F257" s="217" t="s">
        <v>4998</v>
      </c>
      <c r="G257" s="218" t="s">
        <v>4732</v>
      </c>
      <c r="H257" s="219">
        <v>16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45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309</v>
      </c>
      <c r="AT257" s="226" t="s">
        <v>215</v>
      </c>
      <c r="AU257" s="226" t="s">
        <v>83</v>
      </c>
      <c r="AY257" s="19" t="s">
        <v>213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81</v>
      </c>
      <c r="BK257" s="227">
        <f>ROUND(I257*H257,2)</f>
        <v>0</v>
      </c>
      <c r="BL257" s="19" t="s">
        <v>309</v>
      </c>
      <c r="BM257" s="226" t="s">
        <v>4999</v>
      </c>
    </row>
    <row r="258" s="12" customFormat="1" ht="25.92" customHeight="1">
      <c r="A258" s="12"/>
      <c r="B258" s="199"/>
      <c r="C258" s="200"/>
      <c r="D258" s="201" t="s">
        <v>73</v>
      </c>
      <c r="E258" s="202" t="s">
        <v>5000</v>
      </c>
      <c r="F258" s="202" t="s">
        <v>5001</v>
      </c>
      <c r="G258" s="200"/>
      <c r="H258" s="200"/>
      <c r="I258" s="203"/>
      <c r="J258" s="204">
        <f>BK258</f>
        <v>0</v>
      </c>
      <c r="K258" s="200"/>
      <c r="L258" s="205"/>
      <c r="M258" s="206"/>
      <c r="N258" s="207"/>
      <c r="O258" s="207"/>
      <c r="P258" s="208">
        <f>P259+P269+P275</f>
        <v>0</v>
      </c>
      <c r="Q258" s="207"/>
      <c r="R258" s="208">
        <f>R259+R269+R275</f>
        <v>0</v>
      </c>
      <c r="S258" s="207"/>
      <c r="T258" s="209">
        <f>T259+T269+T275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0" t="s">
        <v>81</v>
      </c>
      <c r="AT258" s="211" t="s">
        <v>73</v>
      </c>
      <c r="AU258" s="211" t="s">
        <v>74</v>
      </c>
      <c r="AY258" s="210" t="s">
        <v>213</v>
      </c>
      <c r="BK258" s="212">
        <f>BK259+BK269+BK275</f>
        <v>0</v>
      </c>
    </row>
    <row r="259" s="12" customFormat="1" ht="22.8" customHeight="1">
      <c r="A259" s="12"/>
      <c r="B259" s="199"/>
      <c r="C259" s="200"/>
      <c r="D259" s="201" t="s">
        <v>73</v>
      </c>
      <c r="E259" s="213" t="s">
        <v>5002</v>
      </c>
      <c r="F259" s="213" t="s">
        <v>5003</v>
      </c>
      <c r="G259" s="200"/>
      <c r="H259" s="200"/>
      <c r="I259" s="203"/>
      <c r="J259" s="214">
        <f>BK259</f>
        <v>0</v>
      </c>
      <c r="K259" s="200"/>
      <c r="L259" s="205"/>
      <c r="M259" s="206"/>
      <c r="N259" s="207"/>
      <c r="O259" s="207"/>
      <c r="P259" s="208">
        <f>SUM(P260:P268)</f>
        <v>0</v>
      </c>
      <c r="Q259" s="207"/>
      <c r="R259" s="208">
        <f>SUM(R260:R268)</f>
        <v>0</v>
      </c>
      <c r="S259" s="207"/>
      <c r="T259" s="209">
        <f>SUM(T260:T268)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0" t="s">
        <v>81</v>
      </c>
      <c r="AT259" s="211" t="s">
        <v>73</v>
      </c>
      <c r="AU259" s="211" t="s">
        <v>81</v>
      </c>
      <c r="AY259" s="210" t="s">
        <v>213</v>
      </c>
      <c r="BK259" s="212">
        <f>SUM(BK260:BK268)</f>
        <v>0</v>
      </c>
    </row>
    <row r="260" s="2" customFormat="1">
      <c r="A260" s="40"/>
      <c r="B260" s="41"/>
      <c r="C260" s="215" t="s">
        <v>852</v>
      </c>
      <c r="D260" s="215" t="s">
        <v>215</v>
      </c>
      <c r="E260" s="216" t="s">
        <v>5004</v>
      </c>
      <c r="F260" s="217" t="s">
        <v>5005</v>
      </c>
      <c r="G260" s="218" t="s">
        <v>4066</v>
      </c>
      <c r="H260" s="219">
        <v>1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45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309</v>
      </c>
      <c r="AT260" s="226" t="s">
        <v>215</v>
      </c>
      <c r="AU260" s="226" t="s">
        <v>83</v>
      </c>
      <c r="AY260" s="19" t="s">
        <v>213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81</v>
      </c>
      <c r="BK260" s="227">
        <f>ROUND(I260*H260,2)</f>
        <v>0</v>
      </c>
      <c r="BL260" s="19" t="s">
        <v>309</v>
      </c>
      <c r="BM260" s="226" t="s">
        <v>5006</v>
      </c>
    </row>
    <row r="261" s="2" customFormat="1" ht="21.75" customHeight="1">
      <c r="A261" s="40"/>
      <c r="B261" s="41"/>
      <c r="C261" s="215" t="s">
        <v>857</v>
      </c>
      <c r="D261" s="215" t="s">
        <v>215</v>
      </c>
      <c r="E261" s="216" t="s">
        <v>5007</v>
      </c>
      <c r="F261" s="217" t="s">
        <v>5008</v>
      </c>
      <c r="G261" s="218" t="s">
        <v>4066</v>
      </c>
      <c r="H261" s="219">
        <v>1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45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309</v>
      </c>
      <c r="AT261" s="226" t="s">
        <v>215</v>
      </c>
      <c r="AU261" s="226" t="s">
        <v>83</v>
      </c>
      <c r="AY261" s="19" t="s">
        <v>213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81</v>
      </c>
      <c r="BK261" s="227">
        <f>ROUND(I261*H261,2)</f>
        <v>0</v>
      </c>
      <c r="BL261" s="19" t="s">
        <v>309</v>
      </c>
      <c r="BM261" s="226" t="s">
        <v>5009</v>
      </c>
    </row>
    <row r="262" s="2" customFormat="1" ht="16.5" customHeight="1">
      <c r="A262" s="40"/>
      <c r="B262" s="41"/>
      <c r="C262" s="215" t="s">
        <v>864</v>
      </c>
      <c r="D262" s="215" t="s">
        <v>215</v>
      </c>
      <c r="E262" s="216" t="s">
        <v>5010</v>
      </c>
      <c r="F262" s="217" t="s">
        <v>5011</v>
      </c>
      <c r="G262" s="218" t="s">
        <v>4066</v>
      </c>
      <c r="H262" s="219">
        <v>14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45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309</v>
      </c>
      <c r="AT262" s="226" t="s">
        <v>215</v>
      </c>
      <c r="AU262" s="226" t="s">
        <v>83</v>
      </c>
      <c r="AY262" s="19" t="s">
        <v>213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81</v>
      </c>
      <c r="BK262" s="227">
        <f>ROUND(I262*H262,2)</f>
        <v>0</v>
      </c>
      <c r="BL262" s="19" t="s">
        <v>309</v>
      </c>
      <c r="BM262" s="226" t="s">
        <v>5012</v>
      </c>
    </row>
    <row r="263" s="2" customFormat="1" ht="21.75" customHeight="1">
      <c r="A263" s="40"/>
      <c r="B263" s="41"/>
      <c r="C263" s="215" t="s">
        <v>871</v>
      </c>
      <c r="D263" s="215" t="s">
        <v>215</v>
      </c>
      <c r="E263" s="216" t="s">
        <v>5013</v>
      </c>
      <c r="F263" s="217" t="s">
        <v>5014</v>
      </c>
      <c r="G263" s="218" t="s">
        <v>4066</v>
      </c>
      <c r="H263" s="219">
        <v>12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45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309</v>
      </c>
      <c r="AT263" s="226" t="s">
        <v>215</v>
      </c>
      <c r="AU263" s="226" t="s">
        <v>83</v>
      </c>
      <c r="AY263" s="19" t="s">
        <v>213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81</v>
      </c>
      <c r="BK263" s="227">
        <f>ROUND(I263*H263,2)</f>
        <v>0</v>
      </c>
      <c r="BL263" s="19" t="s">
        <v>309</v>
      </c>
      <c r="BM263" s="226" t="s">
        <v>5015</v>
      </c>
    </row>
    <row r="264" s="2" customFormat="1" ht="16.5" customHeight="1">
      <c r="A264" s="40"/>
      <c r="B264" s="41"/>
      <c r="C264" s="215" t="s">
        <v>878</v>
      </c>
      <c r="D264" s="215" t="s">
        <v>215</v>
      </c>
      <c r="E264" s="216" t="s">
        <v>5016</v>
      </c>
      <c r="F264" s="217" t="s">
        <v>5017</v>
      </c>
      <c r="G264" s="218" t="s">
        <v>4066</v>
      </c>
      <c r="H264" s="219">
        <v>26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45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309</v>
      </c>
      <c r="AT264" s="226" t="s">
        <v>215</v>
      </c>
      <c r="AU264" s="226" t="s">
        <v>83</v>
      </c>
      <c r="AY264" s="19" t="s">
        <v>213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81</v>
      </c>
      <c r="BK264" s="227">
        <f>ROUND(I264*H264,2)</f>
        <v>0</v>
      </c>
      <c r="BL264" s="19" t="s">
        <v>309</v>
      </c>
      <c r="BM264" s="226" t="s">
        <v>5018</v>
      </c>
    </row>
    <row r="265" s="2" customFormat="1" ht="16.5" customHeight="1">
      <c r="A265" s="40"/>
      <c r="B265" s="41"/>
      <c r="C265" s="215" t="s">
        <v>889</v>
      </c>
      <c r="D265" s="215" t="s">
        <v>215</v>
      </c>
      <c r="E265" s="216" t="s">
        <v>5019</v>
      </c>
      <c r="F265" s="217" t="s">
        <v>5020</v>
      </c>
      <c r="G265" s="218" t="s">
        <v>4066</v>
      </c>
      <c r="H265" s="219">
        <v>1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45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309</v>
      </c>
      <c r="AT265" s="226" t="s">
        <v>215</v>
      </c>
      <c r="AU265" s="226" t="s">
        <v>83</v>
      </c>
      <c r="AY265" s="19" t="s">
        <v>213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81</v>
      </c>
      <c r="BK265" s="227">
        <f>ROUND(I265*H265,2)</f>
        <v>0</v>
      </c>
      <c r="BL265" s="19" t="s">
        <v>309</v>
      </c>
      <c r="BM265" s="226" t="s">
        <v>5021</v>
      </c>
    </row>
    <row r="266" s="2" customFormat="1" ht="16.5" customHeight="1">
      <c r="A266" s="40"/>
      <c r="B266" s="41"/>
      <c r="C266" s="215" t="s">
        <v>894</v>
      </c>
      <c r="D266" s="215" t="s">
        <v>215</v>
      </c>
      <c r="E266" s="216" t="s">
        <v>5022</v>
      </c>
      <c r="F266" s="217" t="s">
        <v>5023</v>
      </c>
      <c r="G266" s="218" t="s">
        <v>19</v>
      </c>
      <c r="H266" s="219">
        <v>1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45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309</v>
      </c>
      <c r="AT266" s="226" t="s">
        <v>215</v>
      </c>
      <c r="AU266" s="226" t="s">
        <v>83</v>
      </c>
      <c r="AY266" s="19" t="s">
        <v>213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81</v>
      </c>
      <c r="BK266" s="227">
        <f>ROUND(I266*H266,2)</f>
        <v>0</v>
      </c>
      <c r="BL266" s="19" t="s">
        <v>309</v>
      </c>
      <c r="BM266" s="226" t="s">
        <v>5024</v>
      </c>
    </row>
    <row r="267" s="2" customFormat="1" ht="16.5" customHeight="1">
      <c r="A267" s="40"/>
      <c r="B267" s="41"/>
      <c r="C267" s="215" t="s">
        <v>900</v>
      </c>
      <c r="D267" s="215" t="s">
        <v>215</v>
      </c>
      <c r="E267" s="216" t="s">
        <v>5025</v>
      </c>
      <c r="F267" s="217" t="s">
        <v>5026</v>
      </c>
      <c r="G267" s="218" t="s">
        <v>4066</v>
      </c>
      <c r="H267" s="219">
        <v>1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45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309</v>
      </c>
      <c r="AT267" s="226" t="s">
        <v>215</v>
      </c>
      <c r="AU267" s="226" t="s">
        <v>83</v>
      </c>
      <c r="AY267" s="19" t="s">
        <v>213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81</v>
      </c>
      <c r="BK267" s="227">
        <f>ROUND(I267*H267,2)</f>
        <v>0</v>
      </c>
      <c r="BL267" s="19" t="s">
        <v>309</v>
      </c>
      <c r="BM267" s="226" t="s">
        <v>5027</v>
      </c>
    </row>
    <row r="268" s="2" customFormat="1" ht="16.5" customHeight="1">
      <c r="A268" s="40"/>
      <c r="B268" s="41"/>
      <c r="C268" s="215" t="s">
        <v>908</v>
      </c>
      <c r="D268" s="215" t="s">
        <v>215</v>
      </c>
      <c r="E268" s="216" t="s">
        <v>5028</v>
      </c>
      <c r="F268" s="217" t="s">
        <v>5029</v>
      </c>
      <c r="G268" s="218" t="s">
        <v>4840</v>
      </c>
      <c r="H268" s="219">
        <v>1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45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309</v>
      </c>
      <c r="AT268" s="226" t="s">
        <v>215</v>
      </c>
      <c r="AU268" s="226" t="s">
        <v>83</v>
      </c>
      <c r="AY268" s="19" t="s">
        <v>213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81</v>
      </c>
      <c r="BK268" s="227">
        <f>ROUND(I268*H268,2)</f>
        <v>0</v>
      </c>
      <c r="BL268" s="19" t="s">
        <v>309</v>
      </c>
      <c r="BM268" s="226" t="s">
        <v>5030</v>
      </c>
    </row>
    <row r="269" s="12" customFormat="1" ht="22.8" customHeight="1">
      <c r="A269" s="12"/>
      <c r="B269" s="199"/>
      <c r="C269" s="200"/>
      <c r="D269" s="201" t="s">
        <v>73</v>
      </c>
      <c r="E269" s="213" t="s">
        <v>4702</v>
      </c>
      <c r="F269" s="213" t="s">
        <v>4703</v>
      </c>
      <c r="G269" s="200"/>
      <c r="H269" s="200"/>
      <c r="I269" s="203"/>
      <c r="J269" s="214">
        <f>BK269</f>
        <v>0</v>
      </c>
      <c r="K269" s="200"/>
      <c r="L269" s="205"/>
      <c r="M269" s="206"/>
      <c r="N269" s="207"/>
      <c r="O269" s="207"/>
      <c r="P269" s="208">
        <f>SUM(P270:P274)</f>
        <v>0</v>
      </c>
      <c r="Q269" s="207"/>
      <c r="R269" s="208">
        <f>SUM(R270:R274)</f>
        <v>0</v>
      </c>
      <c r="S269" s="207"/>
      <c r="T269" s="209">
        <f>SUM(T270:T274)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0" t="s">
        <v>81</v>
      </c>
      <c r="AT269" s="211" t="s">
        <v>73</v>
      </c>
      <c r="AU269" s="211" t="s">
        <v>81</v>
      </c>
      <c r="AY269" s="210" t="s">
        <v>213</v>
      </c>
      <c r="BK269" s="212">
        <f>SUM(BK270:BK274)</f>
        <v>0</v>
      </c>
    </row>
    <row r="270" s="2" customFormat="1" ht="16.5" customHeight="1">
      <c r="A270" s="40"/>
      <c r="B270" s="41"/>
      <c r="C270" s="215" t="s">
        <v>915</v>
      </c>
      <c r="D270" s="215" t="s">
        <v>215</v>
      </c>
      <c r="E270" s="216" t="s">
        <v>5031</v>
      </c>
      <c r="F270" s="217" t="s">
        <v>5032</v>
      </c>
      <c r="G270" s="218" t="s">
        <v>338</v>
      </c>
      <c r="H270" s="219">
        <v>720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45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309</v>
      </c>
      <c r="AT270" s="226" t="s">
        <v>215</v>
      </c>
      <c r="AU270" s="226" t="s">
        <v>83</v>
      </c>
      <c r="AY270" s="19" t="s">
        <v>213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81</v>
      </c>
      <c r="BK270" s="227">
        <f>ROUND(I270*H270,2)</f>
        <v>0</v>
      </c>
      <c r="BL270" s="19" t="s">
        <v>309</v>
      </c>
      <c r="BM270" s="226" t="s">
        <v>5033</v>
      </c>
    </row>
    <row r="271" s="2" customFormat="1" ht="16.5" customHeight="1">
      <c r="A271" s="40"/>
      <c r="B271" s="41"/>
      <c r="C271" s="215" t="s">
        <v>927</v>
      </c>
      <c r="D271" s="215" t="s">
        <v>215</v>
      </c>
      <c r="E271" s="216" t="s">
        <v>5034</v>
      </c>
      <c r="F271" s="217" t="s">
        <v>4981</v>
      </c>
      <c r="G271" s="218" t="s">
        <v>338</v>
      </c>
      <c r="H271" s="219">
        <v>40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45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309</v>
      </c>
      <c r="AT271" s="226" t="s">
        <v>215</v>
      </c>
      <c r="AU271" s="226" t="s">
        <v>83</v>
      </c>
      <c r="AY271" s="19" t="s">
        <v>213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81</v>
      </c>
      <c r="BK271" s="227">
        <f>ROUND(I271*H271,2)</f>
        <v>0</v>
      </c>
      <c r="BL271" s="19" t="s">
        <v>309</v>
      </c>
      <c r="BM271" s="226" t="s">
        <v>5035</v>
      </c>
    </row>
    <row r="272" s="2" customFormat="1" ht="16.5" customHeight="1">
      <c r="A272" s="40"/>
      <c r="B272" s="41"/>
      <c r="C272" s="215" t="s">
        <v>933</v>
      </c>
      <c r="D272" s="215" t="s">
        <v>215</v>
      </c>
      <c r="E272" s="216" t="s">
        <v>5036</v>
      </c>
      <c r="F272" s="217" t="s">
        <v>4711</v>
      </c>
      <c r="G272" s="218" t="s">
        <v>338</v>
      </c>
      <c r="H272" s="219">
        <v>50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45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309</v>
      </c>
      <c r="AT272" s="226" t="s">
        <v>215</v>
      </c>
      <c r="AU272" s="226" t="s">
        <v>83</v>
      </c>
      <c r="AY272" s="19" t="s">
        <v>213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81</v>
      </c>
      <c r="BK272" s="227">
        <f>ROUND(I272*H272,2)</f>
        <v>0</v>
      </c>
      <c r="BL272" s="19" t="s">
        <v>309</v>
      </c>
      <c r="BM272" s="226" t="s">
        <v>5037</v>
      </c>
    </row>
    <row r="273" s="2" customFormat="1" ht="16.5" customHeight="1">
      <c r="A273" s="40"/>
      <c r="B273" s="41"/>
      <c r="C273" s="215" t="s">
        <v>941</v>
      </c>
      <c r="D273" s="215" t="s">
        <v>215</v>
      </c>
      <c r="E273" s="216" t="s">
        <v>5038</v>
      </c>
      <c r="F273" s="217" t="s">
        <v>4720</v>
      </c>
      <c r="G273" s="218" t="s">
        <v>4066</v>
      </c>
      <c r="H273" s="219">
        <v>1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45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309</v>
      </c>
      <c r="AT273" s="226" t="s">
        <v>215</v>
      </c>
      <c r="AU273" s="226" t="s">
        <v>83</v>
      </c>
      <c r="AY273" s="19" t="s">
        <v>213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81</v>
      </c>
      <c r="BK273" s="227">
        <f>ROUND(I273*H273,2)</f>
        <v>0</v>
      </c>
      <c r="BL273" s="19" t="s">
        <v>309</v>
      </c>
      <c r="BM273" s="226" t="s">
        <v>5039</v>
      </c>
    </row>
    <row r="274" s="2" customFormat="1" ht="16.5" customHeight="1">
      <c r="A274" s="40"/>
      <c r="B274" s="41"/>
      <c r="C274" s="215" t="s">
        <v>946</v>
      </c>
      <c r="D274" s="215" t="s">
        <v>215</v>
      </c>
      <c r="E274" s="216" t="s">
        <v>5040</v>
      </c>
      <c r="F274" s="217" t="s">
        <v>4723</v>
      </c>
      <c r="G274" s="218" t="s">
        <v>4066</v>
      </c>
      <c r="H274" s="219">
        <v>1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45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309</v>
      </c>
      <c r="AT274" s="226" t="s">
        <v>215</v>
      </c>
      <c r="AU274" s="226" t="s">
        <v>83</v>
      </c>
      <c r="AY274" s="19" t="s">
        <v>213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81</v>
      </c>
      <c r="BK274" s="227">
        <f>ROUND(I274*H274,2)</f>
        <v>0</v>
      </c>
      <c r="BL274" s="19" t="s">
        <v>309</v>
      </c>
      <c r="BM274" s="226" t="s">
        <v>5041</v>
      </c>
    </row>
    <row r="275" s="12" customFormat="1" ht="22.8" customHeight="1">
      <c r="A275" s="12"/>
      <c r="B275" s="199"/>
      <c r="C275" s="200"/>
      <c r="D275" s="201" t="s">
        <v>73</v>
      </c>
      <c r="E275" s="213" t="s">
        <v>4918</v>
      </c>
      <c r="F275" s="213" t="s">
        <v>4726</v>
      </c>
      <c r="G275" s="200"/>
      <c r="H275" s="200"/>
      <c r="I275" s="203"/>
      <c r="J275" s="214">
        <f>BK275</f>
        <v>0</v>
      </c>
      <c r="K275" s="200"/>
      <c r="L275" s="205"/>
      <c r="M275" s="206"/>
      <c r="N275" s="207"/>
      <c r="O275" s="207"/>
      <c r="P275" s="208">
        <f>SUM(P276:P278)</f>
        <v>0</v>
      </c>
      <c r="Q275" s="207"/>
      <c r="R275" s="208">
        <f>SUM(R276:R278)</f>
        <v>0</v>
      </c>
      <c r="S275" s="207"/>
      <c r="T275" s="209">
        <f>SUM(T276:T278)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0" t="s">
        <v>81</v>
      </c>
      <c r="AT275" s="211" t="s">
        <v>73</v>
      </c>
      <c r="AU275" s="211" t="s">
        <v>81</v>
      </c>
      <c r="AY275" s="210" t="s">
        <v>213</v>
      </c>
      <c r="BK275" s="212">
        <f>SUM(BK276:BK278)</f>
        <v>0</v>
      </c>
    </row>
    <row r="276" s="2" customFormat="1" ht="16.5" customHeight="1">
      <c r="A276" s="40"/>
      <c r="B276" s="41"/>
      <c r="C276" s="215" t="s">
        <v>952</v>
      </c>
      <c r="D276" s="215" t="s">
        <v>215</v>
      </c>
      <c r="E276" s="216" t="s">
        <v>5042</v>
      </c>
      <c r="F276" s="217" t="s">
        <v>5043</v>
      </c>
      <c r="G276" s="218" t="s">
        <v>4732</v>
      </c>
      <c r="H276" s="219">
        <v>4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45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309</v>
      </c>
      <c r="AT276" s="226" t="s">
        <v>215</v>
      </c>
      <c r="AU276" s="226" t="s">
        <v>83</v>
      </c>
      <c r="AY276" s="19" t="s">
        <v>213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81</v>
      </c>
      <c r="BK276" s="227">
        <f>ROUND(I276*H276,2)</f>
        <v>0</v>
      </c>
      <c r="BL276" s="19" t="s">
        <v>309</v>
      </c>
      <c r="BM276" s="226" t="s">
        <v>5044</v>
      </c>
    </row>
    <row r="277" s="2" customFormat="1" ht="16.5" customHeight="1">
      <c r="A277" s="40"/>
      <c r="B277" s="41"/>
      <c r="C277" s="215" t="s">
        <v>961</v>
      </c>
      <c r="D277" s="215" t="s">
        <v>215</v>
      </c>
      <c r="E277" s="216" t="s">
        <v>4993</v>
      </c>
      <c r="F277" s="217" t="s">
        <v>4792</v>
      </c>
      <c r="G277" s="218" t="s">
        <v>4732</v>
      </c>
      <c r="H277" s="219">
        <v>8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45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309</v>
      </c>
      <c r="AT277" s="226" t="s">
        <v>215</v>
      </c>
      <c r="AU277" s="226" t="s">
        <v>83</v>
      </c>
      <c r="AY277" s="19" t="s">
        <v>213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81</v>
      </c>
      <c r="BK277" s="227">
        <f>ROUND(I277*H277,2)</f>
        <v>0</v>
      </c>
      <c r="BL277" s="19" t="s">
        <v>309</v>
      </c>
      <c r="BM277" s="226" t="s">
        <v>5045</v>
      </c>
    </row>
    <row r="278" s="2" customFormat="1" ht="16.5" customHeight="1">
      <c r="A278" s="40"/>
      <c r="B278" s="41"/>
      <c r="C278" s="215" t="s">
        <v>972</v>
      </c>
      <c r="D278" s="215" t="s">
        <v>215</v>
      </c>
      <c r="E278" s="216" t="s">
        <v>5046</v>
      </c>
      <c r="F278" s="217" t="s">
        <v>4924</v>
      </c>
      <c r="G278" s="218" t="s">
        <v>4732</v>
      </c>
      <c r="H278" s="219">
        <v>24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45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309</v>
      </c>
      <c r="AT278" s="226" t="s">
        <v>215</v>
      </c>
      <c r="AU278" s="226" t="s">
        <v>83</v>
      </c>
      <c r="AY278" s="19" t="s">
        <v>213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81</v>
      </c>
      <c r="BK278" s="227">
        <f>ROUND(I278*H278,2)</f>
        <v>0</v>
      </c>
      <c r="BL278" s="19" t="s">
        <v>309</v>
      </c>
      <c r="BM278" s="226" t="s">
        <v>5047</v>
      </c>
    </row>
    <row r="279" s="12" customFormat="1" ht="25.92" customHeight="1">
      <c r="A279" s="12"/>
      <c r="B279" s="199"/>
      <c r="C279" s="200"/>
      <c r="D279" s="201" t="s">
        <v>73</v>
      </c>
      <c r="E279" s="202" t="s">
        <v>5048</v>
      </c>
      <c r="F279" s="202" t="s">
        <v>5049</v>
      </c>
      <c r="G279" s="200"/>
      <c r="H279" s="200"/>
      <c r="I279" s="203"/>
      <c r="J279" s="204">
        <f>BK279</f>
        <v>0</v>
      </c>
      <c r="K279" s="200"/>
      <c r="L279" s="205"/>
      <c r="M279" s="206"/>
      <c r="N279" s="207"/>
      <c r="O279" s="207"/>
      <c r="P279" s="208">
        <f>P280+P283</f>
        <v>0</v>
      </c>
      <c r="Q279" s="207"/>
      <c r="R279" s="208">
        <f>R280+R283</f>
        <v>0</v>
      </c>
      <c r="S279" s="207"/>
      <c r="T279" s="209">
        <f>T280+T283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0" t="s">
        <v>81</v>
      </c>
      <c r="AT279" s="211" t="s">
        <v>73</v>
      </c>
      <c r="AU279" s="211" t="s">
        <v>74</v>
      </c>
      <c r="AY279" s="210" t="s">
        <v>213</v>
      </c>
      <c r="BK279" s="212">
        <f>BK280+BK283</f>
        <v>0</v>
      </c>
    </row>
    <row r="280" s="12" customFormat="1" ht="22.8" customHeight="1">
      <c r="A280" s="12"/>
      <c r="B280" s="199"/>
      <c r="C280" s="200"/>
      <c r="D280" s="201" t="s">
        <v>73</v>
      </c>
      <c r="E280" s="213" t="s">
        <v>5050</v>
      </c>
      <c r="F280" s="213" t="s">
        <v>5051</v>
      </c>
      <c r="G280" s="200"/>
      <c r="H280" s="200"/>
      <c r="I280" s="203"/>
      <c r="J280" s="214">
        <f>BK280</f>
        <v>0</v>
      </c>
      <c r="K280" s="200"/>
      <c r="L280" s="205"/>
      <c r="M280" s="206"/>
      <c r="N280" s="207"/>
      <c r="O280" s="207"/>
      <c r="P280" s="208">
        <f>SUM(P281:P282)</f>
        <v>0</v>
      </c>
      <c r="Q280" s="207"/>
      <c r="R280" s="208">
        <f>SUM(R281:R282)</f>
        <v>0</v>
      </c>
      <c r="S280" s="207"/>
      <c r="T280" s="209">
        <f>SUM(T281:T282)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0" t="s">
        <v>81</v>
      </c>
      <c r="AT280" s="211" t="s">
        <v>73</v>
      </c>
      <c r="AU280" s="211" t="s">
        <v>81</v>
      </c>
      <c r="AY280" s="210" t="s">
        <v>213</v>
      </c>
      <c r="BK280" s="212">
        <f>SUM(BK281:BK282)</f>
        <v>0</v>
      </c>
    </row>
    <row r="281" s="2" customFormat="1">
      <c r="A281" s="40"/>
      <c r="B281" s="41"/>
      <c r="C281" s="215" t="s">
        <v>977</v>
      </c>
      <c r="D281" s="215" t="s">
        <v>215</v>
      </c>
      <c r="E281" s="216" t="s">
        <v>5052</v>
      </c>
      <c r="F281" s="217" t="s">
        <v>5053</v>
      </c>
      <c r="G281" s="218" t="s">
        <v>4066</v>
      </c>
      <c r="H281" s="219">
        <v>25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45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309</v>
      </c>
      <c r="AT281" s="226" t="s">
        <v>215</v>
      </c>
      <c r="AU281" s="226" t="s">
        <v>83</v>
      </c>
      <c r="AY281" s="19" t="s">
        <v>213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81</v>
      </c>
      <c r="BK281" s="227">
        <f>ROUND(I281*H281,2)</f>
        <v>0</v>
      </c>
      <c r="BL281" s="19" t="s">
        <v>309</v>
      </c>
      <c r="BM281" s="226" t="s">
        <v>5054</v>
      </c>
    </row>
    <row r="282" s="2" customFormat="1">
      <c r="A282" s="40"/>
      <c r="B282" s="41"/>
      <c r="C282" s="215" t="s">
        <v>983</v>
      </c>
      <c r="D282" s="215" t="s">
        <v>215</v>
      </c>
      <c r="E282" s="216" t="s">
        <v>5055</v>
      </c>
      <c r="F282" s="217" t="s">
        <v>5056</v>
      </c>
      <c r="G282" s="218" t="s">
        <v>4066</v>
      </c>
      <c r="H282" s="219">
        <v>7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45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309</v>
      </c>
      <c r="AT282" s="226" t="s">
        <v>215</v>
      </c>
      <c r="AU282" s="226" t="s">
        <v>83</v>
      </c>
      <c r="AY282" s="19" t="s">
        <v>213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81</v>
      </c>
      <c r="BK282" s="227">
        <f>ROUND(I282*H282,2)</f>
        <v>0</v>
      </c>
      <c r="BL282" s="19" t="s">
        <v>309</v>
      </c>
      <c r="BM282" s="226" t="s">
        <v>5057</v>
      </c>
    </row>
    <row r="283" s="12" customFormat="1" ht="22.8" customHeight="1">
      <c r="A283" s="12"/>
      <c r="B283" s="199"/>
      <c r="C283" s="200"/>
      <c r="D283" s="201" t="s">
        <v>73</v>
      </c>
      <c r="E283" s="213" t="s">
        <v>4918</v>
      </c>
      <c r="F283" s="213" t="s">
        <v>4726</v>
      </c>
      <c r="G283" s="200"/>
      <c r="H283" s="200"/>
      <c r="I283" s="203"/>
      <c r="J283" s="214">
        <f>BK283</f>
        <v>0</v>
      </c>
      <c r="K283" s="200"/>
      <c r="L283" s="205"/>
      <c r="M283" s="206"/>
      <c r="N283" s="207"/>
      <c r="O283" s="207"/>
      <c r="P283" s="208">
        <f>SUM(P284:P285)</f>
        <v>0</v>
      </c>
      <c r="Q283" s="207"/>
      <c r="R283" s="208">
        <f>SUM(R284:R285)</f>
        <v>0</v>
      </c>
      <c r="S283" s="207"/>
      <c r="T283" s="209">
        <f>SUM(T284:T285)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0" t="s">
        <v>81</v>
      </c>
      <c r="AT283" s="211" t="s">
        <v>73</v>
      </c>
      <c r="AU283" s="211" t="s">
        <v>81</v>
      </c>
      <c r="AY283" s="210" t="s">
        <v>213</v>
      </c>
      <c r="BK283" s="212">
        <f>SUM(BK284:BK285)</f>
        <v>0</v>
      </c>
    </row>
    <row r="284" s="2" customFormat="1" ht="16.5" customHeight="1">
      <c r="A284" s="40"/>
      <c r="B284" s="41"/>
      <c r="C284" s="215" t="s">
        <v>989</v>
      </c>
      <c r="D284" s="215" t="s">
        <v>215</v>
      </c>
      <c r="E284" s="216" t="s">
        <v>5058</v>
      </c>
      <c r="F284" s="217" t="s">
        <v>4792</v>
      </c>
      <c r="G284" s="218" t="s">
        <v>4732</v>
      </c>
      <c r="H284" s="219">
        <v>2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45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309</v>
      </c>
      <c r="AT284" s="226" t="s">
        <v>215</v>
      </c>
      <c r="AU284" s="226" t="s">
        <v>83</v>
      </c>
      <c r="AY284" s="19" t="s">
        <v>213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81</v>
      </c>
      <c r="BK284" s="227">
        <f>ROUND(I284*H284,2)</f>
        <v>0</v>
      </c>
      <c r="BL284" s="19" t="s">
        <v>309</v>
      </c>
      <c r="BM284" s="226" t="s">
        <v>5059</v>
      </c>
    </row>
    <row r="285" s="2" customFormat="1" ht="16.5" customHeight="1">
      <c r="A285" s="40"/>
      <c r="B285" s="41"/>
      <c r="C285" s="215" t="s">
        <v>995</v>
      </c>
      <c r="D285" s="215" t="s">
        <v>215</v>
      </c>
      <c r="E285" s="216" t="s">
        <v>5060</v>
      </c>
      <c r="F285" s="217" t="s">
        <v>4735</v>
      </c>
      <c r="G285" s="218" t="s">
        <v>4732</v>
      </c>
      <c r="H285" s="219">
        <v>6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45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309</v>
      </c>
      <c r="AT285" s="226" t="s">
        <v>215</v>
      </c>
      <c r="AU285" s="226" t="s">
        <v>83</v>
      </c>
      <c r="AY285" s="19" t="s">
        <v>213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81</v>
      </c>
      <c r="BK285" s="227">
        <f>ROUND(I285*H285,2)</f>
        <v>0</v>
      </c>
      <c r="BL285" s="19" t="s">
        <v>309</v>
      </c>
      <c r="BM285" s="226" t="s">
        <v>5061</v>
      </c>
    </row>
    <row r="286" s="12" customFormat="1" ht="25.92" customHeight="1">
      <c r="A286" s="12"/>
      <c r="B286" s="199"/>
      <c r="C286" s="200"/>
      <c r="D286" s="201" t="s">
        <v>73</v>
      </c>
      <c r="E286" s="202" t="s">
        <v>5062</v>
      </c>
      <c r="F286" s="202" t="s">
        <v>5063</v>
      </c>
      <c r="G286" s="200"/>
      <c r="H286" s="200"/>
      <c r="I286" s="203"/>
      <c r="J286" s="204">
        <f>BK286</f>
        <v>0</v>
      </c>
      <c r="K286" s="200"/>
      <c r="L286" s="205"/>
      <c r="M286" s="206"/>
      <c r="N286" s="207"/>
      <c r="O286" s="207"/>
      <c r="P286" s="208">
        <f>P287+P296</f>
        <v>0</v>
      </c>
      <c r="Q286" s="207"/>
      <c r="R286" s="208">
        <f>R287+R296</f>
        <v>0</v>
      </c>
      <c r="S286" s="207"/>
      <c r="T286" s="209">
        <f>T287+T296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0" t="s">
        <v>81</v>
      </c>
      <c r="AT286" s="211" t="s">
        <v>73</v>
      </c>
      <c r="AU286" s="211" t="s">
        <v>74</v>
      </c>
      <c r="AY286" s="210" t="s">
        <v>213</v>
      </c>
      <c r="BK286" s="212">
        <f>BK287+BK296</f>
        <v>0</v>
      </c>
    </row>
    <row r="287" s="12" customFormat="1" ht="22.8" customHeight="1">
      <c r="A287" s="12"/>
      <c r="B287" s="199"/>
      <c r="C287" s="200"/>
      <c r="D287" s="201" t="s">
        <v>73</v>
      </c>
      <c r="E287" s="213" t="s">
        <v>5064</v>
      </c>
      <c r="F287" s="213" t="s">
        <v>5065</v>
      </c>
      <c r="G287" s="200"/>
      <c r="H287" s="200"/>
      <c r="I287" s="203"/>
      <c r="J287" s="214">
        <f>BK287</f>
        <v>0</v>
      </c>
      <c r="K287" s="200"/>
      <c r="L287" s="205"/>
      <c r="M287" s="206"/>
      <c r="N287" s="207"/>
      <c r="O287" s="207"/>
      <c r="P287" s="208">
        <f>SUM(P288:P295)</f>
        <v>0</v>
      </c>
      <c r="Q287" s="207"/>
      <c r="R287" s="208">
        <f>SUM(R288:R295)</f>
        <v>0</v>
      </c>
      <c r="S287" s="207"/>
      <c r="T287" s="209">
        <f>SUM(T288:T295)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0" t="s">
        <v>81</v>
      </c>
      <c r="AT287" s="211" t="s">
        <v>73</v>
      </c>
      <c r="AU287" s="211" t="s">
        <v>81</v>
      </c>
      <c r="AY287" s="210" t="s">
        <v>213</v>
      </c>
      <c r="BK287" s="212">
        <f>SUM(BK288:BK295)</f>
        <v>0</v>
      </c>
    </row>
    <row r="288" s="2" customFormat="1">
      <c r="A288" s="40"/>
      <c r="B288" s="41"/>
      <c r="C288" s="215" t="s">
        <v>1000</v>
      </c>
      <c r="D288" s="215" t="s">
        <v>215</v>
      </c>
      <c r="E288" s="216" t="s">
        <v>5066</v>
      </c>
      <c r="F288" s="217" t="s">
        <v>5067</v>
      </c>
      <c r="G288" s="218" t="s">
        <v>4066</v>
      </c>
      <c r="H288" s="219">
        <v>1</v>
      </c>
      <c r="I288" s="220"/>
      <c r="J288" s="221">
        <f>ROUND(I288*H288,2)</f>
        <v>0</v>
      </c>
      <c r="K288" s="217" t="s">
        <v>19</v>
      </c>
      <c r="L288" s="46"/>
      <c r="M288" s="222" t="s">
        <v>19</v>
      </c>
      <c r="N288" s="223" t="s">
        <v>45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309</v>
      </c>
      <c r="AT288" s="226" t="s">
        <v>215</v>
      </c>
      <c r="AU288" s="226" t="s">
        <v>83</v>
      </c>
      <c r="AY288" s="19" t="s">
        <v>213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81</v>
      </c>
      <c r="BK288" s="227">
        <f>ROUND(I288*H288,2)</f>
        <v>0</v>
      </c>
      <c r="BL288" s="19" t="s">
        <v>309</v>
      </c>
      <c r="BM288" s="226" t="s">
        <v>5068</v>
      </c>
    </row>
    <row r="289" s="2" customFormat="1">
      <c r="A289" s="40"/>
      <c r="B289" s="41"/>
      <c r="C289" s="215" t="s">
        <v>1005</v>
      </c>
      <c r="D289" s="215" t="s">
        <v>215</v>
      </c>
      <c r="E289" s="216" t="s">
        <v>5069</v>
      </c>
      <c r="F289" s="217" t="s">
        <v>5070</v>
      </c>
      <c r="G289" s="218" t="s">
        <v>4066</v>
      </c>
      <c r="H289" s="219">
        <v>1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45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309</v>
      </c>
      <c r="AT289" s="226" t="s">
        <v>215</v>
      </c>
      <c r="AU289" s="226" t="s">
        <v>83</v>
      </c>
      <c r="AY289" s="19" t="s">
        <v>213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81</v>
      </c>
      <c r="BK289" s="227">
        <f>ROUND(I289*H289,2)</f>
        <v>0</v>
      </c>
      <c r="BL289" s="19" t="s">
        <v>309</v>
      </c>
      <c r="BM289" s="226" t="s">
        <v>5071</v>
      </c>
    </row>
    <row r="290" s="2" customFormat="1">
      <c r="A290" s="40"/>
      <c r="B290" s="41"/>
      <c r="C290" s="215" t="s">
        <v>1010</v>
      </c>
      <c r="D290" s="215" t="s">
        <v>215</v>
      </c>
      <c r="E290" s="216" t="s">
        <v>5072</v>
      </c>
      <c r="F290" s="217" t="s">
        <v>5073</v>
      </c>
      <c r="G290" s="218" t="s">
        <v>4066</v>
      </c>
      <c r="H290" s="219">
        <v>1</v>
      </c>
      <c r="I290" s="220"/>
      <c r="J290" s="221">
        <f>ROUND(I290*H290,2)</f>
        <v>0</v>
      </c>
      <c r="K290" s="217" t="s">
        <v>19</v>
      </c>
      <c r="L290" s="46"/>
      <c r="M290" s="222" t="s">
        <v>19</v>
      </c>
      <c r="N290" s="223" t="s">
        <v>45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309</v>
      </c>
      <c r="AT290" s="226" t="s">
        <v>215</v>
      </c>
      <c r="AU290" s="226" t="s">
        <v>83</v>
      </c>
      <c r="AY290" s="19" t="s">
        <v>213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81</v>
      </c>
      <c r="BK290" s="227">
        <f>ROUND(I290*H290,2)</f>
        <v>0</v>
      </c>
      <c r="BL290" s="19" t="s">
        <v>309</v>
      </c>
      <c r="BM290" s="226" t="s">
        <v>5074</v>
      </c>
    </row>
    <row r="291" s="2" customFormat="1" ht="16.5" customHeight="1">
      <c r="A291" s="40"/>
      <c r="B291" s="41"/>
      <c r="C291" s="215" t="s">
        <v>1016</v>
      </c>
      <c r="D291" s="215" t="s">
        <v>215</v>
      </c>
      <c r="E291" s="216" t="s">
        <v>5075</v>
      </c>
      <c r="F291" s="217" t="s">
        <v>5076</v>
      </c>
      <c r="G291" s="218" t="s">
        <v>4066</v>
      </c>
      <c r="H291" s="219">
        <v>2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45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309</v>
      </c>
      <c r="AT291" s="226" t="s">
        <v>215</v>
      </c>
      <c r="AU291" s="226" t="s">
        <v>83</v>
      </c>
      <c r="AY291" s="19" t="s">
        <v>213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81</v>
      </c>
      <c r="BK291" s="227">
        <f>ROUND(I291*H291,2)</f>
        <v>0</v>
      </c>
      <c r="BL291" s="19" t="s">
        <v>309</v>
      </c>
      <c r="BM291" s="226" t="s">
        <v>5077</v>
      </c>
    </row>
    <row r="292" s="2" customFormat="1" ht="33" customHeight="1">
      <c r="A292" s="40"/>
      <c r="B292" s="41"/>
      <c r="C292" s="215" t="s">
        <v>1021</v>
      </c>
      <c r="D292" s="215" t="s">
        <v>215</v>
      </c>
      <c r="E292" s="216" t="s">
        <v>5078</v>
      </c>
      <c r="F292" s="217" t="s">
        <v>5079</v>
      </c>
      <c r="G292" s="218" t="s">
        <v>4066</v>
      </c>
      <c r="H292" s="219">
        <v>1</v>
      </c>
      <c r="I292" s="220"/>
      <c r="J292" s="221">
        <f>ROUND(I292*H292,2)</f>
        <v>0</v>
      </c>
      <c r="K292" s="217" t="s">
        <v>19</v>
      </c>
      <c r="L292" s="46"/>
      <c r="M292" s="222" t="s">
        <v>19</v>
      </c>
      <c r="N292" s="223" t="s">
        <v>45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309</v>
      </c>
      <c r="AT292" s="226" t="s">
        <v>215</v>
      </c>
      <c r="AU292" s="226" t="s">
        <v>83</v>
      </c>
      <c r="AY292" s="19" t="s">
        <v>213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81</v>
      </c>
      <c r="BK292" s="227">
        <f>ROUND(I292*H292,2)</f>
        <v>0</v>
      </c>
      <c r="BL292" s="19" t="s">
        <v>309</v>
      </c>
      <c r="BM292" s="226" t="s">
        <v>5080</v>
      </c>
    </row>
    <row r="293" s="2" customFormat="1" ht="16.5" customHeight="1">
      <c r="A293" s="40"/>
      <c r="B293" s="41"/>
      <c r="C293" s="215" t="s">
        <v>1026</v>
      </c>
      <c r="D293" s="215" t="s">
        <v>215</v>
      </c>
      <c r="E293" s="216" t="s">
        <v>5081</v>
      </c>
      <c r="F293" s="217" t="s">
        <v>5082</v>
      </c>
      <c r="G293" s="218" t="s">
        <v>4066</v>
      </c>
      <c r="H293" s="219">
        <v>1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45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309</v>
      </c>
      <c r="AT293" s="226" t="s">
        <v>215</v>
      </c>
      <c r="AU293" s="226" t="s">
        <v>83</v>
      </c>
      <c r="AY293" s="19" t="s">
        <v>213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81</v>
      </c>
      <c r="BK293" s="227">
        <f>ROUND(I293*H293,2)</f>
        <v>0</v>
      </c>
      <c r="BL293" s="19" t="s">
        <v>309</v>
      </c>
      <c r="BM293" s="226" t="s">
        <v>5083</v>
      </c>
    </row>
    <row r="294" s="2" customFormat="1" ht="16.5" customHeight="1">
      <c r="A294" s="40"/>
      <c r="B294" s="41"/>
      <c r="C294" s="215" t="s">
        <v>1032</v>
      </c>
      <c r="D294" s="215" t="s">
        <v>215</v>
      </c>
      <c r="E294" s="216" t="s">
        <v>5084</v>
      </c>
      <c r="F294" s="217" t="s">
        <v>5085</v>
      </c>
      <c r="G294" s="218" t="s">
        <v>4066</v>
      </c>
      <c r="H294" s="219">
        <v>1</v>
      </c>
      <c r="I294" s="220"/>
      <c r="J294" s="221">
        <f>ROUND(I294*H294,2)</f>
        <v>0</v>
      </c>
      <c r="K294" s="217" t="s">
        <v>19</v>
      </c>
      <c r="L294" s="46"/>
      <c r="M294" s="222" t="s">
        <v>19</v>
      </c>
      <c r="N294" s="223" t="s">
        <v>45</v>
      </c>
      <c r="O294" s="86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309</v>
      </c>
      <c r="AT294" s="226" t="s">
        <v>215</v>
      </c>
      <c r="AU294" s="226" t="s">
        <v>83</v>
      </c>
      <c r="AY294" s="19" t="s">
        <v>213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81</v>
      </c>
      <c r="BK294" s="227">
        <f>ROUND(I294*H294,2)</f>
        <v>0</v>
      </c>
      <c r="BL294" s="19" t="s">
        <v>309</v>
      </c>
      <c r="BM294" s="226" t="s">
        <v>5086</v>
      </c>
    </row>
    <row r="295" s="2" customFormat="1" ht="16.5" customHeight="1">
      <c r="A295" s="40"/>
      <c r="B295" s="41"/>
      <c r="C295" s="215" t="s">
        <v>1037</v>
      </c>
      <c r="D295" s="215" t="s">
        <v>215</v>
      </c>
      <c r="E295" s="216" t="s">
        <v>5087</v>
      </c>
      <c r="F295" s="217" t="s">
        <v>4839</v>
      </c>
      <c r="G295" s="218" t="s">
        <v>4840</v>
      </c>
      <c r="H295" s="219">
        <v>1</v>
      </c>
      <c r="I295" s="220"/>
      <c r="J295" s="221">
        <f>ROUND(I295*H295,2)</f>
        <v>0</v>
      </c>
      <c r="K295" s="217" t="s">
        <v>19</v>
      </c>
      <c r="L295" s="46"/>
      <c r="M295" s="222" t="s">
        <v>19</v>
      </c>
      <c r="N295" s="223" t="s">
        <v>45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309</v>
      </c>
      <c r="AT295" s="226" t="s">
        <v>215</v>
      </c>
      <c r="AU295" s="226" t="s">
        <v>83</v>
      </c>
      <c r="AY295" s="19" t="s">
        <v>213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81</v>
      </c>
      <c r="BK295" s="227">
        <f>ROUND(I295*H295,2)</f>
        <v>0</v>
      </c>
      <c r="BL295" s="19" t="s">
        <v>309</v>
      </c>
      <c r="BM295" s="226" t="s">
        <v>5088</v>
      </c>
    </row>
    <row r="296" s="12" customFormat="1" ht="22.8" customHeight="1">
      <c r="A296" s="12"/>
      <c r="B296" s="199"/>
      <c r="C296" s="200"/>
      <c r="D296" s="201" t="s">
        <v>73</v>
      </c>
      <c r="E296" s="213" t="s">
        <v>4787</v>
      </c>
      <c r="F296" s="213" t="s">
        <v>4726</v>
      </c>
      <c r="G296" s="200"/>
      <c r="H296" s="200"/>
      <c r="I296" s="203"/>
      <c r="J296" s="214">
        <f>BK296</f>
        <v>0</v>
      </c>
      <c r="K296" s="200"/>
      <c r="L296" s="205"/>
      <c r="M296" s="206"/>
      <c r="N296" s="207"/>
      <c r="O296" s="207"/>
      <c r="P296" s="208">
        <f>SUM(P297:P298)</f>
        <v>0</v>
      </c>
      <c r="Q296" s="207"/>
      <c r="R296" s="208">
        <f>SUM(R297:R298)</f>
        <v>0</v>
      </c>
      <c r="S296" s="207"/>
      <c r="T296" s="209">
        <f>SUM(T297:T298)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0" t="s">
        <v>81</v>
      </c>
      <c r="AT296" s="211" t="s">
        <v>73</v>
      </c>
      <c r="AU296" s="211" t="s">
        <v>81</v>
      </c>
      <c r="AY296" s="210" t="s">
        <v>213</v>
      </c>
      <c r="BK296" s="212">
        <f>SUM(BK297:BK298)</f>
        <v>0</v>
      </c>
    </row>
    <row r="297" s="2" customFormat="1" ht="16.5" customHeight="1">
      <c r="A297" s="40"/>
      <c r="B297" s="41"/>
      <c r="C297" s="215" t="s">
        <v>1042</v>
      </c>
      <c r="D297" s="215" t="s">
        <v>215</v>
      </c>
      <c r="E297" s="216" t="s">
        <v>5058</v>
      </c>
      <c r="F297" s="217" t="s">
        <v>4792</v>
      </c>
      <c r="G297" s="218" t="s">
        <v>4732</v>
      </c>
      <c r="H297" s="219">
        <v>8</v>
      </c>
      <c r="I297" s="220"/>
      <c r="J297" s="221">
        <f>ROUND(I297*H297,2)</f>
        <v>0</v>
      </c>
      <c r="K297" s="217" t="s">
        <v>19</v>
      </c>
      <c r="L297" s="46"/>
      <c r="M297" s="222" t="s">
        <v>19</v>
      </c>
      <c r="N297" s="223" t="s">
        <v>45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309</v>
      </c>
      <c r="AT297" s="226" t="s">
        <v>215</v>
      </c>
      <c r="AU297" s="226" t="s">
        <v>83</v>
      </c>
      <c r="AY297" s="19" t="s">
        <v>213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81</v>
      </c>
      <c r="BK297" s="227">
        <f>ROUND(I297*H297,2)</f>
        <v>0</v>
      </c>
      <c r="BL297" s="19" t="s">
        <v>309</v>
      </c>
      <c r="BM297" s="226" t="s">
        <v>5089</v>
      </c>
    </row>
    <row r="298" s="2" customFormat="1" ht="16.5" customHeight="1">
      <c r="A298" s="40"/>
      <c r="B298" s="41"/>
      <c r="C298" s="215" t="s">
        <v>1047</v>
      </c>
      <c r="D298" s="215" t="s">
        <v>215</v>
      </c>
      <c r="E298" s="216" t="s">
        <v>5060</v>
      </c>
      <c r="F298" s="217" t="s">
        <v>4735</v>
      </c>
      <c r="G298" s="218" t="s">
        <v>4732</v>
      </c>
      <c r="H298" s="219">
        <v>24</v>
      </c>
      <c r="I298" s="220"/>
      <c r="J298" s="221">
        <f>ROUND(I298*H298,2)</f>
        <v>0</v>
      </c>
      <c r="K298" s="217" t="s">
        <v>19</v>
      </c>
      <c r="L298" s="46"/>
      <c r="M298" s="222" t="s">
        <v>19</v>
      </c>
      <c r="N298" s="223" t="s">
        <v>45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309</v>
      </c>
      <c r="AT298" s="226" t="s">
        <v>215</v>
      </c>
      <c r="AU298" s="226" t="s">
        <v>83</v>
      </c>
      <c r="AY298" s="19" t="s">
        <v>213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81</v>
      </c>
      <c r="BK298" s="227">
        <f>ROUND(I298*H298,2)</f>
        <v>0</v>
      </c>
      <c r="BL298" s="19" t="s">
        <v>309</v>
      </c>
      <c r="BM298" s="226" t="s">
        <v>5090</v>
      </c>
    </row>
    <row r="299" s="12" customFormat="1" ht="25.92" customHeight="1">
      <c r="A299" s="12"/>
      <c r="B299" s="199"/>
      <c r="C299" s="200"/>
      <c r="D299" s="201" t="s">
        <v>73</v>
      </c>
      <c r="E299" s="202" t="s">
        <v>5091</v>
      </c>
      <c r="F299" s="202" t="s">
        <v>5092</v>
      </c>
      <c r="G299" s="200"/>
      <c r="H299" s="200"/>
      <c r="I299" s="203"/>
      <c r="J299" s="204">
        <f>BK299</f>
        <v>0</v>
      </c>
      <c r="K299" s="200"/>
      <c r="L299" s="205"/>
      <c r="M299" s="206"/>
      <c r="N299" s="207"/>
      <c r="O299" s="207"/>
      <c r="P299" s="208">
        <f>SUM(P300:P338)</f>
        <v>0</v>
      </c>
      <c r="Q299" s="207"/>
      <c r="R299" s="208">
        <f>SUM(R300:R338)</f>
        <v>0</v>
      </c>
      <c r="S299" s="207"/>
      <c r="T299" s="209">
        <f>SUM(T300:T338)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0" t="s">
        <v>81</v>
      </c>
      <c r="AT299" s="211" t="s">
        <v>73</v>
      </c>
      <c r="AU299" s="211" t="s">
        <v>74</v>
      </c>
      <c r="AY299" s="210" t="s">
        <v>213</v>
      </c>
      <c r="BK299" s="212">
        <f>SUM(BK300:BK338)</f>
        <v>0</v>
      </c>
    </row>
    <row r="300" s="2" customFormat="1" ht="16.5" customHeight="1">
      <c r="A300" s="40"/>
      <c r="B300" s="41"/>
      <c r="C300" s="215" t="s">
        <v>1055</v>
      </c>
      <c r="D300" s="215" t="s">
        <v>215</v>
      </c>
      <c r="E300" s="216" t="s">
        <v>5093</v>
      </c>
      <c r="F300" s="217" t="s">
        <v>5094</v>
      </c>
      <c r="G300" s="218" t="s">
        <v>338</v>
      </c>
      <c r="H300" s="219">
        <v>420</v>
      </c>
      <c r="I300" s="220"/>
      <c r="J300" s="221">
        <f>ROUND(I300*H300,2)</f>
        <v>0</v>
      </c>
      <c r="K300" s="217" t="s">
        <v>19</v>
      </c>
      <c r="L300" s="46"/>
      <c r="M300" s="222" t="s">
        <v>19</v>
      </c>
      <c r="N300" s="223" t="s">
        <v>45</v>
      </c>
      <c r="O300" s="86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309</v>
      </c>
      <c r="AT300" s="226" t="s">
        <v>215</v>
      </c>
      <c r="AU300" s="226" t="s">
        <v>81</v>
      </c>
      <c r="AY300" s="19" t="s">
        <v>213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81</v>
      </c>
      <c r="BK300" s="227">
        <f>ROUND(I300*H300,2)</f>
        <v>0</v>
      </c>
      <c r="BL300" s="19" t="s">
        <v>309</v>
      </c>
      <c r="BM300" s="226" t="s">
        <v>5095</v>
      </c>
    </row>
    <row r="301" s="2" customFormat="1" ht="16.5" customHeight="1">
      <c r="A301" s="40"/>
      <c r="B301" s="41"/>
      <c r="C301" s="215" t="s">
        <v>1061</v>
      </c>
      <c r="D301" s="215" t="s">
        <v>215</v>
      </c>
      <c r="E301" s="216" t="s">
        <v>5096</v>
      </c>
      <c r="F301" s="217" t="s">
        <v>5097</v>
      </c>
      <c r="G301" s="218" t="s">
        <v>338</v>
      </c>
      <c r="H301" s="219">
        <v>440</v>
      </c>
      <c r="I301" s="220"/>
      <c r="J301" s="221">
        <f>ROUND(I301*H301,2)</f>
        <v>0</v>
      </c>
      <c r="K301" s="217" t="s">
        <v>19</v>
      </c>
      <c r="L301" s="46"/>
      <c r="M301" s="222" t="s">
        <v>19</v>
      </c>
      <c r="N301" s="223" t="s">
        <v>45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309</v>
      </c>
      <c r="AT301" s="226" t="s">
        <v>215</v>
      </c>
      <c r="AU301" s="226" t="s">
        <v>81</v>
      </c>
      <c r="AY301" s="19" t="s">
        <v>213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81</v>
      </c>
      <c r="BK301" s="227">
        <f>ROUND(I301*H301,2)</f>
        <v>0</v>
      </c>
      <c r="BL301" s="19" t="s">
        <v>309</v>
      </c>
      <c r="BM301" s="226" t="s">
        <v>5098</v>
      </c>
    </row>
    <row r="302" s="2" customFormat="1" ht="16.5" customHeight="1">
      <c r="A302" s="40"/>
      <c r="B302" s="41"/>
      <c r="C302" s="215" t="s">
        <v>1076</v>
      </c>
      <c r="D302" s="215" t="s">
        <v>215</v>
      </c>
      <c r="E302" s="216" t="s">
        <v>5099</v>
      </c>
      <c r="F302" s="217" t="s">
        <v>5100</v>
      </c>
      <c r="G302" s="218" t="s">
        <v>338</v>
      </c>
      <c r="H302" s="219">
        <v>240</v>
      </c>
      <c r="I302" s="220"/>
      <c r="J302" s="221">
        <f>ROUND(I302*H302,2)</f>
        <v>0</v>
      </c>
      <c r="K302" s="217" t="s">
        <v>19</v>
      </c>
      <c r="L302" s="46"/>
      <c r="M302" s="222" t="s">
        <v>19</v>
      </c>
      <c r="N302" s="223" t="s">
        <v>45</v>
      </c>
      <c r="O302" s="86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309</v>
      </c>
      <c r="AT302" s="226" t="s">
        <v>215</v>
      </c>
      <c r="AU302" s="226" t="s">
        <v>81</v>
      </c>
      <c r="AY302" s="19" t="s">
        <v>213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81</v>
      </c>
      <c r="BK302" s="227">
        <f>ROUND(I302*H302,2)</f>
        <v>0</v>
      </c>
      <c r="BL302" s="19" t="s">
        <v>309</v>
      </c>
      <c r="BM302" s="226" t="s">
        <v>5101</v>
      </c>
    </row>
    <row r="303" s="2" customFormat="1" ht="16.5" customHeight="1">
      <c r="A303" s="40"/>
      <c r="B303" s="41"/>
      <c r="C303" s="215" t="s">
        <v>1081</v>
      </c>
      <c r="D303" s="215" t="s">
        <v>215</v>
      </c>
      <c r="E303" s="216" t="s">
        <v>5102</v>
      </c>
      <c r="F303" s="217" t="s">
        <v>5103</v>
      </c>
      <c r="G303" s="218" t="s">
        <v>338</v>
      </c>
      <c r="H303" s="219">
        <v>180</v>
      </c>
      <c r="I303" s="220"/>
      <c r="J303" s="221">
        <f>ROUND(I303*H303,2)</f>
        <v>0</v>
      </c>
      <c r="K303" s="217" t="s">
        <v>19</v>
      </c>
      <c r="L303" s="46"/>
      <c r="M303" s="222" t="s">
        <v>19</v>
      </c>
      <c r="N303" s="223" t="s">
        <v>45</v>
      </c>
      <c r="O303" s="86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309</v>
      </c>
      <c r="AT303" s="226" t="s">
        <v>215</v>
      </c>
      <c r="AU303" s="226" t="s">
        <v>81</v>
      </c>
      <c r="AY303" s="19" t="s">
        <v>213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81</v>
      </c>
      <c r="BK303" s="227">
        <f>ROUND(I303*H303,2)</f>
        <v>0</v>
      </c>
      <c r="BL303" s="19" t="s">
        <v>309</v>
      </c>
      <c r="BM303" s="226" t="s">
        <v>5104</v>
      </c>
    </row>
    <row r="304" s="2" customFormat="1" ht="16.5" customHeight="1">
      <c r="A304" s="40"/>
      <c r="B304" s="41"/>
      <c r="C304" s="215" t="s">
        <v>1087</v>
      </c>
      <c r="D304" s="215" t="s">
        <v>215</v>
      </c>
      <c r="E304" s="216" t="s">
        <v>5105</v>
      </c>
      <c r="F304" s="217" t="s">
        <v>5106</v>
      </c>
      <c r="G304" s="218" t="s">
        <v>4066</v>
      </c>
      <c r="H304" s="219">
        <v>110</v>
      </c>
      <c r="I304" s="220"/>
      <c r="J304" s="221">
        <f>ROUND(I304*H304,2)</f>
        <v>0</v>
      </c>
      <c r="K304" s="217" t="s">
        <v>19</v>
      </c>
      <c r="L304" s="46"/>
      <c r="M304" s="222" t="s">
        <v>19</v>
      </c>
      <c r="N304" s="223" t="s">
        <v>45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309</v>
      </c>
      <c r="AT304" s="226" t="s">
        <v>215</v>
      </c>
      <c r="AU304" s="226" t="s">
        <v>81</v>
      </c>
      <c r="AY304" s="19" t="s">
        <v>213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81</v>
      </c>
      <c r="BK304" s="227">
        <f>ROUND(I304*H304,2)</f>
        <v>0</v>
      </c>
      <c r="BL304" s="19" t="s">
        <v>309</v>
      </c>
      <c r="BM304" s="226" t="s">
        <v>5107</v>
      </c>
    </row>
    <row r="305" s="2" customFormat="1" ht="16.5" customHeight="1">
      <c r="A305" s="40"/>
      <c r="B305" s="41"/>
      <c r="C305" s="215" t="s">
        <v>1092</v>
      </c>
      <c r="D305" s="215" t="s">
        <v>215</v>
      </c>
      <c r="E305" s="216" t="s">
        <v>5108</v>
      </c>
      <c r="F305" s="217" t="s">
        <v>5109</v>
      </c>
      <c r="G305" s="218" t="s">
        <v>4066</v>
      </c>
      <c r="H305" s="219">
        <v>40</v>
      </c>
      <c r="I305" s="220"/>
      <c r="J305" s="221">
        <f>ROUND(I305*H305,2)</f>
        <v>0</v>
      </c>
      <c r="K305" s="217" t="s">
        <v>19</v>
      </c>
      <c r="L305" s="46"/>
      <c r="M305" s="222" t="s">
        <v>19</v>
      </c>
      <c r="N305" s="223" t="s">
        <v>45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309</v>
      </c>
      <c r="AT305" s="226" t="s">
        <v>215</v>
      </c>
      <c r="AU305" s="226" t="s">
        <v>81</v>
      </c>
      <c r="AY305" s="19" t="s">
        <v>213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81</v>
      </c>
      <c r="BK305" s="227">
        <f>ROUND(I305*H305,2)</f>
        <v>0</v>
      </c>
      <c r="BL305" s="19" t="s">
        <v>309</v>
      </c>
      <c r="BM305" s="226" t="s">
        <v>5110</v>
      </c>
    </row>
    <row r="306" s="2" customFormat="1" ht="16.5" customHeight="1">
      <c r="A306" s="40"/>
      <c r="B306" s="41"/>
      <c r="C306" s="215" t="s">
        <v>1098</v>
      </c>
      <c r="D306" s="215" t="s">
        <v>215</v>
      </c>
      <c r="E306" s="216" t="s">
        <v>5111</v>
      </c>
      <c r="F306" s="217" t="s">
        <v>5112</v>
      </c>
      <c r="G306" s="218" t="s">
        <v>4066</v>
      </c>
      <c r="H306" s="219">
        <v>30</v>
      </c>
      <c r="I306" s="220"/>
      <c r="J306" s="221">
        <f>ROUND(I306*H306,2)</f>
        <v>0</v>
      </c>
      <c r="K306" s="217" t="s">
        <v>19</v>
      </c>
      <c r="L306" s="46"/>
      <c r="M306" s="222" t="s">
        <v>19</v>
      </c>
      <c r="N306" s="223" t="s">
        <v>45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309</v>
      </c>
      <c r="AT306" s="226" t="s">
        <v>215</v>
      </c>
      <c r="AU306" s="226" t="s">
        <v>81</v>
      </c>
      <c r="AY306" s="19" t="s">
        <v>213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81</v>
      </c>
      <c r="BK306" s="227">
        <f>ROUND(I306*H306,2)</f>
        <v>0</v>
      </c>
      <c r="BL306" s="19" t="s">
        <v>309</v>
      </c>
      <c r="BM306" s="226" t="s">
        <v>5113</v>
      </c>
    </row>
    <row r="307" s="2" customFormat="1" ht="16.5" customHeight="1">
      <c r="A307" s="40"/>
      <c r="B307" s="41"/>
      <c r="C307" s="215" t="s">
        <v>1105</v>
      </c>
      <c r="D307" s="215" t="s">
        <v>215</v>
      </c>
      <c r="E307" s="216" t="s">
        <v>5114</v>
      </c>
      <c r="F307" s="217" t="s">
        <v>5115</v>
      </c>
      <c r="G307" s="218" t="s">
        <v>4066</v>
      </c>
      <c r="H307" s="219">
        <v>12</v>
      </c>
      <c r="I307" s="220"/>
      <c r="J307" s="221">
        <f>ROUND(I307*H307,2)</f>
        <v>0</v>
      </c>
      <c r="K307" s="217" t="s">
        <v>19</v>
      </c>
      <c r="L307" s="46"/>
      <c r="M307" s="222" t="s">
        <v>19</v>
      </c>
      <c r="N307" s="223" t="s">
        <v>45</v>
      </c>
      <c r="O307" s="86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309</v>
      </c>
      <c r="AT307" s="226" t="s">
        <v>215</v>
      </c>
      <c r="AU307" s="226" t="s">
        <v>81</v>
      </c>
      <c r="AY307" s="19" t="s">
        <v>213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81</v>
      </c>
      <c r="BK307" s="227">
        <f>ROUND(I307*H307,2)</f>
        <v>0</v>
      </c>
      <c r="BL307" s="19" t="s">
        <v>309</v>
      </c>
      <c r="BM307" s="226" t="s">
        <v>5116</v>
      </c>
    </row>
    <row r="308" s="2" customFormat="1" ht="16.5" customHeight="1">
      <c r="A308" s="40"/>
      <c r="B308" s="41"/>
      <c r="C308" s="215" t="s">
        <v>1110</v>
      </c>
      <c r="D308" s="215" t="s">
        <v>215</v>
      </c>
      <c r="E308" s="216" t="s">
        <v>5117</v>
      </c>
      <c r="F308" s="217" t="s">
        <v>5118</v>
      </c>
      <c r="G308" s="218" t="s">
        <v>338</v>
      </c>
      <c r="H308" s="219">
        <v>8</v>
      </c>
      <c r="I308" s="220"/>
      <c r="J308" s="221">
        <f>ROUND(I308*H308,2)</f>
        <v>0</v>
      </c>
      <c r="K308" s="217" t="s">
        <v>19</v>
      </c>
      <c r="L308" s="46"/>
      <c r="M308" s="222" t="s">
        <v>19</v>
      </c>
      <c r="N308" s="223" t="s">
        <v>45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309</v>
      </c>
      <c r="AT308" s="226" t="s">
        <v>215</v>
      </c>
      <c r="AU308" s="226" t="s">
        <v>81</v>
      </c>
      <c r="AY308" s="19" t="s">
        <v>213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81</v>
      </c>
      <c r="BK308" s="227">
        <f>ROUND(I308*H308,2)</f>
        <v>0</v>
      </c>
      <c r="BL308" s="19" t="s">
        <v>309</v>
      </c>
      <c r="BM308" s="226" t="s">
        <v>5119</v>
      </c>
    </row>
    <row r="309" s="2" customFormat="1" ht="16.5" customHeight="1">
      <c r="A309" s="40"/>
      <c r="B309" s="41"/>
      <c r="C309" s="215" t="s">
        <v>1118</v>
      </c>
      <c r="D309" s="215" t="s">
        <v>215</v>
      </c>
      <c r="E309" s="216" t="s">
        <v>5120</v>
      </c>
      <c r="F309" s="217" t="s">
        <v>5121</v>
      </c>
      <c r="G309" s="218" t="s">
        <v>338</v>
      </c>
      <c r="H309" s="219">
        <v>8</v>
      </c>
      <c r="I309" s="220"/>
      <c r="J309" s="221">
        <f>ROUND(I309*H309,2)</f>
        <v>0</v>
      </c>
      <c r="K309" s="217" t="s">
        <v>19</v>
      </c>
      <c r="L309" s="46"/>
      <c r="M309" s="222" t="s">
        <v>19</v>
      </c>
      <c r="N309" s="223" t="s">
        <v>45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309</v>
      </c>
      <c r="AT309" s="226" t="s">
        <v>215</v>
      </c>
      <c r="AU309" s="226" t="s">
        <v>81</v>
      </c>
      <c r="AY309" s="19" t="s">
        <v>213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81</v>
      </c>
      <c r="BK309" s="227">
        <f>ROUND(I309*H309,2)</f>
        <v>0</v>
      </c>
      <c r="BL309" s="19" t="s">
        <v>309</v>
      </c>
      <c r="BM309" s="226" t="s">
        <v>5122</v>
      </c>
    </row>
    <row r="310" s="2" customFormat="1" ht="16.5" customHeight="1">
      <c r="A310" s="40"/>
      <c r="B310" s="41"/>
      <c r="C310" s="215" t="s">
        <v>1123</v>
      </c>
      <c r="D310" s="215" t="s">
        <v>215</v>
      </c>
      <c r="E310" s="216" t="s">
        <v>5123</v>
      </c>
      <c r="F310" s="217" t="s">
        <v>5124</v>
      </c>
      <c r="G310" s="218" t="s">
        <v>4066</v>
      </c>
      <c r="H310" s="219">
        <v>2</v>
      </c>
      <c r="I310" s="220"/>
      <c r="J310" s="221">
        <f>ROUND(I310*H310,2)</f>
        <v>0</v>
      </c>
      <c r="K310" s="217" t="s">
        <v>19</v>
      </c>
      <c r="L310" s="46"/>
      <c r="M310" s="222" t="s">
        <v>19</v>
      </c>
      <c r="N310" s="223" t="s">
        <v>45</v>
      </c>
      <c r="O310" s="86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309</v>
      </c>
      <c r="AT310" s="226" t="s">
        <v>215</v>
      </c>
      <c r="AU310" s="226" t="s">
        <v>81</v>
      </c>
      <c r="AY310" s="19" t="s">
        <v>213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81</v>
      </c>
      <c r="BK310" s="227">
        <f>ROUND(I310*H310,2)</f>
        <v>0</v>
      </c>
      <c r="BL310" s="19" t="s">
        <v>309</v>
      </c>
      <c r="BM310" s="226" t="s">
        <v>5125</v>
      </c>
    </row>
    <row r="311" s="2" customFormat="1" ht="16.5" customHeight="1">
      <c r="A311" s="40"/>
      <c r="B311" s="41"/>
      <c r="C311" s="215" t="s">
        <v>1130</v>
      </c>
      <c r="D311" s="215" t="s">
        <v>215</v>
      </c>
      <c r="E311" s="216" t="s">
        <v>5126</v>
      </c>
      <c r="F311" s="217" t="s">
        <v>5127</v>
      </c>
      <c r="G311" s="218" t="s">
        <v>4066</v>
      </c>
      <c r="H311" s="219">
        <v>450</v>
      </c>
      <c r="I311" s="220"/>
      <c r="J311" s="221">
        <f>ROUND(I311*H311,2)</f>
        <v>0</v>
      </c>
      <c r="K311" s="217" t="s">
        <v>19</v>
      </c>
      <c r="L311" s="46"/>
      <c r="M311" s="222" t="s">
        <v>19</v>
      </c>
      <c r="N311" s="223" t="s">
        <v>45</v>
      </c>
      <c r="O311" s="86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309</v>
      </c>
      <c r="AT311" s="226" t="s">
        <v>215</v>
      </c>
      <c r="AU311" s="226" t="s">
        <v>81</v>
      </c>
      <c r="AY311" s="19" t="s">
        <v>213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81</v>
      </c>
      <c r="BK311" s="227">
        <f>ROUND(I311*H311,2)</f>
        <v>0</v>
      </c>
      <c r="BL311" s="19" t="s">
        <v>309</v>
      </c>
      <c r="BM311" s="226" t="s">
        <v>5128</v>
      </c>
    </row>
    <row r="312" s="2" customFormat="1" ht="16.5" customHeight="1">
      <c r="A312" s="40"/>
      <c r="B312" s="41"/>
      <c r="C312" s="215" t="s">
        <v>1134</v>
      </c>
      <c r="D312" s="215" t="s">
        <v>215</v>
      </c>
      <c r="E312" s="216" t="s">
        <v>5129</v>
      </c>
      <c r="F312" s="217" t="s">
        <v>5130</v>
      </c>
      <c r="G312" s="218" t="s">
        <v>4066</v>
      </c>
      <c r="H312" s="219">
        <v>320</v>
      </c>
      <c r="I312" s="220"/>
      <c r="J312" s="221">
        <f>ROUND(I312*H312,2)</f>
        <v>0</v>
      </c>
      <c r="K312" s="217" t="s">
        <v>19</v>
      </c>
      <c r="L312" s="46"/>
      <c r="M312" s="222" t="s">
        <v>19</v>
      </c>
      <c r="N312" s="223" t="s">
        <v>45</v>
      </c>
      <c r="O312" s="86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309</v>
      </c>
      <c r="AT312" s="226" t="s">
        <v>215</v>
      </c>
      <c r="AU312" s="226" t="s">
        <v>81</v>
      </c>
      <c r="AY312" s="19" t="s">
        <v>213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81</v>
      </c>
      <c r="BK312" s="227">
        <f>ROUND(I312*H312,2)</f>
        <v>0</v>
      </c>
      <c r="BL312" s="19" t="s">
        <v>309</v>
      </c>
      <c r="BM312" s="226" t="s">
        <v>5131</v>
      </c>
    </row>
    <row r="313" s="2" customFormat="1" ht="16.5" customHeight="1">
      <c r="A313" s="40"/>
      <c r="B313" s="41"/>
      <c r="C313" s="215" t="s">
        <v>1149</v>
      </c>
      <c r="D313" s="215" t="s">
        <v>215</v>
      </c>
      <c r="E313" s="216" t="s">
        <v>5132</v>
      </c>
      <c r="F313" s="217" t="s">
        <v>5133</v>
      </c>
      <c r="G313" s="218" t="s">
        <v>5134</v>
      </c>
      <c r="H313" s="219">
        <v>4</v>
      </c>
      <c r="I313" s="220"/>
      <c r="J313" s="221">
        <f>ROUND(I313*H313,2)</f>
        <v>0</v>
      </c>
      <c r="K313" s="217" t="s">
        <v>19</v>
      </c>
      <c r="L313" s="46"/>
      <c r="M313" s="222" t="s">
        <v>19</v>
      </c>
      <c r="N313" s="223" t="s">
        <v>45</v>
      </c>
      <c r="O313" s="86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309</v>
      </c>
      <c r="AT313" s="226" t="s">
        <v>215</v>
      </c>
      <c r="AU313" s="226" t="s">
        <v>81</v>
      </c>
      <c r="AY313" s="19" t="s">
        <v>213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81</v>
      </c>
      <c r="BK313" s="227">
        <f>ROUND(I313*H313,2)</f>
        <v>0</v>
      </c>
      <c r="BL313" s="19" t="s">
        <v>309</v>
      </c>
      <c r="BM313" s="226" t="s">
        <v>5135</v>
      </c>
    </row>
    <row r="314" s="2" customFormat="1" ht="16.5" customHeight="1">
      <c r="A314" s="40"/>
      <c r="B314" s="41"/>
      <c r="C314" s="215" t="s">
        <v>1162</v>
      </c>
      <c r="D314" s="215" t="s">
        <v>215</v>
      </c>
      <c r="E314" s="216" t="s">
        <v>5136</v>
      </c>
      <c r="F314" s="217" t="s">
        <v>5137</v>
      </c>
      <c r="G314" s="218" t="s">
        <v>4066</v>
      </c>
      <c r="H314" s="219">
        <v>650</v>
      </c>
      <c r="I314" s="220"/>
      <c r="J314" s="221">
        <f>ROUND(I314*H314,2)</f>
        <v>0</v>
      </c>
      <c r="K314" s="217" t="s">
        <v>19</v>
      </c>
      <c r="L314" s="46"/>
      <c r="M314" s="222" t="s">
        <v>19</v>
      </c>
      <c r="N314" s="223" t="s">
        <v>45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309</v>
      </c>
      <c r="AT314" s="226" t="s">
        <v>215</v>
      </c>
      <c r="AU314" s="226" t="s">
        <v>81</v>
      </c>
      <c r="AY314" s="19" t="s">
        <v>213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81</v>
      </c>
      <c r="BK314" s="227">
        <f>ROUND(I314*H314,2)</f>
        <v>0</v>
      </c>
      <c r="BL314" s="19" t="s">
        <v>309</v>
      </c>
      <c r="BM314" s="226" t="s">
        <v>5138</v>
      </c>
    </row>
    <row r="315" s="2" customFormat="1" ht="16.5" customHeight="1">
      <c r="A315" s="40"/>
      <c r="B315" s="41"/>
      <c r="C315" s="215" t="s">
        <v>1182</v>
      </c>
      <c r="D315" s="215" t="s">
        <v>215</v>
      </c>
      <c r="E315" s="216" t="s">
        <v>5139</v>
      </c>
      <c r="F315" s="217" t="s">
        <v>5140</v>
      </c>
      <c r="G315" s="218" t="s">
        <v>4066</v>
      </c>
      <c r="H315" s="219">
        <v>28</v>
      </c>
      <c r="I315" s="220"/>
      <c r="J315" s="221">
        <f>ROUND(I315*H315,2)</f>
        <v>0</v>
      </c>
      <c r="K315" s="217" t="s">
        <v>19</v>
      </c>
      <c r="L315" s="46"/>
      <c r="M315" s="222" t="s">
        <v>19</v>
      </c>
      <c r="N315" s="223" t="s">
        <v>45</v>
      </c>
      <c r="O315" s="86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309</v>
      </c>
      <c r="AT315" s="226" t="s">
        <v>215</v>
      </c>
      <c r="AU315" s="226" t="s">
        <v>81</v>
      </c>
      <c r="AY315" s="19" t="s">
        <v>213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81</v>
      </c>
      <c r="BK315" s="227">
        <f>ROUND(I315*H315,2)</f>
        <v>0</v>
      </c>
      <c r="BL315" s="19" t="s">
        <v>309</v>
      </c>
      <c r="BM315" s="226" t="s">
        <v>5141</v>
      </c>
    </row>
    <row r="316" s="2" customFormat="1" ht="16.5" customHeight="1">
      <c r="A316" s="40"/>
      <c r="B316" s="41"/>
      <c r="C316" s="215" t="s">
        <v>1186</v>
      </c>
      <c r="D316" s="215" t="s">
        <v>215</v>
      </c>
      <c r="E316" s="216" t="s">
        <v>5142</v>
      </c>
      <c r="F316" s="217" t="s">
        <v>5143</v>
      </c>
      <c r="G316" s="218" t="s">
        <v>4066</v>
      </c>
      <c r="H316" s="219">
        <v>42</v>
      </c>
      <c r="I316" s="220"/>
      <c r="J316" s="221">
        <f>ROUND(I316*H316,2)</f>
        <v>0</v>
      </c>
      <c r="K316" s="217" t="s">
        <v>19</v>
      </c>
      <c r="L316" s="46"/>
      <c r="M316" s="222" t="s">
        <v>19</v>
      </c>
      <c r="N316" s="223" t="s">
        <v>45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309</v>
      </c>
      <c r="AT316" s="226" t="s">
        <v>215</v>
      </c>
      <c r="AU316" s="226" t="s">
        <v>81</v>
      </c>
      <c r="AY316" s="19" t="s">
        <v>213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81</v>
      </c>
      <c r="BK316" s="227">
        <f>ROUND(I316*H316,2)</f>
        <v>0</v>
      </c>
      <c r="BL316" s="19" t="s">
        <v>309</v>
      </c>
      <c r="BM316" s="226" t="s">
        <v>5144</v>
      </c>
    </row>
    <row r="317" s="2" customFormat="1" ht="16.5" customHeight="1">
      <c r="A317" s="40"/>
      <c r="B317" s="41"/>
      <c r="C317" s="215" t="s">
        <v>1192</v>
      </c>
      <c r="D317" s="215" t="s">
        <v>215</v>
      </c>
      <c r="E317" s="216" t="s">
        <v>5145</v>
      </c>
      <c r="F317" s="217" t="s">
        <v>5146</v>
      </c>
      <c r="G317" s="218" t="s">
        <v>4066</v>
      </c>
      <c r="H317" s="219">
        <v>15</v>
      </c>
      <c r="I317" s="220"/>
      <c r="J317" s="221">
        <f>ROUND(I317*H317,2)</f>
        <v>0</v>
      </c>
      <c r="K317" s="217" t="s">
        <v>19</v>
      </c>
      <c r="L317" s="46"/>
      <c r="M317" s="222" t="s">
        <v>19</v>
      </c>
      <c r="N317" s="223" t="s">
        <v>45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309</v>
      </c>
      <c r="AT317" s="226" t="s">
        <v>215</v>
      </c>
      <c r="AU317" s="226" t="s">
        <v>81</v>
      </c>
      <c r="AY317" s="19" t="s">
        <v>213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81</v>
      </c>
      <c r="BK317" s="227">
        <f>ROUND(I317*H317,2)</f>
        <v>0</v>
      </c>
      <c r="BL317" s="19" t="s">
        <v>309</v>
      </c>
      <c r="BM317" s="226" t="s">
        <v>5147</v>
      </c>
    </row>
    <row r="318" s="2" customFormat="1" ht="16.5" customHeight="1">
      <c r="A318" s="40"/>
      <c r="B318" s="41"/>
      <c r="C318" s="215" t="s">
        <v>1206</v>
      </c>
      <c r="D318" s="215" t="s">
        <v>215</v>
      </c>
      <c r="E318" s="216" t="s">
        <v>5148</v>
      </c>
      <c r="F318" s="217" t="s">
        <v>5149</v>
      </c>
      <c r="G318" s="218" t="s">
        <v>4066</v>
      </c>
      <c r="H318" s="219">
        <v>3</v>
      </c>
      <c r="I318" s="220"/>
      <c r="J318" s="221">
        <f>ROUND(I318*H318,2)</f>
        <v>0</v>
      </c>
      <c r="K318" s="217" t="s">
        <v>19</v>
      </c>
      <c r="L318" s="46"/>
      <c r="M318" s="222" t="s">
        <v>19</v>
      </c>
      <c r="N318" s="223" t="s">
        <v>45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309</v>
      </c>
      <c r="AT318" s="226" t="s">
        <v>215</v>
      </c>
      <c r="AU318" s="226" t="s">
        <v>81</v>
      </c>
      <c r="AY318" s="19" t="s">
        <v>213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81</v>
      </c>
      <c r="BK318" s="227">
        <f>ROUND(I318*H318,2)</f>
        <v>0</v>
      </c>
      <c r="BL318" s="19" t="s">
        <v>309</v>
      </c>
      <c r="BM318" s="226" t="s">
        <v>5150</v>
      </c>
    </row>
    <row r="319" s="2" customFormat="1" ht="16.5" customHeight="1">
      <c r="A319" s="40"/>
      <c r="B319" s="41"/>
      <c r="C319" s="215" t="s">
        <v>1213</v>
      </c>
      <c r="D319" s="215" t="s">
        <v>215</v>
      </c>
      <c r="E319" s="216" t="s">
        <v>5151</v>
      </c>
      <c r="F319" s="217" t="s">
        <v>5152</v>
      </c>
      <c r="G319" s="218" t="s">
        <v>4066</v>
      </c>
      <c r="H319" s="219">
        <v>1</v>
      </c>
      <c r="I319" s="220"/>
      <c r="J319" s="221">
        <f>ROUND(I319*H319,2)</f>
        <v>0</v>
      </c>
      <c r="K319" s="217" t="s">
        <v>19</v>
      </c>
      <c r="L319" s="46"/>
      <c r="M319" s="222" t="s">
        <v>19</v>
      </c>
      <c r="N319" s="223" t="s">
        <v>45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309</v>
      </c>
      <c r="AT319" s="226" t="s">
        <v>215</v>
      </c>
      <c r="AU319" s="226" t="s">
        <v>81</v>
      </c>
      <c r="AY319" s="19" t="s">
        <v>213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81</v>
      </c>
      <c r="BK319" s="227">
        <f>ROUND(I319*H319,2)</f>
        <v>0</v>
      </c>
      <c r="BL319" s="19" t="s">
        <v>309</v>
      </c>
      <c r="BM319" s="226" t="s">
        <v>5153</v>
      </c>
    </row>
    <row r="320" s="2" customFormat="1" ht="16.5" customHeight="1">
      <c r="A320" s="40"/>
      <c r="B320" s="41"/>
      <c r="C320" s="215" t="s">
        <v>1228</v>
      </c>
      <c r="D320" s="215" t="s">
        <v>215</v>
      </c>
      <c r="E320" s="216" t="s">
        <v>5154</v>
      </c>
      <c r="F320" s="217" t="s">
        <v>5155</v>
      </c>
      <c r="G320" s="218" t="s">
        <v>4066</v>
      </c>
      <c r="H320" s="219">
        <v>88</v>
      </c>
      <c r="I320" s="220"/>
      <c r="J320" s="221">
        <f>ROUND(I320*H320,2)</f>
        <v>0</v>
      </c>
      <c r="K320" s="217" t="s">
        <v>19</v>
      </c>
      <c r="L320" s="46"/>
      <c r="M320" s="222" t="s">
        <v>19</v>
      </c>
      <c r="N320" s="223" t="s">
        <v>45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309</v>
      </c>
      <c r="AT320" s="226" t="s">
        <v>215</v>
      </c>
      <c r="AU320" s="226" t="s">
        <v>81</v>
      </c>
      <c r="AY320" s="19" t="s">
        <v>213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81</v>
      </c>
      <c r="BK320" s="227">
        <f>ROUND(I320*H320,2)</f>
        <v>0</v>
      </c>
      <c r="BL320" s="19" t="s">
        <v>309</v>
      </c>
      <c r="BM320" s="226" t="s">
        <v>5156</v>
      </c>
    </row>
    <row r="321" s="2" customFormat="1" ht="16.5" customHeight="1">
      <c r="A321" s="40"/>
      <c r="B321" s="41"/>
      <c r="C321" s="215" t="s">
        <v>1233</v>
      </c>
      <c r="D321" s="215" t="s">
        <v>215</v>
      </c>
      <c r="E321" s="216" t="s">
        <v>5157</v>
      </c>
      <c r="F321" s="217" t="s">
        <v>5158</v>
      </c>
      <c r="G321" s="218" t="s">
        <v>338</v>
      </c>
      <c r="H321" s="219">
        <v>1280</v>
      </c>
      <c r="I321" s="220"/>
      <c r="J321" s="221">
        <f>ROUND(I321*H321,2)</f>
        <v>0</v>
      </c>
      <c r="K321" s="217" t="s">
        <v>19</v>
      </c>
      <c r="L321" s="46"/>
      <c r="M321" s="222" t="s">
        <v>19</v>
      </c>
      <c r="N321" s="223" t="s">
        <v>45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309</v>
      </c>
      <c r="AT321" s="226" t="s">
        <v>215</v>
      </c>
      <c r="AU321" s="226" t="s">
        <v>81</v>
      </c>
      <c r="AY321" s="19" t="s">
        <v>213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81</v>
      </c>
      <c r="BK321" s="227">
        <f>ROUND(I321*H321,2)</f>
        <v>0</v>
      </c>
      <c r="BL321" s="19" t="s">
        <v>309</v>
      </c>
      <c r="BM321" s="226" t="s">
        <v>5159</v>
      </c>
    </row>
    <row r="322" s="2" customFormat="1" ht="16.5" customHeight="1">
      <c r="A322" s="40"/>
      <c r="B322" s="41"/>
      <c r="C322" s="215" t="s">
        <v>1239</v>
      </c>
      <c r="D322" s="215" t="s">
        <v>215</v>
      </c>
      <c r="E322" s="216" t="s">
        <v>5160</v>
      </c>
      <c r="F322" s="217" t="s">
        <v>5161</v>
      </c>
      <c r="G322" s="218" t="s">
        <v>4066</v>
      </c>
      <c r="H322" s="219">
        <v>4</v>
      </c>
      <c r="I322" s="220"/>
      <c r="J322" s="221">
        <f>ROUND(I322*H322,2)</f>
        <v>0</v>
      </c>
      <c r="K322" s="217" t="s">
        <v>19</v>
      </c>
      <c r="L322" s="46"/>
      <c r="M322" s="222" t="s">
        <v>19</v>
      </c>
      <c r="N322" s="223" t="s">
        <v>45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309</v>
      </c>
      <c r="AT322" s="226" t="s">
        <v>215</v>
      </c>
      <c r="AU322" s="226" t="s">
        <v>81</v>
      </c>
      <c r="AY322" s="19" t="s">
        <v>213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81</v>
      </c>
      <c r="BK322" s="227">
        <f>ROUND(I322*H322,2)</f>
        <v>0</v>
      </c>
      <c r="BL322" s="19" t="s">
        <v>309</v>
      </c>
      <c r="BM322" s="226" t="s">
        <v>5162</v>
      </c>
    </row>
    <row r="323" s="2" customFormat="1" ht="16.5" customHeight="1">
      <c r="A323" s="40"/>
      <c r="B323" s="41"/>
      <c r="C323" s="215" t="s">
        <v>1244</v>
      </c>
      <c r="D323" s="215" t="s">
        <v>215</v>
      </c>
      <c r="E323" s="216" t="s">
        <v>5163</v>
      </c>
      <c r="F323" s="217" t="s">
        <v>5164</v>
      </c>
      <c r="G323" s="218" t="s">
        <v>4066</v>
      </c>
      <c r="H323" s="219">
        <v>150</v>
      </c>
      <c r="I323" s="220"/>
      <c r="J323" s="221">
        <f>ROUND(I323*H323,2)</f>
        <v>0</v>
      </c>
      <c r="K323" s="217" t="s">
        <v>19</v>
      </c>
      <c r="L323" s="46"/>
      <c r="M323" s="222" t="s">
        <v>19</v>
      </c>
      <c r="N323" s="223" t="s">
        <v>45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309</v>
      </c>
      <c r="AT323" s="226" t="s">
        <v>215</v>
      </c>
      <c r="AU323" s="226" t="s">
        <v>81</v>
      </c>
      <c r="AY323" s="19" t="s">
        <v>213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81</v>
      </c>
      <c r="BK323" s="227">
        <f>ROUND(I323*H323,2)</f>
        <v>0</v>
      </c>
      <c r="BL323" s="19" t="s">
        <v>309</v>
      </c>
      <c r="BM323" s="226" t="s">
        <v>5165</v>
      </c>
    </row>
    <row r="324" s="2" customFormat="1" ht="16.5" customHeight="1">
      <c r="A324" s="40"/>
      <c r="B324" s="41"/>
      <c r="C324" s="215" t="s">
        <v>1249</v>
      </c>
      <c r="D324" s="215" t="s">
        <v>215</v>
      </c>
      <c r="E324" s="216" t="s">
        <v>5166</v>
      </c>
      <c r="F324" s="217" t="s">
        <v>5167</v>
      </c>
      <c r="G324" s="218" t="s">
        <v>4066</v>
      </c>
      <c r="H324" s="219">
        <v>42</v>
      </c>
      <c r="I324" s="220"/>
      <c r="J324" s="221">
        <f>ROUND(I324*H324,2)</f>
        <v>0</v>
      </c>
      <c r="K324" s="217" t="s">
        <v>19</v>
      </c>
      <c r="L324" s="46"/>
      <c r="M324" s="222" t="s">
        <v>19</v>
      </c>
      <c r="N324" s="223" t="s">
        <v>45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309</v>
      </c>
      <c r="AT324" s="226" t="s">
        <v>215</v>
      </c>
      <c r="AU324" s="226" t="s">
        <v>81</v>
      </c>
      <c r="AY324" s="19" t="s">
        <v>213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81</v>
      </c>
      <c r="BK324" s="227">
        <f>ROUND(I324*H324,2)</f>
        <v>0</v>
      </c>
      <c r="BL324" s="19" t="s">
        <v>309</v>
      </c>
      <c r="BM324" s="226" t="s">
        <v>5168</v>
      </c>
    </row>
    <row r="325" s="2" customFormat="1" ht="16.5" customHeight="1">
      <c r="A325" s="40"/>
      <c r="B325" s="41"/>
      <c r="C325" s="215" t="s">
        <v>1255</v>
      </c>
      <c r="D325" s="215" t="s">
        <v>215</v>
      </c>
      <c r="E325" s="216" t="s">
        <v>5169</v>
      </c>
      <c r="F325" s="217" t="s">
        <v>5170</v>
      </c>
      <c r="G325" s="218" t="s">
        <v>338</v>
      </c>
      <c r="H325" s="219">
        <v>20</v>
      </c>
      <c r="I325" s="220"/>
      <c r="J325" s="221">
        <f>ROUND(I325*H325,2)</f>
        <v>0</v>
      </c>
      <c r="K325" s="217" t="s">
        <v>19</v>
      </c>
      <c r="L325" s="46"/>
      <c r="M325" s="222" t="s">
        <v>19</v>
      </c>
      <c r="N325" s="223" t="s">
        <v>45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309</v>
      </c>
      <c r="AT325" s="226" t="s">
        <v>215</v>
      </c>
      <c r="AU325" s="226" t="s">
        <v>81</v>
      </c>
      <c r="AY325" s="19" t="s">
        <v>213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81</v>
      </c>
      <c r="BK325" s="227">
        <f>ROUND(I325*H325,2)</f>
        <v>0</v>
      </c>
      <c r="BL325" s="19" t="s">
        <v>309</v>
      </c>
      <c r="BM325" s="226" t="s">
        <v>5171</v>
      </c>
    </row>
    <row r="326" s="2" customFormat="1" ht="16.5" customHeight="1">
      <c r="A326" s="40"/>
      <c r="B326" s="41"/>
      <c r="C326" s="215" t="s">
        <v>1261</v>
      </c>
      <c r="D326" s="215" t="s">
        <v>215</v>
      </c>
      <c r="E326" s="216" t="s">
        <v>5172</v>
      </c>
      <c r="F326" s="217" t="s">
        <v>5173</v>
      </c>
      <c r="G326" s="218" t="s">
        <v>338</v>
      </c>
      <c r="H326" s="219">
        <v>840</v>
      </c>
      <c r="I326" s="220"/>
      <c r="J326" s="221">
        <f>ROUND(I326*H326,2)</f>
        <v>0</v>
      </c>
      <c r="K326" s="217" t="s">
        <v>19</v>
      </c>
      <c r="L326" s="46"/>
      <c r="M326" s="222" t="s">
        <v>19</v>
      </c>
      <c r="N326" s="223" t="s">
        <v>45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309</v>
      </c>
      <c r="AT326" s="226" t="s">
        <v>215</v>
      </c>
      <c r="AU326" s="226" t="s">
        <v>81</v>
      </c>
      <c r="AY326" s="19" t="s">
        <v>213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81</v>
      </c>
      <c r="BK326" s="227">
        <f>ROUND(I326*H326,2)</f>
        <v>0</v>
      </c>
      <c r="BL326" s="19" t="s">
        <v>309</v>
      </c>
      <c r="BM326" s="226" t="s">
        <v>5174</v>
      </c>
    </row>
    <row r="327" s="2" customFormat="1" ht="16.5" customHeight="1">
      <c r="A327" s="40"/>
      <c r="B327" s="41"/>
      <c r="C327" s="215" t="s">
        <v>1266</v>
      </c>
      <c r="D327" s="215" t="s">
        <v>215</v>
      </c>
      <c r="E327" s="216" t="s">
        <v>5175</v>
      </c>
      <c r="F327" s="217" t="s">
        <v>5176</v>
      </c>
      <c r="G327" s="218" t="s">
        <v>338</v>
      </c>
      <c r="H327" s="219">
        <v>420</v>
      </c>
      <c r="I327" s="220"/>
      <c r="J327" s="221">
        <f>ROUND(I327*H327,2)</f>
        <v>0</v>
      </c>
      <c r="K327" s="217" t="s">
        <v>19</v>
      </c>
      <c r="L327" s="46"/>
      <c r="M327" s="222" t="s">
        <v>19</v>
      </c>
      <c r="N327" s="223" t="s">
        <v>45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309</v>
      </c>
      <c r="AT327" s="226" t="s">
        <v>215</v>
      </c>
      <c r="AU327" s="226" t="s">
        <v>81</v>
      </c>
      <c r="AY327" s="19" t="s">
        <v>213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81</v>
      </c>
      <c r="BK327" s="227">
        <f>ROUND(I327*H327,2)</f>
        <v>0</v>
      </c>
      <c r="BL327" s="19" t="s">
        <v>309</v>
      </c>
      <c r="BM327" s="226" t="s">
        <v>5177</v>
      </c>
    </row>
    <row r="328" s="2" customFormat="1" ht="16.5" customHeight="1">
      <c r="A328" s="40"/>
      <c r="B328" s="41"/>
      <c r="C328" s="215" t="s">
        <v>1270</v>
      </c>
      <c r="D328" s="215" t="s">
        <v>215</v>
      </c>
      <c r="E328" s="216" t="s">
        <v>5178</v>
      </c>
      <c r="F328" s="217" t="s">
        <v>5179</v>
      </c>
      <c r="G328" s="218" t="s">
        <v>338</v>
      </c>
      <c r="H328" s="219">
        <v>860</v>
      </c>
      <c r="I328" s="220"/>
      <c r="J328" s="221">
        <f>ROUND(I328*H328,2)</f>
        <v>0</v>
      </c>
      <c r="K328" s="217" t="s">
        <v>19</v>
      </c>
      <c r="L328" s="46"/>
      <c r="M328" s="222" t="s">
        <v>19</v>
      </c>
      <c r="N328" s="223" t="s">
        <v>45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309</v>
      </c>
      <c r="AT328" s="226" t="s">
        <v>215</v>
      </c>
      <c r="AU328" s="226" t="s">
        <v>81</v>
      </c>
      <c r="AY328" s="19" t="s">
        <v>213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81</v>
      </c>
      <c r="BK328" s="227">
        <f>ROUND(I328*H328,2)</f>
        <v>0</v>
      </c>
      <c r="BL328" s="19" t="s">
        <v>309</v>
      </c>
      <c r="BM328" s="226" t="s">
        <v>5180</v>
      </c>
    </row>
    <row r="329" s="2" customFormat="1" ht="16.5" customHeight="1">
      <c r="A329" s="40"/>
      <c r="B329" s="41"/>
      <c r="C329" s="215" t="s">
        <v>1274</v>
      </c>
      <c r="D329" s="215" t="s">
        <v>215</v>
      </c>
      <c r="E329" s="216" t="s">
        <v>5181</v>
      </c>
      <c r="F329" s="217" t="s">
        <v>5182</v>
      </c>
      <c r="G329" s="218" t="s">
        <v>338</v>
      </c>
      <c r="H329" s="219">
        <v>420</v>
      </c>
      <c r="I329" s="220"/>
      <c r="J329" s="221">
        <f>ROUND(I329*H329,2)</f>
        <v>0</v>
      </c>
      <c r="K329" s="217" t="s">
        <v>19</v>
      </c>
      <c r="L329" s="46"/>
      <c r="M329" s="222" t="s">
        <v>19</v>
      </c>
      <c r="N329" s="223" t="s">
        <v>45</v>
      </c>
      <c r="O329" s="86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309</v>
      </c>
      <c r="AT329" s="226" t="s">
        <v>215</v>
      </c>
      <c r="AU329" s="226" t="s">
        <v>81</v>
      </c>
      <c r="AY329" s="19" t="s">
        <v>213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81</v>
      </c>
      <c r="BK329" s="227">
        <f>ROUND(I329*H329,2)</f>
        <v>0</v>
      </c>
      <c r="BL329" s="19" t="s">
        <v>309</v>
      </c>
      <c r="BM329" s="226" t="s">
        <v>5183</v>
      </c>
    </row>
    <row r="330" s="2" customFormat="1" ht="16.5" customHeight="1">
      <c r="A330" s="40"/>
      <c r="B330" s="41"/>
      <c r="C330" s="215" t="s">
        <v>1278</v>
      </c>
      <c r="D330" s="215" t="s">
        <v>215</v>
      </c>
      <c r="E330" s="216" t="s">
        <v>5184</v>
      </c>
      <c r="F330" s="217" t="s">
        <v>5185</v>
      </c>
      <c r="G330" s="218" t="s">
        <v>4732</v>
      </c>
      <c r="H330" s="219">
        <v>40</v>
      </c>
      <c r="I330" s="220"/>
      <c r="J330" s="221">
        <f>ROUND(I330*H330,2)</f>
        <v>0</v>
      </c>
      <c r="K330" s="217" t="s">
        <v>19</v>
      </c>
      <c r="L330" s="46"/>
      <c r="M330" s="222" t="s">
        <v>19</v>
      </c>
      <c r="N330" s="223" t="s">
        <v>45</v>
      </c>
      <c r="O330" s="86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309</v>
      </c>
      <c r="AT330" s="226" t="s">
        <v>215</v>
      </c>
      <c r="AU330" s="226" t="s">
        <v>81</v>
      </c>
      <c r="AY330" s="19" t="s">
        <v>213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81</v>
      </c>
      <c r="BK330" s="227">
        <f>ROUND(I330*H330,2)</f>
        <v>0</v>
      </c>
      <c r="BL330" s="19" t="s">
        <v>309</v>
      </c>
      <c r="BM330" s="226" t="s">
        <v>5186</v>
      </c>
    </row>
    <row r="331" s="2" customFormat="1" ht="16.5" customHeight="1">
      <c r="A331" s="40"/>
      <c r="B331" s="41"/>
      <c r="C331" s="215" t="s">
        <v>1282</v>
      </c>
      <c r="D331" s="215" t="s">
        <v>215</v>
      </c>
      <c r="E331" s="216" t="s">
        <v>5187</v>
      </c>
      <c r="F331" s="217" t="s">
        <v>5188</v>
      </c>
      <c r="G331" s="218" t="s">
        <v>4732</v>
      </c>
      <c r="H331" s="219">
        <v>8</v>
      </c>
      <c r="I331" s="220"/>
      <c r="J331" s="221">
        <f>ROUND(I331*H331,2)</f>
        <v>0</v>
      </c>
      <c r="K331" s="217" t="s">
        <v>19</v>
      </c>
      <c r="L331" s="46"/>
      <c r="M331" s="222" t="s">
        <v>19</v>
      </c>
      <c r="N331" s="223" t="s">
        <v>45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309</v>
      </c>
      <c r="AT331" s="226" t="s">
        <v>215</v>
      </c>
      <c r="AU331" s="226" t="s">
        <v>81</v>
      </c>
      <c r="AY331" s="19" t="s">
        <v>213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81</v>
      </c>
      <c r="BK331" s="227">
        <f>ROUND(I331*H331,2)</f>
        <v>0</v>
      </c>
      <c r="BL331" s="19" t="s">
        <v>309</v>
      </c>
      <c r="BM331" s="226" t="s">
        <v>5189</v>
      </c>
    </row>
    <row r="332" s="2" customFormat="1" ht="16.5" customHeight="1">
      <c r="A332" s="40"/>
      <c r="B332" s="41"/>
      <c r="C332" s="215" t="s">
        <v>1286</v>
      </c>
      <c r="D332" s="215" t="s">
        <v>215</v>
      </c>
      <c r="E332" s="216" t="s">
        <v>5190</v>
      </c>
      <c r="F332" s="217" t="s">
        <v>5191</v>
      </c>
      <c r="G332" s="218" t="s">
        <v>4840</v>
      </c>
      <c r="H332" s="219">
        <v>1</v>
      </c>
      <c r="I332" s="220"/>
      <c r="J332" s="221">
        <f>ROUND(I332*H332,2)</f>
        <v>0</v>
      </c>
      <c r="K332" s="217" t="s">
        <v>19</v>
      </c>
      <c r="L332" s="46"/>
      <c r="M332" s="222" t="s">
        <v>19</v>
      </c>
      <c r="N332" s="223" t="s">
        <v>45</v>
      </c>
      <c r="O332" s="86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6" t="s">
        <v>309</v>
      </c>
      <c r="AT332" s="226" t="s">
        <v>215</v>
      </c>
      <c r="AU332" s="226" t="s">
        <v>81</v>
      </c>
      <c r="AY332" s="19" t="s">
        <v>213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81</v>
      </c>
      <c r="BK332" s="227">
        <f>ROUND(I332*H332,2)</f>
        <v>0</v>
      </c>
      <c r="BL332" s="19" t="s">
        <v>309</v>
      </c>
      <c r="BM332" s="226" t="s">
        <v>5192</v>
      </c>
    </row>
    <row r="333" s="2" customFormat="1" ht="16.5" customHeight="1">
      <c r="A333" s="40"/>
      <c r="B333" s="41"/>
      <c r="C333" s="215" t="s">
        <v>1291</v>
      </c>
      <c r="D333" s="215" t="s">
        <v>215</v>
      </c>
      <c r="E333" s="216" t="s">
        <v>5193</v>
      </c>
      <c r="F333" s="217" t="s">
        <v>5194</v>
      </c>
      <c r="G333" s="218" t="s">
        <v>236</v>
      </c>
      <c r="H333" s="219">
        <v>1.1000000000000001</v>
      </c>
      <c r="I333" s="220"/>
      <c r="J333" s="221">
        <f>ROUND(I333*H333,2)</f>
        <v>0</v>
      </c>
      <c r="K333" s="217" t="s">
        <v>19</v>
      </c>
      <c r="L333" s="46"/>
      <c r="M333" s="222" t="s">
        <v>19</v>
      </c>
      <c r="N333" s="223" t="s">
        <v>45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309</v>
      </c>
      <c r="AT333" s="226" t="s">
        <v>215</v>
      </c>
      <c r="AU333" s="226" t="s">
        <v>81</v>
      </c>
      <c r="AY333" s="19" t="s">
        <v>213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81</v>
      </c>
      <c r="BK333" s="227">
        <f>ROUND(I333*H333,2)</f>
        <v>0</v>
      </c>
      <c r="BL333" s="19" t="s">
        <v>309</v>
      </c>
      <c r="BM333" s="226" t="s">
        <v>5195</v>
      </c>
    </row>
    <row r="334" s="2" customFormat="1" ht="16.5" customHeight="1">
      <c r="A334" s="40"/>
      <c r="B334" s="41"/>
      <c r="C334" s="215" t="s">
        <v>1295</v>
      </c>
      <c r="D334" s="215" t="s">
        <v>215</v>
      </c>
      <c r="E334" s="216" t="s">
        <v>5196</v>
      </c>
      <c r="F334" s="217" t="s">
        <v>5197</v>
      </c>
      <c r="G334" s="218" t="s">
        <v>288</v>
      </c>
      <c r="H334" s="219">
        <v>5.7000000000000002</v>
      </c>
      <c r="I334" s="220"/>
      <c r="J334" s="221">
        <f>ROUND(I334*H334,2)</f>
        <v>0</v>
      </c>
      <c r="K334" s="217" t="s">
        <v>19</v>
      </c>
      <c r="L334" s="46"/>
      <c r="M334" s="222" t="s">
        <v>19</v>
      </c>
      <c r="N334" s="223" t="s">
        <v>45</v>
      </c>
      <c r="O334" s="86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309</v>
      </c>
      <c r="AT334" s="226" t="s">
        <v>215</v>
      </c>
      <c r="AU334" s="226" t="s">
        <v>81</v>
      </c>
      <c r="AY334" s="19" t="s">
        <v>213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81</v>
      </c>
      <c r="BK334" s="227">
        <f>ROUND(I334*H334,2)</f>
        <v>0</v>
      </c>
      <c r="BL334" s="19" t="s">
        <v>309</v>
      </c>
      <c r="BM334" s="226" t="s">
        <v>5198</v>
      </c>
    </row>
    <row r="335" s="2" customFormat="1" ht="16.5" customHeight="1">
      <c r="A335" s="40"/>
      <c r="B335" s="41"/>
      <c r="C335" s="215" t="s">
        <v>1299</v>
      </c>
      <c r="D335" s="215" t="s">
        <v>215</v>
      </c>
      <c r="E335" s="216" t="s">
        <v>5199</v>
      </c>
      <c r="F335" s="217" t="s">
        <v>5200</v>
      </c>
      <c r="G335" s="218" t="s">
        <v>288</v>
      </c>
      <c r="H335" s="219">
        <v>5.7000000000000002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45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309</v>
      </c>
      <c r="AT335" s="226" t="s">
        <v>215</v>
      </c>
      <c r="AU335" s="226" t="s">
        <v>81</v>
      </c>
      <c r="AY335" s="19" t="s">
        <v>213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81</v>
      </c>
      <c r="BK335" s="227">
        <f>ROUND(I335*H335,2)</f>
        <v>0</v>
      </c>
      <c r="BL335" s="19" t="s">
        <v>309</v>
      </c>
      <c r="BM335" s="226" t="s">
        <v>5201</v>
      </c>
    </row>
    <row r="336" s="2" customFormat="1" ht="16.5" customHeight="1">
      <c r="A336" s="40"/>
      <c r="B336" s="41"/>
      <c r="C336" s="215" t="s">
        <v>1305</v>
      </c>
      <c r="D336" s="215" t="s">
        <v>215</v>
      </c>
      <c r="E336" s="216" t="s">
        <v>5202</v>
      </c>
      <c r="F336" s="217" t="s">
        <v>5203</v>
      </c>
      <c r="G336" s="218" t="s">
        <v>288</v>
      </c>
      <c r="H336" s="219">
        <v>5.7000000000000002</v>
      </c>
      <c r="I336" s="220"/>
      <c r="J336" s="221">
        <f>ROUND(I336*H336,2)</f>
        <v>0</v>
      </c>
      <c r="K336" s="217" t="s">
        <v>19</v>
      </c>
      <c r="L336" s="46"/>
      <c r="M336" s="222" t="s">
        <v>19</v>
      </c>
      <c r="N336" s="223" t="s">
        <v>45</v>
      </c>
      <c r="O336" s="86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309</v>
      </c>
      <c r="AT336" s="226" t="s">
        <v>215</v>
      </c>
      <c r="AU336" s="226" t="s">
        <v>81</v>
      </c>
      <c r="AY336" s="19" t="s">
        <v>213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81</v>
      </c>
      <c r="BK336" s="227">
        <f>ROUND(I336*H336,2)</f>
        <v>0</v>
      </c>
      <c r="BL336" s="19" t="s">
        <v>309</v>
      </c>
      <c r="BM336" s="226" t="s">
        <v>5204</v>
      </c>
    </row>
    <row r="337" s="2" customFormat="1" ht="16.5" customHeight="1">
      <c r="A337" s="40"/>
      <c r="B337" s="41"/>
      <c r="C337" s="215" t="s">
        <v>1310</v>
      </c>
      <c r="D337" s="215" t="s">
        <v>215</v>
      </c>
      <c r="E337" s="216" t="s">
        <v>5205</v>
      </c>
      <c r="F337" s="217" t="s">
        <v>5206</v>
      </c>
      <c r="G337" s="218" t="s">
        <v>5207</v>
      </c>
      <c r="H337" s="219">
        <v>40</v>
      </c>
      <c r="I337" s="220"/>
      <c r="J337" s="221">
        <f>ROUND(I337*H337,2)</f>
        <v>0</v>
      </c>
      <c r="K337" s="217" t="s">
        <v>19</v>
      </c>
      <c r="L337" s="46"/>
      <c r="M337" s="222" t="s">
        <v>19</v>
      </c>
      <c r="N337" s="223" t="s">
        <v>45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309</v>
      </c>
      <c r="AT337" s="226" t="s">
        <v>215</v>
      </c>
      <c r="AU337" s="226" t="s">
        <v>81</v>
      </c>
      <c r="AY337" s="19" t="s">
        <v>213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81</v>
      </c>
      <c r="BK337" s="227">
        <f>ROUND(I337*H337,2)</f>
        <v>0</v>
      </c>
      <c r="BL337" s="19" t="s">
        <v>309</v>
      </c>
      <c r="BM337" s="226" t="s">
        <v>5208</v>
      </c>
    </row>
    <row r="338" s="2" customFormat="1" ht="16.5" customHeight="1">
      <c r="A338" s="40"/>
      <c r="B338" s="41"/>
      <c r="C338" s="215" t="s">
        <v>1315</v>
      </c>
      <c r="D338" s="215" t="s">
        <v>215</v>
      </c>
      <c r="E338" s="216" t="s">
        <v>5209</v>
      </c>
      <c r="F338" s="217" t="s">
        <v>5210</v>
      </c>
      <c r="G338" s="218" t="s">
        <v>4732</v>
      </c>
      <c r="H338" s="219">
        <v>32</v>
      </c>
      <c r="I338" s="220"/>
      <c r="J338" s="221">
        <f>ROUND(I338*H338,2)</f>
        <v>0</v>
      </c>
      <c r="K338" s="217" t="s">
        <v>19</v>
      </c>
      <c r="L338" s="46"/>
      <c r="M338" s="222" t="s">
        <v>19</v>
      </c>
      <c r="N338" s="223" t="s">
        <v>45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309</v>
      </c>
      <c r="AT338" s="226" t="s">
        <v>215</v>
      </c>
      <c r="AU338" s="226" t="s">
        <v>81</v>
      </c>
      <c r="AY338" s="19" t="s">
        <v>213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81</v>
      </c>
      <c r="BK338" s="227">
        <f>ROUND(I338*H338,2)</f>
        <v>0</v>
      </c>
      <c r="BL338" s="19" t="s">
        <v>309</v>
      </c>
      <c r="BM338" s="226" t="s">
        <v>5211</v>
      </c>
    </row>
    <row r="339" s="12" customFormat="1" ht="25.92" customHeight="1">
      <c r="A339" s="12"/>
      <c r="B339" s="199"/>
      <c r="C339" s="200"/>
      <c r="D339" s="201" t="s">
        <v>73</v>
      </c>
      <c r="E339" s="202" t="s">
        <v>4459</v>
      </c>
      <c r="F339" s="202" t="s">
        <v>4726</v>
      </c>
      <c r="G339" s="200"/>
      <c r="H339" s="200"/>
      <c r="I339" s="203"/>
      <c r="J339" s="204">
        <f>BK339</f>
        <v>0</v>
      </c>
      <c r="K339" s="200"/>
      <c r="L339" s="205"/>
      <c r="M339" s="206"/>
      <c r="N339" s="207"/>
      <c r="O339" s="207"/>
      <c r="P339" s="208">
        <f>SUM(P340:P343)</f>
        <v>0</v>
      </c>
      <c r="Q339" s="207"/>
      <c r="R339" s="208">
        <f>SUM(R340:R343)</f>
        <v>0</v>
      </c>
      <c r="S339" s="207"/>
      <c r="T339" s="209">
        <f>SUM(T340:T343)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0" t="s">
        <v>220</v>
      </c>
      <c r="AT339" s="211" t="s">
        <v>73</v>
      </c>
      <c r="AU339" s="211" t="s">
        <v>74</v>
      </c>
      <c r="AY339" s="210" t="s">
        <v>213</v>
      </c>
      <c r="BK339" s="212">
        <f>SUM(BK340:BK343)</f>
        <v>0</v>
      </c>
    </row>
    <row r="340" s="2" customFormat="1" ht="16.5" customHeight="1">
      <c r="A340" s="40"/>
      <c r="B340" s="41"/>
      <c r="C340" s="215" t="s">
        <v>1320</v>
      </c>
      <c r="D340" s="215" t="s">
        <v>215</v>
      </c>
      <c r="E340" s="216" t="s">
        <v>5212</v>
      </c>
      <c r="F340" s="217" t="s">
        <v>5213</v>
      </c>
      <c r="G340" s="218" t="s">
        <v>2760</v>
      </c>
      <c r="H340" s="219">
        <v>1</v>
      </c>
      <c r="I340" s="220"/>
      <c r="J340" s="221">
        <f>ROUND(I340*H340,2)</f>
        <v>0</v>
      </c>
      <c r="K340" s="217" t="s">
        <v>19</v>
      </c>
      <c r="L340" s="46"/>
      <c r="M340" s="222" t="s">
        <v>19</v>
      </c>
      <c r="N340" s="223" t="s">
        <v>45</v>
      </c>
      <c r="O340" s="86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309</v>
      </c>
      <c r="AT340" s="226" t="s">
        <v>215</v>
      </c>
      <c r="AU340" s="226" t="s">
        <v>81</v>
      </c>
      <c r="AY340" s="19" t="s">
        <v>213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81</v>
      </c>
      <c r="BK340" s="227">
        <f>ROUND(I340*H340,2)</f>
        <v>0</v>
      </c>
      <c r="BL340" s="19" t="s">
        <v>309</v>
      </c>
      <c r="BM340" s="226" t="s">
        <v>5214</v>
      </c>
    </row>
    <row r="341" s="2" customFormat="1" ht="16.5" customHeight="1">
      <c r="A341" s="40"/>
      <c r="B341" s="41"/>
      <c r="C341" s="215" t="s">
        <v>1324</v>
      </c>
      <c r="D341" s="215" t="s">
        <v>215</v>
      </c>
      <c r="E341" s="216" t="s">
        <v>5215</v>
      </c>
      <c r="F341" s="217" t="s">
        <v>5216</v>
      </c>
      <c r="G341" s="218" t="s">
        <v>2760</v>
      </c>
      <c r="H341" s="219">
        <v>1</v>
      </c>
      <c r="I341" s="220"/>
      <c r="J341" s="221">
        <f>ROUND(I341*H341,2)</f>
        <v>0</v>
      </c>
      <c r="K341" s="217" t="s">
        <v>19</v>
      </c>
      <c r="L341" s="46"/>
      <c r="M341" s="222" t="s">
        <v>19</v>
      </c>
      <c r="N341" s="223" t="s">
        <v>45</v>
      </c>
      <c r="O341" s="86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309</v>
      </c>
      <c r="AT341" s="226" t="s">
        <v>215</v>
      </c>
      <c r="AU341" s="226" t="s">
        <v>81</v>
      </c>
      <c r="AY341" s="19" t="s">
        <v>213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81</v>
      </c>
      <c r="BK341" s="227">
        <f>ROUND(I341*H341,2)</f>
        <v>0</v>
      </c>
      <c r="BL341" s="19" t="s">
        <v>309</v>
      </c>
      <c r="BM341" s="226" t="s">
        <v>5217</v>
      </c>
    </row>
    <row r="342" s="2" customFormat="1" ht="16.5" customHeight="1">
      <c r="A342" s="40"/>
      <c r="B342" s="41"/>
      <c r="C342" s="215" t="s">
        <v>1328</v>
      </c>
      <c r="D342" s="215" t="s">
        <v>215</v>
      </c>
      <c r="E342" s="216" t="s">
        <v>5218</v>
      </c>
      <c r="F342" s="217" t="s">
        <v>5219</v>
      </c>
      <c r="G342" s="218" t="s">
        <v>2760</v>
      </c>
      <c r="H342" s="219">
        <v>1</v>
      </c>
      <c r="I342" s="220"/>
      <c r="J342" s="221">
        <f>ROUND(I342*H342,2)</f>
        <v>0</v>
      </c>
      <c r="K342" s="217" t="s">
        <v>19</v>
      </c>
      <c r="L342" s="46"/>
      <c r="M342" s="222" t="s">
        <v>19</v>
      </c>
      <c r="N342" s="223" t="s">
        <v>45</v>
      </c>
      <c r="O342" s="86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309</v>
      </c>
      <c r="AT342" s="226" t="s">
        <v>215</v>
      </c>
      <c r="AU342" s="226" t="s">
        <v>81</v>
      </c>
      <c r="AY342" s="19" t="s">
        <v>213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81</v>
      </c>
      <c r="BK342" s="227">
        <f>ROUND(I342*H342,2)</f>
        <v>0</v>
      </c>
      <c r="BL342" s="19" t="s">
        <v>309</v>
      </c>
      <c r="BM342" s="226" t="s">
        <v>5220</v>
      </c>
    </row>
    <row r="343" s="2" customFormat="1" ht="16.5" customHeight="1">
      <c r="A343" s="40"/>
      <c r="B343" s="41"/>
      <c r="C343" s="215" t="s">
        <v>1335</v>
      </c>
      <c r="D343" s="215" t="s">
        <v>215</v>
      </c>
      <c r="E343" s="216" t="s">
        <v>5221</v>
      </c>
      <c r="F343" s="217" t="s">
        <v>5222</v>
      </c>
      <c r="G343" s="218" t="s">
        <v>2760</v>
      </c>
      <c r="H343" s="219">
        <v>1</v>
      </c>
      <c r="I343" s="220"/>
      <c r="J343" s="221">
        <f>ROUND(I343*H343,2)</f>
        <v>0</v>
      </c>
      <c r="K343" s="217" t="s">
        <v>19</v>
      </c>
      <c r="L343" s="46"/>
      <c r="M343" s="283" t="s">
        <v>19</v>
      </c>
      <c r="N343" s="284" t="s">
        <v>45</v>
      </c>
      <c r="O343" s="285"/>
      <c r="P343" s="286">
        <f>O343*H343</f>
        <v>0</v>
      </c>
      <c r="Q343" s="286">
        <v>0</v>
      </c>
      <c r="R343" s="286">
        <f>Q343*H343</f>
        <v>0</v>
      </c>
      <c r="S343" s="286">
        <v>0</v>
      </c>
      <c r="T343" s="287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309</v>
      </c>
      <c r="AT343" s="226" t="s">
        <v>215</v>
      </c>
      <c r="AU343" s="226" t="s">
        <v>81</v>
      </c>
      <c r="AY343" s="19" t="s">
        <v>213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81</v>
      </c>
      <c r="BK343" s="227">
        <f>ROUND(I343*H343,2)</f>
        <v>0</v>
      </c>
      <c r="BL343" s="19" t="s">
        <v>309</v>
      </c>
      <c r="BM343" s="226" t="s">
        <v>5223</v>
      </c>
    </row>
    <row r="344" s="2" customFormat="1" ht="6.96" customHeight="1">
      <c r="A344" s="40"/>
      <c r="B344" s="61"/>
      <c r="C344" s="62"/>
      <c r="D344" s="62"/>
      <c r="E344" s="62"/>
      <c r="F344" s="62"/>
      <c r="G344" s="62"/>
      <c r="H344" s="62"/>
      <c r="I344" s="62"/>
      <c r="J344" s="62"/>
      <c r="K344" s="62"/>
      <c r="L344" s="46"/>
      <c r="M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</row>
  </sheetData>
  <sheetProtection sheet="1" autoFilter="0" formatColumns="0" formatRows="0" objects="1" scenarios="1" spinCount="100000" saltValue="/+6ll+aXlrNLHawiNbKU8DZKmOkBZs38tJyhwJvy9YG3loJnNs0wjoCULyQ6b7mYWmVmMpjwfQ1YRbyobSkgfQ==" hashValue="ZujhI3s2GupKMjVIE6PZE1V+eUJnTFmn0XZduUIca9EHpWhTAqIlccuz1Pb7vgYqW+/YjsaGsWJhNB4Mg94OXw==" algorithmName="SHA-512" password="CC35"/>
  <autoFilter ref="C123:K3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a přístavba budovy ZUŠ náměstí Míru, Krnov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155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5224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7. 3. 2021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32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35</v>
      </c>
      <c r="E25" s="40"/>
      <c r="F25" s="40"/>
      <c r="G25" s="40"/>
      <c r="H25" s="40"/>
      <c r="I25" s="145" t="s">
        <v>26</v>
      </c>
      <c r="J25" s="135" t="s">
        <v>36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5" t="s">
        <v>28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50"/>
      <c r="B29" s="151"/>
      <c r="C29" s="150"/>
      <c r="D29" s="150"/>
      <c r="E29" s="152" t="s">
        <v>39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ROUND(J98,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ROUND((SUM(BE98:BE224)),  2)</f>
        <v>0</v>
      </c>
      <c r="G35" s="40"/>
      <c r="H35" s="40"/>
      <c r="I35" s="160">
        <v>0.20999999999999999</v>
      </c>
      <c r="J35" s="159">
        <f>ROUND(((SUM(BE98:BE224))*I35),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ROUND((SUM(BF98:BF224)),  2)</f>
        <v>0</v>
      </c>
      <c r="G36" s="40"/>
      <c r="H36" s="40"/>
      <c r="I36" s="160">
        <v>0.14999999999999999</v>
      </c>
      <c r="J36" s="159">
        <f>ROUND(((SUM(BF98:BF224))*I36),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ROUND((SUM(BG98:BG224)),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ROUND((SUM(BH98:BH224)),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ROUND((SUM(BI98:BI224)),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Rekonstrukce a přístavba budovy ZUŠ náměstí Míru, Krnov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SO 01-UT - Vytápění 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parc.č. 341, 344/1, k.ú.opavské předměstí</v>
      </c>
      <c r="G56" s="42"/>
      <c r="H56" s="42"/>
      <c r="I56" s="34" t="s">
        <v>23</v>
      </c>
      <c r="J56" s="74" t="str">
        <f>IF(J14="","",J14)</f>
        <v>7. 3. 2021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Krnov</v>
      </c>
      <c r="G58" s="42"/>
      <c r="H58" s="42"/>
      <c r="I58" s="34" t="s">
        <v>31</v>
      </c>
      <c r="J58" s="38" t="str">
        <f>E23</f>
        <v>Ing. Karel Grygera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Ing. Alena Chmelová, Opava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159</v>
      </c>
      <c r="D61" s="174"/>
      <c r="E61" s="174"/>
      <c r="F61" s="174"/>
      <c r="G61" s="174"/>
      <c r="H61" s="174"/>
      <c r="I61" s="174"/>
      <c r="J61" s="175" t="s">
        <v>160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J98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161</v>
      </c>
    </row>
    <row r="64" s="9" customFormat="1" ht="24.96" customHeight="1">
      <c r="A64" s="9"/>
      <c r="B64" s="177"/>
      <c r="C64" s="178"/>
      <c r="D64" s="179" t="s">
        <v>162</v>
      </c>
      <c r="E64" s="180"/>
      <c r="F64" s="180"/>
      <c r="G64" s="180"/>
      <c r="H64" s="180"/>
      <c r="I64" s="180"/>
      <c r="J64" s="181">
        <f>J99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165</v>
      </c>
      <c r="E65" s="185"/>
      <c r="F65" s="185"/>
      <c r="G65" s="185"/>
      <c r="H65" s="185"/>
      <c r="I65" s="185"/>
      <c r="J65" s="186">
        <f>J100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167</v>
      </c>
      <c r="E66" s="185"/>
      <c r="F66" s="185"/>
      <c r="G66" s="185"/>
      <c r="H66" s="185"/>
      <c r="I66" s="185"/>
      <c r="J66" s="186">
        <f>J102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169</v>
      </c>
      <c r="E67" s="185"/>
      <c r="F67" s="185"/>
      <c r="G67" s="185"/>
      <c r="H67" s="185"/>
      <c r="I67" s="185"/>
      <c r="J67" s="186">
        <f>J104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170</v>
      </c>
      <c r="E68" s="185"/>
      <c r="F68" s="185"/>
      <c r="G68" s="185"/>
      <c r="H68" s="185"/>
      <c r="I68" s="185"/>
      <c r="J68" s="186">
        <f>J110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171</v>
      </c>
      <c r="E69" s="185"/>
      <c r="F69" s="185"/>
      <c r="G69" s="185"/>
      <c r="H69" s="185"/>
      <c r="I69" s="185"/>
      <c r="J69" s="186">
        <f>J116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172</v>
      </c>
      <c r="E70" s="180"/>
      <c r="F70" s="180"/>
      <c r="G70" s="180"/>
      <c r="H70" s="180"/>
      <c r="I70" s="180"/>
      <c r="J70" s="181">
        <f>J118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175</v>
      </c>
      <c r="E71" s="185"/>
      <c r="F71" s="185"/>
      <c r="G71" s="185"/>
      <c r="H71" s="185"/>
      <c r="I71" s="185"/>
      <c r="J71" s="186">
        <f>J119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5225</v>
      </c>
      <c r="E72" s="185"/>
      <c r="F72" s="185"/>
      <c r="G72" s="185"/>
      <c r="H72" s="185"/>
      <c r="I72" s="185"/>
      <c r="J72" s="186">
        <f>J128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5226</v>
      </c>
      <c r="E73" s="185"/>
      <c r="F73" s="185"/>
      <c r="G73" s="185"/>
      <c r="H73" s="185"/>
      <c r="I73" s="185"/>
      <c r="J73" s="186">
        <f>J158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5227</v>
      </c>
      <c r="E74" s="185"/>
      <c r="F74" s="185"/>
      <c r="G74" s="185"/>
      <c r="H74" s="185"/>
      <c r="I74" s="185"/>
      <c r="J74" s="186">
        <f>J182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189</v>
      </c>
      <c r="E75" s="185"/>
      <c r="F75" s="185"/>
      <c r="G75" s="185"/>
      <c r="H75" s="185"/>
      <c r="I75" s="185"/>
      <c r="J75" s="186">
        <f>J218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7"/>
      <c r="C76" s="178"/>
      <c r="D76" s="179" t="s">
        <v>4648</v>
      </c>
      <c r="E76" s="180"/>
      <c r="F76" s="180"/>
      <c r="G76" s="180"/>
      <c r="H76" s="180"/>
      <c r="I76" s="180"/>
      <c r="J76" s="181">
        <f>J222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198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2" t="str">
        <f>E7</f>
        <v>Rekonstrukce a přístavba budovy ZUŠ náměstí Míru, Krnov</v>
      </c>
      <c r="F86" s="34"/>
      <c r="G86" s="34"/>
      <c r="H86" s="34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154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2" t="s">
        <v>155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156</v>
      </c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E11</f>
        <v xml:space="preserve">SO 01-UT - Vytápění </v>
      </c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F14</f>
        <v>parc.č. 341, 344/1, k.ú.opavské předměstí</v>
      </c>
      <c r="G92" s="42"/>
      <c r="H92" s="42"/>
      <c r="I92" s="34" t="s">
        <v>23</v>
      </c>
      <c r="J92" s="74" t="str">
        <f>IF(J14="","",J14)</f>
        <v>7. 3. 2021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E17</f>
        <v>město Krnov</v>
      </c>
      <c r="G94" s="42"/>
      <c r="H94" s="42"/>
      <c r="I94" s="34" t="s">
        <v>31</v>
      </c>
      <c r="J94" s="38" t="str">
        <f>E23</f>
        <v>Ing. Karel Grygera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5.65" customHeight="1">
      <c r="A95" s="40"/>
      <c r="B95" s="41"/>
      <c r="C95" s="34" t="s">
        <v>29</v>
      </c>
      <c r="D95" s="42"/>
      <c r="E95" s="42"/>
      <c r="F95" s="29" t="str">
        <f>IF(E20="","",E20)</f>
        <v>Vyplň údaj</v>
      </c>
      <c r="G95" s="42"/>
      <c r="H95" s="42"/>
      <c r="I95" s="34" t="s">
        <v>35</v>
      </c>
      <c r="J95" s="38" t="str">
        <f>E26</f>
        <v>Ing. Alena Chmelová, Opava</v>
      </c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8"/>
      <c r="B97" s="189"/>
      <c r="C97" s="190" t="s">
        <v>199</v>
      </c>
      <c r="D97" s="191" t="s">
        <v>59</v>
      </c>
      <c r="E97" s="191" t="s">
        <v>55</v>
      </c>
      <c r="F97" s="191" t="s">
        <v>56</v>
      </c>
      <c r="G97" s="191" t="s">
        <v>200</v>
      </c>
      <c r="H97" s="191" t="s">
        <v>201</v>
      </c>
      <c r="I97" s="191" t="s">
        <v>202</v>
      </c>
      <c r="J97" s="191" t="s">
        <v>160</v>
      </c>
      <c r="K97" s="192" t="s">
        <v>203</v>
      </c>
      <c r="L97" s="193"/>
      <c r="M97" s="94" t="s">
        <v>19</v>
      </c>
      <c r="N97" s="95" t="s">
        <v>44</v>
      </c>
      <c r="O97" s="95" t="s">
        <v>204</v>
      </c>
      <c r="P97" s="95" t="s">
        <v>205</v>
      </c>
      <c r="Q97" s="95" t="s">
        <v>206</v>
      </c>
      <c r="R97" s="95" t="s">
        <v>207</v>
      </c>
      <c r="S97" s="95" t="s">
        <v>208</v>
      </c>
      <c r="T97" s="96" t="s">
        <v>209</v>
      </c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</row>
    <row r="98" s="2" customFormat="1" ht="22.8" customHeight="1">
      <c r="A98" s="40"/>
      <c r="B98" s="41"/>
      <c r="C98" s="101" t="s">
        <v>210</v>
      </c>
      <c r="D98" s="42"/>
      <c r="E98" s="42"/>
      <c r="F98" s="42"/>
      <c r="G98" s="42"/>
      <c r="H98" s="42"/>
      <c r="I98" s="42"/>
      <c r="J98" s="194">
        <f>BK98</f>
        <v>0</v>
      </c>
      <c r="K98" s="42"/>
      <c r="L98" s="46"/>
      <c r="M98" s="97"/>
      <c r="N98" s="195"/>
      <c r="O98" s="98"/>
      <c r="P98" s="196">
        <f>P99+P118+P222</f>
        <v>0</v>
      </c>
      <c r="Q98" s="98"/>
      <c r="R98" s="196">
        <f>R99+R118+R222</f>
        <v>12.483079999999998</v>
      </c>
      <c r="S98" s="98"/>
      <c r="T98" s="197">
        <f>T99+T118+T222</f>
        <v>31.537499999999994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73</v>
      </c>
      <c r="AU98" s="19" t="s">
        <v>161</v>
      </c>
      <c r="BK98" s="198">
        <f>BK99+BK118+BK222</f>
        <v>0</v>
      </c>
    </row>
    <row r="99" s="12" customFormat="1" ht="25.92" customHeight="1">
      <c r="A99" s="12"/>
      <c r="B99" s="199"/>
      <c r="C99" s="200"/>
      <c r="D99" s="201" t="s">
        <v>73</v>
      </c>
      <c r="E99" s="202" t="s">
        <v>211</v>
      </c>
      <c r="F99" s="202" t="s">
        <v>212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P100+P102+P104+P110+P116</f>
        <v>0</v>
      </c>
      <c r="Q99" s="207"/>
      <c r="R99" s="208">
        <f>R100+R102+R104+R110+R116</f>
        <v>4.3477499999999996</v>
      </c>
      <c r="S99" s="207"/>
      <c r="T99" s="209">
        <f>T100+T102+T104+T110+T116</f>
        <v>12.351999999999999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81</v>
      </c>
      <c r="AT99" s="211" t="s">
        <v>73</v>
      </c>
      <c r="AU99" s="211" t="s">
        <v>74</v>
      </c>
      <c r="AY99" s="210" t="s">
        <v>213</v>
      </c>
      <c r="BK99" s="212">
        <f>BK100+BK102+BK104+BK110+BK116</f>
        <v>0</v>
      </c>
    </row>
    <row r="100" s="12" customFormat="1" ht="22.8" customHeight="1">
      <c r="A100" s="12"/>
      <c r="B100" s="199"/>
      <c r="C100" s="200"/>
      <c r="D100" s="201" t="s">
        <v>73</v>
      </c>
      <c r="E100" s="213" t="s">
        <v>106</v>
      </c>
      <c r="F100" s="213" t="s">
        <v>437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P101</f>
        <v>0</v>
      </c>
      <c r="Q100" s="207"/>
      <c r="R100" s="208">
        <f>R101</f>
        <v>0.73004999999999998</v>
      </c>
      <c r="S100" s="207"/>
      <c r="T100" s="209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81</v>
      </c>
      <c r="AT100" s="211" t="s">
        <v>73</v>
      </c>
      <c r="AU100" s="211" t="s">
        <v>81</v>
      </c>
      <c r="AY100" s="210" t="s">
        <v>213</v>
      </c>
      <c r="BK100" s="212">
        <f>BK101</f>
        <v>0</v>
      </c>
    </row>
    <row r="101" s="2" customFormat="1" ht="16.5" customHeight="1">
      <c r="A101" s="40"/>
      <c r="B101" s="41"/>
      <c r="C101" s="215" t="s">
        <v>81</v>
      </c>
      <c r="D101" s="215" t="s">
        <v>215</v>
      </c>
      <c r="E101" s="216" t="s">
        <v>5228</v>
      </c>
      <c r="F101" s="217" t="s">
        <v>5229</v>
      </c>
      <c r="G101" s="218" t="s">
        <v>236</v>
      </c>
      <c r="H101" s="219">
        <v>93</v>
      </c>
      <c r="I101" s="220"/>
      <c r="J101" s="221">
        <f>ROUND(I101*H101,2)</f>
        <v>0</v>
      </c>
      <c r="K101" s="217" t="s">
        <v>5230</v>
      </c>
      <c r="L101" s="46"/>
      <c r="M101" s="222" t="s">
        <v>19</v>
      </c>
      <c r="N101" s="223" t="s">
        <v>45</v>
      </c>
      <c r="O101" s="86"/>
      <c r="P101" s="224">
        <f>O101*H101</f>
        <v>0</v>
      </c>
      <c r="Q101" s="224">
        <v>0.0078499999999999993</v>
      </c>
      <c r="R101" s="224">
        <f>Q101*H101</f>
        <v>0.73004999999999998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220</v>
      </c>
      <c r="AT101" s="226" t="s">
        <v>215</v>
      </c>
      <c r="AU101" s="226" t="s">
        <v>83</v>
      </c>
      <c r="AY101" s="19" t="s">
        <v>213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81</v>
      </c>
      <c r="BK101" s="227">
        <f>ROUND(I101*H101,2)</f>
        <v>0</v>
      </c>
      <c r="BL101" s="19" t="s">
        <v>220</v>
      </c>
      <c r="BM101" s="226" t="s">
        <v>5231</v>
      </c>
    </row>
    <row r="102" s="12" customFormat="1" ht="22.8" customHeight="1">
      <c r="A102" s="12"/>
      <c r="B102" s="199"/>
      <c r="C102" s="200"/>
      <c r="D102" s="201" t="s">
        <v>73</v>
      </c>
      <c r="E102" s="213" t="s">
        <v>248</v>
      </c>
      <c r="F102" s="213" t="s">
        <v>893</v>
      </c>
      <c r="G102" s="200"/>
      <c r="H102" s="200"/>
      <c r="I102" s="203"/>
      <c r="J102" s="214">
        <f>BK102</f>
        <v>0</v>
      </c>
      <c r="K102" s="200"/>
      <c r="L102" s="205"/>
      <c r="M102" s="206"/>
      <c r="N102" s="207"/>
      <c r="O102" s="207"/>
      <c r="P102" s="208">
        <f>P103</f>
        <v>0</v>
      </c>
      <c r="Q102" s="207"/>
      <c r="R102" s="208">
        <f>R103</f>
        <v>3.6176999999999997</v>
      </c>
      <c r="S102" s="207"/>
      <c r="T102" s="209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81</v>
      </c>
      <c r="AT102" s="211" t="s">
        <v>73</v>
      </c>
      <c r="AU102" s="211" t="s">
        <v>81</v>
      </c>
      <c r="AY102" s="210" t="s">
        <v>213</v>
      </c>
      <c r="BK102" s="212">
        <f>BK103</f>
        <v>0</v>
      </c>
    </row>
    <row r="103" s="2" customFormat="1" ht="16.5" customHeight="1">
      <c r="A103" s="40"/>
      <c r="B103" s="41"/>
      <c r="C103" s="215" t="s">
        <v>83</v>
      </c>
      <c r="D103" s="215" t="s">
        <v>215</v>
      </c>
      <c r="E103" s="216" t="s">
        <v>5232</v>
      </c>
      <c r="F103" s="217" t="s">
        <v>5233</v>
      </c>
      <c r="G103" s="218" t="s">
        <v>236</v>
      </c>
      <c r="H103" s="219">
        <v>93</v>
      </c>
      <c r="I103" s="220"/>
      <c r="J103" s="221">
        <f>ROUND(I103*H103,2)</f>
        <v>0</v>
      </c>
      <c r="K103" s="217" t="s">
        <v>5230</v>
      </c>
      <c r="L103" s="46"/>
      <c r="M103" s="222" t="s">
        <v>19</v>
      </c>
      <c r="N103" s="223" t="s">
        <v>45</v>
      </c>
      <c r="O103" s="86"/>
      <c r="P103" s="224">
        <f>O103*H103</f>
        <v>0</v>
      </c>
      <c r="Q103" s="224">
        <v>0.038899999999999997</v>
      </c>
      <c r="R103" s="224">
        <f>Q103*H103</f>
        <v>3.6176999999999997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220</v>
      </c>
      <c r="AT103" s="226" t="s">
        <v>215</v>
      </c>
      <c r="AU103" s="226" t="s">
        <v>83</v>
      </c>
      <c r="AY103" s="19" t="s">
        <v>213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81</v>
      </c>
      <c r="BK103" s="227">
        <f>ROUND(I103*H103,2)</f>
        <v>0</v>
      </c>
      <c r="BL103" s="19" t="s">
        <v>220</v>
      </c>
      <c r="BM103" s="226" t="s">
        <v>5234</v>
      </c>
    </row>
    <row r="104" s="12" customFormat="1" ht="22.8" customHeight="1">
      <c r="A104" s="12"/>
      <c r="B104" s="199"/>
      <c r="C104" s="200"/>
      <c r="D104" s="201" t="s">
        <v>73</v>
      </c>
      <c r="E104" s="213" t="s">
        <v>261</v>
      </c>
      <c r="F104" s="213" t="s">
        <v>1254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SUM(P105:P109)</f>
        <v>0</v>
      </c>
      <c r="Q104" s="207"/>
      <c r="R104" s="208">
        <f>SUM(R105:R109)</f>
        <v>0</v>
      </c>
      <c r="S104" s="207"/>
      <c r="T104" s="209">
        <f>SUM(T105:T109)</f>
        <v>12.351999999999999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81</v>
      </c>
      <c r="AT104" s="211" t="s">
        <v>73</v>
      </c>
      <c r="AU104" s="211" t="s">
        <v>81</v>
      </c>
      <c r="AY104" s="210" t="s">
        <v>213</v>
      </c>
      <c r="BK104" s="212">
        <f>SUM(BK105:BK109)</f>
        <v>0</v>
      </c>
    </row>
    <row r="105" s="2" customFormat="1" ht="16.5" customHeight="1">
      <c r="A105" s="40"/>
      <c r="B105" s="41"/>
      <c r="C105" s="215" t="s">
        <v>106</v>
      </c>
      <c r="D105" s="215" t="s">
        <v>215</v>
      </c>
      <c r="E105" s="216" t="s">
        <v>5235</v>
      </c>
      <c r="F105" s="217" t="s">
        <v>5236</v>
      </c>
      <c r="G105" s="218" t="s">
        <v>501</v>
      </c>
      <c r="H105" s="219">
        <v>20</v>
      </c>
      <c r="I105" s="220"/>
      <c r="J105" s="221">
        <f>ROUND(I105*H105,2)</f>
        <v>0</v>
      </c>
      <c r="K105" s="217" t="s">
        <v>5230</v>
      </c>
      <c r="L105" s="46"/>
      <c r="M105" s="222" t="s">
        <v>19</v>
      </c>
      <c r="N105" s="223" t="s">
        <v>45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0.0040000000000000001</v>
      </c>
      <c r="T105" s="225">
        <f>S105*H105</f>
        <v>0.080000000000000002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220</v>
      </c>
      <c r="AT105" s="226" t="s">
        <v>215</v>
      </c>
      <c r="AU105" s="226" t="s">
        <v>83</v>
      </c>
      <c r="AY105" s="19" t="s">
        <v>213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81</v>
      </c>
      <c r="BK105" s="227">
        <f>ROUND(I105*H105,2)</f>
        <v>0</v>
      </c>
      <c r="BL105" s="19" t="s">
        <v>220</v>
      </c>
      <c r="BM105" s="226" t="s">
        <v>5237</v>
      </c>
    </row>
    <row r="106" s="2" customFormat="1" ht="16.5" customHeight="1">
      <c r="A106" s="40"/>
      <c r="B106" s="41"/>
      <c r="C106" s="215" t="s">
        <v>220</v>
      </c>
      <c r="D106" s="215" t="s">
        <v>215</v>
      </c>
      <c r="E106" s="216" t="s">
        <v>5238</v>
      </c>
      <c r="F106" s="217" t="s">
        <v>5239</v>
      </c>
      <c r="G106" s="218" t="s">
        <v>501</v>
      </c>
      <c r="H106" s="219">
        <v>10</v>
      </c>
      <c r="I106" s="220"/>
      <c r="J106" s="221">
        <f>ROUND(I106*H106,2)</f>
        <v>0</v>
      </c>
      <c r="K106" s="217" t="s">
        <v>5230</v>
      </c>
      <c r="L106" s="46"/>
      <c r="M106" s="222" t="s">
        <v>19</v>
      </c>
      <c r="N106" s="223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0.0080000000000000002</v>
      </c>
      <c r="T106" s="225">
        <f>S106*H106</f>
        <v>0.080000000000000002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220</v>
      </c>
      <c r="AT106" s="226" t="s">
        <v>215</v>
      </c>
      <c r="AU106" s="226" t="s">
        <v>83</v>
      </c>
      <c r="AY106" s="19" t="s">
        <v>213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81</v>
      </c>
      <c r="BK106" s="227">
        <f>ROUND(I106*H106,2)</f>
        <v>0</v>
      </c>
      <c r="BL106" s="19" t="s">
        <v>220</v>
      </c>
      <c r="BM106" s="226" t="s">
        <v>5240</v>
      </c>
    </row>
    <row r="107" s="2" customFormat="1" ht="16.5" customHeight="1">
      <c r="A107" s="40"/>
      <c r="B107" s="41"/>
      <c r="C107" s="215" t="s">
        <v>243</v>
      </c>
      <c r="D107" s="215" t="s">
        <v>215</v>
      </c>
      <c r="E107" s="216" t="s">
        <v>1546</v>
      </c>
      <c r="F107" s="217" t="s">
        <v>5241</v>
      </c>
      <c r="G107" s="218" t="s">
        <v>501</v>
      </c>
      <c r="H107" s="219">
        <v>24</v>
      </c>
      <c r="I107" s="220"/>
      <c r="J107" s="221">
        <f>ROUND(I107*H107,2)</f>
        <v>0</v>
      </c>
      <c r="K107" s="217" t="s">
        <v>5230</v>
      </c>
      <c r="L107" s="46"/>
      <c r="M107" s="222" t="s">
        <v>19</v>
      </c>
      <c r="N107" s="223" t="s">
        <v>45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0.016</v>
      </c>
      <c r="T107" s="225">
        <f>S107*H107</f>
        <v>0.38400000000000001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220</v>
      </c>
      <c r="AT107" s="226" t="s">
        <v>215</v>
      </c>
      <c r="AU107" s="226" t="s">
        <v>83</v>
      </c>
      <c r="AY107" s="19" t="s">
        <v>213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81</v>
      </c>
      <c r="BK107" s="227">
        <f>ROUND(I107*H107,2)</f>
        <v>0</v>
      </c>
      <c r="BL107" s="19" t="s">
        <v>220</v>
      </c>
      <c r="BM107" s="226" t="s">
        <v>5242</v>
      </c>
    </row>
    <row r="108" s="2" customFormat="1" ht="16.5" customHeight="1">
      <c r="A108" s="40"/>
      <c r="B108" s="41"/>
      <c r="C108" s="215" t="s">
        <v>248</v>
      </c>
      <c r="D108" s="215" t="s">
        <v>215</v>
      </c>
      <c r="E108" s="216" t="s">
        <v>5243</v>
      </c>
      <c r="F108" s="217" t="s">
        <v>5244</v>
      </c>
      <c r="G108" s="218" t="s">
        <v>501</v>
      </c>
      <c r="H108" s="219">
        <v>108</v>
      </c>
      <c r="I108" s="220"/>
      <c r="J108" s="221">
        <f>ROUND(I108*H108,2)</f>
        <v>0</v>
      </c>
      <c r="K108" s="217" t="s">
        <v>5230</v>
      </c>
      <c r="L108" s="46"/>
      <c r="M108" s="222" t="s">
        <v>19</v>
      </c>
      <c r="N108" s="223" t="s">
        <v>45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0.0060000000000000001</v>
      </c>
      <c r="T108" s="225">
        <f>S108*H108</f>
        <v>0.64800000000000002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220</v>
      </c>
      <c r="AT108" s="226" t="s">
        <v>215</v>
      </c>
      <c r="AU108" s="226" t="s">
        <v>83</v>
      </c>
      <c r="AY108" s="19" t="s">
        <v>213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81</v>
      </c>
      <c r="BK108" s="227">
        <f>ROUND(I108*H108,2)</f>
        <v>0</v>
      </c>
      <c r="BL108" s="19" t="s">
        <v>220</v>
      </c>
      <c r="BM108" s="226" t="s">
        <v>5245</v>
      </c>
    </row>
    <row r="109" s="2" customFormat="1" ht="16.5" customHeight="1">
      <c r="A109" s="40"/>
      <c r="B109" s="41"/>
      <c r="C109" s="215" t="s">
        <v>253</v>
      </c>
      <c r="D109" s="215" t="s">
        <v>215</v>
      </c>
      <c r="E109" s="216" t="s">
        <v>5246</v>
      </c>
      <c r="F109" s="217" t="s">
        <v>5247</v>
      </c>
      <c r="G109" s="218" t="s">
        <v>338</v>
      </c>
      <c r="H109" s="219">
        <v>620</v>
      </c>
      <c r="I109" s="220"/>
      <c r="J109" s="221">
        <f>ROUND(I109*H109,2)</f>
        <v>0</v>
      </c>
      <c r="K109" s="217" t="s">
        <v>5230</v>
      </c>
      <c r="L109" s="46"/>
      <c r="M109" s="222" t="s">
        <v>19</v>
      </c>
      <c r="N109" s="223" t="s">
        <v>45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0.017999999999999999</v>
      </c>
      <c r="T109" s="225">
        <f>S109*H109</f>
        <v>11.159999999999998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220</v>
      </c>
      <c r="AT109" s="226" t="s">
        <v>215</v>
      </c>
      <c r="AU109" s="226" t="s">
        <v>83</v>
      </c>
      <c r="AY109" s="19" t="s">
        <v>213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81</v>
      </c>
      <c r="BK109" s="227">
        <f>ROUND(I109*H109,2)</f>
        <v>0</v>
      </c>
      <c r="BL109" s="19" t="s">
        <v>220</v>
      </c>
      <c r="BM109" s="226" t="s">
        <v>5248</v>
      </c>
    </row>
    <row r="110" s="12" customFormat="1" ht="22.8" customHeight="1">
      <c r="A110" s="12"/>
      <c r="B110" s="199"/>
      <c r="C110" s="200"/>
      <c r="D110" s="201" t="s">
        <v>73</v>
      </c>
      <c r="E110" s="213" t="s">
        <v>1662</v>
      </c>
      <c r="F110" s="213" t="s">
        <v>1663</v>
      </c>
      <c r="G110" s="200"/>
      <c r="H110" s="200"/>
      <c r="I110" s="203"/>
      <c r="J110" s="214">
        <f>BK110</f>
        <v>0</v>
      </c>
      <c r="K110" s="200"/>
      <c r="L110" s="205"/>
      <c r="M110" s="206"/>
      <c r="N110" s="207"/>
      <c r="O110" s="207"/>
      <c r="P110" s="208">
        <f>SUM(P111:P115)</f>
        <v>0</v>
      </c>
      <c r="Q110" s="207"/>
      <c r="R110" s="208">
        <f>SUM(R111:R115)</f>
        <v>0</v>
      </c>
      <c r="S110" s="207"/>
      <c r="T110" s="209">
        <f>SUM(T111:T115)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81</v>
      </c>
      <c r="AT110" s="211" t="s">
        <v>73</v>
      </c>
      <c r="AU110" s="211" t="s">
        <v>81</v>
      </c>
      <c r="AY110" s="210" t="s">
        <v>213</v>
      </c>
      <c r="BK110" s="212">
        <f>SUM(BK111:BK115)</f>
        <v>0</v>
      </c>
    </row>
    <row r="111" s="2" customFormat="1" ht="21.75" customHeight="1">
      <c r="A111" s="40"/>
      <c r="B111" s="41"/>
      <c r="C111" s="215" t="s">
        <v>257</v>
      </c>
      <c r="D111" s="215" t="s">
        <v>215</v>
      </c>
      <c r="E111" s="216" t="s">
        <v>5249</v>
      </c>
      <c r="F111" s="217" t="s">
        <v>5250</v>
      </c>
      <c r="G111" s="218" t="s">
        <v>288</v>
      </c>
      <c r="H111" s="219">
        <v>31.538</v>
      </c>
      <c r="I111" s="220"/>
      <c r="J111" s="221">
        <f>ROUND(I111*H111,2)</f>
        <v>0</v>
      </c>
      <c r="K111" s="217" t="s">
        <v>5230</v>
      </c>
      <c r="L111" s="46"/>
      <c r="M111" s="222" t="s">
        <v>19</v>
      </c>
      <c r="N111" s="223" t="s">
        <v>45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220</v>
      </c>
      <c r="AT111" s="226" t="s">
        <v>215</v>
      </c>
      <c r="AU111" s="226" t="s">
        <v>83</v>
      </c>
      <c r="AY111" s="19" t="s">
        <v>213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81</v>
      </c>
      <c r="BK111" s="227">
        <f>ROUND(I111*H111,2)</f>
        <v>0</v>
      </c>
      <c r="BL111" s="19" t="s">
        <v>220</v>
      </c>
      <c r="BM111" s="226" t="s">
        <v>5251</v>
      </c>
    </row>
    <row r="112" s="2" customFormat="1" ht="16.5" customHeight="1">
      <c r="A112" s="40"/>
      <c r="B112" s="41"/>
      <c r="C112" s="215" t="s">
        <v>261</v>
      </c>
      <c r="D112" s="215" t="s">
        <v>215</v>
      </c>
      <c r="E112" s="216" t="s">
        <v>1674</v>
      </c>
      <c r="F112" s="217" t="s">
        <v>5252</v>
      </c>
      <c r="G112" s="218" t="s">
        <v>288</v>
      </c>
      <c r="H112" s="219">
        <v>31.538</v>
      </c>
      <c r="I112" s="220"/>
      <c r="J112" s="221">
        <f>ROUND(I112*H112,2)</f>
        <v>0</v>
      </c>
      <c r="K112" s="217" t="s">
        <v>5230</v>
      </c>
      <c r="L112" s="46"/>
      <c r="M112" s="222" t="s">
        <v>19</v>
      </c>
      <c r="N112" s="223" t="s">
        <v>45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220</v>
      </c>
      <c r="AT112" s="226" t="s">
        <v>215</v>
      </c>
      <c r="AU112" s="226" t="s">
        <v>83</v>
      </c>
      <c r="AY112" s="19" t="s">
        <v>213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81</v>
      </c>
      <c r="BK112" s="227">
        <f>ROUND(I112*H112,2)</f>
        <v>0</v>
      </c>
      <c r="BL112" s="19" t="s">
        <v>220</v>
      </c>
      <c r="BM112" s="226" t="s">
        <v>5253</v>
      </c>
    </row>
    <row r="113" s="2" customFormat="1" ht="16.5" customHeight="1">
      <c r="A113" s="40"/>
      <c r="B113" s="41"/>
      <c r="C113" s="215" t="s">
        <v>267</v>
      </c>
      <c r="D113" s="215" t="s">
        <v>215</v>
      </c>
      <c r="E113" s="216" t="s">
        <v>1678</v>
      </c>
      <c r="F113" s="217" t="s">
        <v>5254</v>
      </c>
      <c r="G113" s="218" t="s">
        <v>288</v>
      </c>
      <c r="H113" s="219">
        <v>441.53199999999998</v>
      </c>
      <c r="I113" s="220"/>
      <c r="J113" s="221">
        <f>ROUND(I113*H113,2)</f>
        <v>0</v>
      </c>
      <c r="K113" s="217" t="s">
        <v>5230</v>
      </c>
      <c r="L113" s="46"/>
      <c r="M113" s="222" t="s">
        <v>19</v>
      </c>
      <c r="N113" s="223" t="s">
        <v>45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220</v>
      </c>
      <c r="AT113" s="226" t="s">
        <v>215</v>
      </c>
      <c r="AU113" s="226" t="s">
        <v>83</v>
      </c>
      <c r="AY113" s="19" t="s">
        <v>213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81</v>
      </c>
      <c r="BK113" s="227">
        <f>ROUND(I113*H113,2)</f>
        <v>0</v>
      </c>
      <c r="BL113" s="19" t="s">
        <v>220</v>
      </c>
      <c r="BM113" s="226" t="s">
        <v>5255</v>
      </c>
    </row>
    <row r="114" s="2" customFormat="1" ht="21.75" customHeight="1">
      <c r="A114" s="40"/>
      <c r="B114" s="41"/>
      <c r="C114" s="215" t="s">
        <v>274</v>
      </c>
      <c r="D114" s="215" t="s">
        <v>215</v>
      </c>
      <c r="E114" s="216" t="s">
        <v>1695</v>
      </c>
      <c r="F114" s="217" t="s">
        <v>5256</v>
      </c>
      <c r="G114" s="218" t="s">
        <v>288</v>
      </c>
      <c r="H114" s="219">
        <v>29.192</v>
      </c>
      <c r="I114" s="220"/>
      <c r="J114" s="221">
        <f>ROUND(I114*H114,2)</f>
        <v>0</v>
      </c>
      <c r="K114" s="217" t="s">
        <v>5230</v>
      </c>
      <c r="L114" s="46"/>
      <c r="M114" s="222" t="s">
        <v>19</v>
      </c>
      <c r="N114" s="223" t="s">
        <v>45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220</v>
      </c>
      <c r="AT114" s="226" t="s">
        <v>215</v>
      </c>
      <c r="AU114" s="226" t="s">
        <v>83</v>
      </c>
      <c r="AY114" s="19" t="s">
        <v>213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81</v>
      </c>
      <c r="BK114" s="227">
        <f>ROUND(I114*H114,2)</f>
        <v>0</v>
      </c>
      <c r="BL114" s="19" t="s">
        <v>220</v>
      </c>
      <c r="BM114" s="226" t="s">
        <v>5257</v>
      </c>
    </row>
    <row r="115" s="2" customFormat="1" ht="16.5" customHeight="1">
      <c r="A115" s="40"/>
      <c r="B115" s="41"/>
      <c r="C115" s="215" t="s">
        <v>279</v>
      </c>
      <c r="D115" s="215" t="s">
        <v>215</v>
      </c>
      <c r="E115" s="216" t="s">
        <v>5258</v>
      </c>
      <c r="F115" s="217" t="s">
        <v>5259</v>
      </c>
      <c r="G115" s="218" t="s">
        <v>288</v>
      </c>
      <c r="H115" s="219">
        <v>1.6259999999999999</v>
      </c>
      <c r="I115" s="220"/>
      <c r="J115" s="221">
        <f>ROUND(I115*H115,2)</f>
        <v>0</v>
      </c>
      <c r="K115" s="217" t="s">
        <v>5230</v>
      </c>
      <c r="L115" s="46"/>
      <c r="M115" s="222" t="s">
        <v>19</v>
      </c>
      <c r="N115" s="223" t="s">
        <v>45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220</v>
      </c>
      <c r="AT115" s="226" t="s">
        <v>215</v>
      </c>
      <c r="AU115" s="226" t="s">
        <v>83</v>
      </c>
      <c r="AY115" s="19" t="s">
        <v>213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81</v>
      </c>
      <c r="BK115" s="227">
        <f>ROUND(I115*H115,2)</f>
        <v>0</v>
      </c>
      <c r="BL115" s="19" t="s">
        <v>220</v>
      </c>
      <c r="BM115" s="226" t="s">
        <v>5260</v>
      </c>
    </row>
    <row r="116" s="12" customFormat="1" ht="22.8" customHeight="1">
      <c r="A116" s="12"/>
      <c r="B116" s="199"/>
      <c r="C116" s="200"/>
      <c r="D116" s="201" t="s">
        <v>73</v>
      </c>
      <c r="E116" s="213" t="s">
        <v>1710</v>
      </c>
      <c r="F116" s="213" t="s">
        <v>1711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P117</f>
        <v>0</v>
      </c>
      <c r="Q116" s="207"/>
      <c r="R116" s="208">
        <f>R117</f>
        <v>0</v>
      </c>
      <c r="S116" s="207"/>
      <c r="T116" s="209">
        <f>T117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81</v>
      </c>
      <c r="AT116" s="211" t="s">
        <v>73</v>
      </c>
      <c r="AU116" s="211" t="s">
        <v>81</v>
      </c>
      <c r="AY116" s="210" t="s">
        <v>213</v>
      </c>
      <c r="BK116" s="212">
        <f>BK117</f>
        <v>0</v>
      </c>
    </row>
    <row r="117" s="2" customFormat="1" ht="16.5" customHeight="1">
      <c r="A117" s="40"/>
      <c r="B117" s="41"/>
      <c r="C117" s="215" t="s">
        <v>285</v>
      </c>
      <c r="D117" s="215" t="s">
        <v>215</v>
      </c>
      <c r="E117" s="216" t="s">
        <v>5261</v>
      </c>
      <c r="F117" s="217" t="s">
        <v>5262</v>
      </c>
      <c r="G117" s="218" t="s">
        <v>288</v>
      </c>
      <c r="H117" s="219">
        <v>4.3479999999999999</v>
      </c>
      <c r="I117" s="220"/>
      <c r="J117" s="221">
        <f>ROUND(I117*H117,2)</f>
        <v>0</v>
      </c>
      <c r="K117" s="217" t="s">
        <v>5230</v>
      </c>
      <c r="L117" s="46"/>
      <c r="M117" s="222" t="s">
        <v>19</v>
      </c>
      <c r="N117" s="223" t="s">
        <v>45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220</v>
      </c>
      <c r="AT117" s="226" t="s">
        <v>215</v>
      </c>
      <c r="AU117" s="226" t="s">
        <v>83</v>
      </c>
      <c r="AY117" s="19" t="s">
        <v>213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81</v>
      </c>
      <c r="BK117" s="227">
        <f>ROUND(I117*H117,2)</f>
        <v>0</v>
      </c>
      <c r="BL117" s="19" t="s">
        <v>220</v>
      </c>
      <c r="BM117" s="226" t="s">
        <v>5263</v>
      </c>
    </row>
    <row r="118" s="12" customFormat="1" ht="25.92" customHeight="1">
      <c r="A118" s="12"/>
      <c r="B118" s="199"/>
      <c r="C118" s="200"/>
      <c r="D118" s="201" t="s">
        <v>73</v>
      </c>
      <c r="E118" s="202" t="s">
        <v>1716</v>
      </c>
      <c r="F118" s="202" t="s">
        <v>1717</v>
      </c>
      <c r="G118" s="200"/>
      <c r="H118" s="200"/>
      <c r="I118" s="203"/>
      <c r="J118" s="204">
        <f>BK118</f>
        <v>0</v>
      </c>
      <c r="K118" s="200"/>
      <c r="L118" s="205"/>
      <c r="M118" s="206"/>
      <c r="N118" s="207"/>
      <c r="O118" s="207"/>
      <c r="P118" s="208">
        <f>P119+P128+P158+P182+P218</f>
        <v>0</v>
      </c>
      <c r="Q118" s="207"/>
      <c r="R118" s="208">
        <f>R119+R128+R158+R182+R218</f>
        <v>8.135329999999998</v>
      </c>
      <c r="S118" s="207"/>
      <c r="T118" s="209">
        <f>T119+T128+T158+T182+T218</f>
        <v>19.185499999999998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83</v>
      </c>
      <c r="AT118" s="211" t="s">
        <v>73</v>
      </c>
      <c r="AU118" s="211" t="s">
        <v>74</v>
      </c>
      <c r="AY118" s="210" t="s">
        <v>213</v>
      </c>
      <c r="BK118" s="212">
        <f>BK119+BK128+BK158+BK182+BK218</f>
        <v>0</v>
      </c>
    </row>
    <row r="119" s="12" customFormat="1" ht="22.8" customHeight="1">
      <c r="A119" s="12"/>
      <c r="B119" s="199"/>
      <c r="C119" s="200"/>
      <c r="D119" s="201" t="s">
        <v>73</v>
      </c>
      <c r="E119" s="213" t="s">
        <v>1836</v>
      </c>
      <c r="F119" s="213" t="s">
        <v>1837</v>
      </c>
      <c r="G119" s="200"/>
      <c r="H119" s="200"/>
      <c r="I119" s="203"/>
      <c r="J119" s="214">
        <f>BK119</f>
        <v>0</v>
      </c>
      <c r="K119" s="200"/>
      <c r="L119" s="205"/>
      <c r="M119" s="206"/>
      <c r="N119" s="207"/>
      <c r="O119" s="207"/>
      <c r="P119" s="208">
        <f>SUM(P120:P127)</f>
        <v>0</v>
      </c>
      <c r="Q119" s="207"/>
      <c r="R119" s="208">
        <f>SUM(R120:R127)</f>
        <v>0.27424999999999999</v>
      </c>
      <c r="S119" s="207"/>
      <c r="T119" s="209">
        <f>SUM(T120:T127)</f>
        <v>1.6260000000000001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0" t="s">
        <v>83</v>
      </c>
      <c r="AT119" s="211" t="s">
        <v>73</v>
      </c>
      <c r="AU119" s="211" t="s">
        <v>81</v>
      </c>
      <c r="AY119" s="210" t="s">
        <v>213</v>
      </c>
      <c r="BK119" s="212">
        <f>SUM(BK120:BK127)</f>
        <v>0</v>
      </c>
    </row>
    <row r="120" s="2" customFormat="1" ht="21.75" customHeight="1">
      <c r="A120" s="40"/>
      <c r="B120" s="41"/>
      <c r="C120" s="215" t="s">
        <v>291</v>
      </c>
      <c r="D120" s="215" t="s">
        <v>215</v>
      </c>
      <c r="E120" s="216" t="s">
        <v>5264</v>
      </c>
      <c r="F120" s="217" t="s">
        <v>5265</v>
      </c>
      <c r="G120" s="218" t="s">
        <v>338</v>
      </c>
      <c r="H120" s="219">
        <v>300</v>
      </c>
      <c r="I120" s="220"/>
      <c r="J120" s="221">
        <f>ROUND(I120*H120,2)</f>
        <v>0</v>
      </c>
      <c r="K120" s="217" t="s">
        <v>5230</v>
      </c>
      <c r="L120" s="46"/>
      <c r="M120" s="222" t="s">
        <v>19</v>
      </c>
      <c r="N120" s="223" t="s">
        <v>45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0.0054200000000000003</v>
      </c>
      <c r="T120" s="225">
        <f>S120*H120</f>
        <v>1.6260000000000001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309</v>
      </c>
      <c r="AT120" s="226" t="s">
        <v>215</v>
      </c>
      <c r="AU120" s="226" t="s">
        <v>83</v>
      </c>
      <c r="AY120" s="19" t="s">
        <v>213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81</v>
      </c>
      <c r="BK120" s="227">
        <f>ROUND(I120*H120,2)</f>
        <v>0</v>
      </c>
      <c r="BL120" s="19" t="s">
        <v>309</v>
      </c>
      <c r="BM120" s="226" t="s">
        <v>5266</v>
      </c>
    </row>
    <row r="121" s="2" customFormat="1" ht="16.5" customHeight="1">
      <c r="A121" s="40"/>
      <c r="B121" s="41"/>
      <c r="C121" s="215" t="s">
        <v>8</v>
      </c>
      <c r="D121" s="215" t="s">
        <v>215</v>
      </c>
      <c r="E121" s="216" t="s">
        <v>5267</v>
      </c>
      <c r="F121" s="217" t="s">
        <v>5268</v>
      </c>
      <c r="G121" s="218" t="s">
        <v>236</v>
      </c>
      <c r="H121" s="219">
        <v>102</v>
      </c>
      <c r="I121" s="220"/>
      <c r="J121" s="221">
        <f>ROUND(I121*H121,2)</f>
        <v>0</v>
      </c>
      <c r="K121" s="217" t="s">
        <v>5230</v>
      </c>
      <c r="L121" s="46"/>
      <c r="M121" s="222" t="s">
        <v>19</v>
      </c>
      <c r="N121" s="223" t="s">
        <v>45</v>
      </c>
      <c r="O121" s="86"/>
      <c r="P121" s="224">
        <f>O121*H121</f>
        <v>0</v>
      </c>
      <c r="Q121" s="224">
        <v>0.00010000000000000001</v>
      </c>
      <c r="R121" s="224">
        <f>Q121*H121</f>
        <v>0.010200000000000001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309</v>
      </c>
      <c r="AT121" s="226" t="s">
        <v>215</v>
      </c>
      <c r="AU121" s="226" t="s">
        <v>83</v>
      </c>
      <c r="AY121" s="19" t="s">
        <v>213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81</v>
      </c>
      <c r="BK121" s="227">
        <f>ROUND(I121*H121,2)</f>
        <v>0</v>
      </c>
      <c r="BL121" s="19" t="s">
        <v>309</v>
      </c>
      <c r="BM121" s="226" t="s">
        <v>5269</v>
      </c>
    </row>
    <row r="122" s="2" customFormat="1" ht="16.5" customHeight="1">
      <c r="A122" s="40"/>
      <c r="B122" s="41"/>
      <c r="C122" s="272" t="s">
        <v>309</v>
      </c>
      <c r="D122" s="272" t="s">
        <v>310</v>
      </c>
      <c r="E122" s="273" t="s">
        <v>5270</v>
      </c>
      <c r="F122" s="274" t="s">
        <v>5271</v>
      </c>
      <c r="G122" s="275" t="s">
        <v>236</v>
      </c>
      <c r="H122" s="276">
        <v>59</v>
      </c>
      <c r="I122" s="277"/>
      <c r="J122" s="278">
        <f>ROUND(I122*H122,2)</f>
        <v>0</v>
      </c>
      <c r="K122" s="274" t="s">
        <v>5230</v>
      </c>
      <c r="L122" s="279"/>
      <c r="M122" s="280" t="s">
        <v>19</v>
      </c>
      <c r="N122" s="281" t="s">
        <v>45</v>
      </c>
      <c r="O122" s="86"/>
      <c r="P122" s="224">
        <f>O122*H122</f>
        <v>0</v>
      </c>
      <c r="Q122" s="224">
        <v>0.0025000000000000001</v>
      </c>
      <c r="R122" s="224">
        <f>Q122*H122</f>
        <v>0.14749999999999999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397</v>
      </c>
      <c r="AT122" s="226" t="s">
        <v>310</v>
      </c>
      <c r="AU122" s="226" t="s">
        <v>83</v>
      </c>
      <c r="AY122" s="19" t="s">
        <v>213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81</v>
      </c>
      <c r="BK122" s="227">
        <f>ROUND(I122*H122,2)</f>
        <v>0</v>
      </c>
      <c r="BL122" s="19" t="s">
        <v>309</v>
      </c>
      <c r="BM122" s="226" t="s">
        <v>5272</v>
      </c>
    </row>
    <row r="123" s="2" customFormat="1" ht="16.5" customHeight="1">
      <c r="A123" s="40"/>
      <c r="B123" s="41"/>
      <c r="C123" s="272" t="s">
        <v>315</v>
      </c>
      <c r="D123" s="272" t="s">
        <v>310</v>
      </c>
      <c r="E123" s="273" t="s">
        <v>5273</v>
      </c>
      <c r="F123" s="274" t="s">
        <v>5274</v>
      </c>
      <c r="G123" s="275" t="s">
        <v>236</v>
      </c>
      <c r="H123" s="276">
        <v>22.699999999999999</v>
      </c>
      <c r="I123" s="277"/>
      <c r="J123" s="278">
        <f>ROUND(I123*H123,2)</f>
        <v>0</v>
      </c>
      <c r="K123" s="274" t="s">
        <v>19</v>
      </c>
      <c r="L123" s="279"/>
      <c r="M123" s="280" t="s">
        <v>19</v>
      </c>
      <c r="N123" s="281" t="s">
        <v>45</v>
      </c>
      <c r="O123" s="86"/>
      <c r="P123" s="224">
        <f>O123*H123</f>
        <v>0</v>
      </c>
      <c r="Q123" s="224">
        <v>0.0025000000000000001</v>
      </c>
      <c r="R123" s="224">
        <f>Q123*H123</f>
        <v>0.056750000000000002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397</v>
      </c>
      <c r="AT123" s="226" t="s">
        <v>310</v>
      </c>
      <c r="AU123" s="226" t="s">
        <v>83</v>
      </c>
      <c r="AY123" s="19" t="s">
        <v>213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81</v>
      </c>
      <c r="BK123" s="227">
        <f>ROUND(I123*H123,2)</f>
        <v>0</v>
      </c>
      <c r="BL123" s="19" t="s">
        <v>309</v>
      </c>
      <c r="BM123" s="226" t="s">
        <v>5275</v>
      </c>
    </row>
    <row r="124" s="2" customFormat="1" ht="16.5" customHeight="1">
      <c r="A124" s="40"/>
      <c r="B124" s="41"/>
      <c r="C124" s="272" t="s">
        <v>321</v>
      </c>
      <c r="D124" s="272" t="s">
        <v>310</v>
      </c>
      <c r="E124" s="273" t="s">
        <v>5276</v>
      </c>
      <c r="F124" s="274" t="s">
        <v>5277</v>
      </c>
      <c r="G124" s="275" t="s">
        <v>236</v>
      </c>
      <c r="H124" s="276">
        <v>12</v>
      </c>
      <c r="I124" s="277"/>
      <c r="J124" s="278">
        <f>ROUND(I124*H124,2)</f>
        <v>0</v>
      </c>
      <c r="K124" s="274" t="s">
        <v>5230</v>
      </c>
      <c r="L124" s="279"/>
      <c r="M124" s="280" t="s">
        <v>19</v>
      </c>
      <c r="N124" s="281" t="s">
        <v>45</v>
      </c>
      <c r="O124" s="86"/>
      <c r="P124" s="224">
        <f>O124*H124</f>
        <v>0</v>
      </c>
      <c r="Q124" s="224">
        <v>0.0025999999999999999</v>
      </c>
      <c r="R124" s="224">
        <f>Q124*H124</f>
        <v>0.031199999999999999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397</v>
      </c>
      <c r="AT124" s="226" t="s">
        <v>310</v>
      </c>
      <c r="AU124" s="226" t="s">
        <v>83</v>
      </c>
      <c r="AY124" s="19" t="s">
        <v>213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81</v>
      </c>
      <c r="BK124" s="227">
        <f>ROUND(I124*H124,2)</f>
        <v>0</v>
      </c>
      <c r="BL124" s="19" t="s">
        <v>309</v>
      </c>
      <c r="BM124" s="226" t="s">
        <v>5278</v>
      </c>
    </row>
    <row r="125" s="2" customFormat="1" ht="16.5" customHeight="1">
      <c r="A125" s="40"/>
      <c r="B125" s="41"/>
      <c r="C125" s="272" t="s">
        <v>324</v>
      </c>
      <c r="D125" s="272" t="s">
        <v>310</v>
      </c>
      <c r="E125" s="273" t="s">
        <v>5279</v>
      </c>
      <c r="F125" s="274" t="s">
        <v>5280</v>
      </c>
      <c r="G125" s="275" t="s">
        <v>236</v>
      </c>
      <c r="H125" s="276">
        <v>5</v>
      </c>
      <c r="I125" s="277"/>
      <c r="J125" s="278">
        <f>ROUND(I125*H125,2)</f>
        <v>0</v>
      </c>
      <c r="K125" s="274" t="s">
        <v>19</v>
      </c>
      <c r="L125" s="279"/>
      <c r="M125" s="280" t="s">
        <v>19</v>
      </c>
      <c r="N125" s="281" t="s">
        <v>45</v>
      </c>
      <c r="O125" s="86"/>
      <c r="P125" s="224">
        <f>O125*H125</f>
        <v>0</v>
      </c>
      <c r="Q125" s="224">
        <v>0.0025999999999999999</v>
      </c>
      <c r="R125" s="224">
        <f>Q125*H125</f>
        <v>0.012999999999999999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397</v>
      </c>
      <c r="AT125" s="226" t="s">
        <v>310</v>
      </c>
      <c r="AU125" s="226" t="s">
        <v>83</v>
      </c>
      <c r="AY125" s="19" t="s">
        <v>213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81</v>
      </c>
      <c r="BK125" s="227">
        <f>ROUND(I125*H125,2)</f>
        <v>0</v>
      </c>
      <c r="BL125" s="19" t="s">
        <v>309</v>
      </c>
      <c r="BM125" s="226" t="s">
        <v>5281</v>
      </c>
    </row>
    <row r="126" s="2" customFormat="1" ht="16.5" customHeight="1">
      <c r="A126" s="40"/>
      <c r="B126" s="41"/>
      <c r="C126" s="272" t="s">
        <v>330</v>
      </c>
      <c r="D126" s="272" t="s">
        <v>310</v>
      </c>
      <c r="E126" s="273" t="s">
        <v>5282</v>
      </c>
      <c r="F126" s="274" t="s">
        <v>5283</v>
      </c>
      <c r="G126" s="275" t="s">
        <v>236</v>
      </c>
      <c r="H126" s="276">
        <v>4</v>
      </c>
      <c r="I126" s="277"/>
      <c r="J126" s="278">
        <f>ROUND(I126*H126,2)</f>
        <v>0</v>
      </c>
      <c r="K126" s="274" t="s">
        <v>5230</v>
      </c>
      <c r="L126" s="279"/>
      <c r="M126" s="280" t="s">
        <v>19</v>
      </c>
      <c r="N126" s="281" t="s">
        <v>45</v>
      </c>
      <c r="O126" s="86"/>
      <c r="P126" s="224">
        <f>O126*H126</f>
        <v>0</v>
      </c>
      <c r="Q126" s="224">
        <v>0.0038999999999999998</v>
      </c>
      <c r="R126" s="224">
        <f>Q126*H126</f>
        <v>0.015599999999999999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397</v>
      </c>
      <c r="AT126" s="226" t="s">
        <v>310</v>
      </c>
      <c r="AU126" s="226" t="s">
        <v>83</v>
      </c>
      <c r="AY126" s="19" t="s">
        <v>213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81</v>
      </c>
      <c r="BK126" s="227">
        <f>ROUND(I126*H126,2)</f>
        <v>0</v>
      </c>
      <c r="BL126" s="19" t="s">
        <v>309</v>
      </c>
      <c r="BM126" s="226" t="s">
        <v>5284</v>
      </c>
    </row>
    <row r="127" s="2" customFormat="1" ht="16.5" customHeight="1">
      <c r="A127" s="40"/>
      <c r="B127" s="41"/>
      <c r="C127" s="215" t="s">
        <v>7</v>
      </c>
      <c r="D127" s="215" t="s">
        <v>215</v>
      </c>
      <c r="E127" s="216" t="s">
        <v>5285</v>
      </c>
      <c r="F127" s="217" t="s">
        <v>5286</v>
      </c>
      <c r="G127" s="218" t="s">
        <v>288</v>
      </c>
      <c r="H127" s="219">
        <v>0.27400000000000002</v>
      </c>
      <c r="I127" s="220"/>
      <c r="J127" s="221">
        <f>ROUND(I127*H127,2)</f>
        <v>0</v>
      </c>
      <c r="K127" s="217" t="s">
        <v>5230</v>
      </c>
      <c r="L127" s="46"/>
      <c r="M127" s="222" t="s">
        <v>19</v>
      </c>
      <c r="N127" s="223" t="s">
        <v>45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309</v>
      </c>
      <c r="AT127" s="226" t="s">
        <v>215</v>
      </c>
      <c r="AU127" s="226" t="s">
        <v>83</v>
      </c>
      <c r="AY127" s="19" t="s">
        <v>213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81</v>
      </c>
      <c r="BK127" s="227">
        <f>ROUND(I127*H127,2)</f>
        <v>0</v>
      </c>
      <c r="BL127" s="19" t="s">
        <v>309</v>
      </c>
      <c r="BM127" s="226" t="s">
        <v>5287</v>
      </c>
    </row>
    <row r="128" s="12" customFormat="1" ht="22.8" customHeight="1">
      <c r="A128" s="12"/>
      <c r="B128" s="199"/>
      <c r="C128" s="200"/>
      <c r="D128" s="201" t="s">
        <v>73</v>
      </c>
      <c r="E128" s="213" t="s">
        <v>5288</v>
      </c>
      <c r="F128" s="213" t="s">
        <v>5289</v>
      </c>
      <c r="G128" s="200"/>
      <c r="H128" s="200"/>
      <c r="I128" s="203"/>
      <c r="J128" s="214">
        <f>BK128</f>
        <v>0</v>
      </c>
      <c r="K128" s="200"/>
      <c r="L128" s="205"/>
      <c r="M128" s="206"/>
      <c r="N128" s="207"/>
      <c r="O128" s="207"/>
      <c r="P128" s="208">
        <f>SUM(P129:P157)</f>
        <v>0</v>
      </c>
      <c r="Q128" s="207"/>
      <c r="R128" s="208">
        <f>SUM(R129:R157)</f>
        <v>4.1210099999999992</v>
      </c>
      <c r="S128" s="207"/>
      <c r="T128" s="209">
        <f>SUM(T129:T157)</f>
        <v>6.4535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83</v>
      </c>
      <c r="AT128" s="211" t="s">
        <v>73</v>
      </c>
      <c r="AU128" s="211" t="s">
        <v>81</v>
      </c>
      <c r="AY128" s="210" t="s">
        <v>213</v>
      </c>
      <c r="BK128" s="212">
        <f>SUM(BK129:BK157)</f>
        <v>0</v>
      </c>
    </row>
    <row r="129" s="2" customFormat="1" ht="16.5" customHeight="1">
      <c r="A129" s="40"/>
      <c r="B129" s="41"/>
      <c r="C129" s="215" t="s">
        <v>342</v>
      </c>
      <c r="D129" s="215" t="s">
        <v>215</v>
      </c>
      <c r="E129" s="216" t="s">
        <v>5290</v>
      </c>
      <c r="F129" s="217" t="s">
        <v>5291</v>
      </c>
      <c r="G129" s="218" t="s">
        <v>338</v>
      </c>
      <c r="H129" s="219">
        <v>1000</v>
      </c>
      <c r="I129" s="220"/>
      <c r="J129" s="221">
        <f>ROUND(I129*H129,2)</f>
        <v>0</v>
      </c>
      <c r="K129" s="217" t="s">
        <v>5230</v>
      </c>
      <c r="L129" s="46"/>
      <c r="M129" s="222" t="s">
        <v>19</v>
      </c>
      <c r="N129" s="223" t="s">
        <v>45</v>
      </c>
      <c r="O129" s="86"/>
      <c r="P129" s="224">
        <f>O129*H129</f>
        <v>0</v>
      </c>
      <c r="Q129" s="224">
        <v>2.0000000000000002E-05</v>
      </c>
      <c r="R129" s="224">
        <f>Q129*H129</f>
        <v>0.02</v>
      </c>
      <c r="S129" s="224">
        <v>0.001</v>
      </c>
      <c r="T129" s="225">
        <f>S129*H129</f>
        <v>1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309</v>
      </c>
      <c r="AT129" s="226" t="s">
        <v>215</v>
      </c>
      <c r="AU129" s="226" t="s">
        <v>83</v>
      </c>
      <c r="AY129" s="19" t="s">
        <v>213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81</v>
      </c>
      <c r="BK129" s="227">
        <f>ROUND(I129*H129,2)</f>
        <v>0</v>
      </c>
      <c r="BL129" s="19" t="s">
        <v>309</v>
      </c>
      <c r="BM129" s="226" t="s">
        <v>5292</v>
      </c>
    </row>
    <row r="130" s="2" customFormat="1" ht="16.5" customHeight="1">
      <c r="A130" s="40"/>
      <c r="B130" s="41"/>
      <c r="C130" s="215" t="s">
        <v>347</v>
      </c>
      <c r="D130" s="215" t="s">
        <v>215</v>
      </c>
      <c r="E130" s="216" t="s">
        <v>5293</v>
      </c>
      <c r="F130" s="217" t="s">
        <v>5294</v>
      </c>
      <c r="G130" s="218" t="s">
        <v>338</v>
      </c>
      <c r="H130" s="219">
        <v>300</v>
      </c>
      <c r="I130" s="220"/>
      <c r="J130" s="221">
        <f>ROUND(I130*H130,2)</f>
        <v>0</v>
      </c>
      <c r="K130" s="217" t="s">
        <v>5230</v>
      </c>
      <c r="L130" s="46"/>
      <c r="M130" s="222" t="s">
        <v>19</v>
      </c>
      <c r="N130" s="223" t="s">
        <v>45</v>
      </c>
      <c r="O130" s="86"/>
      <c r="P130" s="224">
        <f>O130*H130</f>
        <v>0</v>
      </c>
      <c r="Q130" s="224">
        <v>2.0000000000000002E-05</v>
      </c>
      <c r="R130" s="224">
        <f>Q130*H130</f>
        <v>0.0060000000000000001</v>
      </c>
      <c r="S130" s="224">
        <v>0.0032000000000000002</v>
      </c>
      <c r="T130" s="225">
        <f>S130*H130</f>
        <v>0.96000000000000008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309</v>
      </c>
      <c r="AT130" s="226" t="s">
        <v>215</v>
      </c>
      <c r="AU130" s="226" t="s">
        <v>83</v>
      </c>
      <c r="AY130" s="19" t="s">
        <v>213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81</v>
      </c>
      <c r="BK130" s="227">
        <f>ROUND(I130*H130,2)</f>
        <v>0</v>
      </c>
      <c r="BL130" s="19" t="s">
        <v>309</v>
      </c>
      <c r="BM130" s="226" t="s">
        <v>5295</v>
      </c>
    </row>
    <row r="131" s="2" customFormat="1" ht="16.5" customHeight="1">
      <c r="A131" s="40"/>
      <c r="B131" s="41"/>
      <c r="C131" s="215" t="s">
        <v>352</v>
      </c>
      <c r="D131" s="215" t="s">
        <v>215</v>
      </c>
      <c r="E131" s="216" t="s">
        <v>5296</v>
      </c>
      <c r="F131" s="217" t="s">
        <v>5297</v>
      </c>
      <c r="G131" s="218" t="s">
        <v>338</v>
      </c>
      <c r="H131" s="219">
        <v>640</v>
      </c>
      <c r="I131" s="220"/>
      <c r="J131" s="221">
        <f>ROUND(I131*H131,2)</f>
        <v>0</v>
      </c>
      <c r="K131" s="217" t="s">
        <v>5230</v>
      </c>
      <c r="L131" s="46"/>
      <c r="M131" s="222" t="s">
        <v>19</v>
      </c>
      <c r="N131" s="223" t="s">
        <v>45</v>
      </c>
      <c r="O131" s="86"/>
      <c r="P131" s="224">
        <f>O131*H131</f>
        <v>0</v>
      </c>
      <c r="Q131" s="224">
        <v>0.0010499999999999999</v>
      </c>
      <c r="R131" s="224">
        <f>Q131*H131</f>
        <v>0.67199999999999993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309</v>
      </c>
      <c r="AT131" s="226" t="s">
        <v>215</v>
      </c>
      <c r="AU131" s="226" t="s">
        <v>83</v>
      </c>
      <c r="AY131" s="19" t="s">
        <v>213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81</v>
      </c>
      <c r="BK131" s="227">
        <f>ROUND(I131*H131,2)</f>
        <v>0</v>
      </c>
      <c r="BL131" s="19" t="s">
        <v>309</v>
      </c>
      <c r="BM131" s="226" t="s">
        <v>5298</v>
      </c>
    </row>
    <row r="132" s="2" customFormat="1" ht="16.5" customHeight="1">
      <c r="A132" s="40"/>
      <c r="B132" s="41"/>
      <c r="C132" s="215" t="s">
        <v>359</v>
      </c>
      <c r="D132" s="215" t="s">
        <v>215</v>
      </c>
      <c r="E132" s="216" t="s">
        <v>5299</v>
      </c>
      <c r="F132" s="217" t="s">
        <v>5300</v>
      </c>
      <c r="G132" s="218" t="s">
        <v>338</v>
      </c>
      <c r="H132" s="219">
        <v>220</v>
      </c>
      <c r="I132" s="220"/>
      <c r="J132" s="221">
        <f>ROUND(I132*H132,2)</f>
        <v>0</v>
      </c>
      <c r="K132" s="217" t="s">
        <v>5230</v>
      </c>
      <c r="L132" s="46"/>
      <c r="M132" s="222" t="s">
        <v>19</v>
      </c>
      <c r="N132" s="223" t="s">
        <v>45</v>
      </c>
      <c r="O132" s="86"/>
      <c r="P132" s="224">
        <f>O132*H132</f>
        <v>0</v>
      </c>
      <c r="Q132" s="224">
        <v>0.00148</v>
      </c>
      <c r="R132" s="224">
        <f>Q132*H132</f>
        <v>0.3256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309</v>
      </c>
      <c r="AT132" s="226" t="s">
        <v>215</v>
      </c>
      <c r="AU132" s="226" t="s">
        <v>83</v>
      </c>
      <c r="AY132" s="19" t="s">
        <v>213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81</v>
      </c>
      <c r="BK132" s="227">
        <f>ROUND(I132*H132,2)</f>
        <v>0</v>
      </c>
      <c r="BL132" s="19" t="s">
        <v>309</v>
      </c>
      <c r="BM132" s="226" t="s">
        <v>5301</v>
      </c>
    </row>
    <row r="133" s="2" customFormat="1" ht="16.5" customHeight="1">
      <c r="A133" s="40"/>
      <c r="B133" s="41"/>
      <c r="C133" s="215" t="s">
        <v>364</v>
      </c>
      <c r="D133" s="215" t="s">
        <v>215</v>
      </c>
      <c r="E133" s="216" t="s">
        <v>5302</v>
      </c>
      <c r="F133" s="217" t="s">
        <v>5303</v>
      </c>
      <c r="G133" s="218" t="s">
        <v>338</v>
      </c>
      <c r="H133" s="219">
        <v>185</v>
      </c>
      <c r="I133" s="220"/>
      <c r="J133" s="221">
        <f>ROUND(I133*H133,2)</f>
        <v>0</v>
      </c>
      <c r="K133" s="217" t="s">
        <v>5230</v>
      </c>
      <c r="L133" s="46"/>
      <c r="M133" s="222" t="s">
        <v>19</v>
      </c>
      <c r="N133" s="223" t="s">
        <v>45</v>
      </c>
      <c r="O133" s="86"/>
      <c r="P133" s="224">
        <f>O133*H133</f>
        <v>0</v>
      </c>
      <c r="Q133" s="224">
        <v>0.00189</v>
      </c>
      <c r="R133" s="224">
        <f>Q133*H133</f>
        <v>0.34965000000000002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309</v>
      </c>
      <c r="AT133" s="226" t="s">
        <v>215</v>
      </c>
      <c r="AU133" s="226" t="s">
        <v>83</v>
      </c>
      <c r="AY133" s="19" t="s">
        <v>213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81</v>
      </c>
      <c r="BK133" s="227">
        <f>ROUND(I133*H133,2)</f>
        <v>0</v>
      </c>
      <c r="BL133" s="19" t="s">
        <v>309</v>
      </c>
      <c r="BM133" s="226" t="s">
        <v>5304</v>
      </c>
    </row>
    <row r="134" s="2" customFormat="1" ht="16.5" customHeight="1">
      <c r="A134" s="40"/>
      <c r="B134" s="41"/>
      <c r="C134" s="215" t="s">
        <v>369</v>
      </c>
      <c r="D134" s="215" t="s">
        <v>215</v>
      </c>
      <c r="E134" s="216" t="s">
        <v>5305</v>
      </c>
      <c r="F134" s="217" t="s">
        <v>5306</v>
      </c>
      <c r="G134" s="218" t="s">
        <v>338</v>
      </c>
      <c r="H134" s="219">
        <v>70</v>
      </c>
      <c r="I134" s="220"/>
      <c r="J134" s="221">
        <f>ROUND(I134*H134,2)</f>
        <v>0</v>
      </c>
      <c r="K134" s="217" t="s">
        <v>5230</v>
      </c>
      <c r="L134" s="46"/>
      <c r="M134" s="222" t="s">
        <v>19</v>
      </c>
      <c r="N134" s="223" t="s">
        <v>45</v>
      </c>
      <c r="O134" s="86"/>
      <c r="P134" s="224">
        <f>O134*H134</f>
        <v>0</v>
      </c>
      <c r="Q134" s="224">
        <v>0.0028400000000000001</v>
      </c>
      <c r="R134" s="224">
        <f>Q134*H134</f>
        <v>0.1988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309</v>
      </c>
      <c r="AT134" s="226" t="s">
        <v>215</v>
      </c>
      <c r="AU134" s="226" t="s">
        <v>83</v>
      </c>
      <c r="AY134" s="19" t="s">
        <v>213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81</v>
      </c>
      <c r="BK134" s="227">
        <f>ROUND(I134*H134,2)</f>
        <v>0</v>
      </c>
      <c r="BL134" s="19" t="s">
        <v>309</v>
      </c>
      <c r="BM134" s="226" t="s">
        <v>5307</v>
      </c>
    </row>
    <row r="135" s="2" customFormat="1" ht="16.5" customHeight="1">
      <c r="A135" s="40"/>
      <c r="B135" s="41"/>
      <c r="C135" s="215" t="s">
        <v>377</v>
      </c>
      <c r="D135" s="215" t="s">
        <v>215</v>
      </c>
      <c r="E135" s="216" t="s">
        <v>5308</v>
      </c>
      <c r="F135" s="217" t="s">
        <v>5309</v>
      </c>
      <c r="G135" s="218" t="s">
        <v>338</v>
      </c>
      <c r="H135" s="219">
        <v>140</v>
      </c>
      <c r="I135" s="220"/>
      <c r="J135" s="221">
        <f>ROUND(I135*H135,2)</f>
        <v>0</v>
      </c>
      <c r="K135" s="217" t="s">
        <v>5230</v>
      </c>
      <c r="L135" s="46"/>
      <c r="M135" s="222" t="s">
        <v>19</v>
      </c>
      <c r="N135" s="223" t="s">
        <v>45</v>
      </c>
      <c r="O135" s="86"/>
      <c r="P135" s="224">
        <f>O135*H135</f>
        <v>0</v>
      </c>
      <c r="Q135" s="224">
        <v>0.0036700000000000001</v>
      </c>
      <c r="R135" s="224">
        <f>Q135*H135</f>
        <v>0.51380000000000003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309</v>
      </c>
      <c r="AT135" s="226" t="s">
        <v>215</v>
      </c>
      <c r="AU135" s="226" t="s">
        <v>83</v>
      </c>
      <c r="AY135" s="19" t="s">
        <v>213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81</v>
      </c>
      <c r="BK135" s="227">
        <f>ROUND(I135*H135,2)</f>
        <v>0</v>
      </c>
      <c r="BL135" s="19" t="s">
        <v>309</v>
      </c>
      <c r="BM135" s="226" t="s">
        <v>5310</v>
      </c>
    </row>
    <row r="136" s="2" customFormat="1" ht="16.5" customHeight="1">
      <c r="A136" s="40"/>
      <c r="B136" s="41"/>
      <c r="C136" s="215" t="s">
        <v>381</v>
      </c>
      <c r="D136" s="215" t="s">
        <v>215</v>
      </c>
      <c r="E136" s="216" t="s">
        <v>5311</v>
      </c>
      <c r="F136" s="217" t="s">
        <v>5312</v>
      </c>
      <c r="G136" s="218" t="s">
        <v>338</v>
      </c>
      <c r="H136" s="219">
        <v>30</v>
      </c>
      <c r="I136" s="220"/>
      <c r="J136" s="221">
        <f>ROUND(I136*H136,2)</f>
        <v>0</v>
      </c>
      <c r="K136" s="217" t="s">
        <v>5230</v>
      </c>
      <c r="L136" s="46"/>
      <c r="M136" s="222" t="s">
        <v>19</v>
      </c>
      <c r="N136" s="223" t="s">
        <v>45</v>
      </c>
      <c r="O136" s="86"/>
      <c r="P136" s="224">
        <f>O136*H136</f>
        <v>0</v>
      </c>
      <c r="Q136" s="224">
        <v>0.00428</v>
      </c>
      <c r="R136" s="224">
        <f>Q136*H136</f>
        <v>0.12839999999999999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309</v>
      </c>
      <c r="AT136" s="226" t="s">
        <v>215</v>
      </c>
      <c r="AU136" s="226" t="s">
        <v>83</v>
      </c>
      <c r="AY136" s="19" t="s">
        <v>213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81</v>
      </c>
      <c r="BK136" s="227">
        <f>ROUND(I136*H136,2)</f>
        <v>0</v>
      </c>
      <c r="BL136" s="19" t="s">
        <v>309</v>
      </c>
      <c r="BM136" s="226" t="s">
        <v>5313</v>
      </c>
    </row>
    <row r="137" s="2" customFormat="1" ht="16.5" customHeight="1">
      <c r="A137" s="40"/>
      <c r="B137" s="41"/>
      <c r="C137" s="215" t="s">
        <v>387</v>
      </c>
      <c r="D137" s="215" t="s">
        <v>215</v>
      </c>
      <c r="E137" s="216" t="s">
        <v>5314</v>
      </c>
      <c r="F137" s="217" t="s">
        <v>5315</v>
      </c>
      <c r="G137" s="218" t="s">
        <v>501</v>
      </c>
      <c r="H137" s="219">
        <v>320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45</v>
      </c>
      <c r="O137" s="86"/>
      <c r="P137" s="224">
        <f>O137*H137</f>
        <v>0</v>
      </c>
      <c r="Q137" s="224">
        <v>0.00428</v>
      </c>
      <c r="R137" s="224">
        <f>Q137*H137</f>
        <v>1.3695999999999999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309</v>
      </c>
      <c r="AT137" s="226" t="s">
        <v>215</v>
      </c>
      <c r="AU137" s="226" t="s">
        <v>83</v>
      </c>
      <c r="AY137" s="19" t="s">
        <v>213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81</v>
      </c>
      <c r="BK137" s="227">
        <f>ROUND(I137*H137,2)</f>
        <v>0</v>
      </c>
      <c r="BL137" s="19" t="s">
        <v>309</v>
      </c>
      <c r="BM137" s="226" t="s">
        <v>5316</v>
      </c>
    </row>
    <row r="138" s="2" customFormat="1" ht="16.5" customHeight="1">
      <c r="A138" s="40"/>
      <c r="B138" s="41"/>
      <c r="C138" s="215" t="s">
        <v>393</v>
      </c>
      <c r="D138" s="215" t="s">
        <v>215</v>
      </c>
      <c r="E138" s="216" t="s">
        <v>5317</v>
      </c>
      <c r="F138" s="217" t="s">
        <v>5318</v>
      </c>
      <c r="G138" s="218" t="s">
        <v>501</v>
      </c>
      <c r="H138" s="219">
        <v>242</v>
      </c>
      <c r="I138" s="220"/>
      <c r="J138" s="221">
        <f>ROUND(I138*H138,2)</f>
        <v>0</v>
      </c>
      <c r="K138" s="217" t="s">
        <v>5230</v>
      </c>
      <c r="L138" s="46"/>
      <c r="M138" s="222" t="s">
        <v>19</v>
      </c>
      <c r="N138" s="223" t="s">
        <v>45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309</v>
      </c>
      <c r="AT138" s="226" t="s">
        <v>215</v>
      </c>
      <c r="AU138" s="226" t="s">
        <v>83</v>
      </c>
      <c r="AY138" s="19" t="s">
        <v>213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81</v>
      </c>
      <c r="BK138" s="227">
        <f>ROUND(I138*H138,2)</f>
        <v>0</v>
      </c>
      <c r="BL138" s="19" t="s">
        <v>309</v>
      </c>
      <c r="BM138" s="226" t="s">
        <v>5319</v>
      </c>
    </row>
    <row r="139" s="2" customFormat="1" ht="16.5" customHeight="1">
      <c r="A139" s="40"/>
      <c r="B139" s="41"/>
      <c r="C139" s="215" t="s">
        <v>397</v>
      </c>
      <c r="D139" s="215" t="s">
        <v>215</v>
      </c>
      <c r="E139" s="216" t="s">
        <v>5320</v>
      </c>
      <c r="F139" s="217" t="s">
        <v>5321</v>
      </c>
      <c r="G139" s="218" t="s">
        <v>338</v>
      </c>
      <c r="H139" s="219">
        <v>200</v>
      </c>
      <c r="I139" s="220"/>
      <c r="J139" s="221">
        <f>ROUND(I139*H139,2)</f>
        <v>0</v>
      </c>
      <c r="K139" s="217" t="s">
        <v>5230</v>
      </c>
      <c r="L139" s="46"/>
      <c r="M139" s="222" t="s">
        <v>19</v>
      </c>
      <c r="N139" s="223" t="s">
        <v>45</v>
      </c>
      <c r="O139" s="86"/>
      <c r="P139" s="224">
        <f>O139*H139</f>
        <v>0</v>
      </c>
      <c r="Q139" s="224">
        <v>5.0000000000000002E-05</v>
      </c>
      <c r="R139" s="224">
        <f>Q139*H139</f>
        <v>0.01</v>
      </c>
      <c r="S139" s="224">
        <v>0.0047299999999999998</v>
      </c>
      <c r="T139" s="225">
        <f>S139*H139</f>
        <v>0.94599999999999995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309</v>
      </c>
      <c r="AT139" s="226" t="s">
        <v>215</v>
      </c>
      <c r="AU139" s="226" t="s">
        <v>83</v>
      </c>
      <c r="AY139" s="19" t="s">
        <v>213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81</v>
      </c>
      <c r="BK139" s="227">
        <f>ROUND(I139*H139,2)</f>
        <v>0</v>
      </c>
      <c r="BL139" s="19" t="s">
        <v>309</v>
      </c>
      <c r="BM139" s="226" t="s">
        <v>5322</v>
      </c>
    </row>
    <row r="140" s="2" customFormat="1" ht="16.5" customHeight="1">
      <c r="A140" s="40"/>
      <c r="B140" s="41"/>
      <c r="C140" s="215" t="s">
        <v>402</v>
      </c>
      <c r="D140" s="215" t="s">
        <v>215</v>
      </c>
      <c r="E140" s="216" t="s">
        <v>5323</v>
      </c>
      <c r="F140" s="217" t="s">
        <v>5324</v>
      </c>
      <c r="G140" s="218" t="s">
        <v>338</v>
      </c>
      <c r="H140" s="219">
        <v>200</v>
      </c>
      <c r="I140" s="220"/>
      <c r="J140" s="221">
        <f>ROUND(I140*H140,2)</f>
        <v>0</v>
      </c>
      <c r="K140" s="217" t="s">
        <v>5230</v>
      </c>
      <c r="L140" s="46"/>
      <c r="M140" s="222" t="s">
        <v>19</v>
      </c>
      <c r="N140" s="223" t="s">
        <v>45</v>
      </c>
      <c r="O140" s="86"/>
      <c r="P140" s="224">
        <f>O140*H140</f>
        <v>0</v>
      </c>
      <c r="Q140" s="224">
        <v>6.0000000000000002E-05</v>
      </c>
      <c r="R140" s="224">
        <f>Q140*H140</f>
        <v>0.012</v>
      </c>
      <c r="S140" s="224">
        <v>0.0084100000000000008</v>
      </c>
      <c r="T140" s="225">
        <f>S140*H140</f>
        <v>1.6820000000000002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309</v>
      </c>
      <c r="AT140" s="226" t="s">
        <v>215</v>
      </c>
      <c r="AU140" s="226" t="s">
        <v>83</v>
      </c>
      <c r="AY140" s="19" t="s">
        <v>213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81</v>
      </c>
      <c r="BK140" s="227">
        <f>ROUND(I140*H140,2)</f>
        <v>0</v>
      </c>
      <c r="BL140" s="19" t="s">
        <v>309</v>
      </c>
      <c r="BM140" s="226" t="s">
        <v>5325</v>
      </c>
    </row>
    <row r="141" s="2" customFormat="1" ht="16.5" customHeight="1">
      <c r="A141" s="40"/>
      <c r="B141" s="41"/>
      <c r="C141" s="215" t="s">
        <v>408</v>
      </c>
      <c r="D141" s="215" t="s">
        <v>215</v>
      </c>
      <c r="E141" s="216" t="s">
        <v>5326</v>
      </c>
      <c r="F141" s="217" t="s">
        <v>5327</v>
      </c>
      <c r="G141" s="218" t="s">
        <v>338</v>
      </c>
      <c r="H141" s="219">
        <v>12</v>
      </c>
      <c r="I141" s="220"/>
      <c r="J141" s="221">
        <f>ROUND(I141*H141,2)</f>
        <v>0</v>
      </c>
      <c r="K141" s="217" t="s">
        <v>5230</v>
      </c>
      <c r="L141" s="46"/>
      <c r="M141" s="222" t="s">
        <v>19</v>
      </c>
      <c r="N141" s="223" t="s">
        <v>45</v>
      </c>
      <c r="O141" s="86"/>
      <c r="P141" s="224">
        <f>O141*H141</f>
        <v>0</v>
      </c>
      <c r="Q141" s="224">
        <v>0.0056699999999999997</v>
      </c>
      <c r="R141" s="224">
        <f>Q141*H141</f>
        <v>0.068039999999999989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309</v>
      </c>
      <c r="AT141" s="226" t="s">
        <v>215</v>
      </c>
      <c r="AU141" s="226" t="s">
        <v>83</v>
      </c>
      <c r="AY141" s="19" t="s">
        <v>213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81</v>
      </c>
      <c r="BK141" s="227">
        <f>ROUND(I141*H141,2)</f>
        <v>0</v>
      </c>
      <c r="BL141" s="19" t="s">
        <v>309</v>
      </c>
      <c r="BM141" s="226" t="s">
        <v>5328</v>
      </c>
    </row>
    <row r="142" s="2" customFormat="1" ht="16.5" customHeight="1">
      <c r="A142" s="40"/>
      <c r="B142" s="41"/>
      <c r="C142" s="215" t="s">
        <v>412</v>
      </c>
      <c r="D142" s="215" t="s">
        <v>215</v>
      </c>
      <c r="E142" s="216" t="s">
        <v>5329</v>
      </c>
      <c r="F142" s="217" t="s">
        <v>5330</v>
      </c>
      <c r="G142" s="218" t="s">
        <v>338</v>
      </c>
      <c r="H142" s="219">
        <v>10</v>
      </c>
      <c r="I142" s="220"/>
      <c r="J142" s="221">
        <f>ROUND(I142*H142,2)</f>
        <v>0</v>
      </c>
      <c r="K142" s="217" t="s">
        <v>5230</v>
      </c>
      <c r="L142" s="46"/>
      <c r="M142" s="222" t="s">
        <v>19</v>
      </c>
      <c r="N142" s="223" t="s">
        <v>45</v>
      </c>
      <c r="O142" s="86"/>
      <c r="P142" s="224">
        <f>O142*H142</f>
        <v>0</v>
      </c>
      <c r="Q142" s="224">
        <v>0.0082900000000000005</v>
      </c>
      <c r="R142" s="224">
        <f>Q142*H142</f>
        <v>0.082900000000000001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309</v>
      </c>
      <c r="AT142" s="226" t="s">
        <v>215</v>
      </c>
      <c r="AU142" s="226" t="s">
        <v>83</v>
      </c>
      <c r="AY142" s="19" t="s">
        <v>213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81</v>
      </c>
      <c r="BK142" s="227">
        <f>ROUND(I142*H142,2)</f>
        <v>0</v>
      </c>
      <c r="BL142" s="19" t="s">
        <v>309</v>
      </c>
      <c r="BM142" s="226" t="s">
        <v>5331</v>
      </c>
    </row>
    <row r="143" s="2" customFormat="1" ht="16.5" customHeight="1">
      <c r="A143" s="40"/>
      <c r="B143" s="41"/>
      <c r="C143" s="215" t="s">
        <v>417</v>
      </c>
      <c r="D143" s="215" t="s">
        <v>215</v>
      </c>
      <c r="E143" s="216" t="s">
        <v>5332</v>
      </c>
      <c r="F143" s="217" t="s">
        <v>5333</v>
      </c>
      <c r="G143" s="218" t="s">
        <v>501</v>
      </c>
      <c r="H143" s="219">
        <v>20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45</v>
      </c>
      <c r="O143" s="86"/>
      <c r="P143" s="224">
        <f>O143*H143</f>
        <v>0</v>
      </c>
      <c r="Q143" s="224">
        <v>0.0082900000000000005</v>
      </c>
      <c r="R143" s="224">
        <f>Q143*H143</f>
        <v>0.1658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309</v>
      </c>
      <c r="AT143" s="226" t="s">
        <v>215</v>
      </c>
      <c r="AU143" s="226" t="s">
        <v>83</v>
      </c>
      <c r="AY143" s="19" t="s">
        <v>213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81</v>
      </c>
      <c r="BK143" s="227">
        <f>ROUND(I143*H143,2)</f>
        <v>0</v>
      </c>
      <c r="BL143" s="19" t="s">
        <v>309</v>
      </c>
      <c r="BM143" s="226" t="s">
        <v>5334</v>
      </c>
    </row>
    <row r="144" s="2" customFormat="1" ht="16.5" customHeight="1">
      <c r="A144" s="40"/>
      <c r="B144" s="41"/>
      <c r="C144" s="215" t="s">
        <v>427</v>
      </c>
      <c r="D144" s="215" t="s">
        <v>215</v>
      </c>
      <c r="E144" s="216" t="s">
        <v>5335</v>
      </c>
      <c r="F144" s="217" t="s">
        <v>5336</v>
      </c>
      <c r="G144" s="218" t="s">
        <v>501</v>
      </c>
      <c r="H144" s="219">
        <v>10</v>
      </c>
      <c r="I144" s="220"/>
      <c r="J144" s="221">
        <f>ROUND(I144*H144,2)</f>
        <v>0</v>
      </c>
      <c r="K144" s="217" t="s">
        <v>5230</v>
      </c>
      <c r="L144" s="46"/>
      <c r="M144" s="222" t="s">
        <v>19</v>
      </c>
      <c r="N144" s="223" t="s">
        <v>45</v>
      </c>
      <c r="O144" s="86"/>
      <c r="P144" s="224">
        <f>O144*H144</f>
        <v>0</v>
      </c>
      <c r="Q144" s="224">
        <v>4.0000000000000003E-05</v>
      </c>
      <c r="R144" s="224">
        <f>Q144*H144</f>
        <v>0.00040000000000000002</v>
      </c>
      <c r="S144" s="224">
        <v>0.0070499999999999998</v>
      </c>
      <c r="T144" s="225">
        <f>S144*H144</f>
        <v>0.070499999999999993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309</v>
      </c>
      <c r="AT144" s="226" t="s">
        <v>215</v>
      </c>
      <c r="AU144" s="226" t="s">
        <v>83</v>
      </c>
      <c r="AY144" s="19" t="s">
        <v>213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81</v>
      </c>
      <c r="BK144" s="227">
        <f>ROUND(I144*H144,2)</f>
        <v>0</v>
      </c>
      <c r="BL144" s="19" t="s">
        <v>309</v>
      </c>
      <c r="BM144" s="226" t="s">
        <v>5337</v>
      </c>
    </row>
    <row r="145" s="2" customFormat="1" ht="16.5" customHeight="1">
      <c r="A145" s="40"/>
      <c r="B145" s="41"/>
      <c r="C145" s="215" t="s">
        <v>432</v>
      </c>
      <c r="D145" s="215" t="s">
        <v>215</v>
      </c>
      <c r="E145" s="216" t="s">
        <v>5338</v>
      </c>
      <c r="F145" s="217" t="s">
        <v>5339</v>
      </c>
      <c r="G145" s="218" t="s">
        <v>501</v>
      </c>
      <c r="H145" s="219">
        <v>2</v>
      </c>
      <c r="I145" s="220"/>
      <c r="J145" s="221">
        <f>ROUND(I145*H145,2)</f>
        <v>0</v>
      </c>
      <c r="K145" s="217" t="s">
        <v>5230</v>
      </c>
      <c r="L145" s="46"/>
      <c r="M145" s="222" t="s">
        <v>19</v>
      </c>
      <c r="N145" s="223" t="s">
        <v>45</v>
      </c>
      <c r="O145" s="86"/>
      <c r="P145" s="224">
        <f>O145*H145</f>
        <v>0</v>
      </c>
      <c r="Q145" s="224">
        <v>0.0016299999999999999</v>
      </c>
      <c r="R145" s="224">
        <f>Q145*H145</f>
        <v>0.0032599999999999999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309</v>
      </c>
      <c r="AT145" s="226" t="s">
        <v>215</v>
      </c>
      <c r="AU145" s="226" t="s">
        <v>83</v>
      </c>
      <c r="AY145" s="19" t="s">
        <v>213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81</v>
      </c>
      <c r="BK145" s="227">
        <f>ROUND(I145*H145,2)</f>
        <v>0</v>
      </c>
      <c r="BL145" s="19" t="s">
        <v>309</v>
      </c>
      <c r="BM145" s="226" t="s">
        <v>5340</v>
      </c>
    </row>
    <row r="146" s="2" customFormat="1" ht="16.5" customHeight="1">
      <c r="A146" s="40"/>
      <c r="B146" s="41"/>
      <c r="C146" s="215" t="s">
        <v>438</v>
      </c>
      <c r="D146" s="215" t="s">
        <v>215</v>
      </c>
      <c r="E146" s="216" t="s">
        <v>5341</v>
      </c>
      <c r="F146" s="217" t="s">
        <v>5342</v>
      </c>
      <c r="G146" s="218" t="s">
        <v>338</v>
      </c>
      <c r="H146" s="219">
        <v>1280</v>
      </c>
      <c r="I146" s="220"/>
      <c r="J146" s="221">
        <f>ROUND(I146*H146,2)</f>
        <v>0</v>
      </c>
      <c r="K146" s="217" t="s">
        <v>5230</v>
      </c>
      <c r="L146" s="46"/>
      <c r="M146" s="222" t="s">
        <v>19</v>
      </c>
      <c r="N146" s="223" t="s">
        <v>45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309</v>
      </c>
      <c r="AT146" s="226" t="s">
        <v>215</v>
      </c>
      <c r="AU146" s="226" t="s">
        <v>83</v>
      </c>
      <c r="AY146" s="19" t="s">
        <v>213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81</v>
      </c>
      <c r="BK146" s="227">
        <f>ROUND(I146*H146,2)</f>
        <v>0</v>
      </c>
      <c r="BL146" s="19" t="s">
        <v>309</v>
      </c>
      <c r="BM146" s="226" t="s">
        <v>5343</v>
      </c>
    </row>
    <row r="147" s="2" customFormat="1" ht="16.5" customHeight="1">
      <c r="A147" s="40"/>
      <c r="B147" s="41"/>
      <c r="C147" s="215" t="s">
        <v>445</v>
      </c>
      <c r="D147" s="215" t="s">
        <v>215</v>
      </c>
      <c r="E147" s="216" t="s">
        <v>5344</v>
      </c>
      <c r="F147" s="217" t="s">
        <v>5345</v>
      </c>
      <c r="G147" s="218" t="s">
        <v>338</v>
      </c>
      <c r="H147" s="219">
        <v>12</v>
      </c>
      <c r="I147" s="220"/>
      <c r="J147" s="221">
        <f>ROUND(I147*H147,2)</f>
        <v>0</v>
      </c>
      <c r="K147" s="217" t="s">
        <v>5230</v>
      </c>
      <c r="L147" s="46"/>
      <c r="M147" s="222" t="s">
        <v>19</v>
      </c>
      <c r="N147" s="223" t="s">
        <v>45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309</v>
      </c>
      <c r="AT147" s="226" t="s">
        <v>215</v>
      </c>
      <c r="AU147" s="226" t="s">
        <v>83</v>
      </c>
      <c r="AY147" s="19" t="s">
        <v>213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81</v>
      </c>
      <c r="BK147" s="227">
        <f>ROUND(I147*H147,2)</f>
        <v>0</v>
      </c>
      <c r="BL147" s="19" t="s">
        <v>309</v>
      </c>
      <c r="BM147" s="226" t="s">
        <v>5346</v>
      </c>
    </row>
    <row r="148" s="2" customFormat="1" ht="16.5" customHeight="1">
      <c r="A148" s="40"/>
      <c r="B148" s="41"/>
      <c r="C148" s="215" t="s">
        <v>461</v>
      </c>
      <c r="D148" s="215" t="s">
        <v>215</v>
      </c>
      <c r="E148" s="216" t="s">
        <v>5347</v>
      </c>
      <c r="F148" s="217" t="s">
        <v>5348</v>
      </c>
      <c r="G148" s="218" t="s">
        <v>338</v>
      </c>
      <c r="H148" s="219">
        <v>10</v>
      </c>
      <c r="I148" s="220"/>
      <c r="J148" s="221">
        <f>ROUND(I148*H148,2)</f>
        <v>0</v>
      </c>
      <c r="K148" s="217" t="s">
        <v>5230</v>
      </c>
      <c r="L148" s="46"/>
      <c r="M148" s="222" t="s">
        <v>19</v>
      </c>
      <c r="N148" s="223" t="s">
        <v>45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309</v>
      </c>
      <c r="AT148" s="226" t="s">
        <v>215</v>
      </c>
      <c r="AU148" s="226" t="s">
        <v>83</v>
      </c>
      <c r="AY148" s="19" t="s">
        <v>213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81</v>
      </c>
      <c r="BK148" s="227">
        <f>ROUND(I148*H148,2)</f>
        <v>0</v>
      </c>
      <c r="BL148" s="19" t="s">
        <v>309</v>
      </c>
      <c r="BM148" s="226" t="s">
        <v>5349</v>
      </c>
    </row>
    <row r="149" s="2" customFormat="1" ht="16.5" customHeight="1">
      <c r="A149" s="40"/>
      <c r="B149" s="41"/>
      <c r="C149" s="215" t="s">
        <v>468</v>
      </c>
      <c r="D149" s="215" t="s">
        <v>215</v>
      </c>
      <c r="E149" s="216" t="s">
        <v>5350</v>
      </c>
      <c r="F149" s="217" t="s">
        <v>5351</v>
      </c>
      <c r="G149" s="218" t="s">
        <v>501</v>
      </c>
      <c r="H149" s="219">
        <v>1000</v>
      </c>
      <c r="I149" s="220"/>
      <c r="J149" s="221">
        <f>ROUND(I149*H149,2)</f>
        <v>0</v>
      </c>
      <c r="K149" s="217" t="s">
        <v>5230</v>
      </c>
      <c r="L149" s="46"/>
      <c r="M149" s="222" t="s">
        <v>19</v>
      </c>
      <c r="N149" s="223" t="s">
        <v>45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0.00072000000000000005</v>
      </c>
      <c r="T149" s="225">
        <f>S149*H149</f>
        <v>0.72000000000000008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309</v>
      </c>
      <c r="AT149" s="226" t="s">
        <v>215</v>
      </c>
      <c r="AU149" s="226" t="s">
        <v>83</v>
      </c>
      <c r="AY149" s="19" t="s">
        <v>213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81</v>
      </c>
      <c r="BK149" s="227">
        <f>ROUND(I149*H149,2)</f>
        <v>0</v>
      </c>
      <c r="BL149" s="19" t="s">
        <v>309</v>
      </c>
      <c r="BM149" s="226" t="s">
        <v>5352</v>
      </c>
    </row>
    <row r="150" s="2" customFormat="1" ht="16.5" customHeight="1">
      <c r="A150" s="40"/>
      <c r="B150" s="41"/>
      <c r="C150" s="215" t="s">
        <v>473</v>
      </c>
      <c r="D150" s="215" t="s">
        <v>215</v>
      </c>
      <c r="E150" s="216" t="s">
        <v>5353</v>
      </c>
      <c r="F150" s="217" t="s">
        <v>5354</v>
      </c>
      <c r="G150" s="218" t="s">
        <v>501</v>
      </c>
      <c r="H150" s="219">
        <v>102</v>
      </c>
      <c r="I150" s="220"/>
      <c r="J150" s="221">
        <f>ROUND(I150*H150,2)</f>
        <v>0</v>
      </c>
      <c r="K150" s="217" t="s">
        <v>5230</v>
      </c>
      <c r="L150" s="46"/>
      <c r="M150" s="222" t="s">
        <v>19</v>
      </c>
      <c r="N150" s="223" t="s">
        <v>45</v>
      </c>
      <c r="O150" s="86"/>
      <c r="P150" s="224">
        <f>O150*H150</f>
        <v>0</v>
      </c>
      <c r="Q150" s="224">
        <v>0.00125</v>
      </c>
      <c r="R150" s="224">
        <f>Q150*H150</f>
        <v>0.1275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309</v>
      </c>
      <c r="AT150" s="226" t="s">
        <v>215</v>
      </c>
      <c r="AU150" s="226" t="s">
        <v>83</v>
      </c>
      <c r="AY150" s="19" t="s">
        <v>213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81</v>
      </c>
      <c r="BK150" s="227">
        <f>ROUND(I150*H150,2)</f>
        <v>0</v>
      </c>
      <c r="BL150" s="19" t="s">
        <v>309</v>
      </c>
      <c r="BM150" s="226" t="s">
        <v>5355</v>
      </c>
    </row>
    <row r="151" s="2" customFormat="1" ht="16.5" customHeight="1">
      <c r="A151" s="40"/>
      <c r="B151" s="41"/>
      <c r="C151" s="215" t="s">
        <v>479</v>
      </c>
      <c r="D151" s="215" t="s">
        <v>215</v>
      </c>
      <c r="E151" s="216" t="s">
        <v>5356</v>
      </c>
      <c r="F151" s="217" t="s">
        <v>5357</v>
      </c>
      <c r="G151" s="218" t="s">
        <v>501</v>
      </c>
      <c r="H151" s="219">
        <v>4</v>
      </c>
      <c r="I151" s="220"/>
      <c r="J151" s="221">
        <f>ROUND(I151*H151,2)</f>
        <v>0</v>
      </c>
      <c r="K151" s="217" t="s">
        <v>5230</v>
      </c>
      <c r="L151" s="46"/>
      <c r="M151" s="222" t="s">
        <v>19</v>
      </c>
      <c r="N151" s="223" t="s">
        <v>45</v>
      </c>
      <c r="O151" s="86"/>
      <c r="P151" s="224">
        <f>O151*H151</f>
        <v>0</v>
      </c>
      <c r="Q151" s="224">
        <v>0.0018799999999999999</v>
      </c>
      <c r="R151" s="224">
        <f>Q151*H151</f>
        <v>0.0075199999999999998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309</v>
      </c>
      <c r="AT151" s="226" t="s">
        <v>215</v>
      </c>
      <c r="AU151" s="226" t="s">
        <v>83</v>
      </c>
      <c r="AY151" s="19" t="s">
        <v>213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81</v>
      </c>
      <c r="BK151" s="227">
        <f>ROUND(I151*H151,2)</f>
        <v>0</v>
      </c>
      <c r="BL151" s="19" t="s">
        <v>309</v>
      </c>
      <c r="BM151" s="226" t="s">
        <v>5358</v>
      </c>
    </row>
    <row r="152" s="2" customFormat="1" ht="16.5" customHeight="1">
      <c r="A152" s="40"/>
      <c r="B152" s="41"/>
      <c r="C152" s="215" t="s">
        <v>484</v>
      </c>
      <c r="D152" s="215" t="s">
        <v>215</v>
      </c>
      <c r="E152" s="216" t="s">
        <v>5359</v>
      </c>
      <c r="F152" s="217" t="s">
        <v>5360</v>
      </c>
      <c r="G152" s="218" t="s">
        <v>501</v>
      </c>
      <c r="H152" s="219">
        <v>2</v>
      </c>
      <c r="I152" s="220"/>
      <c r="J152" s="221">
        <f>ROUND(I152*H152,2)</f>
        <v>0</v>
      </c>
      <c r="K152" s="217" t="s">
        <v>5230</v>
      </c>
      <c r="L152" s="46"/>
      <c r="M152" s="222" t="s">
        <v>19</v>
      </c>
      <c r="N152" s="223" t="s">
        <v>45</v>
      </c>
      <c r="O152" s="86"/>
      <c r="P152" s="224">
        <f>O152*H152</f>
        <v>0</v>
      </c>
      <c r="Q152" s="224">
        <v>0.0021199999999999999</v>
      </c>
      <c r="R152" s="224">
        <f>Q152*H152</f>
        <v>0.0042399999999999998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309</v>
      </c>
      <c r="AT152" s="226" t="s">
        <v>215</v>
      </c>
      <c r="AU152" s="226" t="s">
        <v>83</v>
      </c>
      <c r="AY152" s="19" t="s">
        <v>213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81</v>
      </c>
      <c r="BK152" s="227">
        <f>ROUND(I152*H152,2)</f>
        <v>0</v>
      </c>
      <c r="BL152" s="19" t="s">
        <v>309</v>
      </c>
      <c r="BM152" s="226" t="s">
        <v>5361</v>
      </c>
    </row>
    <row r="153" s="2" customFormat="1" ht="16.5" customHeight="1">
      <c r="A153" s="40"/>
      <c r="B153" s="41"/>
      <c r="C153" s="215" t="s">
        <v>493</v>
      </c>
      <c r="D153" s="215" t="s">
        <v>215</v>
      </c>
      <c r="E153" s="216" t="s">
        <v>5362</v>
      </c>
      <c r="F153" s="217" t="s">
        <v>5363</v>
      </c>
      <c r="G153" s="218" t="s">
        <v>501</v>
      </c>
      <c r="H153" s="219">
        <v>500</v>
      </c>
      <c r="I153" s="220"/>
      <c r="J153" s="221">
        <f>ROUND(I153*H153,2)</f>
        <v>0</v>
      </c>
      <c r="K153" s="217" t="s">
        <v>5230</v>
      </c>
      <c r="L153" s="46"/>
      <c r="M153" s="222" t="s">
        <v>19</v>
      </c>
      <c r="N153" s="223" t="s">
        <v>45</v>
      </c>
      <c r="O153" s="86"/>
      <c r="P153" s="224">
        <f>O153*H153</f>
        <v>0</v>
      </c>
      <c r="Q153" s="224">
        <v>2.0000000000000002E-05</v>
      </c>
      <c r="R153" s="224">
        <f>Q153*H153</f>
        <v>0.01</v>
      </c>
      <c r="S153" s="224">
        <v>0.00215</v>
      </c>
      <c r="T153" s="225">
        <f>S153*H153</f>
        <v>1.075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309</v>
      </c>
      <c r="AT153" s="226" t="s">
        <v>215</v>
      </c>
      <c r="AU153" s="226" t="s">
        <v>83</v>
      </c>
      <c r="AY153" s="19" t="s">
        <v>213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81</v>
      </c>
      <c r="BK153" s="227">
        <f>ROUND(I153*H153,2)</f>
        <v>0</v>
      </c>
      <c r="BL153" s="19" t="s">
        <v>309</v>
      </c>
      <c r="BM153" s="226" t="s">
        <v>5364</v>
      </c>
    </row>
    <row r="154" s="2" customFormat="1" ht="16.5" customHeight="1">
      <c r="A154" s="40"/>
      <c r="B154" s="41"/>
      <c r="C154" s="215" t="s">
        <v>498</v>
      </c>
      <c r="D154" s="215" t="s">
        <v>215</v>
      </c>
      <c r="E154" s="216" t="s">
        <v>5365</v>
      </c>
      <c r="F154" s="217" t="s">
        <v>5366</v>
      </c>
      <c r="G154" s="218" t="s">
        <v>338</v>
      </c>
      <c r="H154" s="219">
        <v>735</v>
      </c>
      <c r="I154" s="220"/>
      <c r="J154" s="221">
        <f>ROUND(I154*H154,2)</f>
        <v>0</v>
      </c>
      <c r="K154" s="217" t="s">
        <v>5230</v>
      </c>
      <c r="L154" s="46"/>
      <c r="M154" s="222" t="s">
        <v>19</v>
      </c>
      <c r="N154" s="223" t="s">
        <v>45</v>
      </c>
      <c r="O154" s="86"/>
      <c r="P154" s="224">
        <f>O154*H154</f>
        <v>0</v>
      </c>
      <c r="Q154" s="224">
        <v>5.0000000000000002E-05</v>
      </c>
      <c r="R154" s="224">
        <f>Q154*H154</f>
        <v>0.036750000000000005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309</v>
      </c>
      <c r="AT154" s="226" t="s">
        <v>215</v>
      </c>
      <c r="AU154" s="226" t="s">
        <v>83</v>
      </c>
      <c r="AY154" s="19" t="s">
        <v>213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81</v>
      </c>
      <c r="BK154" s="227">
        <f>ROUND(I154*H154,2)</f>
        <v>0</v>
      </c>
      <c r="BL154" s="19" t="s">
        <v>309</v>
      </c>
      <c r="BM154" s="226" t="s">
        <v>5367</v>
      </c>
    </row>
    <row r="155" s="2" customFormat="1" ht="16.5" customHeight="1">
      <c r="A155" s="40"/>
      <c r="B155" s="41"/>
      <c r="C155" s="215" t="s">
        <v>510</v>
      </c>
      <c r="D155" s="215" t="s">
        <v>215</v>
      </c>
      <c r="E155" s="216" t="s">
        <v>5368</v>
      </c>
      <c r="F155" s="217" t="s">
        <v>5369</v>
      </c>
      <c r="G155" s="218" t="s">
        <v>338</v>
      </c>
      <c r="H155" s="219">
        <v>125</v>
      </c>
      <c r="I155" s="220"/>
      <c r="J155" s="221">
        <f>ROUND(I155*H155,2)</f>
        <v>0</v>
      </c>
      <c r="K155" s="217" t="s">
        <v>5230</v>
      </c>
      <c r="L155" s="46"/>
      <c r="M155" s="222" t="s">
        <v>19</v>
      </c>
      <c r="N155" s="223" t="s">
        <v>45</v>
      </c>
      <c r="O155" s="86"/>
      <c r="P155" s="224">
        <f>O155*H155</f>
        <v>0</v>
      </c>
      <c r="Q155" s="224">
        <v>6.9999999999999994E-05</v>
      </c>
      <c r="R155" s="224">
        <f>Q155*H155</f>
        <v>0.0087499999999999991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309</v>
      </c>
      <c r="AT155" s="226" t="s">
        <v>215</v>
      </c>
      <c r="AU155" s="226" t="s">
        <v>83</v>
      </c>
      <c r="AY155" s="19" t="s">
        <v>213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81</v>
      </c>
      <c r="BK155" s="227">
        <f>ROUND(I155*H155,2)</f>
        <v>0</v>
      </c>
      <c r="BL155" s="19" t="s">
        <v>309</v>
      </c>
      <c r="BM155" s="226" t="s">
        <v>5370</v>
      </c>
    </row>
    <row r="156" s="2" customFormat="1" ht="16.5" customHeight="1">
      <c r="A156" s="40"/>
      <c r="B156" s="41"/>
      <c r="C156" s="215" t="s">
        <v>514</v>
      </c>
      <c r="D156" s="215" t="s">
        <v>215</v>
      </c>
      <c r="E156" s="216" t="s">
        <v>5371</v>
      </c>
      <c r="F156" s="217" t="s">
        <v>5372</v>
      </c>
      <c r="G156" s="218" t="s">
        <v>288</v>
      </c>
      <c r="H156" s="219">
        <v>5.734</v>
      </c>
      <c r="I156" s="220"/>
      <c r="J156" s="221">
        <f>ROUND(I156*H156,2)</f>
        <v>0</v>
      </c>
      <c r="K156" s="217" t="s">
        <v>5230</v>
      </c>
      <c r="L156" s="46"/>
      <c r="M156" s="222" t="s">
        <v>19</v>
      </c>
      <c r="N156" s="223" t="s">
        <v>45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309</v>
      </c>
      <c r="AT156" s="226" t="s">
        <v>215</v>
      </c>
      <c r="AU156" s="226" t="s">
        <v>83</v>
      </c>
      <c r="AY156" s="19" t="s">
        <v>213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81</v>
      </c>
      <c r="BK156" s="227">
        <f>ROUND(I156*H156,2)</f>
        <v>0</v>
      </c>
      <c r="BL156" s="19" t="s">
        <v>309</v>
      </c>
      <c r="BM156" s="226" t="s">
        <v>5373</v>
      </c>
    </row>
    <row r="157" s="2" customFormat="1" ht="16.5" customHeight="1">
      <c r="A157" s="40"/>
      <c r="B157" s="41"/>
      <c r="C157" s="215" t="s">
        <v>518</v>
      </c>
      <c r="D157" s="215" t="s">
        <v>215</v>
      </c>
      <c r="E157" s="216" t="s">
        <v>5374</v>
      </c>
      <c r="F157" s="217" t="s">
        <v>5375</v>
      </c>
      <c r="G157" s="218" t="s">
        <v>288</v>
      </c>
      <c r="H157" s="219">
        <v>4.1210000000000004</v>
      </c>
      <c r="I157" s="220"/>
      <c r="J157" s="221">
        <f>ROUND(I157*H157,2)</f>
        <v>0</v>
      </c>
      <c r="K157" s="217" t="s">
        <v>5230</v>
      </c>
      <c r="L157" s="46"/>
      <c r="M157" s="222" t="s">
        <v>19</v>
      </c>
      <c r="N157" s="223" t="s">
        <v>45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309</v>
      </c>
      <c r="AT157" s="226" t="s">
        <v>215</v>
      </c>
      <c r="AU157" s="226" t="s">
        <v>83</v>
      </c>
      <c r="AY157" s="19" t="s">
        <v>213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81</v>
      </c>
      <c r="BK157" s="227">
        <f>ROUND(I157*H157,2)</f>
        <v>0</v>
      </c>
      <c r="BL157" s="19" t="s">
        <v>309</v>
      </c>
      <c r="BM157" s="226" t="s">
        <v>5376</v>
      </c>
    </row>
    <row r="158" s="12" customFormat="1" ht="22.8" customHeight="1">
      <c r="A158" s="12"/>
      <c r="B158" s="199"/>
      <c r="C158" s="200"/>
      <c r="D158" s="201" t="s">
        <v>73</v>
      </c>
      <c r="E158" s="213" t="s">
        <v>5377</v>
      </c>
      <c r="F158" s="213" t="s">
        <v>5378</v>
      </c>
      <c r="G158" s="200"/>
      <c r="H158" s="200"/>
      <c r="I158" s="203"/>
      <c r="J158" s="214">
        <f>BK158</f>
        <v>0</v>
      </c>
      <c r="K158" s="200"/>
      <c r="L158" s="205"/>
      <c r="M158" s="206"/>
      <c r="N158" s="207"/>
      <c r="O158" s="207"/>
      <c r="P158" s="208">
        <f>SUM(P159:P181)</f>
        <v>0</v>
      </c>
      <c r="Q158" s="207"/>
      <c r="R158" s="208">
        <f>SUM(R159:R181)</f>
        <v>0.15951000000000004</v>
      </c>
      <c r="S158" s="207"/>
      <c r="T158" s="209">
        <f>SUM(T159:T181)</f>
        <v>1.1100000000000001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0" t="s">
        <v>83</v>
      </c>
      <c r="AT158" s="211" t="s">
        <v>73</v>
      </c>
      <c r="AU158" s="211" t="s">
        <v>81</v>
      </c>
      <c r="AY158" s="210" t="s">
        <v>213</v>
      </c>
      <c r="BK158" s="212">
        <f>SUM(BK159:BK181)</f>
        <v>0</v>
      </c>
    </row>
    <row r="159" s="2" customFormat="1" ht="16.5" customHeight="1">
      <c r="A159" s="40"/>
      <c r="B159" s="41"/>
      <c r="C159" s="215" t="s">
        <v>525</v>
      </c>
      <c r="D159" s="215" t="s">
        <v>215</v>
      </c>
      <c r="E159" s="216" t="s">
        <v>5379</v>
      </c>
      <c r="F159" s="217" t="s">
        <v>5380</v>
      </c>
      <c r="G159" s="218" t="s">
        <v>501</v>
      </c>
      <c r="H159" s="219">
        <v>10</v>
      </c>
      <c r="I159" s="220"/>
      <c r="J159" s="221">
        <f>ROUND(I159*H159,2)</f>
        <v>0</v>
      </c>
      <c r="K159" s="217" t="s">
        <v>5230</v>
      </c>
      <c r="L159" s="46"/>
      <c r="M159" s="222" t="s">
        <v>19</v>
      </c>
      <c r="N159" s="223" t="s">
        <v>45</v>
      </c>
      <c r="O159" s="86"/>
      <c r="P159" s="224">
        <f>O159*H159</f>
        <v>0</v>
      </c>
      <c r="Q159" s="224">
        <v>2.0000000000000002E-05</v>
      </c>
      <c r="R159" s="224">
        <f>Q159*H159</f>
        <v>0.00020000000000000001</v>
      </c>
      <c r="S159" s="224">
        <v>0.014</v>
      </c>
      <c r="T159" s="225">
        <f>S159*H159</f>
        <v>0.14000000000000001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309</v>
      </c>
      <c r="AT159" s="226" t="s">
        <v>215</v>
      </c>
      <c r="AU159" s="226" t="s">
        <v>83</v>
      </c>
      <c r="AY159" s="19" t="s">
        <v>213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81</v>
      </c>
      <c r="BK159" s="227">
        <f>ROUND(I159*H159,2)</f>
        <v>0</v>
      </c>
      <c r="BL159" s="19" t="s">
        <v>309</v>
      </c>
      <c r="BM159" s="226" t="s">
        <v>5381</v>
      </c>
    </row>
    <row r="160" s="2" customFormat="1" ht="16.5" customHeight="1">
      <c r="A160" s="40"/>
      <c r="B160" s="41"/>
      <c r="C160" s="215" t="s">
        <v>529</v>
      </c>
      <c r="D160" s="215" t="s">
        <v>215</v>
      </c>
      <c r="E160" s="216" t="s">
        <v>5382</v>
      </c>
      <c r="F160" s="217" t="s">
        <v>5383</v>
      </c>
      <c r="G160" s="218" t="s">
        <v>501</v>
      </c>
      <c r="H160" s="219">
        <v>20</v>
      </c>
      <c r="I160" s="220"/>
      <c r="J160" s="221">
        <f>ROUND(I160*H160,2)</f>
        <v>0</v>
      </c>
      <c r="K160" s="217" t="s">
        <v>5230</v>
      </c>
      <c r="L160" s="46"/>
      <c r="M160" s="222" t="s">
        <v>19</v>
      </c>
      <c r="N160" s="223" t="s">
        <v>45</v>
      </c>
      <c r="O160" s="86"/>
      <c r="P160" s="224">
        <f>O160*H160</f>
        <v>0</v>
      </c>
      <c r="Q160" s="224">
        <v>2.0000000000000002E-05</v>
      </c>
      <c r="R160" s="224">
        <f>Q160*H160</f>
        <v>0.00040000000000000002</v>
      </c>
      <c r="S160" s="224">
        <v>0.039</v>
      </c>
      <c r="T160" s="225">
        <f>S160*H160</f>
        <v>0.78000000000000003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309</v>
      </c>
      <c r="AT160" s="226" t="s">
        <v>215</v>
      </c>
      <c r="AU160" s="226" t="s">
        <v>83</v>
      </c>
      <c r="AY160" s="19" t="s">
        <v>213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81</v>
      </c>
      <c r="BK160" s="227">
        <f>ROUND(I160*H160,2)</f>
        <v>0</v>
      </c>
      <c r="BL160" s="19" t="s">
        <v>309</v>
      </c>
      <c r="BM160" s="226" t="s">
        <v>5384</v>
      </c>
    </row>
    <row r="161" s="2" customFormat="1" ht="16.5" customHeight="1">
      <c r="A161" s="40"/>
      <c r="B161" s="41"/>
      <c r="C161" s="215" t="s">
        <v>536</v>
      </c>
      <c r="D161" s="215" t="s">
        <v>215</v>
      </c>
      <c r="E161" s="216" t="s">
        <v>5385</v>
      </c>
      <c r="F161" s="217" t="s">
        <v>5386</v>
      </c>
      <c r="G161" s="218" t="s">
        <v>501</v>
      </c>
      <c r="H161" s="219">
        <v>300</v>
      </c>
      <c r="I161" s="220"/>
      <c r="J161" s="221">
        <f>ROUND(I161*H161,2)</f>
        <v>0</v>
      </c>
      <c r="K161" s="217" t="s">
        <v>5230</v>
      </c>
      <c r="L161" s="46"/>
      <c r="M161" s="222" t="s">
        <v>19</v>
      </c>
      <c r="N161" s="223" t="s">
        <v>45</v>
      </c>
      <c r="O161" s="86"/>
      <c r="P161" s="224">
        <f>O161*H161</f>
        <v>0</v>
      </c>
      <c r="Q161" s="224">
        <v>9.0000000000000006E-05</v>
      </c>
      <c r="R161" s="224">
        <f>Q161*H161</f>
        <v>0.027000000000000003</v>
      </c>
      <c r="S161" s="224">
        <v>0.00044999999999999999</v>
      </c>
      <c r="T161" s="225">
        <f>S161*H161</f>
        <v>0.13500000000000001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309</v>
      </c>
      <c r="AT161" s="226" t="s">
        <v>215</v>
      </c>
      <c r="AU161" s="226" t="s">
        <v>83</v>
      </c>
      <c r="AY161" s="19" t="s">
        <v>213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81</v>
      </c>
      <c r="BK161" s="227">
        <f>ROUND(I161*H161,2)</f>
        <v>0</v>
      </c>
      <c r="BL161" s="19" t="s">
        <v>309</v>
      </c>
      <c r="BM161" s="226" t="s">
        <v>5387</v>
      </c>
    </row>
    <row r="162" s="2" customFormat="1" ht="16.5" customHeight="1">
      <c r="A162" s="40"/>
      <c r="B162" s="41"/>
      <c r="C162" s="215" t="s">
        <v>541</v>
      </c>
      <c r="D162" s="215" t="s">
        <v>215</v>
      </c>
      <c r="E162" s="216" t="s">
        <v>5388</v>
      </c>
      <c r="F162" s="217" t="s">
        <v>5389</v>
      </c>
      <c r="G162" s="218" t="s">
        <v>501</v>
      </c>
      <c r="H162" s="219">
        <v>50</v>
      </c>
      <c r="I162" s="220"/>
      <c r="J162" s="221">
        <f>ROUND(I162*H162,2)</f>
        <v>0</v>
      </c>
      <c r="K162" s="217" t="s">
        <v>5230</v>
      </c>
      <c r="L162" s="46"/>
      <c r="M162" s="222" t="s">
        <v>19</v>
      </c>
      <c r="N162" s="223" t="s">
        <v>45</v>
      </c>
      <c r="O162" s="86"/>
      <c r="P162" s="224">
        <f>O162*H162</f>
        <v>0</v>
      </c>
      <c r="Q162" s="224">
        <v>0.00012999999999999999</v>
      </c>
      <c r="R162" s="224">
        <f>Q162*H162</f>
        <v>0.0064999999999999997</v>
      </c>
      <c r="S162" s="224">
        <v>0.0011000000000000001</v>
      </c>
      <c r="T162" s="225">
        <f>S162*H162</f>
        <v>0.055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309</v>
      </c>
      <c r="AT162" s="226" t="s">
        <v>215</v>
      </c>
      <c r="AU162" s="226" t="s">
        <v>83</v>
      </c>
      <c r="AY162" s="19" t="s">
        <v>213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81</v>
      </c>
      <c r="BK162" s="227">
        <f>ROUND(I162*H162,2)</f>
        <v>0</v>
      </c>
      <c r="BL162" s="19" t="s">
        <v>309</v>
      </c>
      <c r="BM162" s="226" t="s">
        <v>5390</v>
      </c>
    </row>
    <row r="163" s="2" customFormat="1" ht="16.5" customHeight="1">
      <c r="A163" s="40"/>
      <c r="B163" s="41"/>
      <c r="C163" s="215" t="s">
        <v>547</v>
      </c>
      <c r="D163" s="215" t="s">
        <v>215</v>
      </c>
      <c r="E163" s="216" t="s">
        <v>5391</v>
      </c>
      <c r="F163" s="217" t="s">
        <v>5392</v>
      </c>
      <c r="G163" s="218" t="s">
        <v>501</v>
      </c>
      <c r="H163" s="219">
        <v>1</v>
      </c>
      <c r="I163" s="220"/>
      <c r="J163" s="221">
        <f>ROUND(I163*H163,2)</f>
        <v>0</v>
      </c>
      <c r="K163" s="217" t="s">
        <v>5230</v>
      </c>
      <c r="L163" s="46"/>
      <c r="M163" s="222" t="s">
        <v>19</v>
      </c>
      <c r="N163" s="223" t="s">
        <v>45</v>
      </c>
      <c r="O163" s="86"/>
      <c r="P163" s="224">
        <f>O163*H163</f>
        <v>0</v>
      </c>
      <c r="Q163" s="224">
        <v>6.0000000000000002E-05</v>
      </c>
      <c r="R163" s="224">
        <f>Q163*H163</f>
        <v>6.0000000000000002E-05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309</v>
      </c>
      <c r="AT163" s="226" t="s">
        <v>215</v>
      </c>
      <c r="AU163" s="226" t="s">
        <v>83</v>
      </c>
      <c r="AY163" s="19" t="s">
        <v>213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81</v>
      </c>
      <c r="BK163" s="227">
        <f>ROUND(I163*H163,2)</f>
        <v>0</v>
      </c>
      <c r="BL163" s="19" t="s">
        <v>309</v>
      </c>
      <c r="BM163" s="226" t="s">
        <v>5393</v>
      </c>
    </row>
    <row r="164" s="2" customFormat="1" ht="16.5" customHeight="1">
      <c r="A164" s="40"/>
      <c r="B164" s="41"/>
      <c r="C164" s="215" t="s">
        <v>553</v>
      </c>
      <c r="D164" s="215" t="s">
        <v>215</v>
      </c>
      <c r="E164" s="216" t="s">
        <v>5394</v>
      </c>
      <c r="F164" s="217" t="s">
        <v>5395</v>
      </c>
      <c r="G164" s="218" t="s">
        <v>501</v>
      </c>
      <c r="H164" s="219">
        <v>1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45</v>
      </c>
      <c r="O164" s="86"/>
      <c r="P164" s="224">
        <f>O164*H164</f>
        <v>0</v>
      </c>
      <c r="Q164" s="224">
        <v>6.0000000000000002E-05</v>
      </c>
      <c r="R164" s="224">
        <f>Q164*H164</f>
        <v>6.0000000000000002E-05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309</v>
      </c>
      <c r="AT164" s="226" t="s">
        <v>215</v>
      </c>
      <c r="AU164" s="226" t="s">
        <v>83</v>
      </c>
      <c r="AY164" s="19" t="s">
        <v>213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81</v>
      </c>
      <c r="BK164" s="227">
        <f>ROUND(I164*H164,2)</f>
        <v>0</v>
      </c>
      <c r="BL164" s="19" t="s">
        <v>309</v>
      </c>
      <c r="BM164" s="226" t="s">
        <v>5396</v>
      </c>
    </row>
    <row r="165" s="2" customFormat="1" ht="16.5" customHeight="1">
      <c r="A165" s="40"/>
      <c r="B165" s="41"/>
      <c r="C165" s="215" t="s">
        <v>558</v>
      </c>
      <c r="D165" s="215" t="s">
        <v>215</v>
      </c>
      <c r="E165" s="216" t="s">
        <v>5397</v>
      </c>
      <c r="F165" s="217" t="s">
        <v>5398</v>
      </c>
      <c r="G165" s="218" t="s">
        <v>501</v>
      </c>
      <c r="H165" s="219">
        <v>1</v>
      </c>
      <c r="I165" s="220"/>
      <c r="J165" s="221">
        <f>ROUND(I165*H165,2)</f>
        <v>0</v>
      </c>
      <c r="K165" s="217" t="s">
        <v>5230</v>
      </c>
      <c r="L165" s="46"/>
      <c r="M165" s="222" t="s">
        <v>19</v>
      </c>
      <c r="N165" s="223" t="s">
        <v>45</v>
      </c>
      <c r="O165" s="86"/>
      <c r="P165" s="224">
        <f>O165*H165</f>
        <v>0</v>
      </c>
      <c r="Q165" s="224">
        <v>8.0000000000000007E-05</v>
      </c>
      <c r="R165" s="224">
        <f>Q165*H165</f>
        <v>8.0000000000000007E-05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309</v>
      </c>
      <c r="AT165" s="226" t="s">
        <v>215</v>
      </c>
      <c r="AU165" s="226" t="s">
        <v>83</v>
      </c>
      <c r="AY165" s="19" t="s">
        <v>213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81</v>
      </c>
      <c r="BK165" s="227">
        <f>ROUND(I165*H165,2)</f>
        <v>0</v>
      </c>
      <c r="BL165" s="19" t="s">
        <v>309</v>
      </c>
      <c r="BM165" s="226" t="s">
        <v>5399</v>
      </c>
    </row>
    <row r="166" s="2" customFormat="1" ht="16.5" customHeight="1">
      <c r="A166" s="40"/>
      <c r="B166" s="41"/>
      <c r="C166" s="215" t="s">
        <v>566</v>
      </c>
      <c r="D166" s="215" t="s">
        <v>215</v>
      </c>
      <c r="E166" s="216" t="s">
        <v>5400</v>
      </c>
      <c r="F166" s="217" t="s">
        <v>5401</v>
      </c>
      <c r="G166" s="218" t="s">
        <v>501</v>
      </c>
      <c r="H166" s="219">
        <v>1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45</v>
      </c>
      <c r="O166" s="86"/>
      <c r="P166" s="224">
        <f>O166*H166</f>
        <v>0</v>
      </c>
      <c r="Q166" s="224">
        <v>8.0000000000000007E-05</v>
      </c>
      <c r="R166" s="224">
        <f>Q166*H166</f>
        <v>8.0000000000000007E-05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309</v>
      </c>
      <c r="AT166" s="226" t="s">
        <v>215</v>
      </c>
      <c r="AU166" s="226" t="s">
        <v>83</v>
      </c>
      <c r="AY166" s="19" t="s">
        <v>213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81</v>
      </c>
      <c r="BK166" s="227">
        <f>ROUND(I166*H166,2)</f>
        <v>0</v>
      </c>
      <c r="BL166" s="19" t="s">
        <v>309</v>
      </c>
      <c r="BM166" s="226" t="s">
        <v>5402</v>
      </c>
    </row>
    <row r="167" s="2" customFormat="1" ht="16.5" customHeight="1">
      <c r="A167" s="40"/>
      <c r="B167" s="41"/>
      <c r="C167" s="215" t="s">
        <v>573</v>
      </c>
      <c r="D167" s="215" t="s">
        <v>215</v>
      </c>
      <c r="E167" s="216" t="s">
        <v>5403</v>
      </c>
      <c r="F167" s="217" t="s">
        <v>5404</v>
      </c>
      <c r="G167" s="218" t="s">
        <v>501</v>
      </c>
      <c r="H167" s="219">
        <v>8</v>
      </c>
      <c r="I167" s="220"/>
      <c r="J167" s="221">
        <f>ROUND(I167*H167,2)</f>
        <v>0</v>
      </c>
      <c r="K167" s="217" t="s">
        <v>5230</v>
      </c>
      <c r="L167" s="46"/>
      <c r="M167" s="222" t="s">
        <v>19</v>
      </c>
      <c r="N167" s="223" t="s">
        <v>45</v>
      </c>
      <c r="O167" s="86"/>
      <c r="P167" s="224">
        <f>O167*H167</f>
        <v>0</v>
      </c>
      <c r="Q167" s="224">
        <v>0.00013999999999999999</v>
      </c>
      <c r="R167" s="224">
        <f>Q167*H167</f>
        <v>0.0011199999999999999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309</v>
      </c>
      <c r="AT167" s="226" t="s">
        <v>215</v>
      </c>
      <c r="AU167" s="226" t="s">
        <v>83</v>
      </c>
      <c r="AY167" s="19" t="s">
        <v>213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81</v>
      </c>
      <c r="BK167" s="227">
        <f>ROUND(I167*H167,2)</f>
        <v>0</v>
      </c>
      <c r="BL167" s="19" t="s">
        <v>309</v>
      </c>
      <c r="BM167" s="226" t="s">
        <v>5405</v>
      </c>
    </row>
    <row r="168" s="2" customFormat="1" ht="16.5" customHeight="1">
      <c r="A168" s="40"/>
      <c r="B168" s="41"/>
      <c r="C168" s="215" t="s">
        <v>580</v>
      </c>
      <c r="D168" s="215" t="s">
        <v>215</v>
      </c>
      <c r="E168" s="216" t="s">
        <v>5406</v>
      </c>
      <c r="F168" s="217" t="s">
        <v>5407</v>
      </c>
      <c r="G168" s="218" t="s">
        <v>501</v>
      </c>
      <c r="H168" s="219">
        <v>4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45</v>
      </c>
      <c r="O168" s="86"/>
      <c r="P168" s="224">
        <f>O168*H168</f>
        <v>0</v>
      </c>
      <c r="Q168" s="224">
        <v>0.00013999999999999999</v>
      </c>
      <c r="R168" s="224">
        <f>Q168*H168</f>
        <v>0.00055999999999999995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309</v>
      </c>
      <c r="AT168" s="226" t="s">
        <v>215</v>
      </c>
      <c r="AU168" s="226" t="s">
        <v>83</v>
      </c>
      <c r="AY168" s="19" t="s">
        <v>213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81</v>
      </c>
      <c r="BK168" s="227">
        <f>ROUND(I168*H168,2)</f>
        <v>0</v>
      </c>
      <c r="BL168" s="19" t="s">
        <v>309</v>
      </c>
      <c r="BM168" s="226" t="s">
        <v>5408</v>
      </c>
    </row>
    <row r="169" s="2" customFormat="1" ht="16.5" customHeight="1">
      <c r="A169" s="40"/>
      <c r="B169" s="41"/>
      <c r="C169" s="215" t="s">
        <v>585</v>
      </c>
      <c r="D169" s="215" t="s">
        <v>215</v>
      </c>
      <c r="E169" s="216" t="s">
        <v>5409</v>
      </c>
      <c r="F169" s="217" t="s">
        <v>5410</v>
      </c>
      <c r="G169" s="218" t="s">
        <v>501</v>
      </c>
      <c r="H169" s="219">
        <v>4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45</v>
      </c>
      <c r="O169" s="86"/>
      <c r="P169" s="224">
        <f>O169*H169</f>
        <v>0</v>
      </c>
      <c r="Q169" s="224">
        <v>0.00013999999999999999</v>
      </c>
      <c r="R169" s="224">
        <f>Q169*H169</f>
        <v>0.00055999999999999995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309</v>
      </c>
      <c r="AT169" s="226" t="s">
        <v>215</v>
      </c>
      <c r="AU169" s="226" t="s">
        <v>83</v>
      </c>
      <c r="AY169" s="19" t="s">
        <v>213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81</v>
      </c>
      <c r="BK169" s="227">
        <f>ROUND(I169*H169,2)</f>
        <v>0</v>
      </c>
      <c r="BL169" s="19" t="s">
        <v>309</v>
      </c>
      <c r="BM169" s="226" t="s">
        <v>5411</v>
      </c>
    </row>
    <row r="170" s="2" customFormat="1" ht="16.5" customHeight="1">
      <c r="A170" s="40"/>
      <c r="B170" s="41"/>
      <c r="C170" s="215" t="s">
        <v>592</v>
      </c>
      <c r="D170" s="215" t="s">
        <v>215</v>
      </c>
      <c r="E170" s="216" t="s">
        <v>5412</v>
      </c>
      <c r="F170" s="217" t="s">
        <v>5413</v>
      </c>
      <c r="G170" s="218" t="s">
        <v>501</v>
      </c>
      <c r="H170" s="219">
        <v>121</v>
      </c>
      <c r="I170" s="220"/>
      <c r="J170" s="221">
        <f>ROUND(I170*H170,2)</f>
        <v>0</v>
      </c>
      <c r="K170" s="217" t="s">
        <v>5230</v>
      </c>
      <c r="L170" s="46"/>
      <c r="M170" s="222" t="s">
        <v>19</v>
      </c>
      <c r="N170" s="223" t="s">
        <v>45</v>
      </c>
      <c r="O170" s="86"/>
      <c r="P170" s="224">
        <f>O170*H170</f>
        <v>0</v>
      </c>
      <c r="Q170" s="224">
        <v>5.0000000000000002E-05</v>
      </c>
      <c r="R170" s="224">
        <f>Q170*H170</f>
        <v>0.0060500000000000007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309</v>
      </c>
      <c r="AT170" s="226" t="s">
        <v>215</v>
      </c>
      <c r="AU170" s="226" t="s">
        <v>83</v>
      </c>
      <c r="AY170" s="19" t="s">
        <v>213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81</v>
      </c>
      <c r="BK170" s="227">
        <f>ROUND(I170*H170,2)</f>
        <v>0</v>
      </c>
      <c r="BL170" s="19" t="s">
        <v>309</v>
      </c>
      <c r="BM170" s="226" t="s">
        <v>5414</v>
      </c>
    </row>
    <row r="171" s="2" customFormat="1" ht="16.5" customHeight="1">
      <c r="A171" s="40"/>
      <c r="B171" s="41"/>
      <c r="C171" s="215" t="s">
        <v>598</v>
      </c>
      <c r="D171" s="215" t="s">
        <v>215</v>
      </c>
      <c r="E171" s="216" t="s">
        <v>5415</v>
      </c>
      <c r="F171" s="217" t="s">
        <v>5416</v>
      </c>
      <c r="G171" s="218" t="s">
        <v>501</v>
      </c>
      <c r="H171" s="219">
        <v>2</v>
      </c>
      <c r="I171" s="220"/>
      <c r="J171" s="221">
        <f>ROUND(I171*H171,2)</f>
        <v>0</v>
      </c>
      <c r="K171" s="217" t="s">
        <v>5230</v>
      </c>
      <c r="L171" s="46"/>
      <c r="M171" s="222" t="s">
        <v>19</v>
      </c>
      <c r="N171" s="223" t="s">
        <v>45</v>
      </c>
      <c r="O171" s="86"/>
      <c r="P171" s="224">
        <f>O171*H171</f>
        <v>0</v>
      </c>
      <c r="Q171" s="224">
        <v>6.0000000000000002E-05</v>
      </c>
      <c r="R171" s="224">
        <f>Q171*H171</f>
        <v>0.00012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309</v>
      </c>
      <c r="AT171" s="226" t="s">
        <v>215</v>
      </c>
      <c r="AU171" s="226" t="s">
        <v>83</v>
      </c>
      <c r="AY171" s="19" t="s">
        <v>213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81</v>
      </c>
      <c r="BK171" s="227">
        <f>ROUND(I171*H171,2)</f>
        <v>0</v>
      </c>
      <c r="BL171" s="19" t="s">
        <v>309</v>
      </c>
      <c r="BM171" s="226" t="s">
        <v>5417</v>
      </c>
    </row>
    <row r="172" s="2" customFormat="1" ht="16.5" customHeight="1">
      <c r="A172" s="40"/>
      <c r="B172" s="41"/>
      <c r="C172" s="215" t="s">
        <v>603</v>
      </c>
      <c r="D172" s="215" t="s">
        <v>215</v>
      </c>
      <c r="E172" s="216" t="s">
        <v>5418</v>
      </c>
      <c r="F172" s="217" t="s">
        <v>5419</v>
      </c>
      <c r="G172" s="218" t="s">
        <v>501</v>
      </c>
      <c r="H172" s="219">
        <v>32</v>
      </c>
      <c r="I172" s="220"/>
      <c r="J172" s="221">
        <f>ROUND(I172*H172,2)</f>
        <v>0</v>
      </c>
      <c r="K172" s="217" t="s">
        <v>5230</v>
      </c>
      <c r="L172" s="46"/>
      <c r="M172" s="222" t="s">
        <v>19</v>
      </c>
      <c r="N172" s="223" t="s">
        <v>45</v>
      </c>
      <c r="O172" s="86"/>
      <c r="P172" s="224">
        <f>O172*H172</f>
        <v>0</v>
      </c>
      <c r="Q172" s="224">
        <v>0.00013999999999999999</v>
      </c>
      <c r="R172" s="224">
        <f>Q172*H172</f>
        <v>0.0044799999999999996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309</v>
      </c>
      <c r="AT172" s="226" t="s">
        <v>215</v>
      </c>
      <c r="AU172" s="226" t="s">
        <v>83</v>
      </c>
      <c r="AY172" s="19" t="s">
        <v>213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81</v>
      </c>
      <c r="BK172" s="227">
        <f>ROUND(I172*H172,2)</f>
        <v>0</v>
      </c>
      <c r="BL172" s="19" t="s">
        <v>309</v>
      </c>
      <c r="BM172" s="226" t="s">
        <v>5420</v>
      </c>
    </row>
    <row r="173" s="2" customFormat="1" ht="16.5" customHeight="1">
      <c r="A173" s="40"/>
      <c r="B173" s="41"/>
      <c r="C173" s="215" t="s">
        <v>610</v>
      </c>
      <c r="D173" s="215" t="s">
        <v>215</v>
      </c>
      <c r="E173" s="216" t="s">
        <v>5421</v>
      </c>
      <c r="F173" s="217" t="s">
        <v>5422</v>
      </c>
      <c r="G173" s="218" t="s">
        <v>501</v>
      </c>
      <c r="H173" s="219">
        <v>121</v>
      </c>
      <c r="I173" s="220"/>
      <c r="J173" s="221">
        <f>ROUND(I173*H173,2)</f>
        <v>0</v>
      </c>
      <c r="K173" s="217" t="s">
        <v>5230</v>
      </c>
      <c r="L173" s="46"/>
      <c r="M173" s="222" t="s">
        <v>19</v>
      </c>
      <c r="N173" s="223" t="s">
        <v>45</v>
      </c>
      <c r="O173" s="86"/>
      <c r="P173" s="224">
        <f>O173*H173</f>
        <v>0</v>
      </c>
      <c r="Q173" s="224">
        <v>0.00069999999999999999</v>
      </c>
      <c r="R173" s="224">
        <f>Q173*H173</f>
        <v>0.084699999999999998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309</v>
      </c>
      <c r="AT173" s="226" t="s">
        <v>215</v>
      </c>
      <c r="AU173" s="226" t="s">
        <v>83</v>
      </c>
      <c r="AY173" s="19" t="s">
        <v>213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81</v>
      </c>
      <c r="BK173" s="227">
        <f>ROUND(I173*H173,2)</f>
        <v>0</v>
      </c>
      <c r="BL173" s="19" t="s">
        <v>309</v>
      </c>
      <c r="BM173" s="226" t="s">
        <v>5423</v>
      </c>
    </row>
    <row r="174" s="2" customFormat="1" ht="16.5" customHeight="1">
      <c r="A174" s="40"/>
      <c r="B174" s="41"/>
      <c r="C174" s="215" t="s">
        <v>617</v>
      </c>
      <c r="D174" s="215" t="s">
        <v>215</v>
      </c>
      <c r="E174" s="216" t="s">
        <v>5424</v>
      </c>
      <c r="F174" s="217" t="s">
        <v>5425</v>
      </c>
      <c r="G174" s="218" t="s">
        <v>501</v>
      </c>
      <c r="H174" s="219">
        <v>54</v>
      </c>
      <c r="I174" s="220"/>
      <c r="J174" s="221">
        <f>ROUND(I174*H174,2)</f>
        <v>0</v>
      </c>
      <c r="K174" s="217" t="s">
        <v>5230</v>
      </c>
      <c r="L174" s="46"/>
      <c r="M174" s="222" t="s">
        <v>19</v>
      </c>
      <c r="N174" s="223" t="s">
        <v>45</v>
      </c>
      <c r="O174" s="86"/>
      <c r="P174" s="224">
        <f>O174*H174</f>
        <v>0</v>
      </c>
      <c r="Q174" s="224">
        <v>0.00022000000000000001</v>
      </c>
      <c r="R174" s="224">
        <f>Q174*H174</f>
        <v>0.01188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309</v>
      </c>
      <c r="AT174" s="226" t="s">
        <v>215</v>
      </c>
      <c r="AU174" s="226" t="s">
        <v>83</v>
      </c>
      <c r="AY174" s="19" t="s">
        <v>213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81</v>
      </c>
      <c r="BK174" s="227">
        <f>ROUND(I174*H174,2)</f>
        <v>0</v>
      </c>
      <c r="BL174" s="19" t="s">
        <v>309</v>
      </c>
      <c r="BM174" s="226" t="s">
        <v>5426</v>
      </c>
    </row>
    <row r="175" s="2" customFormat="1" ht="16.5" customHeight="1">
      <c r="A175" s="40"/>
      <c r="B175" s="41"/>
      <c r="C175" s="215" t="s">
        <v>623</v>
      </c>
      <c r="D175" s="215" t="s">
        <v>215</v>
      </c>
      <c r="E175" s="216" t="s">
        <v>5427</v>
      </c>
      <c r="F175" s="217" t="s">
        <v>5428</v>
      </c>
      <c r="G175" s="218" t="s">
        <v>501</v>
      </c>
      <c r="H175" s="219">
        <v>2</v>
      </c>
      <c r="I175" s="220"/>
      <c r="J175" s="221">
        <f>ROUND(I175*H175,2)</f>
        <v>0</v>
      </c>
      <c r="K175" s="217" t="s">
        <v>5230</v>
      </c>
      <c r="L175" s="46"/>
      <c r="M175" s="222" t="s">
        <v>19</v>
      </c>
      <c r="N175" s="223" t="s">
        <v>45</v>
      </c>
      <c r="O175" s="86"/>
      <c r="P175" s="224">
        <f>O175*H175</f>
        <v>0</v>
      </c>
      <c r="Q175" s="224">
        <v>0.00016000000000000001</v>
      </c>
      <c r="R175" s="224">
        <f>Q175*H175</f>
        <v>0.00032000000000000003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309</v>
      </c>
      <c r="AT175" s="226" t="s">
        <v>215</v>
      </c>
      <c r="AU175" s="226" t="s">
        <v>83</v>
      </c>
      <c r="AY175" s="19" t="s">
        <v>213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81</v>
      </c>
      <c r="BK175" s="227">
        <f>ROUND(I175*H175,2)</f>
        <v>0</v>
      </c>
      <c r="BL175" s="19" t="s">
        <v>309</v>
      </c>
      <c r="BM175" s="226" t="s">
        <v>5429</v>
      </c>
    </row>
    <row r="176" s="2" customFormat="1" ht="16.5" customHeight="1">
      <c r="A176" s="40"/>
      <c r="B176" s="41"/>
      <c r="C176" s="215" t="s">
        <v>630</v>
      </c>
      <c r="D176" s="215" t="s">
        <v>215</v>
      </c>
      <c r="E176" s="216" t="s">
        <v>5430</v>
      </c>
      <c r="F176" s="217" t="s">
        <v>5431</v>
      </c>
      <c r="G176" s="218" t="s">
        <v>501</v>
      </c>
      <c r="H176" s="219">
        <v>16</v>
      </c>
      <c r="I176" s="220"/>
      <c r="J176" s="221">
        <f>ROUND(I176*H176,2)</f>
        <v>0</v>
      </c>
      <c r="K176" s="217" t="s">
        <v>5230</v>
      </c>
      <c r="L176" s="46"/>
      <c r="M176" s="222" t="s">
        <v>19</v>
      </c>
      <c r="N176" s="223" t="s">
        <v>45</v>
      </c>
      <c r="O176" s="86"/>
      <c r="P176" s="224">
        <f>O176*H176</f>
        <v>0</v>
      </c>
      <c r="Q176" s="224">
        <v>0.00021000000000000001</v>
      </c>
      <c r="R176" s="224">
        <f>Q176*H176</f>
        <v>0.0033600000000000001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309</v>
      </c>
      <c r="AT176" s="226" t="s">
        <v>215</v>
      </c>
      <c r="AU176" s="226" t="s">
        <v>83</v>
      </c>
      <c r="AY176" s="19" t="s">
        <v>213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81</v>
      </c>
      <c r="BK176" s="227">
        <f>ROUND(I176*H176,2)</f>
        <v>0</v>
      </c>
      <c r="BL176" s="19" t="s">
        <v>309</v>
      </c>
      <c r="BM176" s="226" t="s">
        <v>5432</v>
      </c>
    </row>
    <row r="177" s="2" customFormat="1" ht="16.5" customHeight="1">
      <c r="A177" s="40"/>
      <c r="B177" s="41"/>
      <c r="C177" s="215" t="s">
        <v>635</v>
      </c>
      <c r="D177" s="215" t="s">
        <v>215</v>
      </c>
      <c r="E177" s="216" t="s">
        <v>5433</v>
      </c>
      <c r="F177" s="217" t="s">
        <v>5434</v>
      </c>
      <c r="G177" s="218" t="s">
        <v>501</v>
      </c>
      <c r="H177" s="219">
        <v>24</v>
      </c>
      <c r="I177" s="220"/>
      <c r="J177" s="221">
        <f>ROUND(I177*H177,2)</f>
        <v>0</v>
      </c>
      <c r="K177" s="217" t="s">
        <v>5230</v>
      </c>
      <c r="L177" s="46"/>
      <c r="M177" s="222" t="s">
        <v>19</v>
      </c>
      <c r="N177" s="223" t="s">
        <v>45</v>
      </c>
      <c r="O177" s="86"/>
      <c r="P177" s="224">
        <f>O177*H177</f>
        <v>0</v>
      </c>
      <c r="Q177" s="224">
        <v>0.00034000000000000002</v>
      </c>
      <c r="R177" s="224">
        <f>Q177*H177</f>
        <v>0.0081600000000000006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309</v>
      </c>
      <c r="AT177" s="226" t="s">
        <v>215</v>
      </c>
      <c r="AU177" s="226" t="s">
        <v>83</v>
      </c>
      <c r="AY177" s="19" t="s">
        <v>213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81</v>
      </c>
      <c r="BK177" s="227">
        <f>ROUND(I177*H177,2)</f>
        <v>0</v>
      </c>
      <c r="BL177" s="19" t="s">
        <v>309</v>
      </c>
      <c r="BM177" s="226" t="s">
        <v>5435</v>
      </c>
    </row>
    <row r="178" s="2" customFormat="1" ht="16.5" customHeight="1">
      <c r="A178" s="40"/>
      <c r="B178" s="41"/>
      <c r="C178" s="215" t="s">
        <v>640</v>
      </c>
      <c r="D178" s="215" t="s">
        <v>215</v>
      </c>
      <c r="E178" s="216" t="s">
        <v>5436</v>
      </c>
      <c r="F178" s="217" t="s">
        <v>5437</v>
      </c>
      <c r="G178" s="218" t="s">
        <v>501</v>
      </c>
      <c r="H178" s="219">
        <v>2</v>
      </c>
      <c r="I178" s="220"/>
      <c r="J178" s="221">
        <f>ROUND(I178*H178,2)</f>
        <v>0</v>
      </c>
      <c r="K178" s="217" t="s">
        <v>5230</v>
      </c>
      <c r="L178" s="46"/>
      <c r="M178" s="222" t="s">
        <v>19</v>
      </c>
      <c r="N178" s="223" t="s">
        <v>45</v>
      </c>
      <c r="O178" s="86"/>
      <c r="P178" s="224">
        <f>O178*H178</f>
        <v>0</v>
      </c>
      <c r="Q178" s="224">
        <v>0.00069999999999999999</v>
      </c>
      <c r="R178" s="224">
        <f>Q178*H178</f>
        <v>0.0014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309</v>
      </c>
      <c r="AT178" s="226" t="s">
        <v>215</v>
      </c>
      <c r="AU178" s="226" t="s">
        <v>83</v>
      </c>
      <c r="AY178" s="19" t="s">
        <v>213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81</v>
      </c>
      <c r="BK178" s="227">
        <f>ROUND(I178*H178,2)</f>
        <v>0</v>
      </c>
      <c r="BL178" s="19" t="s">
        <v>309</v>
      </c>
      <c r="BM178" s="226" t="s">
        <v>5438</v>
      </c>
    </row>
    <row r="179" s="2" customFormat="1" ht="16.5" customHeight="1">
      <c r="A179" s="40"/>
      <c r="B179" s="41"/>
      <c r="C179" s="215" t="s">
        <v>652</v>
      </c>
      <c r="D179" s="215" t="s">
        <v>215</v>
      </c>
      <c r="E179" s="216" t="s">
        <v>5439</v>
      </c>
      <c r="F179" s="217" t="s">
        <v>5440</v>
      </c>
      <c r="G179" s="218" t="s">
        <v>501</v>
      </c>
      <c r="H179" s="219">
        <v>242</v>
      </c>
      <c r="I179" s="220"/>
      <c r="J179" s="221">
        <f>ROUND(I179*H179,2)</f>
        <v>0</v>
      </c>
      <c r="K179" s="217" t="s">
        <v>5230</v>
      </c>
      <c r="L179" s="46"/>
      <c r="M179" s="222" t="s">
        <v>19</v>
      </c>
      <c r="N179" s="223" t="s">
        <v>45</v>
      </c>
      <c r="O179" s="86"/>
      <c r="P179" s="224">
        <f>O179*H179</f>
        <v>0</v>
      </c>
      <c r="Q179" s="224">
        <v>1.0000000000000001E-05</v>
      </c>
      <c r="R179" s="224">
        <f>Q179*H179</f>
        <v>0.0024200000000000003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309</v>
      </c>
      <c r="AT179" s="226" t="s">
        <v>215</v>
      </c>
      <c r="AU179" s="226" t="s">
        <v>83</v>
      </c>
      <c r="AY179" s="19" t="s">
        <v>213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81</v>
      </c>
      <c r="BK179" s="227">
        <f>ROUND(I179*H179,2)</f>
        <v>0</v>
      </c>
      <c r="BL179" s="19" t="s">
        <v>309</v>
      </c>
      <c r="BM179" s="226" t="s">
        <v>5441</v>
      </c>
    </row>
    <row r="180" s="2" customFormat="1" ht="16.5" customHeight="1">
      <c r="A180" s="40"/>
      <c r="B180" s="41"/>
      <c r="C180" s="215" t="s">
        <v>658</v>
      </c>
      <c r="D180" s="215" t="s">
        <v>215</v>
      </c>
      <c r="E180" s="216" t="s">
        <v>5442</v>
      </c>
      <c r="F180" s="217" t="s">
        <v>5443</v>
      </c>
      <c r="G180" s="218" t="s">
        <v>288</v>
      </c>
      <c r="H180" s="219">
        <v>1.1100000000000001</v>
      </c>
      <c r="I180" s="220"/>
      <c r="J180" s="221">
        <f>ROUND(I180*H180,2)</f>
        <v>0</v>
      </c>
      <c r="K180" s="217" t="s">
        <v>5230</v>
      </c>
      <c r="L180" s="46"/>
      <c r="M180" s="222" t="s">
        <v>19</v>
      </c>
      <c r="N180" s="223" t="s">
        <v>45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309</v>
      </c>
      <c r="AT180" s="226" t="s">
        <v>215</v>
      </c>
      <c r="AU180" s="226" t="s">
        <v>83</v>
      </c>
      <c r="AY180" s="19" t="s">
        <v>213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81</v>
      </c>
      <c r="BK180" s="227">
        <f>ROUND(I180*H180,2)</f>
        <v>0</v>
      </c>
      <c r="BL180" s="19" t="s">
        <v>309</v>
      </c>
      <c r="BM180" s="226" t="s">
        <v>5444</v>
      </c>
    </row>
    <row r="181" s="2" customFormat="1" ht="16.5" customHeight="1">
      <c r="A181" s="40"/>
      <c r="B181" s="41"/>
      <c r="C181" s="215" t="s">
        <v>671</v>
      </c>
      <c r="D181" s="215" t="s">
        <v>215</v>
      </c>
      <c r="E181" s="216" t="s">
        <v>5445</v>
      </c>
      <c r="F181" s="217" t="s">
        <v>5446</v>
      </c>
      <c r="G181" s="218" t="s">
        <v>288</v>
      </c>
      <c r="H181" s="219">
        <v>0.16</v>
      </c>
      <c r="I181" s="220"/>
      <c r="J181" s="221">
        <f>ROUND(I181*H181,2)</f>
        <v>0</v>
      </c>
      <c r="K181" s="217" t="s">
        <v>5230</v>
      </c>
      <c r="L181" s="46"/>
      <c r="M181" s="222" t="s">
        <v>19</v>
      </c>
      <c r="N181" s="223" t="s">
        <v>45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309</v>
      </c>
      <c r="AT181" s="226" t="s">
        <v>215</v>
      </c>
      <c r="AU181" s="226" t="s">
        <v>83</v>
      </c>
      <c r="AY181" s="19" t="s">
        <v>213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81</v>
      </c>
      <c r="BK181" s="227">
        <f>ROUND(I181*H181,2)</f>
        <v>0</v>
      </c>
      <c r="BL181" s="19" t="s">
        <v>309</v>
      </c>
      <c r="BM181" s="226" t="s">
        <v>5447</v>
      </c>
    </row>
    <row r="182" s="12" customFormat="1" ht="22.8" customHeight="1">
      <c r="A182" s="12"/>
      <c r="B182" s="199"/>
      <c r="C182" s="200"/>
      <c r="D182" s="201" t="s">
        <v>73</v>
      </c>
      <c r="E182" s="213" t="s">
        <v>5448</v>
      </c>
      <c r="F182" s="213" t="s">
        <v>5449</v>
      </c>
      <c r="G182" s="200"/>
      <c r="H182" s="200"/>
      <c r="I182" s="203"/>
      <c r="J182" s="214">
        <f>BK182</f>
        <v>0</v>
      </c>
      <c r="K182" s="200"/>
      <c r="L182" s="205"/>
      <c r="M182" s="206"/>
      <c r="N182" s="207"/>
      <c r="O182" s="207"/>
      <c r="P182" s="208">
        <f>SUM(P183:P217)</f>
        <v>0</v>
      </c>
      <c r="Q182" s="207"/>
      <c r="R182" s="208">
        <f>SUM(R183:R217)</f>
        <v>3.5527199999999999</v>
      </c>
      <c r="S182" s="207"/>
      <c r="T182" s="209">
        <f>SUM(T183:T217)</f>
        <v>9.9960000000000004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0" t="s">
        <v>83</v>
      </c>
      <c r="AT182" s="211" t="s">
        <v>73</v>
      </c>
      <c r="AU182" s="211" t="s">
        <v>81</v>
      </c>
      <c r="AY182" s="210" t="s">
        <v>213</v>
      </c>
      <c r="BK182" s="212">
        <f>SUM(BK183:BK217)</f>
        <v>0</v>
      </c>
    </row>
    <row r="183" s="2" customFormat="1" ht="16.5" customHeight="1">
      <c r="A183" s="40"/>
      <c r="B183" s="41"/>
      <c r="C183" s="215" t="s">
        <v>678</v>
      </c>
      <c r="D183" s="215" t="s">
        <v>215</v>
      </c>
      <c r="E183" s="216" t="s">
        <v>5450</v>
      </c>
      <c r="F183" s="217" t="s">
        <v>5451</v>
      </c>
      <c r="G183" s="218" t="s">
        <v>236</v>
      </c>
      <c r="H183" s="219">
        <v>420</v>
      </c>
      <c r="I183" s="220"/>
      <c r="J183" s="221">
        <f>ROUND(I183*H183,2)</f>
        <v>0</v>
      </c>
      <c r="K183" s="217" t="s">
        <v>5230</v>
      </c>
      <c r="L183" s="46"/>
      <c r="M183" s="222" t="s">
        <v>19</v>
      </c>
      <c r="N183" s="223" t="s">
        <v>45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0.023800000000000002</v>
      </c>
      <c r="T183" s="225">
        <f>S183*H183</f>
        <v>9.9960000000000004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309</v>
      </c>
      <c r="AT183" s="226" t="s">
        <v>215</v>
      </c>
      <c r="AU183" s="226" t="s">
        <v>83</v>
      </c>
      <c r="AY183" s="19" t="s">
        <v>213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81</v>
      </c>
      <c r="BK183" s="227">
        <f>ROUND(I183*H183,2)</f>
        <v>0</v>
      </c>
      <c r="BL183" s="19" t="s">
        <v>309</v>
      </c>
      <c r="BM183" s="226" t="s">
        <v>5452</v>
      </c>
    </row>
    <row r="184" s="2" customFormat="1" ht="21.75" customHeight="1">
      <c r="A184" s="40"/>
      <c r="B184" s="41"/>
      <c r="C184" s="215" t="s">
        <v>684</v>
      </c>
      <c r="D184" s="215" t="s">
        <v>215</v>
      </c>
      <c r="E184" s="216" t="s">
        <v>5453</v>
      </c>
      <c r="F184" s="217" t="s">
        <v>5454</v>
      </c>
      <c r="G184" s="218" t="s">
        <v>501</v>
      </c>
      <c r="H184" s="219">
        <v>1</v>
      </c>
      <c r="I184" s="220"/>
      <c r="J184" s="221">
        <f>ROUND(I184*H184,2)</f>
        <v>0</v>
      </c>
      <c r="K184" s="217" t="s">
        <v>5230</v>
      </c>
      <c r="L184" s="46"/>
      <c r="M184" s="222" t="s">
        <v>19</v>
      </c>
      <c r="N184" s="223" t="s">
        <v>45</v>
      </c>
      <c r="O184" s="86"/>
      <c r="P184" s="224">
        <f>O184*H184</f>
        <v>0</v>
      </c>
      <c r="Q184" s="224">
        <v>0.016549999999999999</v>
      </c>
      <c r="R184" s="224">
        <f>Q184*H184</f>
        <v>0.016549999999999999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309</v>
      </c>
      <c r="AT184" s="226" t="s">
        <v>215</v>
      </c>
      <c r="AU184" s="226" t="s">
        <v>83</v>
      </c>
      <c r="AY184" s="19" t="s">
        <v>213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81</v>
      </c>
      <c r="BK184" s="227">
        <f>ROUND(I184*H184,2)</f>
        <v>0</v>
      </c>
      <c r="BL184" s="19" t="s">
        <v>309</v>
      </c>
      <c r="BM184" s="226" t="s">
        <v>5455</v>
      </c>
    </row>
    <row r="185" s="2" customFormat="1" ht="21.75" customHeight="1">
      <c r="A185" s="40"/>
      <c r="B185" s="41"/>
      <c r="C185" s="215" t="s">
        <v>689</v>
      </c>
      <c r="D185" s="215" t="s">
        <v>215</v>
      </c>
      <c r="E185" s="216" t="s">
        <v>5456</v>
      </c>
      <c r="F185" s="217" t="s">
        <v>5457</v>
      </c>
      <c r="G185" s="218" t="s">
        <v>501</v>
      </c>
      <c r="H185" s="219">
        <v>12</v>
      </c>
      <c r="I185" s="220"/>
      <c r="J185" s="221">
        <f>ROUND(I185*H185,2)</f>
        <v>0</v>
      </c>
      <c r="K185" s="217" t="s">
        <v>5230</v>
      </c>
      <c r="L185" s="46"/>
      <c r="M185" s="222" t="s">
        <v>19</v>
      </c>
      <c r="N185" s="223" t="s">
        <v>45</v>
      </c>
      <c r="O185" s="86"/>
      <c r="P185" s="224">
        <f>O185*H185</f>
        <v>0</v>
      </c>
      <c r="Q185" s="224">
        <v>0.022290000000000001</v>
      </c>
      <c r="R185" s="224">
        <f>Q185*H185</f>
        <v>0.26748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309</v>
      </c>
      <c r="AT185" s="226" t="s">
        <v>215</v>
      </c>
      <c r="AU185" s="226" t="s">
        <v>83</v>
      </c>
      <c r="AY185" s="19" t="s">
        <v>213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81</v>
      </c>
      <c r="BK185" s="227">
        <f>ROUND(I185*H185,2)</f>
        <v>0</v>
      </c>
      <c r="BL185" s="19" t="s">
        <v>309</v>
      </c>
      <c r="BM185" s="226" t="s">
        <v>5458</v>
      </c>
    </row>
    <row r="186" s="2" customFormat="1" ht="21.75" customHeight="1">
      <c r="A186" s="40"/>
      <c r="B186" s="41"/>
      <c r="C186" s="215" t="s">
        <v>694</v>
      </c>
      <c r="D186" s="215" t="s">
        <v>215</v>
      </c>
      <c r="E186" s="216" t="s">
        <v>5459</v>
      </c>
      <c r="F186" s="217" t="s">
        <v>5460</v>
      </c>
      <c r="G186" s="218" t="s">
        <v>501</v>
      </c>
      <c r="H186" s="219">
        <v>6</v>
      </c>
      <c r="I186" s="220"/>
      <c r="J186" s="221">
        <f>ROUND(I186*H186,2)</f>
        <v>0</v>
      </c>
      <c r="K186" s="217" t="s">
        <v>5230</v>
      </c>
      <c r="L186" s="46"/>
      <c r="M186" s="222" t="s">
        <v>19</v>
      </c>
      <c r="N186" s="223" t="s">
        <v>45</v>
      </c>
      <c r="O186" s="86"/>
      <c r="P186" s="224">
        <f>O186*H186</f>
        <v>0</v>
      </c>
      <c r="Q186" s="224">
        <v>0.025159999999999998</v>
      </c>
      <c r="R186" s="224">
        <f>Q186*H186</f>
        <v>0.15095999999999998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309</v>
      </c>
      <c r="AT186" s="226" t="s">
        <v>215</v>
      </c>
      <c r="AU186" s="226" t="s">
        <v>83</v>
      </c>
      <c r="AY186" s="19" t="s">
        <v>213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81</v>
      </c>
      <c r="BK186" s="227">
        <f>ROUND(I186*H186,2)</f>
        <v>0</v>
      </c>
      <c r="BL186" s="19" t="s">
        <v>309</v>
      </c>
      <c r="BM186" s="226" t="s">
        <v>5461</v>
      </c>
    </row>
    <row r="187" s="2" customFormat="1" ht="21.75" customHeight="1">
      <c r="A187" s="40"/>
      <c r="B187" s="41"/>
      <c r="C187" s="215" t="s">
        <v>699</v>
      </c>
      <c r="D187" s="215" t="s">
        <v>215</v>
      </c>
      <c r="E187" s="216" t="s">
        <v>5462</v>
      </c>
      <c r="F187" s="217" t="s">
        <v>5463</v>
      </c>
      <c r="G187" s="218" t="s">
        <v>501</v>
      </c>
      <c r="H187" s="219">
        <v>8</v>
      </c>
      <c r="I187" s="220"/>
      <c r="J187" s="221">
        <f>ROUND(I187*H187,2)</f>
        <v>0</v>
      </c>
      <c r="K187" s="217" t="s">
        <v>5230</v>
      </c>
      <c r="L187" s="46"/>
      <c r="M187" s="222" t="s">
        <v>19</v>
      </c>
      <c r="N187" s="223" t="s">
        <v>45</v>
      </c>
      <c r="O187" s="86"/>
      <c r="P187" s="224">
        <f>O187*H187</f>
        <v>0</v>
      </c>
      <c r="Q187" s="224">
        <v>0.028029999999999999</v>
      </c>
      <c r="R187" s="224">
        <f>Q187*H187</f>
        <v>0.22424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309</v>
      </c>
      <c r="AT187" s="226" t="s">
        <v>215</v>
      </c>
      <c r="AU187" s="226" t="s">
        <v>83</v>
      </c>
      <c r="AY187" s="19" t="s">
        <v>213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81</v>
      </c>
      <c r="BK187" s="227">
        <f>ROUND(I187*H187,2)</f>
        <v>0</v>
      </c>
      <c r="BL187" s="19" t="s">
        <v>309</v>
      </c>
      <c r="BM187" s="226" t="s">
        <v>5464</v>
      </c>
    </row>
    <row r="188" s="2" customFormat="1" ht="21.75" customHeight="1">
      <c r="A188" s="40"/>
      <c r="B188" s="41"/>
      <c r="C188" s="215" t="s">
        <v>704</v>
      </c>
      <c r="D188" s="215" t="s">
        <v>215</v>
      </c>
      <c r="E188" s="216" t="s">
        <v>5465</v>
      </c>
      <c r="F188" s="217" t="s">
        <v>5466</v>
      </c>
      <c r="G188" s="218" t="s">
        <v>501</v>
      </c>
      <c r="H188" s="219">
        <v>1</v>
      </c>
      <c r="I188" s="220"/>
      <c r="J188" s="221">
        <f>ROUND(I188*H188,2)</f>
        <v>0</v>
      </c>
      <c r="K188" s="217" t="s">
        <v>5230</v>
      </c>
      <c r="L188" s="46"/>
      <c r="M188" s="222" t="s">
        <v>19</v>
      </c>
      <c r="N188" s="223" t="s">
        <v>45</v>
      </c>
      <c r="O188" s="86"/>
      <c r="P188" s="224">
        <f>O188*H188</f>
        <v>0</v>
      </c>
      <c r="Q188" s="224">
        <v>0.0332</v>
      </c>
      <c r="R188" s="224">
        <f>Q188*H188</f>
        <v>0.0332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309</v>
      </c>
      <c r="AT188" s="226" t="s">
        <v>215</v>
      </c>
      <c r="AU188" s="226" t="s">
        <v>83</v>
      </c>
      <c r="AY188" s="19" t="s">
        <v>213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81</v>
      </c>
      <c r="BK188" s="227">
        <f>ROUND(I188*H188,2)</f>
        <v>0</v>
      </c>
      <c r="BL188" s="19" t="s">
        <v>309</v>
      </c>
      <c r="BM188" s="226" t="s">
        <v>5467</v>
      </c>
    </row>
    <row r="189" s="2" customFormat="1" ht="21.75" customHeight="1">
      <c r="A189" s="40"/>
      <c r="B189" s="41"/>
      <c r="C189" s="215" t="s">
        <v>709</v>
      </c>
      <c r="D189" s="215" t="s">
        <v>215</v>
      </c>
      <c r="E189" s="216" t="s">
        <v>5468</v>
      </c>
      <c r="F189" s="217" t="s">
        <v>5469</v>
      </c>
      <c r="G189" s="218" t="s">
        <v>501</v>
      </c>
      <c r="H189" s="219">
        <v>7</v>
      </c>
      <c r="I189" s="220"/>
      <c r="J189" s="221">
        <f>ROUND(I189*H189,2)</f>
        <v>0</v>
      </c>
      <c r="K189" s="217" t="s">
        <v>5230</v>
      </c>
      <c r="L189" s="46"/>
      <c r="M189" s="222" t="s">
        <v>19</v>
      </c>
      <c r="N189" s="223" t="s">
        <v>45</v>
      </c>
      <c r="O189" s="86"/>
      <c r="P189" s="224">
        <f>O189*H189</f>
        <v>0</v>
      </c>
      <c r="Q189" s="224">
        <v>0.036639999999999999</v>
      </c>
      <c r="R189" s="224">
        <f>Q189*H189</f>
        <v>0.25647999999999999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309</v>
      </c>
      <c r="AT189" s="226" t="s">
        <v>215</v>
      </c>
      <c r="AU189" s="226" t="s">
        <v>83</v>
      </c>
      <c r="AY189" s="19" t="s">
        <v>213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81</v>
      </c>
      <c r="BK189" s="227">
        <f>ROUND(I189*H189,2)</f>
        <v>0</v>
      </c>
      <c r="BL189" s="19" t="s">
        <v>309</v>
      </c>
      <c r="BM189" s="226" t="s">
        <v>5470</v>
      </c>
    </row>
    <row r="190" s="2" customFormat="1" ht="21.75" customHeight="1">
      <c r="A190" s="40"/>
      <c r="B190" s="41"/>
      <c r="C190" s="215" t="s">
        <v>714</v>
      </c>
      <c r="D190" s="215" t="s">
        <v>215</v>
      </c>
      <c r="E190" s="216" t="s">
        <v>5471</v>
      </c>
      <c r="F190" s="217" t="s">
        <v>5472</v>
      </c>
      <c r="G190" s="218" t="s">
        <v>501</v>
      </c>
      <c r="H190" s="219">
        <v>7</v>
      </c>
      <c r="I190" s="220"/>
      <c r="J190" s="221">
        <f>ROUND(I190*H190,2)</f>
        <v>0</v>
      </c>
      <c r="K190" s="217" t="s">
        <v>5230</v>
      </c>
      <c r="L190" s="46"/>
      <c r="M190" s="222" t="s">
        <v>19</v>
      </c>
      <c r="N190" s="223" t="s">
        <v>45</v>
      </c>
      <c r="O190" s="86"/>
      <c r="P190" s="224">
        <f>O190*H190</f>
        <v>0</v>
      </c>
      <c r="Q190" s="224">
        <v>0.01545</v>
      </c>
      <c r="R190" s="224">
        <f>Q190*H190</f>
        <v>0.10815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309</v>
      </c>
      <c r="AT190" s="226" t="s">
        <v>215</v>
      </c>
      <c r="AU190" s="226" t="s">
        <v>83</v>
      </c>
      <c r="AY190" s="19" t="s">
        <v>213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81</v>
      </c>
      <c r="BK190" s="227">
        <f>ROUND(I190*H190,2)</f>
        <v>0</v>
      </c>
      <c r="BL190" s="19" t="s">
        <v>309</v>
      </c>
      <c r="BM190" s="226" t="s">
        <v>5473</v>
      </c>
    </row>
    <row r="191" s="2" customFormat="1" ht="21.75" customHeight="1">
      <c r="A191" s="40"/>
      <c r="B191" s="41"/>
      <c r="C191" s="215" t="s">
        <v>719</v>
      </c>
      <c r="D191" s="215" t="s">
        <v>215</v>
      </c>
      <c r="E191" s="216" t="s">
        <v>5474</v>
      </c>
      <c r="F191" s="217" t="s">
        <v>5475</v>
      </c>
      <c r="G191" s="218" t="s">
        <v>501</v>
      </c>
      <c r="H191" s="219">
        <v>2</v>
      </c>
      <c r="I191" s="220"/>
      <c r="J191" s="221">
        <f>ROUND(I191*H191,2)</f>
        <v>0</v>
      </c>
      <c r="K191" s="217" t="s">
        <v>5230</v>
      </c>
      <c r="L191" s="46"/>
      <c r="M191" s="222" t="s">
        <v>19</v>
      </c>
      <c r="N191" s="223" t="s">
        <v>45</v>
      </c>
      <c r="O191" s="86"/>
      <c r="P191" s="224">
        <f>O191*H191</f>
        <v>0</v>
      </c>
      <c r="Q191" s="224">
        <v>0.020750000000000001</v>
      </c>
      <c r="R191" s="224">
        <f>Q191*H191</f>
        <v>0.041500000000000002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309</v>
      </c>
      <c r="AT191" s="226" t="s">
        <v>215</v>
      </c>
      <c r="AU191" s="226" t="s">
        <v>83</v>
      </c>
      <c r="AY191" s="19" t="s">
        <v>213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81</v>
      </c>
      <c r="BK191" s="227">
        <f>ROUND(I191*H191,2)</f>
        <v>0</v>
      </c>
      <c r="BL191" s="19" t="s">
        <v>309</v>
      </c>
      <c r="BM191" s="226" t="s">
        <v>5476</v>
      </c>
    </row>
    <row r="192" s="2" customFormat="1" ht="21.75" customHeight="1">
      <c r="A192" s="40"/>
      <c r="B192" s="41"/>
      <c r="C192" s="215" t="s">
        <v>724</v>
      </c>
      <c r="D192" s="215" t="s">
        <v>215</v>
      </c>
      <c r="E192" s="216" t="s">
        <v>5477</v>
      </c>
      <c r="F192" s="217" t="s">
        <v>5478</v>
      </c>
      <c r="G192" s="218" t="s">
        <v>501</v>
      </c>
      <c r="H192" s="219">
        <v>16</v>
      </c>
      <c r="I192" s="220"/>
      <c r="J192" s="221">
        <f>ROUND(I192*H192,2)</f>
        <v>0</v>
      </c>
      <c r="K192" s="217" t="s">
        <v>5230</v>
      </c>
      <c r="L192" s="46"/>
      <c r="M192" s="222" t="s">
        <v>19</v>
      </c>
      <c r="N192" s="223" t="s">
        <v>45</v>
      </c>
      <c r="O192" s="86"/>
      <c r="P192" s="224">
        <f>O192*H192</f>
        <v>0</v>
      </c>
      <c r="Q192" s="224">
        <v>0.023400000000000001</v>
      </c>
      <c r="R192" s="224">
        <f>Q192*H192</f>
        <v>0.37440000000000001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309</v>
      </c>
      <c r="AT192" s="226" t="s">
        <v>215</v>
      </c>
      <c r="AU192" s="226" t="s">
        <v>83</v>
      </c>
      <c r="AY192" s="19" t="s">
        <v>213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81</v>
      </c>
      <c r="BK192" s="227">
        <f>ROUND(I192*H192,2)</f>
        <v>0</v>
      </c>
      <c r="BL192" s="19" t="s">
        <v>309</v>
      </c>
      <c r="BM192" s="226" t="s">
        <v>5479</v>
      </c>
    </row>
    <row r="193" s="2" customFormat="1" ht="21.75" customHeight="1">
      <c r="A193" s="40"/>
      <c r="B193" s="41"/>
      <c r="C193" s="215" t="s">
        <v>729</v>
      </c>
      <c r="D193" s="215" t="s">
        <v>215</v>
      </c>
      <c r="E193" s="216" t="s">
        <v>5480</v>
      </c>
      <c r="F193" s="217" t="s">
        <v>5481</v>
      </c>
      <c r="G193" s="218" t="s">
        <v>501</v>
      </c>
      <c r="H193" s="219">
        <v>11</v>
      </c>
      <c r="I193" s="220"/>
      <c r="J193" s="221">
        <f>ROUND(I193*H193,2)</f>
        <v>0</v>
      </c>
      <c r="K193" s="217" t="s">
        <v>5230</v>
      </c>
      <c r="L193" s="46"/>
      <c r="M193" s="222" t="s">
        <v>19</v>
      </c>
      <c r="N193" s="223" t="s">
        <v>45</v>
      </c>
      <c r="O193" s="86"/>
      <c r="P193" s="224">
        <f>O193*H193</f>
        <v>0</v>
      </c>
      <c r="Q193" s="224">
        <v>0.02605</v>
      </c>
      <c r="R193" s="224">
        <f>Q193*H193</f>
        <v>0.28655000000000003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309</v>
      </c>
      <c r="AT193" s="226" t="s">
        <v>215</v>
      </c>
      <c r="AU193" s="226" t="s">
        <v>83</v>
      </c>
      <c r="AY193" s="19" t="s">
        <v>213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81</v>
      </c>
      <c r="BK193" s="227">
        <f>ROUND(I193*H193,2)</f>
        <v>0</v>
      </c>
      <c r="BL193" s="19" t="s">
        <v>309</v>
      </c>
      <c r="BM193" s="226" t="s">
        <v>5482</v>
      </c>
    </row>
    <row r="194" s="2" customFormat="1" ht="21.75" customHeight="1">
      <c r="A194" s="40"/>
      <c r="B194" s="41"/>
      <c r="C194" s="215" t="s">
        <v>734</v>
      </c>
      <c r="D194" s="215" t="s">
        <v>215</v>
      </c>
      <c r="E194" s="216" t="s">
        <v>5483</v>
      </c>
      <c r="F194" s="217" t="s">
        <v>5484</v>
      </c>
      <c r="G194" s="218" t="s">
        <v>501</v>
      </c>
      <c r="H194" s="219">
        <v>1</v>
      </c>
      <c r="I194" s="220"/>
      <c r="J194" s="221">
        <f>ROUND(I194*H194,2)</f>
        <v>0</v>
      </c>
      <c r="K194" s="217" t="s">
        <v>5230</v>
      </c>
      <c r="L194" s="46"/>
      <c r="M194" s="222" t="s">
        <v>19</v>
      </c>
      <c r="N194" s="223" t="s">
        <v>45</v>
      </c>
      <c r="O194" s="86"/>
      <c r="P194" s="224">
        <f>O194*H194</f>
        <v>0</v>
      </c>
      <c r="Q194" s="224">
        <v>0.039300000000000002</v>
      </c>
      <c r="R194" s="224">
        <f>Q194*H194</f>
        <v>0.039300000000000002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309</v>
      </c>
      <c r="AT194" s="226" t="s">
        <v>215</v>
      </c>
      <c r="AU194" s="226" t="s">
        <v>83</v>
      </c>
      <c r="AY194" s="19" t="s">
        <v>213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81</v>
      </c>
      <c r="BK194" s="227">
        <f>ROUND(I194*H194,2)</f>
        <v>0</v>
      </c>
      <c r="BL194" s="19" t="s">
        <v>309</v>
      </c>
      <c r="BM194" s="226" t="s">
        <v>5485</v>
      </c>
    </row>
    <row r="195" s="2" customFormat="1" ht="21.75" customHeight="1">
      <c r="A195" s="40"/>
      <c r="B195" s="41"/>
      <c r="C195" s="215" t="s">
        <v>739</v>
      </c>
      <c r="D195" s="215" t="s">
        <v>215</v>
      </c>
      <c r="E195" s="216" t="s">
        <v>5486</v>
      </c>
      <c r="F195" s="217" t="s">
        <v>5487</v>
      </c>
      <c r="G195" s="218" t="s">
        <v>501</v>
      </c>
      <c r="H195" s="219">
        <v>2</v>
      </c>
      <c r="I195" s="220"/>
      <c r="J195" s="221">
        <f>ROUND(I195*H195,2)</f>
        <v>0</v>
      </c>
      <c r="K195" s="217" t="s">
        <v>5230</v>
      </c>
      <c r="L195" s="46"/>
      <c r="M195" s="222" t="s">
        <v>19</v>
      </c>
      <c r="N195" s="223" t="s">
        <v>45</v>
      </c>
      <c r="O195" s="86"/>
      <c r="P195" s="224">
        <f>O195*H195</f>
        <v>0</v>
      </c>
      <c r="Q195" s="224">
        <v>0.056300000000000003</v>
      </c>
      <c r="R195" s="224">
        <f>Q195*H195</f>
        <v>0.11260000000000001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309</v>
      </c>
      <c r="AT195" s="226" t="s">
        <v>215</v>
      </c>
      <c r="AU195" s="226" t="s">
        <v>83</v>
      </c>
      <c r="AY195" s="19" t="s">
        <v>213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81</v>
      </c>
      <c r="BK195" s="227">
        <f>ROUND(I195*H195,2)</f>
        <v>0</v>
      </c>
      <c r="BL195" s="19" t="s">
        <v>309</v>
      </c>
      <c r="BM195" s="226" t="s">
        <v>5488</v>
      </c>
    </row>
    <row r="196" s="2" customFormat="1" ht="21.75" customHeight="1">
      <c r="A196" s="40"/>
      <c r="B196" s="41"/>
      <c r="C196" s="215" t="s">
        <v>744</v>
      </c>
      <c r="D196" s="215" t="s">
        <v>215</v>
      </c>
      <c r="E196" s="216" t="s">
        <v>5489</v>
      </c>
      <c r="F196" s="217" t="s">
        <v>5490</v>
      </c>
      <c r="G196" s="218" t="s">
        <v>501</v>
      </c>
      <c r="H196" s="219">
        <v>3</v>
      </c>
      <c r="I196" s="220"/>
      <c r="J196" s="221">
        <f>ROUND(I196*H196,2)</f>
        <v>0</v>
      </c>
      <c r="K196" s="217" t="s">
        <v>5230</v>
      </c>
      <c r="L196" s="46"/>
      <c r="M196" s="222" t="s">
        <v>19</v>
      </c>
      <c r="N196" s="223" t="s">
        <v>45</v>
      </c>
      <c r="O196" s="86"/>
      <c r="P196" s="224">
        <f>O196*H196</f>
        <v>0</v>
      </c>
      <c r="Q196" s="224">
        <v>0.015400000000000001</v>
      </c>
      <c r="R196" s="224">
        <f>Q196*H196</f>
        <v>0.046200000000000005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309</v>
      </c>
      <c r="AT196" s="226" t="s">
        <v>215</v>
      </c>
      <c r="AU196" s="226" t="s">
        <v>83</v>
      </c>
      <c r="AY196" s="19" t="s">
        <v>213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81</v>
      </c>
      <c r="BK196" s="227">
        <f>ROUND(I196*H196,2)</f>
        <v>0</v>
      </c>
      <c r="BL196" s="19" t="s">
        <v>309</v>
      </c>
      <c r="BM196" s="226" t="s">
        <v>5491</v>
      </c>
    </row>
    <row r="197" s="2" customFormat="1" ht="21.75" customHeight="1">
      <c r="A197" s="40"/>
      <c r="B197" s="41"/>
      <c r="C197" s="215" t="s">
        <v>751</v>
      </c>
      <c r="D197" s="215" t="s">
        <v>215</v>
      </c>
      <c r="E197" s="216" t="s">
        <v>5492</v>
      </c>
      <c r="F197" s="217" t="s">
        <v>5493</v>
      </c>
      <c r="G197" s="218" t="s">
        <v>501</v>
      </c>
      <c r="H197" s="219">
        <v>3</v>
      </c>
      <c r="I197" s="220"/>
      <c r="J197" s="221">
        <f>ROUND(I197*H197,2)</f>
        <v>0</v>
      </c>
      <c r="K197" s="217" t="s">
        <v>5230</v>
      </c>
      <c r="L197" s="46"/>
      <c r="M197" s="222" t="s">
        <v>19</v>
      </c>
      <c r="N197" s="223" t="s">
        <v>45</v>
      </c>
      <c r="O197" s="86"/>
      <c r="P197" s="224">
        <f>O197*H197</f>
        <v>0</v>
      </c>
      <c r="Q197" s="224">
        <v>0.018499999999999999</v>
      </c>
      <c r="R197" s="224">
        <f>Q197*H197</f>
        <v>0.055499999999999994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309</v>
      </c>
      <c r="AT197" s="226" t="s">
        <v>215</v>
      </c>
      <c r="AU197" s="226" t="s">
        <v>83</v>
      </c>
      <c r="AY197" s="19" t="s">
        <v>213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81</v>
      </c>
      <c r="BK197" s="227">
        <f>ROUND(I197*H197,2)</f>
        <v>0</v>
      </c>
      <c r="BL197" s="19" t="s">
        <v>309</v>
      </c>
      <c r="BM197" s="226" t="s">
        <v>5494</v>
      </c>
    </row>
    <row r="198" s="2" customFormat="1" ht="21.75" customHeight="1">
      <c r="A198" s="40"/>
      <c r="B198" s="41"/>
      <c r="C198" s="215" t="s">
        <v>755</v>
      </c>
      <c r="D198" s="215" t="s">
        <v>215</v>
      </c>
      <c r="E198" s="216" t="s">
        <v>5495</v>
      </c>
      <c r="F198" s="217" t="s">
        <v>5496</v>
      </c>
      <c r="G198" s="218" t="s">
        <v>501</v>
      </c>
      <c r="H198" s="219">
        <v>4</v>
      </c>
      <c r="I198" s="220"/>
      <c r="J198" s="221">
        <f>ROUND(I198*H198,2)</f>
        <v>0</v>
      </c>
      <c r="K198" s="217" t="s">
        <v>5230</v>
      </c>
      <c r="L198" s="46"/>
      <c r="M198" s="222" t="s">
        <v>19</v>
      </c>
      <c r="N198" s="223" t="s">
        <v>45</v>
      </c>
      <c r="O198" s="86"/>
      <c r="P198" s="224">
        <f>O198*H198</f>
        <v>0</v>
      </c>
      <c r="Q198" s="224">
        <v>0.021760000000000002</v>
      </c>
      <c r="R198" s="224">
        <f>Q198*H198</f>
        <v>0.087040000000000006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309</v>
      </c>
      <c r="AT198" s="226" t="s">
        <v>215</v>
      </c>
      <c r="AU198" s="226" t="s">
        <v>83</v>
      </c>
      <c r="AY198" s="19" t="s">
        <v>213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81</v>
      </c>
      <c r="BK198" s="227">
        <f>ROUND(I198*H198,2)</f>
        <v>0</v>
      </c>
      <c r="BL198" s="19" t="s">
        <v>309</v>
      </c>
      <c r="BM198" s="226" t="s">
        <v>5497</v>
      </c>
    </row>
    <row r="199" s="2" customFormat="1" ht="21.75" customHeight="1">
      <c r="A199" s="40"/>
      <c r="B199" s="41"/>
      <c r="C199" s="215" t="s">
        <v>762</v>
      </c>
      <c r="D199" s="215" t="s">
        <v>215</v>
      </c>
      <c r="E199" s="216" t="s">
        <v>5498</v>
      </c>
      <c r="F199" s="217" t="s">
        <v>5499</v>
      </c>
      <c r="G199" s="218" t="s">
        <v>501</v>
      </c>
      <c r="H199" s="219">
        <v>2</v>
      </c>
      <c r="I199" s="220"/>
      <c r="J199" s="221">
        <f>ROUND(I199*H199,2)</f>
        <v>0</v>
      </c>
      <c r="K199" s="217" t="s">
        <v>5230</v>
      </c>
      <c r="L199" s="46"/>
      <c r="M199" s="222" t="s">
        <v>19</v>
      </c>
      <c r="N199" s="223" t="s">
        <v>45</v>
      </c>
      <c r="O199" s="86"/>
      <c r="P199" s="224">
        <f>O199*H199</f>
        <v>0</v>
      </c>
      <c r="Q199" s="224">
        <v>0.025020000000000001</v>
      </c>
      <c r="R199" s="224">
        <f>Q199*H199</f>
        <v>0.050040000000000001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309</v>
      </c>
      <c r="AT199" s="226" t="s">
        <v>215</v>
      </c>
      <c r="AU199" s="226" t="s">
        <v>83</v>
      </c>
      <c r="AY199" s="19" t="s">
        <v>213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81</v>
      </c>
      <c r="BK199" s="227">
        <f>ROUND(I199*H199,2)</f>
        <v>0</v>
      </c>
      <c r="BL199" s="19" t="s">
        <v>309</v>
      </c>
      <c r="BM199" s="226" t="s">
        <v>5500</v>
      </c>
    </row>
    <row r="200" s="2" customFormat="1" ht="21.75" customHeight="1">
      <c r="A200" s="40"/>
      <c r="B200" s="41"/>
      <c r="C200" s="215" t="s">
        <v>766</v>
      </c>
      <c r="D200" s="215" t="s">
        <v>215</v>
      </c>
      <c r="E200" s="216" t="s">
        <v>5501</v>
      </c>
      <c r="F200" s="217" t="s">
        <v>5502</v>
      </c>
      <c r="G200" s="218" t="s">
        <v>501</v>
      </c>
      <c r="H200" s="219">
        <v>7</v>
      </c>
      <c r="I200" s="220"/>
      <c r="J200" s="221">
        <f>ROUND(I200*H200,2)</f>
        <v>0</v>
      </c>
      <c r="K200" s="217" t="s">
        <v>5230</v>
      </c>
      <c r="L200" s="46"/>
      <c r="M200" s="222" t="s">
        <v>19</v>
      </c>
      <c r="N200" s="223" t="s">
        <v>45</v>
      </c>
      <c r="O200" s="86"/>
      <c r="P200" s="224">
        <f>O200*H200</f>
        <v>0</v>
      </c>
      <c r="Q200" s="224">
        <v>0.02828</v>
      </c>
      <c r="R200" s="224">
        <f>Q200*H200</f>
        <v>0.19796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309</v>
      </c>
      <c r="AT200" s="226" t="s">
        <v>215</v>
      </c>
      <c r="AU200" s="226" t="s">
        <v>83</v>
      </c>
      <c r="AY200" s="19" t="s">
        <v>213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81</v>
      </c>
      <c r="BK200" s="227">
        <f>ROUND(I200*H200,2)</f>
        <v>0</v>
      </c>
      <c r="BL200" s="19" t="s">
        <v>309</v>
      </c>
      <c r="BM200" s="226" t="s">
        <v>5503</v>
      </c>
    </row>
    <row r="201" s="2" customFormat="1" ht="21.75" customHeight="1">
      <c r="A201" s="40"/>
      <c r="B201" s="41"/>
      <c r="C201" s="215" t="s">
        <v>771</v>
      </c>
      <c r="D201" s="215" t="s">
        <v>215</v>
      </c>
      <c r="E201" s="216" t="s">
        <v>5504</v>
      </c>
      <c r="F201" s="217" t="s">
        <v>5505</v>
      </c>
      <c r="G201" s="218" t="s">
        <v>501</v>
      </c>
      <c r="H201" s="219">
        <v>1</v>
      </c>
      <c r="I201" s="220"/>
      <c r="J201" s="221">
        <f>ROUND(I201*H201,2)</f>
        <v>0</v>
      </c>
      <c r="K201" s="217" t="s">
        <v>5230</v>
      </c>
      <c r="L201" s="46"/>
      <c r="M201" s="222" t="s">
        <v>19</v>
      </c>
      <c r="N201" s="223" t="s">
        <v>45</v>
      </c>
      <c r="O201" s="86"/>
      <c r="P201" s="224">
        <f>O201*H201</f>
        <v>0</v>
      </c>
      <c r="Q201" s="224">
        <v>0.031539999999999999</v>
      </c>
      <c r="R201" s="224">
        <f>Q201*H201</f>
        <v>0.031539999999999999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309</v>
      </c>
      <c r="AT201" s="226" t="s">
        <v>215</v>
      </c>
      <c r="AU201" s="226" t="s">
        <v>83</v>
      </c>
      <c r="AY201" s="19" t="s">
        <v>213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81</v>
      </c>
      <c r="BK201" s="227">
        <f>ROUND(I201*H201,2)</f>
        <v>0</v>
      </c>
      <c r="BL201" s="19" t="s">
        <v>309</v>
      </c>
      <c r="BM201" s="226" t="s">
        <v>5506</v>
      </c>
    </row>
    <row r="202" s="2" customFormat="1" ht="21.75" customHeight="1">
      <c r="A202" s="40"/>
      <c r="B202" s="41"/>
      <c r="C202" s="215" t="s">
        <v>779</v>
      </c>
      <c r="D202" s="215" t="s">
        <v>215</v>
      </c>
      <c r="E202" s="216" t="s">
        <v>5507</v>
      </c>
      <c r="F202" s="217" t="s">
        <v>5508</v>
      </c>
      <c r="G202" s="218" t="s">
        <v>501</v>
      </c>
      <c r="H202" s="219">
        <v>8</v>
      </c>
      <c r="I202" s="220"/>
      <c r="J202" s="221">
        <f>ROUND(I202*H202,2)</f>
        <v>0</v>
      </c>
      <c r="K202" s="217" t="s">
        <v>5230</v>
      </c>
      <c r="L202" s="46"/>
      <c r="M202" s="222" t="s">
        <v>19</v>
      </c>
      <c r="N202" s="223" t="s">
        <v>45</v>
      </c>
      <c r="O202" s="86"/>
      <c r="P202" s="224">
        <f>O202*H202</f>
        <v>0</v>
      </c>
      <c r="Q202" s="224">
        <v>0.034799999999999998</v>
      </c>
      <c r="R202" s="224">
        <f>Q202*H202</f>
        <v>0.27839999999999998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309</v>
      </c>
      <c r="AT202" s="226" t="s">
        <v>215</v>
      </c>
      <c r="AU202" s="226" t="s">
        <v>83</v>
      </c>
      <c r="AY202" s="19" t="s">
        <v>213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81</v>
      </c>
      <c r="BK202" s="227">
        <f>ROUND(I202*H202,2)</f>
        <v>0</v>
      </c>
      <c r="BL202" s="19" t="s">
        <v>309</v>
      </c>
      <c r="BM202" s="226" t="s">
        <v>5509</v>
      </c>
    </row>
    <row r="203" s="2" customFormat="1" ht="21.75" customHeight="1">
      <c r="A203" s="40"/>
      <c r="B203" s="41"/>
      <c r="C203" s="215" t="s">
        <v>785</v>
      </c>
      <c r="D203" s="215" t="s">
        <v>215</v>
      </c>
      <c r="E203" s="216" t="s">
        <v>5510</v>
      </c>
      <c r="F203" s="217" t="s">
        <v>5511</v>
      </c>
      <c r="G203" s="218" t="s">
        <v>501</v>
      </c>
      <c r="H203" s="219">
        <v>4</v>
      </c>
      <c r="I203" s="220"/>
      <c r="J203" s="221">
        <f>ROUND(I203*H203,2)</f>
        <v>0</v>
      </c>
      <c r="K203" s="217" t="s">
        <v>5230</v>
      </c>
      <c r="L203" s="46"/>
      <c r="M203" s="222" t="s">
        <v>19</v>
      </c>
      <c r="N203" s="223" t="s">
        <v>45</v>
      </c>
      <c r="O203" s="86"/>
      <c r="P203" s="224">
        <f>O203*H203</f>
        <v>0</v>
      </c>
      <c r="Q203" s="224">
        <v>0.037199999999999997</v>
      </c>
      <c r="R203" s="224">
        <f>Q203*H203</f>
        <v>0.14879999999999999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309</v>
      </c>
      <c r="AT203" s="226" t="s">
        <v>215</v>
      </c>
      <c r="AU203" s="226" t="s">
        <v>83</v>
      </c>
      <c r="AY203" s="19" t="s">
        <v>213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81</v>
      </c>
      <c r="BK203" s="227">
        <f>ROUND(I203*H203,2)</f>
        <v>0</v>
      </c>
      <c r="BL203" s="19" t="s">
        <v>309</v>
      </c>
      <c r="BM203" s="226" t="s">
        <v>5512</v>
      </c>
    </row>
    <row r="204" s="2" customFormat="1" ht="21.75" customHeight="1">
      <c r="A204" s="40"/>
      <c r="B204" s="41"/>
      <c r="C204" s="215" t="s">
        <v>790</v>
      </c>
      <c r="D204" s="215" t="s">
        <v>215</v>
      </c>
      <c r="E204" s="216" t="s">
        <v>5513</v>
      </c>
      <c r="F204" s="217" t="s">
        <v>5514</v>
      </c>
      <c r="G204" s="218" t="s">
        <v>501</v>
      </c>
      <c r="H204" s="219">
        <v>8</v>
      </c>
      <c r="I204" s="220"/>
      <c r="J204" s="221">
        <f>ROUND(I204*H204,2)</f>
        <v>0</v>
      </c>
      <c r="K204" s="217" t="s">
        <v>5230</v>
      </c>
      <c r="L204" s="46"/>
      <c r="M204" s="222" t="s">
        <v>19</v>
      </c>
      <c r="N204" s="223" t="s">
        <v>45</v>
      </c>
      <c r="O204" s="86"/>
      <c r="P204" s="224">
        <f>O204*H204</f>
        <v>0</v>
      </c>
      <c r="Q204" s="224">
        <v>0.041320000000000003</v>
      </c>
      <c r="R204" s="224">
        <f>Q204*H204</f>
        <v>0.33056000000000002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309</v>
      </c>
      <c r="AT204" s="226" t="s">
        <v>215</v>
      </c>
      <c r="AU204" s="226" t="s">
        <v>83</v>
      </c>
      <c r="AY204" s="19" t="s">
        <v>213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81</v>
      </c>
      <c r="BK204" s="227">
        <f>ROUND(I204*H204,2)</f>
        <v>0</v>
      </c>
      <c r="BL204" s="19" t="s">
        <v>309</v>
      </c>
      <c r="BM204" s="226" t="s">
        <v>5515</v>
      </c>
    </row>
    <row r="205" s="2" customFormat="1" ht="21.75" customHeight="1">
      <c r="A205" s="40"/>
      <c r="B205" s="41"/>
      <c r="C205" s="215" t="s">
        <v>794</v>
      </c>
      <c r="D205" s="215" t="s">
        <v>215</v>
      </c>
      <c r="E205" s="216" t="s">
        <v>5516</v>
      </c>
      <c r="F205" s="217" t="s">
        <v>5517</v>
      </c>
      <c r="G205" s="218" t="s">
        <v>501</v>
      </c>
      <c r="H205" s="219">
        <v>3</v>
      </c>
      <c r="I205" s="220"/>
      <c r="J205" s="221">
        <f>ROUND(I205*H205,2)</f>
        <v>0</v>
      </c>
      <c r="K205" s="217" t="s">
        <v>5230</v>
      </c>
      <c r="L205" s="46"/>
      <c r="M205" s="222" t="s">
        <v>19</v>
      </c>
      <c r="N205" s="223" t="s">
        <v>45</v>
      </c>
      <c r="O205" s="86"/>
      <c r="P205" s="224">
        <f>O205*H205</f>
        <v>0</v>
      </c>
      <c r="Q205" s="224">
        <v>0.047840000000000001</v>
      </c>
      <c r="R205" s="224">
        <f>Q205*H205</f>
        <v>0.14352000000000001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309</v>
      </c>
      <c r="AT205" s="226" t="s">
        <v>215</v>
      </c>
      <c r="AU205" s="226" t="s">
        <v>83</v>
      </c>
      <c r="AY205" s="19" t="s">
        <v>213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81</v>
      </c>
      <c r="BK205" s="227">
        <f>ROUND(I205*H205,2)</f>
        <v>0</v>
      </c>
      <c r="BL205" s="19" t="s">
        <v>309</v>
      </c>
      <c r="BM205" s="226" t="s">
        <v>5518</v>
      </c>
    </row>
    <row r="206" s="2" customFormat="1" ht="21.75" customHeight="1">
      <c r="A206" s="40"/>
      <c r="B206" s="41"/>
      <c r="C206" s="215" t="s">
        <v>798</v>
      </c>
      <c r="D206" s="215" t="s">
        <v>215</v>
      </c>
      <c r="E206" s="216" t="s">
        <v>5519</v>
      </c>
      <c r="F206" s="217" t="s">
        <v>5520</v>
      </c>
      <c r="G206" s="218" t="s">
        <v>501</v>
      </c>
      <c r="H206" s="219">
        <v>1</v>
      </c>
      <c r="I206" s="220"/>
      <c r="J206" s="221">
        <f>ROUND(I206*H206,2)</f>
        <v>0</v>
      </c>
      <c r="K206" s="217" t="s">
        <v>5230</v>
      </c>
      <c r="L206" s="46"/>
      <c r="M206" s="222" t="s">
        <v>19</v>
      </c>
      <c r="N206" s="223" t="s">
        <v>45</v>
      </c>
      <c r="O206" s="86"/>
      <c r="P206" s="224">
        <f>O206*H206</f>
        <v>0</v>
      </c>
      <c r="Q206" s="224">
        <v>0.056099999999999997</v>
      </c>
      <c r="R206" s="224">
        <f>Q206*H206</f>
        <v>0.056099999999999997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309</v>
      </c>
      <c r="AT206" s="226" t="s">
        <v>215</v>
      </c>
      <c r="AU206" s="226" t="s">
        <v>83</v>
      </c>
      <c r="AY206" s="19" t="s">
        <v>213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81</v>
      </c>
      <c r="BK206" s="227">
        <f>ROUND(I206*H206,2)</f>
        <v>0</v>
      </c>
      <c r="BL206" s="19" t="s">
        <v>309</v>
      </c>
      <c r="BM206" s="226" t="s">
        <v>5521</v>
      </c>
    </row>
    <row r="207" s="2" customFormat="1" ht="21.75" customHeight="1">
      <c r="A207" s="40"/>
      <c r="B207" s="41"/>
      <c r="C207" s="215" t="s">
        <v>802</v>
      </c>
      <c r="D207" s="215" t="s">
        <v>215</v>
      </c>
      <c r="E207" s="216" t="s">
        <v>5522</v>
      </c>
      <c r="F207" s="217" t="s">
        <v>5523</v>
      </c>
      <c r="G207" s="218" t="s">
        <v>501</v>
      </c>
      <c r="H207" s="219">
        <v>1</v>
      </c>
      <c r="I207" s="220"/>
      <c r="J207" s="221">
        <f>ROUND(I207*H207,2)</f>
        <v>0</v>
      </c>
      <c r="K207" s="217" t="s">
        <v>5230</v>
      </c>
      <c r="L207" s="46"/>
      <c r="M207" s="222" t="s">
        <v>19</v>
      </c>
      <c r="N207" s="223" t="s">
        <v>45</v>
      </c>
      <c r="O207" s="86"/>
      <c r="P207" s="224">
        <f>O207*H207</f>
        <v>0</v>
      </c>
      <c r="Q207" s="224">
        <v>0.060199999999999997</v>
      </c>
      <c r="R207" s="224">
        <f>Q207*H207</f>
        <v>0.060199999999999997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309</v>
      </c>
      <c r="AT207" s="226" t="s">
        <v>215</v>
      </c>
      <c r="AU207" s="226" t="s">
        <v>83</v>
      </c>
      <c r="AY207" s="19" t="s">
        <v>213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81</v>
      </c>
      <c r="BK207" s="227">
        <f>ROUND(I207*H207,2)</f>
        <v>0</v>
      </c>
      <c r="BL207" s="19" t="s">
        <v>309</v>
      </c>
      <c r="BM207" s="226" t="s">
        <v>5524</v>
      </c>
    </row>
    <row r="208" s="2" customFormat="1" ht="21.75" customHeight="1">
      <c r="A208" s="40"/>
      <c r="B208" s="41"/>
      <c r="C208" s="215" t="s">
        <v>807</v>
      </c>
      <c r="D208" s="215" t="s">
        <v>215</v>
      </c>
      <c r="E208" s="216" t="s">
        <v>5525</v>
      </c>
      <c r="F208" s="217" t="s">
        <v>5526</v>
      </c>
      <c r="G208" s="218" t="s">
        <v>501</v>
      </c>
      <c r="H208" s="219">
        <v>1</v>
      </c>
      <c r="I208" s="220"/>
      <c r="J208" s="221">
        <f>ROUND(I208*H208,2)</f>
        <v>0</v>
      </c>
      <c r="K208" s="217" t="s">
        <v>5230</v>
      </c>
      <c r="L208" s="46"/>
      <c r="M208" s="222" t="s">
        <v>19</v>
      </c>
      <c r="N208" s="223" t="s">
        <v>45</v>
      </c>
      <c r="O208" s="86"/>
      <c r="P208" s="224">
        <f>O208*H208</f>
        <v>0</v>
      </c>
      <c r="Q208" s="224">
        <v>0.073749999999999996</v>
      </c>
      <c r="R208" s="224">
        <f>Q208*H208</f>
        <v>0.073749999999999996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309</v>
      </c>
      <c r="AT208" s="226" t="s">
        <v>215</v>
      </c>
      <c r="AU208" s="226" t="s">
        <v>83</v>
      </c>
      <c r="AY208" s="19" t="s">
        <v>213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81</v>
      </c>
      <c r="BK208" s="227">
        <f>ROUND(I208*H208,2)</f>
        <v>0</v>
      </c>
      <c r="BL208" s="19" t="s">
        <v>309</v>
      </c>
      <c r="BM208" s="226" t="s">
        <v>5527</v>
      </c>
    </row>
    <row r="209" s="2" customFormat="1" ht="21.75" customHeight="1">
      <c r="A209" s="40"/>
      <c r="B209" s="41"/>
      <c r="C209" s="215" t="s">
        <v>812</v>
      </c>
      <c r="D209" s="215" t="s">
        <v>215</v>
      </c>
      <c r="E209" s="216" t="s">
        <v>5528</v>
      </c>
      <c r="F209" s="217" t="s">
        <v>5529</v>
      </c>
      <c r="G209" s="218" t="s">
        <v>501</v>
      </c>
      <c r="H209" s="219">
        <v>1</v>
      </c>
      <c r="I209" s="220"/>
      <c r="J209" s="221">
        <f>ROUND(I209*H209,2)</f>
        <v>0</v>
      </c>
      <c r="K209" s="217" t="s">
        <v>5230</v>
      </c>
      <c r="L209" s="46"/>
      <c r="M209" s="222" t="s">
        <v>19</v>
      </c>
      <c r="N209" s="223" t="s">
        <v>45</v>
      </c>
      <c r="O209" s="86"/>
      <c r="P209" s="224">
        <f>O209*H209</f>
        <v>0</v>
      </c>
      <c r="Q209" s="224">
        <v>0.081699999999999995</v>
      </c>
      <c r="R209" s="224">
        <f>Q209*H209</f>
        <v>0.081699999999999995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309</v>
      </c>
      <c r="AT209" s="226" t="s">
        <v>215</v>
      </c>
      <c r="AU209" s="226" t="s">
        <v>83</v>
      </c>
      <c r="AY209" s="19" t="s">
        <v>213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81</v>
      </c>
      <c r="BK209" s="227">
        <f>ROUND(I209*H209,2)</f>
        <v>0</v>
      </c>
      <c r="BL209" s="19" t="s">
        <v>309</v>
      </c>
      <c r="BM209" s="226" t="s">
        <v>5530</v>
      </c>
    </row>
    <row r="210" s="2" customFormat="1" ht="16.5" customHeight="1">
      <c r="A210" s="40"/>
      <c r="B210" s="41"/>
      <c r="C210" s="215" t="s">
        <v>817</v>
      </c>
      <c r="D210" s="215" t="s">
        <v>215</v>
      </c>
      <c r="E210" s="216" t="s">
        <v>5531</v>
      </c>
      <c r="F210" s="217" t="s">
        <v>5532</v>
      </c>
      <c r="G210" s="218" t="s">
        <v>501</v>
      </c>
      <c r="H210" s="219">
        <v>93</v>
      </c>
      <c r="I210" s="220"/>
      <c r="J210" s="221">
        <f>ROUND(I210*H210,2)</f>
        <v>0</v>
      </c>
      <c r="K210" s="217" t="s">
        <v>5230</v>
      </c>
      <c r="L210" s="46"/>
      <c r="M210" s="222" t="s">
        <v>19</v>
      </c>
      <c r="N210" s="223" t="s">
        <v>45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309</v>
      </c>
      <c r="AT210" s="226" t="s">
        <v>215</v>
      </c>
      <c r="AU210" s="226" t="s">
        <v>83</v>
      </c>
      <c r="AY210" s="19" t="s">
        <v>213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81</v>
      </c>
      <c r="BK210" s="227">
        <f>ROUND(I210*H210,2)</f>
        <v>0</v>
      </c>
      <c r="BL210" s="19" t="s">
        <v>309</v>
      </c>
      <c r="BM210" s="226" t="s">
        <v>5533</v>
      </c>
    </row>
    <row r="211" s="2" customFormat="1" ht="16.5" customHeight="1">
      <c r="A211" s="40"/>
      <c r="B211" s="41"/>
      <c r="C211" s="215" t="s">
        <v>825</v>
      </c>
      <c r="D211" s="215" t="s">
        <v>215</v>
      </c>
      <c r="E211" s="216" t="s">
        <v>5534</v>
      </c>
      <c r="F211" s="217" t="s">
        <v>5535</v>
      </c>
      <c r="G211" s="218" t="s">
        <v>501</v>
      </c>
      <c r="H211" s="219">
        <v>24</v>
      </c>
      <c r="I211" s="220"/>
      <c r="J211" s="221">
        <f>ROUND(I211*H211,2)</f>
        <v>0</v>
      </c>
      <c r="K211" s="217" t="s">
        <v>5230</v>
      </c>
      <c r="L211" s="46"/>
      <c r="M211" s="222" t="s">
        <v>19</v>
      </c>
      <c r="N211" s="223" t="s">
        <v>45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309</v>
      </c>
      <c r="AT211" s="226" t="s">
        <v>215</v>
      </c>
      <c r="AU211" s="226" t="s">
        <v>83</v>
      </c>
      <c r="AY211" s="19" t="s">
        <v>213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81</v>
      </c>
      <c r="BK211" s="227">
        <f>ROUND(I211*H211,2)</f>
        <v>0</v>
      </c>
      <c r="BL211" s="19" t="s">
        <v>309</v>
      </c>
      <c r="BM211" s="226" t="s">
        <v>5536</v>
      </c>
    </row>
    <row r="212" s="2" customFormat="1" ht="16.5" customHeight="1">
      <c r="A212" s="40"/>
      <c r="B212" s="41"/>
      <c r="C212" s="215" t="s">
        <v>831</v>
      </c>
      <c r="D212" s="215" t="s">
        <v>215</v>
      </c>
      <c r="E212" s="216" t="s">
        <v>5537</v>
      </c>
      <c r="F212" s="217" t="s">
        <v>5538</v>
      </c>
      <c r="G212" s="218" t="s">
        <v>501</v>
      </c>
      <c r="H212" s="219">
        <v>2</v>
      </c>
      <c r="I212" s="220"/>
      <c r="J212" s="221">
        <f>ROUND(I212*H212,2)</f>
        <v>0</v>
      </c>
      <c r="K212" s="217" t="s">
        <v>5230</v>
      </c>
      <c r="L212" s="46"/>
      <c r="M212" s="222" t="s">
        <v>19</v>
      </c>
      <c r="N212" s="223" t="s">
        <v>45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309</v>
      </c>
      <c r="AT212" s="226" t="s">
        <v>215</v>
      </c>
      <c r="AU212" s="226" t="s">
        <v>83</v>
      </c>
      <c r="AY212" s="19" t="s">
        <v>213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81</v>
      </c>
      <c r="BK212" s="227">
        <f>ROUND(I212*H212,2)</f>
        <v>0</v>
      </c>
      <c r="BL212" s="19" t="s">
        <v>309</v>
      </c>
      <c r="BM212" s="226" t="s">
        <v>5539</v>
      </c>
    </row>
    <row r="213" s="2" customFormat="1" ht="16.5" customHeight="1">
      <c r="A213" s="40"/>
      <c r="B213" s="41"/>
      <c r="C213" s="215" t="s">
        <v>837</v>
      </c>
      <c r="D213" s="215" t="s">
        <v>215</v>
      </c>
      <c r="E213" s="216" t="s">
        <v>5540</v>
      </c>
      <c r="F213" s="217" t="s">
        <v>5541</v>
      </c>
      <c r="G213" s="218" t="s">
        <v>501</v>
      </c>
      <c r="H213" s="219">
        <v>2</v>
      </c>
      <c r="I213" s="220"/>
      <c r="J213" s="221">
        <f>ROUND(I213*H213,2)</f>
        <v>0</v>
      </c>
      <c r="K213" s="217" t="s">
        <v>5230</v>
      </c>
      <c r="L213" s="46"/>
      <c r="M213" s="222" t="s">
        <v>19</v>
      </c>
      <c r="N213" s="223" t="s">
        <v>45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309</v>
      </c>
      <c r="AT213" s="226" t="s">
        <v>215</v>
      </c>
      <c r="AU213" s="226" t="s">
        <v>83</v>
      </c>
      <c r="AY213" s="19" t="s">
        <v>213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81</v>
      </c>
      <c r="BK213" s="227">
        <f>ROUND(I213*H213,2)</f>
        <v>0</v>
      </c>
      <c r="BL213" s="19" t="s">
        <v>309</v>
      </c>
      <c r="BM213" s="226" t="s">
        <v>5542</v>
      </c>
    </row>
    <row r="214" s="2" customFormat="1" ht="16.5" customHeight="1">
      <c r="A214" s="40"/>
      <c r="B214" s="41"/>
      <c r="C214" s="215" t="s">
        <v>841</v>
      </c>
      <c r="D214" s="215" t="s">
        <v>215</v>
      </c>
      <c r="E214" s="216" t="s">
        <v>5543</v>
      </c>
      <c r="F214" s="217" t="s">
        <v>5544</v>
      </c>
      <c r="G214" s="218" t="s">
        <v>501</v>
      </c>
      <c r="H214" s="219">
        <v>121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45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309</v>
      </c>
      <c r="AT214" s="226" t="s">
        <v>215</v>
      </c>
      <c r="AU214" s="226" t="s">
        <v>83</v>
      </c>
      <c r="AY214" s="19" t="s">
        <v>213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81</v>
      </c>
      <c r="BK214" s="227">
        <f>ROUND(I214*H214,2)</f>
        <v>0</v>
      </c>
      <c r="BL214" s="19" t="s">
        <v>309</v>
      </c>
      <c r="BM214" s="226" t="s">
        <v>5545</v>
      </c>
    </row>
    <row r="215" s="2" customFormat="1" ht="16.5" customHeight="1">
      <c r="A215" s="40"/>
      <c r="B215" s="41"/>
      <c r="C215" s="215" t="s">
        <v>847</v>
      </c>
      <c r="D215" s="215" t="s">
        <v>215</v>
      </c>
      <c r="E215" s="216" t="s">
        <v>5546</v>
      </c>
      <c r="F215" s="217" t="s">
        <v>5547</v>
      </c>
      <c r="G215" s="218" t="s">
        <v>236</v>
      </c>
      <c r="H215" s="219">
        <v>420</v>
      </c>
      <c r="I215" s="220"/>
      <c r="J215" s="221">
        <f>ROUND(I215*H215,2)</f>
        <v>0</v>
      </c>
      <c r="K215" s="217" t="s">
        <v>5230</v>
      </c>
      <c r="L215" s="46"/>
      <c r="M215" s="222" t="s">
        <v>19</v>
      </c>
      <c r="N215" s="223" t="s">
        <v>45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309</v>
      </c>
      <c r="AT215" s="226" t="s">
        <v>215</v>
      </c>
      <c r="AU215" s="226" t="s">
        <v>83</v>
      </c>
      <c r="AY215" s="19" t="s">
        <v>213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81</v>
      </c>
      <c r="BK215" s="227">
        <f>ROUND(I215*H215,2)</f>
        <v>0</v>
      </c>
      <c r="BL215" s="19" t="s">
        <v>309</v>
      </c>
      <c r="BM215" s="226" t="s">
        <v>5548</v>
      </c>
    </row>
    <row r="216" s="2" customFormat="1" ht="21.75" customHeight="1">
      <c r="A216" s="40"/>
      <c r="B216" s="41"/>
      <c r="C216" s="215" t="s">
        <v>852</v>
      </c>
      <c r="D216" s="215" t="s">
        <v>215</v>
      </c>
      <c r="E216" s="216" t="s">
        <v>5549</v>
      </c>
      <c r="F216" s="217" t="s">
        <v>5550</v>
      </c>
      <c r="G216" s="218" t="s">
        <v>288</v>
      </c>
      <c r="H216" s="219">
        <v>9.9960000000000004</v>
      </c>
      <c r="I216" s="220"/>
      <c r="J216" s="221">
        <f>ROUND(I216*H216,2)</f>
        <v>0</v>
      </c>
      <c r="K216" s="217" t="s">
        <v>5230</v>
      </c>
      <c r="L216" s="46"/>
      <c r="M216" s="222" t="s">
        <v>19</v>
      </c>
      <c r="N216" s="223" t="s">
        <v>45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309</v>
      </c>
      <c r="AT216" s="226" t="s">
        <v>215</v>
      </c>
      <c r="AU216" s="226" t="s">
        <v>83</v>
      </c>
      <c r="AY216" s="19" t="s">
        <v>213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81</v>
      </c>
      <c r="BK216" s="227">
        <f>ROUND(I216*H216,2)</f>
        <v>0</v>
      </c>
      <c r="BL216" s="19" t="s">
        <v>309</v>
      </c>
      <c r="BM216" s="226" t="s">
        <v>5551</v>
      </c>
    </row>
    <row r="217" s="2" customFormat="1" ht="16.5" customHeight="1">
      <c r="A217" s="40"/>
      <c r="B217" s="41"/>
      <c r="C217" s="215" t="s">
        <v>857</v>
      </c>
      <c r="D217" s="215" t="s">
        <v>215</v>
      </c>
      <c r="E217" s="216" t="s">
        <v>5552</v>
      </c>
      <c r="F217" s="217" t="s">
        <v>5553</v>
      </c>
      <c r="G217" s="218" t="s">
        <v>288</v>
      </c>
      <c r="H217" s="219">
        <v>3.5529999999999999</v>
      </c>
      <c r="I217" s="220"/>
      <c r="J217" s="221">
        <f>ROUND(I217*H217,2)</f>
        <v>0</v>
      </c>
      <c r="K217" s="217" t="s">
        <v>5230</v>
      </c>
      <c r="L217" s="46"/>
      <c r="M217" s="222" t="s">
        <v>19</v>
      </c>
      <c r="N217" s="223" t="s">
        <v>45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309</v>
      </c>
      <c r="AT217" s="226" t="s">
        <v>215</v>
      </c>
      <c r="AU217" s="226" t="s">
        <v>83</v>
      </c>
      <c r="AY217" s="19" t="s">
        <v>213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81</v>
      </c>
      <c r="BK217" s="227">
        <f>ROUND(I217*H217,2)</f>
        <v>0</v>
      </c>
      <c r="BL217" s="19" t="s">
        <v>309</v>
      </c>
      <c r="BM217" s="226" t="s">
        <v>5554</v>
      </c>
    </row>
    <row r="218" s="12" customFormat="1" ht="22.8" customHeight="1">
      <c r="A218" s="12"/>
      <c r="B218" s="199"/>
      <c r="C218" s="200"/>
      <c r="D218" s="201" t="s">
        <v>73</v>
      </c>
      <c r="E218" s="213" t="s">
        <v>3874</v>
      </c>
      <c r="F218" s="213" t="s">
        <v>3875</v>
      </c>
      <c r="G218" s="200"/>
      <c r="H218" s="200"/>
      <c r="I218" s="203"/>
      <c r="J218" s="214">
        <f>BK218</f>
        <v>0</v>
      </c>
      <c r="K218" s="200"/>
      <c r="L218" s="205"/>
      <c r="M218" s="206"/>
      <c r="N218" s="207"/>
      <c r="O218" s="207"/>
      <c r="P218" s="208">
        <f>SUM(P219:P221)</f>
        <v>0</v>
      </c>
      <c r="Q218" s="207"/>
      <c r="R218" s="208">
        <f>SUM(R219:R221)</f>
        <v>0.027840000000000004</v>
      </c>
      <c r="S218" s="207"/>
      <c r="T218" s="209">
        <f>SUM(T219:T221)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0" t="s">
        <v>83</v>
      </c>
      <c r="AT218" s="211" t="s">
        <v>73</v>
      </c>
      <c r="AU218" s="211" t="s">
        <v>81</v>
      </c>
      <c r="AY218" s="210" t="s">
        <v>213</v>
      </c>
      <c r="BK218" s="212">
        <f>SUM(BK219:BK221)</f>
        <v>0</v>
      </c>
    </row>
    <row r="219" s="2" customFormat="1" ht="16.5" customHeight="1">
      <c r="A219" s="40"/>
      <c r="B219" s="41"/>
      <c r="C219" s="215" t="s">
        <v>864</v>
      </c>
      <c r="D219" s="215" t="s">
        <v>215</v>
      </c>
      <c r="E219" s="216" t="s">
        <v>5555</v>
      </c>
      <c r="F219" s="217" t="s">
        <v>5556</v>
      </c>
      <c r="G219" s="218" t="s">
        <v>338</v>
      </c>
      <c r="H219" s="219">
        <v>1192</v>
      </c>
      <c r="I219" s="220"/>
      <c r="J219" s="221">
        <f>ROUND(I219*H219,2)</f>
        <v>0</v>
      </c>
      <c r="K219" s="217" t="s">
        <v>5230</v>
      </c>
      <c r="L219" s="46"/>
      <c r="M219" s="222" t="s">
        <v>19</v>
      </c>
      <c r="N219" s="223" t="s">
        <v>45</v>
      </c>
      <c r="O219" s="86"/>
      <c r="P219" s="224">
        <f>O219*H219</f>
        <v>0</v>
      </c>
      <c r="Q219" s="224">
        <v>2.0000000000000002E-05</v>
      </c>
      <c r="R219" s="224">
        <f>Q219*H219</f>
        <v>0.023840000000000004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309</v>
      </c>
      <c r="AT219" s="226" t="s">
        <v>215</v>
      </c>
      <c r="AU219" s="226" t="s">
        <v>83</v>
      </c>
      <c r="AY219" s="19" t="s">
        <v>213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81</v>
      </c>
      <c r="BK219" s="227">
        <f>ROUND(I219*H219,2)</f>
        <v>0</v>
      </c>
      <c r="BL219" s="19" t="s">
        <v>309</v>
      </c>
      <c r="BM219" s="226" t="s">
        <v>5557</v>
      </c>
    </row>
    <row r="220" s="2" customFormat="1" ht="16.5" customHeight="1">
      <c r="A220" s="40"/>
      <c r="B220" s="41"/>
      <c r="C220" s="215" t="s">
        <v>871</v>
      </c>
      <c r="D220" s="215" t="s">
        <v>215</v>
      </c>
      <c r="E220" s="216" t="s">
        <v>5558</v>
      </c>
      <c r="F220" s="217" t="s">
        <v>5559</v>
      </c>
      <c r="G220" s="218" t="s">
        <v>338</v>
      </c>
      <c r="H220" s="219">
        <v>10</v>
      </c>
      <c r="I220" s="220"/>
      <c r="J220" s="221">
        <f>ROUND(I220*H220,2)</f>
        <v>0</v>
      </c>
      <c r="K220" s="217" t="s">
        <v>5230</v>
      </c>
      <c r="L220" s="46"/>
      <c r="M220" s="222" t="s">
        <v>19</v>
      </c>
      <c r="N220" s="223" t="s">
        <v>45</v>
      </c>
      <c r="O220" s="86"/>
      <c r="P220" s="224">
        <f>O220*H220</f>
        <v>0</v>
      </c>
      <c r="Q220" s="224">
        <v>4.0000000000000003E-05</v>
      </c>
      <c r="R220" s="224">
        <f>Q220*H220</f>
        <v>0.00040000000000000002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309</v>
      </c>
      <c r="AT220" s="226" t="s">
        <v>215</v>
      </c>
      <c r="AU220" s="226" t="s">
        <v>83</v>
      </c>
      <c r="AY220" s="19" t="s">
        <v>213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81</v>
      </c>
      <c r="BK220" s="227">
        <f>ROUND(I220*H220,2)</f>
        <v>0</v>
      </c>
      <c r="BL220" s="19" t="s">
        <v>309</v>
      </c>
      <c r="BM220" s="226" t="s">
        <v>5560</v>
      </c>
    </row>
    <row r="221" s="2" customFormat="1" ht="16.5" customHeight="1">
      <c r="A221" s="40"/>
      <c r="B221" s="41"/>
      <c r="C221" s="215" t="s">
        <v>878</v>
      </c>
      <c r="D221" s="215" t="s">
        <v>215</v>
      </c>
      <c r="E221" s="216" t="s">
        <v>5561</v>
      </c>
      <c r="F221" s="217" t="s">
        <v>5562</v>
      </c>
      <c r="G221" s="218" t="s">
        <v>338</v>
      </c>
      <c r="H221" s="219">
        <v>120</v>
      </c>
      <c r="I221" s="220"/>
      <c r="J221" s="221">
        <f>ROUND(I221*H221,2)</f>
        <v>0</v>
      </c>
      <c r="K221" s="217" t="s">
        <v>5230</v>
      </c>
      <c r="L221" s="46"/>
      <c r="M221" s="222" t="s">
        <v>19</v>
      </c>
      <c r="N221" s="223" t="s">
        <v>45</v>
      </c>
      <c r="O221" s="86"/>
      <c r="P221" s="224">
        <f>O221*H221</f>
        <v>0</v>
      </c>
      <c r="Q221" s="224">
        <v>3.0000000000000001E-05</v>
      </c>
      <c r="R221" s="224">
        <f>Q221*H221</f>
        <v>0.0035999999999999999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309</v>
      </c>
      <c r="AT221" s="226" t="s">
        <v>215</v>
      </c>
      <c r="AU221" s="226" t="s">
        <v>83</v>
      </c>
      <c r="AY221" s="19" t="s">
        <v>213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81</v>
      </c>
      <c r="BK221" s="227">
        <f>ROUND(I221*H221,2)</f>
        <v>0</v>
      </c>
      <c r="BL221" s="19" t="s">
        <v>309</v>
      </c>
      <c r="BM221" s="226" t="s">
        <v>5563</v>
      </c>
    </row>
    <row r="222" s="12" customFormat="1" ht="25.92" customHeight="1">
      <c r="A222" s="12"/>
      <c r="B222" s="199"/>
      <c r="C222" s="200"/>
      <c r="D222" s="201" t="s">
        <v>73</v>
      </c>
      <c r="E222" s="202" t="s">
        <v>4459</v>
      </c>
      <c r="F222" s="202" t="s">
        <v>4726</v>
      </c>
      <c r="G222" s="200"/>
      <c r="H222" s="200"/>
      <c r="I222" s="203"/>
      <c r="J222" s="204">
        <f>BK222</f>
        <v>0</v>
      </c>
      <c r="K222" s="200"/>
      <c r="L222" s="205"/>
      <c r="M222" s="206"/>
      <c r="N222" s="207"/>
      <c r="O222" s="207"/>
      <c r="P222" s="208">
        <f>SUM(P223:P224)</f>
        <v>0</v>
      </c>
      <c r="Q222" s="207"/>
      <c r="R222" s="208">
        <f>SUM(R223:R224)</f>
        <v>0</v>
      </c>
      <c r="S222" s="207"/>
      <c r="T222" s="209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0" t="s">
        <v>220</v>
      </c>
      <c r="AT222" s="211" t="s">
        <v>73</v>
      </c>
      <c r="AU222" s="211" t="s">
        <v>74</v>
      </c>
      <c r="AY222" s="210" t="s">
        <v>213</v>
      </c>
      <c r="BK222" s="212">
        <f>SUM(BK223:BK224)</f>
        <v>0</v>
      </c>
    </row>
    <row r="223" s="2" customFormat="1" ht="16.5" customHeight="1">
      <c r="A223" s="40"/>
      <c r="B223" s="41"/>
      <c r="C223" s="215" t="s">
        <v>889</v>
      </c>
      <c r="D223" s="215" t="s">
        <v>215</v>
      </c>
      <c r="E223" s="216" t="s">
        <v>817</v>
      </c>
      <c r="F223" s="217" t="s">
        <v>5564</v>
      </c>
      <c r="G223" s="218" t="s">
        <v>4732</v>
      </c>
      <c r="H223" s="219">
        <v>72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45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3268</v>
      </c>
      <c r="AT223" s="226" t="s">
        <v>215</v>
      </c>
      <c r="AU223" s="226" t="s">
        <v>81</v>
      </c>
      <c r="AY223" s="19" t="s">
        <v>213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81</v>
      </c>
      <c r="BK223" s="227">
        <f>ROUND(I223*H223,2)</f>
        <v>0</v>
      </c>
      <c r="BL223" s="19" t="s">
        <v>3268</v>
      </c>
      <c r="BM223" s="226" t="s">
        <v>5565</v>
      </c>
    </row>
    <row r="224" s="2" customFormat="1" ht="16.5" customHeight="1">
      <c r="A224" s="40"/>
      <c r="B224" s="41"/>
      <c r="C224" s="215" t="s">
        <v>894</v>
      </c>
      <c r="D224" s="215" t="s">
        <v>215</v>
      </c>
      <c r="E224" s="216" t="s">
        <v>825</v>
      </c>
      <c r="F224" s="217" t="s">
        <v>5566</v>
      </c>
      <c r="G224" s="218" t="s">
        <v>4732</v>
      </c>
      <c r="H224" s="219">
        <v>40</v>
      </c>
      <c r="I224" s="220"/>
      <c r="J224" s="221">
        <f>ROUND(I224*H224,2)</f>
        <v>0</v>
      </c>
      <c r="K224" s="217" t="s">
        <v>19</v>
      </c>
      <c r="L224" s="46"/>
      <c r="M224" s="283" t="s">
        <v>19</v>
      </c>
      <c r="N224" s="284" t="s">
        <v>45</v>
      </c>
      <c r="O224" s="285"/>
      <c r="P224" s="286">
        <f>O224*H224</f>
        <v>0</v>
      </c>
      <c r="Q224" s="286">
        <v>0</v>
      </c>
      <c r="R224" s="286">
        <f>Q224*H224</f>
        <v>0</v>
      </c>
      <c r="S224" s="286">
        <v>0</v>
      </c>
      <c r="T224" s="28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3268</v>
      </c>
      <c r="AT224" s="226" t="s">
        <v>215</v>
      </c>
      <c r="AU224" s="226" t="s">
        <v>81</v>
      </c>
      <c r="AY224" s="19" t="s">
        <v>213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81</v>
      </c>
      <c r="BK224" s="227">
        <f>ROUND(I224*H224,2)</f>
        <v>0</v>
      </c>
      <c r="BL224" s="19" t="s">
        <v>3268</v>
      </c>
      <c r="BM224" s="226" t="s">
        <v>5567</v>
      </c>
    </row>
    <row r="225" s="2" customFormat="1" ht="6.96" customHeight="1">
      <c r="A225" s="40"/>
      <c r="B225" s="61"/>
      <c r="C225" s="62"/>
      <c r="D225" s="62"/>
      <c r="E225" s="62"/>
      <c r="F225" s="62"/>
      <c r="G225" s="62"/>
      <c r="H225" s="62"/>
      <c r="I225" s="62"/>
      <c r="J225" s="62"/>
      <c r="K225" s="62"/>
      <c r="L225" s="46"/>
      <c r="M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</row>
  </sheetData>
  <sheetProtection sheet="1" autoFilter="0" formatColumns="0" formatRows="0" objects="1" scenarios="1" spinCount="100000" saltValue="WR14J1mAj7vGxumMqQxSmB1VLNQzapRWs5ocxsuGMPISMDSqYNaXjCGOUL63Is5CSa3wQ6LPmexdT2094hzwqQ==" hashValue="8MBFznSz1HzM55OOwV5QNB5EReL57Ou0CUzBx9QDKtxpRl7eTkGdPmS0u1nyktVHd2wfwAH5pVXLpJCL6jEfLA==" algorithmName="SHA-512" password="CC35"/>
  <autoFilter ref="C97:K2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a přístavba budovy ZUŠ náměstí Míru, Krnov</v>
      </c>
      <c r="F7" s="145"/>
      <c r="G7" s="145"/>
      <c r="H7" s="145"/>
      <c r="L7" s="22"/>
    </row>
    <row r="8">
      <c r="B8" s="22"/>
      <c r="D8" s="145" t="s">
        <v>154</v>
      </c>
      <c r="L8" s="22"/>
    </row>
    <row r="9" s="1" customFormat="1" ht="16.5" customHeight="1">
      <c r="B9" s="22"/>
      <c r="E9" s="146" t="s">
        <v>155</v>
      </c>
      <c r="F9" s="1"/>
      <c r="G9" s="1"/>
      <c r="H9" s="1"/>
      <c r="L9" s="22"/>
    </row>
    <row r="10" s="1" customFormat="1" ht="12" customHeight="1">
      <c r="B10" s="22"/>
      <c r="D10" s="145" t="s">
        <v>156</v>
      </c>
      <c r="L10" s="22"/>
    </row>
    <row r="11" s="2" customFormat="1" ht="16.5" customHeight="1">
      <c r="A11" s="40"/>
      <c r="B11" s="46"/>
      <c r="C11" s="40"/>
      <c r="D11" s="40"/>
      <c r="E11" s="158" t="s">
        <v>5568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5569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5570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7. 3. 2021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32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36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37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47.25" customHeight="1">
      <c r="A31" s="150"/>
      <c r="B31" s="151"/>
      <c r="C31" s="150"/>
      <c r="D31" s="150"/>
      <c r="E31" s="152" t="s">
        <v>39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40</v>
      </c>
      <c r="E34" s="40"/>
      <c r="F34" s="40"/>
      <c r="G34" s="40"/>
      <c r="H34" s="40"/>
      <c r="I34" s="40"/>
      <c r="J34" s="156">
        <f>ROUND(J96,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42</v>
      </c>
      <c r="G36" s="40"/>
      <c r="H36" s="40"/>
      <c r="I36" s="157" t="s">
        <v>41</v>
      </c>
      <c r="J36" s="157" t="s">
        <v>43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44</v>
      </c>
      <c r="E37" s="145" t="s">
        <v>45</v>
      </c>
      <c r="F37" s="159">
        <f>ROUND((SUM(BE96:BE137)),  2)</f>
        <v>0</v>
      </c>
      <c r="G37" s="40"/>
      <c r="H37" s="40"/>
      <c r="I37" s="160">
        <v>0.20999999999999999</v>
      </c>
      <c r="J37" s="159">
        <f>ROUND(((SUM(BE96:BE137))*I37),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46</v>
      </c>
      <c r="F38" s="159">
        <f>ROUND((SUM(BF96:BF137)),  2)</f>
        <v>0</v>
      </c>
      <c r="G38" s="40"/>
      <c r="H38" s="40"/>
      <c r="I38" s="160">
        <v>0.14999999999999999</v>
      </c>
      <c r="J38" s="159">
        <f>ROUND(((SUM(BF96:BF137))*I38),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ROUND((SUM(BG96:BG137)),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48</v>
      </c>
      <c r="F40" s="159">
        <f>ROUND((SUM(BH96:BH137)),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49</v>
      </c>
      <c r="F41" s="159">
        <f>ROUND((SUM(BI96:BI137)),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50</v>
      </c>
      <c r="E43" s="163"/>
      <c r="F43" s="163"/>
      <c r="G43" s="164" t="s">
        <v>51</v>
      </c>
      <c r="H43" s="165" t="s">
        <v>52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Rekonstrukce a přístavba budovy ZUŠ náměstí Míru, Krnov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155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156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8" t="s">
        <v>5568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5569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VZT1 - Teplovzdušné větrání učebny 01.13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parc.č. 341, 344/1, k.ú.opavské předměstí</v>
      </c>
      <c r="G60" s="42"/>
      <c r="H60" s="42"/>
      <c r="I60" s="34" t="s">
        <v>23</v>
      </c>
      <c r="J60" s="74" t="str">
        <f>IF(J16="","",J16)</f>
        <v>7. 3. 2021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město Krnov</v>
      </c>
      <c r="G62" s="42"/>
      <c r="H62" s="42"/>
      <c r="I62" s="34" t="s">
        <v>31</v>
      </c>
      <c r="J62" s="38" t="str">
        <f>E25</f>
        <v>Ing. Karel Grygera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Ing. Alena Chmelová, Opava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159</v>
      </c>
      <c r="D65" s="174"/>
      <c r="E65" s="174"/>
      <c r="F65" s="174"/>
      <c r="G65" s="174"/>
      <c r="H65" s="174"/>
      <c r="I65" s="174"/>
      <c r="J65" s="175" t="s">
        <v>160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72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161</v>
      </c>
    </row>
    <row r="68" s="9" customFormat="1" ht="24.96" customHeight="1">
      <c r="A68" s="9"/>
      <c r="B68" s="177"/>
      <c r="C68" s="178"/>
      <c r="D68" s="179" t="s">
        <v>162</v>
      </c>
      <c r="E68" s="180"/>
      <c r="F68" s="180"/>
      <c r="G68" s="180"/>
      <c r="H68" s="180"/>
      <c r="I68" s="180"/>
      <c r="J68" s="181">
        <f>J97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169</v>
      </c>
      <c r="E69" s="185"/>
      <c r="F69" s="185"/>
      <c r="G69" s="185"/>
      <c r="H69" s="185"/>
      <c r="I69" s="185"/>
      <c r="J69" s="186">
        <f>J98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172</v>
      </c>
      <c r="E70" s="180"/>
      <c r="F70" s="180"/>
      <c r="G70" s="180"/>
      <c r="H70" s="180"/>
      <c r="I70" s="180"/>
      <c r="J70" s="181">
        <f>J102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175</v>
      </c>
      <c r="E71" s="185"/>
      <c r="F71" s="185"/>
      <c r="G71" s="185"/>
      <c r="H71" s="185"/>
      <c r="I71" s="185"/>
      <c r="J71" s="186">
        <f>J103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5571</v>
      </c>
      <c r="E72" s="185"/>
      <c r="F72" s="185"/>
      <c r="G72" s="185"/>
      <c r="H72" s="185"/>
      <c r="I72" s="185"/>
      <c r="J72" s="186">
        <f>J107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198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Rekonstrukce a přístavba budovy ZUŠ náměstí Míru, Krnov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155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156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288" t="s">
        <v>5568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5569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VZT1 - Teplovzdušné větrání učebny 01.13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>parc.č. 341, 344/1, k.ú.opavské předměstí</v>
      </c>
      <c r="G90" s="42"/>
      <c r="H90" s="42"/>
      <c r="I90" s="34" t="s">
        <v>23</v>
      </c>
      <c r="J90" s="74" t="str">
        <f>IF(J16="","",J16)</f>
        <v>7. 3. 2021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město Krnov</v>
      </c>
      <c r="G92" s="42"/>
      <c r="H92" s="42"/>
      <c r="I92" s="34" t="s">
        <v>31</v>
      </c>
      <c r="J92" s="38" t="str">
        <f>E25</f>
        <v>Ing. Karel Grygera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35</v>
      </c>
      <c r="J93" s="38" t="str">
        <f>E28</f>
        <v>Ing. Alena Chmelová, Opava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199</v>
      </c>
      <c r="D95" s="191" t="s">
        <v>59</v>
      </c>
      <c r="E95" s="191" t="s">
        <v>55</v>
      </c>
      <c r="F95" s="191" t="s">
        <v>56</v>
      </c>
      <c r="G95" s="191" t="s">
        <v>200</v>
      </c>
      <c r="H95" s="191" t="s">
        <v>201</v>
      </c>
      <c r="I95" s="191" t="s">
        <v>202</v>
      </c>
      <c r="J95" s="191" t="s">
        <v>160</v>
      </c>
      <c r="K95" s="192" t="s">
        <v>203</v>
      </c>
      <c r="L95" s="193"/>
      <c r="M95" s="94" t="s">
        <v>19</v>
      </c>
      <c r="N95" s="95" t="s">
        <v>44</v>
      </c>
      <c r="O95" s="95" t="s">
        <v>204</v>
      </c>
      <c r="P95" s="95" t="s">
        <v>205</v>
      </c>
      <c r="Q95" s="95" t="s">
        <v>206</v>
      </c>
      <c r="R95" s="95" t="s">
        <v>207</v>
      </c>
      <c r="S95" s="95" t="s">
        <v>208</v>
      </c>
      <c r="T95" s="96" t="s">
        <v>209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210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P97+P102</f>
        <v>0</v>
      </c>
      <c r="Q96" s="98"/>
      <c r="R96" s="196">
        <f>R97+R102</f>
        <v>0.83621000000000001</v>
      </c>
      <c r="S96" s="98"/>
      <c r="T96" s="197">
        <f>T97+T102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73</v>
      </c>
      <c r="AU96" s="19" t="s">
        <v>161</v>
      </c>
      <c r="BK96" s="198">
        <f>BK97+BK102</f>
        <v>0</v>
      </c>
    </row>
    <row r="97" s="12" customFormat="1" ht="25.92" customHeight="1">
      <c r="A97" s="12"/>
      <c r="B97" s="199"/>
      <c r="C97" s="200"/>
      <c r="D97" s="201" t="s">
        <v>73</v>
      </c>
      <c r="E97" s="202" t="s">
        <v>211</v>
      </c>
      <c r="F97" s="202" t="s">
        <v>212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</f>
        <v>0</v>
      </c>
      <c r="Q97" s="207"/>
      <c r="R97" s="208">
        <f>R98</f>
        <v>0</v>
      </c>
      <c r="S97" s="207"/>
      <c r="T97" s="209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81</v>
      </c>
      <c r="AT97" s="211" t="s">
        <v>73</v>
      </c>
      <c r="AU97" s="211" t="s">
        <v>74</v>
      </c>
      <c r="AY97" s="210" t="s">
        <v>213</v>
      </c>
      <c r="BK97" s="212">
        <f>BK98</f>
        <v>0</v>
      </c>
    </row>
    <row r="98" s="12" customFormat="1" ht="22.8" customHeight="1">
      <c r="A98" s="12"/>
      <c r="B98" s="199"/>
      <c r="C98" s="200"/>
      <c r="D98" s="201" t="s">
        <v>73</v>
      </c>
      <c r="E98" s="213" t="s">
        <v>261</v>
      </c>
      <c r="F98" s="213" t="s">
        <v>1254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SUM(P99:P101)</f>
        <v>0</v>
      </c>
      <c r="Q98" s="207"/>
      <c r="R98" s="208">
        <f>SUM(R99:R101)</f>
        <v>0</v>
      </c>
      <c r="S98" s="207"/>
      <c r="T98" s="209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81</v>
      </c>
      <c r="AT98" s="211" t="s">
        <v>73</v>
      </c>
      <c r="AU98" s="211" t="s">
        <v>81</v>
      </c>
      <c r="AY98" s="210" t="s">
        <v>213</v>
      </c>
      <c r="BK98" s="212">
        <f>SUM(BK99:BK101)</f>
        <v>0</v>
      </c>
    </row>
    <row r="99" s="2" customFormat="1" ht="21.75" customHeight="1">
      <c r="A99" s="40"/>
      <c r="B99" s="41"/>
      <c r="C99" s="215" t="s">
        <v>81</v>
      </c>
      <c r="D99" s="215" t="s">
        <v>215</v>
      </c>
      <c r="E99" s="216" t="s">
        <v>5572</v>
      </c>
      <c r="F99" s="217" t="s">
        <v>5573</v>
      </c>
      <c r="G99" s="218" t="s">
        <v>236</v>
      </c>
      <c r="H99" s="219">
        <v>20</v>
      </c>
      <c r="I99" s="220"/>
      <c r="J99" s="221">
        <f>ROUND(I99*H99,2)</f>
        <v>0</v>
      </c>
      <c r="K99" s="217" t="s">
        <v>4470</v>
      </c>
      <c r="L99" s="46"/>
      <c r="M99" s="222" t="s">
        <v>19</v>
      </c>
      <c r="N99" s="223" t="s">
        <v>45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220</v>
      </c>
      <c r="AT99" s="226" t="s">
        <v>215</v>
      </c>
      <c r="AU99" s="226" t="s">
        <v>83</v>
      </c>
      <c r="AY99" s="19" t="s">
        <v>213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81</v>
      </c>
      <c r="BK99" s="227">
        <f>ROUND(I99*H99,2)</f>
        <v>0</v>
      </c>
      <c r="BL99" s="19" t="s">
        <v>220</v>
      </c>
      <c r="BM99" s="226" t="s">
        <v>5574</v>
      </c>
    </row>
    <row r="100" s="2" customFormat="1" ht="21.75" customHeight="1">
      <c r="A100" s="40"/>
      <c r="B100" s="41"/>
      <c r="C100" s="215" t="s">
        <v>83</v>
      </c>
      <c r="D100" s="215" t="s">
        <v>215</v>
      </c>
      <c r="E100" s="216" t="s">
        <v>5575</v>
      </c>
      <c r="F100" s="217" t="s">
        <v>5576</v>
      </c>
      <c r="G100" s="218" t="s">
        <v>236</v>
      </c>
      <c r="H100" s="219">
        <v>200</v>
      </c>
      <c r="I100" s="220"/>
      <c r="J100" s="221">
        <f>ROUND(I100*H100,2)</f>
        <v>0</v>
      </c>
      <c r="K100" s="217" t="s">
        <v>4470</v>
      </c>
      <c r="L100" s="46"/>
      <c r="M100" s="222" t="s">
        <v>19</v>
      </c>
      <c r="N100" s="223" t="s">
        <v>45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220</v>
      </c>
      <c r="AT100" s="226" t="s">
        <v>215</v>
      </c>
      <c r="AU100" s="226" t="s">
        <v>83</v>
      </c>
      <c r="AY100" s="19" t="s">
        <v>213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81</v>
      </c>
      <c r="BK100" s="227">
        <f>ROUND(I100*H100,2)</f>
        <v>0</v>
      </c>
      <c r="BL100" s="19" t="s">
        <v>220</v>
      </c>
      <c r="BM100" s="226" t="s">
        <v>5577</v>
      </c>
    </row>
    <row r="101" s="2" customFormat="1" ht="21.75" customHeight="1">
      <c r="A101" s="40"/>
      <c r="B101" s="41"/>
      <c r="C101" s="215" t="s">
        <v>106</v>
      </c>
      <c r="D101" s="215" t="s">
        <v>215</v>
      </c>
      <c r="E101" s="216" t="s">
        <v>5578</v>
      </c>
      <c r="F101" s="217" t="s">
        <v>5579</v>
      </c>
      <c r="G101" s="218" t="s">
        <v>236</v>
      </c>
      <c r="H101" s="219">
        <v>20</v>
      </c>
      <c r="I101" s="220"/>
      <c r="J101" s="221">
        <f>ROUND(I101*H101,2)</f>
        <v>0</v>
      </c>
      <c r="K101" s="217" t="s">
        <v>4470</v>
      </c>
      <c r="L101" s="46"/>
      <c r="M101" s="222" t="s">
        <v>19</v>
      </c>
      <c r="N101" s="223" t="s">
        <v>45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220</v>
      </c>
      <c r="AT101" s="226" t="s">
        <v>215</v>
      </c>
      <c r="AU101" s="226" t="s">
        <v>83</v>
      </c>
      <c r="AY101" s="19" t="s">
        <v>213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81</v>
      </c>
      <c r="BK101" s="227">
        <f>ROUND(I101*H101,2)</f>
        <v>0</v>
      </c>
      <c r="BL101" s="19" t="s">
        <v>220</v>
      </c>
      <c r="BM101" s="226" t="s">
        <v>5580</v>
      </c>
    </row>
    <row r="102" s="12" customFormat="1" ht="25.92" customHeight="1">
      <c r="A102" s="12"/>
      <c r="B102" s="199"/>
      <c r="C102" s="200"/>
      <c r="D102" s="201" t="s">
        <v>73</v>
      </c>
      <c r="E102" s="202" t="s">
        <v>1716</v>
      </c>
      <c r="F102" s="202" t="s">
        <v>1717</v>
      </c>
      <c r="G102" s="200"/>
      <c r="H102" s="200"/>
      <c r="I102" s="203"/>
      <c r="J102" s="204">
        <f>BK102</f>
        <v>0</v>
      </c>
      <c r="K102" s="200"/>
      <c r="L102" s="205"/>
      <c r="M102" s="206"/>
      <c r="N102" s="207"/>
      <c r="O102" s="207"/>
      <c r="P102" s="208">
        <f>P103+P107</f>
        <v>0</v>
      </c>
      <c r="Q102" s="207"/>
      <c r="R102" s="208">
        <f>R103+R107</f>
        <v>0.83621000000000001</v>
      </c>
      <c r="S102" s="207"/>
      <c r="T102" s="209">
        <f>T103+T107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83</v>
      </c>
      <c r="AT102" s="211" t="s">
        <v>73</v>
      </c>
      <c r="AU102" s="211" t="s">
        <v>74</v>
      </c>
      <c r="AY102" s="210" t="s">
        <v>213</v>
      </c>
      <c r="BK102" s="212">
        <f>BK103+BK107</f>
        <v>0</v>
      </c>
    </row>
    <row r="103" s="12" customFormat="1" ht="22.8" customHeight="1">
      <c r="A103" s="12"/>
      <c r="B103" s="199"/>
      <c r="C103" s="200"/>
      <c r="D103" s="201" t="s">
        <v>73</v>
      </c>
      <c r="E103" s="213" t="s">
        <v>1836</v>
      </c>
      <c r="F103" s="213" t="s">
        <v>1837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SUM(P104:P106)</f>
        <v>0</v>
      </c>
      <c r="Q103" s="207"/>
      <c r="R103" s="208">
        <f>SUM(R104:R106)</f>
        <v>0.014920000000000001</v>
      </c>
      <c r="S103" s="207"/>
      <c r="T103" s="209">
        <f>SUM(T104:T106)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83</v>
      </c>
      <c r="AT103" s="211" t="s">
        <v>73</v>
      </c>
      <c r="AU103" s="211" t="s">
        <v>81</v>
      </c>
      <c r="AY103" s="210" t="s">
        <v>213</v>
      </c>
      <c r="BK103" s="212">
        <f>SUM(BK104:BK106)</f>
        <v>0</v>
      </c>
    </row>
    <row r="104" s="2" customFormat="1" ht="16.5" customHeight="1">
      <c r="A104" s="40"/>
      <c r="B104" s="41"/>
      <c r="C104" s="215" t="s">
        <v>220</v>
      </c>
      <c r="D104" s="215" t="s">
        <v>215</v>
      </c>
      <c r="E104" s="216" t="s">
        <v>5581</v>
      </c>
      <c r="F104" s="217" t="s">
        <v>5582</v>
      </c>
      <c r="G104" s="218" t="s">
        <v>236</v>
      </c>
      <c r="H104" s="219">
        <v>4</v>
      </c>
      <c r="I104" s="220"/>
      <c r="J104" s="221">
        <f>ROUND(I104*H104,2)</f>
        <v>0</v>
      </c>
      <c r="K104" s="217" t="s">
        <v>5230</v>
      </c>
      <c r="L104" s="46"/>
      <c r="M104" s="222" t="s">
        <v>19</v>
      </c>
      <c r="N104" s="223" t="s">
        <v>45</v>
      </c>
      <c r="O104" s="86"/>
      <c r="P104" s="224">
        <f>O104*H104</f>
        <v>0</v>
      </c>
      <c r="Q104" s="224">
        <v>0.00022000000000000001</v>
      </c>
      <c r="R104" s="224">
        <f>Q104*H104</f>
        <v>0.00088000000000000003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309</v>
      </c>
      <c r="AT104" s="226" t="s">
        <v>215</v>
      </c>
      <c r="AU104" s="226" t="s">
        <v>83</v>
      </c>
      <c r="AY104" s="19" t="s">
        <v>213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81</v>
      </c>
      <c r="BK104" s="227">
        <f>ROUND(I104*H104,2)</f>
        <v>0</v>
      </c>
      <c r="BL104" s="19" t="s">
        <v>309</v>
      </c>
      <c r="BM104" s="226" t="s">
        <v>5583</v>
      </c>
    </row>
    <row r="105" s="2" customFormat="1" ht="16.5" customHeight="1">
      <c r="A105" s="40"/>
      <c r="B105" s="41"/>
      <c r="C105" s="272" t="s">
        <v>243</v>
      </c>
      <c r="D105" s="272" t="s">
        <v>310</v>
      </c>
      <c r="E105" s="273" t="s">
        <v>5282</v>
      </c>
      <c r="F105" s="274" t="s">
        <v>5283</v>
      </c>
      <c r="G105" s="275" t="s">
        <v>236</v>
      </c>
      <c r="H105" s="276">
        <v>3.6000000000000001</v>
      </c>
      <c r="I105" s="277"/>
      <c r="J105" s="278">
        <f>ROUND(I105*H105,2)</f>
        <v>0</v>
      </c>
      <c r="K105" s="274" t="s">
        <v>5230</v>
      </c>
      <c r="L105" s="279"/>
      <c r="M105" s="280" t="s">
        <v>19</v>
      </c>
      <c r="N105" s="281" t="s">
        <v>45</v>
      </c>
      <c r="O105" s="86"/>
      <c r="P105" s="224">
        <f>O105*H105</f>
        <v>0</v>
      </c>
      <c r="Q105" s="224">
        <v>0.0038999999999999998</v>
      </c>
      <c r="R105" s="224">
        <f>Q105*H105</f>
        <v>0.01404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397</v>
      </c>
      <c r="AT105" s="226" t="s">
        <v>310</v>
      </c>
      <c r="AU105" s="226" t="s">
        <v>83</v>
      </c>
      <c r="AY105" s="19" t="s">
        <v>213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81</v>
      </c>
      <c r="BK105" s="227">
        <f>ROUND(I105*H105,2)</f>
        <v>0</v>
      </c>
      <c r="BL105" s="19" t="s">
        <v>309</v>
      </c>
      <c r="BM105" s="226" t="s">
        <v>5584</v>
      </c>
    </row>
    <row r="106" s="2" customFormat="1" ht="16.5" customHeight="1">
      <c r="A106" s="40"/>
      <c r="B106" s="41"/>
      <c r="C106" s="215" t="s">
        <v>248</v>
      </c>
      <c r="D106" s="215" t="s">
        <v>215</v>
      </c>
      <c r="E106" s="216" t="s">
        <v>5285</v>
      </c>
      <c r="F106" s="217" t="s">
        <v>5286</v>
      </c>
      <c r="G106" s="218" t="s">
        <v>288</v>
      </c>
      <c r="H106" s="219">
        <v>0.014999999999999999</v>
      </c>
      <c r="I106" s="220"/>
      <c r="J106" s="221">
        <f>ROUND(I106*H106,2)</f>
        <v>0</v>
      </c>
      <c r="K106" s="217" t="s">
        <v>5230</v>
      </c>
      <c r="L106" s="46"/>
      <c r="M106" s="222" t="s">
        <v>19</v>
      </c>
      <c r="N106" s="223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309</v>
      </c>
      <c r="AT106" s="226" t="s">
        <v>215</v>
      </c>
      <c r="AU106" s="226" t="s">
        <v>83</v>
      </c>
      <c r="AY106" s="19" t="s">
        <v>213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81</v>
      </c>
      <c r="BK106" s="227">
        <f>ROUND(I106*H106,2)</f>
        <v>0</v>
      </c>
      <c r="BL106" s="19" t="s">
        <v>309</v>
      </c>
      <c r="BM106" s="226" t="s">
        <v>5585</v>
      </c>
    </row>
    <row r="107" s="12" customFormat="1" ht="22.8" customHeight="1">
      <c r="A107" s="12"/>
      <c r="B107" s="199"/>
      <c r="C107" s="200"/>
      <c r="D107" s="201" t="s">
        <v>73</v>
      </c>
      <c r="E107" s="213" t="s">
        <v>5586</v>
      </c>
      <c r="F107" s="213" t="s">
        <v>102</v>
      </c>
      <c r="G107" s="200"/>
      <c r="H107" s="200"/>
      <c r="I107" s="203"/>
      <c r="J107" s="214">
        <f>BK107</f>
        <v>0</v>
      </c>
      <c r="K107" s="200"/>
      <c r="L107" s="205"/>
      <c r="M107" s="206"/>
      <c r="N107" s="207"/>
      <c r="O107" s="207"/>
      <c r="P107" s="208">
        <f>SUM(P108:P137)</f>
        <v>0</v>
      </c>
      <c r="Q107" s="207"/>
      <c r="R107" s="208">
        <f>SUM(R108:R137)</f>
        <v>0.82128999999999996</v>
      </c>
      <c r="S107" s="207"/>
      <c r="T107" s="209">
        <f>SUM(T108:T137)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83</v>
      </c>
      <c r="AT107" s="211" t="s">
        <v>73</v>
      </c>
      <c r="AU107" s="211" t="s">
        <v>81</v>
      </c>
      <c r="AY107" s="210" t="s">
        <v>213</v>
      </c>
      <c r="BK107" s="212">
        <f>SUM(BK108:BK137)</f>
        <v>0</v>
      </c>
    </row>
    <row r="108" s="2" customFormat="1" ht="16.5" customHeight="1">
      <c r="A108" s="40"/>
      <c r="B108" s="41"/>
      <c r="C108" s="215" t="s">
        <v>253</v>
      </c>
      <c r="D108" s="215" t="s">
        <v>215</v>
      </c>
      <c r="E108" s="216" t="s">
        <v>5587</v>
      </c>
      <c r="F108" s="217" t="s">
        <v>5588</v>
      </c>
      <c r="G108" s="218" t="s">
        <v>501</v>
      </c>
      <c r="H108" s="219">
        <v>6</v>
      </c>
      <c r="I108" s="220"/>
      <c r="J108" s="221">
        <f>ROUND(I108*H108,2)</f>
        <v>0</v>
      </c>
      <c r="K108" s="217" t="s">
        <v>5230</v>
      </c>
      <c r="L108" s="46"/>
      <c r="M108" s="222" t="s">
        <v>19</v>
      </c>
      <c r="N108" s="223" t="s">
        <v>45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309</v>
      </c>
      <c r="AT108" s="226" t="s">
        <v>215</v>
      </c>
      <c r="AU108" s="226" t="s">
        <v>83</v>
      </c>
      <c r="AY108" s="19" t="s">
        <v>213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81</v>
      </c>
      <c r="BK108" s="227">
        <f>ROUND(I108*H108,2)</f>
        <v>0</v>
      </c>
      <c r="BL108" s="19" t="s">
        <v>309</v>
      </c>
      <c r="BM108" s="226" t="s">
        <v>5589</v>
      </c>
    </row>
    <row r="109" s="2" customFormat="1" ht="16.5" customHeight="1">
      <c r="A109" s="40"/>
      <c r="B109" s="41"/>
      <c r="C109" s="215" t="s">
        <v>257</v>
      </c>
      <c r="D109" s="215" t="s">
        <v>215</v>
      </c>
      <c r="E109" s="216" t="s">
        <v>5590</v>
      </c>
      <c r="F109" s="217" t="s">
        <v>5591</v>
      </c>
      <c r="G109" s="218" t="s">
        <v>501</v>
      </c>
      <c r="H109" s="219">
        <v>3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45</v>
      </c>
      <c r="O109" s="86"/>
      <c r="P109" s="224">
        <f>O109*H109</f>
        <v>0</v>
      </c>
      <c r="Q109" s="224">
        <v>0.0030000000000000001</v>
      </c>
      <c r="R109" s="224">
        <f>Q109*H109</f>
        <v>0.0090000000000000011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309</v>
      </c>
      <c r="AT109" s="226" t="s">
        <v>215</v>
      </c>
      <c r="AU109" s="226" t="s">
        <v>83</v>
      </c>
      <c r="AY109" s="19" t="s">
        <v>213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81</v>
      </c>
      <c r="BK109" s="227">
        <f>ROUND(I109*H109,2)</f>
        <v>0</v>
      </c>
      <c r="BL109" s="19" t="s">
        <v>309</v>
      </c>
      <c r="BM109" s="226" t="s">
        <v>5592</v>
      </c>
    </row>
    <row r="110" s="2" customFormat="1" ht="16.5" customHeight="1">
      <c r="A110" s="40"/>
      <c r="B110" s="41"/>
      <c r="C110" s="215" t="s">
        <v>261</v>
      </c>
      <c r="D110" s="215" t="s">
        <v>215</v>
      </c>
      <c r="E110" s="216" t="s">
        <v>5593</v>
      </c>
      <c r="F110" s="217" t="s">
        <v>5594</v>
      </c>
      <c r="G110" s="218" t="s">
        <v>501</v>
      </c>
      <c r="H110" s="219">
        <v>3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45</v>
      </c>
      <c r="O110" s="86"/>
      <c r="P110" s="224">
        <f>O110*H110</f>
        <v>0</v>
      </c>
      <c r="Q110" s="224">
        <v>0.0030000000000000001</v>
      </c>
      <c r="R110" s="224">
        <f>Q110*H110</f>
        <v>0.0090000000000000011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309</v>
      </c>
      <c r="AT110" s="226" t="s">
        <v>215</v>
      </c>
      <c r="AU110" s="226" t="s">
        <v>83</v>
      </c>
      <c r="AY110" s="19" t="s">
        <v>213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81</v>
      </c>
      <c r="BK110" s="227">
        <f>ROUND(I110*H110,2)</f>
        <v>0</v>
      </c>
      <c r="BL110" s="19" t="s">
        <v>309</v>
      </c>
      <c r="BM110" s="226" t="s">
        <v>5595</v>
      </c>
    </row>
    <row r="111" s="2" customFormat="1" ht="16.5" customHeight="1">
      <c r="A111" s="40"/>
      <c r="B111" s="41"/>
      <c r="C111" s="215" t="s">
        <v>267</v>
      </c>
      <c r="D111" s="215" t="s">
        <v>215</v>
      </c>
      <c r="E111" s="216" t="s">
        <v>5596</v>
      </c>
      <c r="F111" s="217" t="s">
        <v>5597</v>
      </c>
      <c r="G111" s="218" t="s">
        <v>501</v>
      </c>
      <c r="H111" s="219">
        <v>4</v>
      </c>
      <c r="I111" s="220"/>
      <c r="J111" s="221">
        <f>ROUND(I111*H111,2)</f>
        <v>0</v>
      </c>
      <c r="K111" s="217" t="s">
        <v>5230</v>
      </c>
      <c r="L111" s="46"/>
      <c r="M111" s="222" t="s">
        <v>19</v>
      </c>
      <c r="N111" s="223" t="s">
        <v>45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309</v>
      </c>
      <c r="AT111" s="226" t="s">
        <v>215</v>
      </c>
      <c r="AU111" s="226" t="s">
        <v>83</v>
      </c>
      <c r="AY111" s="19" t="s">
        <v>213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81</v>
      </c>
      <c r="BK111" s="227">
        <f>ROUND(I111*H111,2)</f>
        <v>0</v>
      </c>
      <c r="BL111" s="19" t="s">
        <v>309</v>
      </c>
      <c r="BM111" s="226" t="s">
        <v>5598</v>
      </c>
    </row>
    <row r="112" s="2" customFormat="1" ht="16.5" customHeight="1">
      <c r="A112" s="40"/>
      <c r="B112" s="41"/>
      <c r="C112" s="215" t="s">
        <v>274</v>
      </c>
      <c r="D112" s="215" t="s">
        <v>215</v>
      </c>
      <c r="E112" s="216" t="s">
        <v>5599</v>
      </c>
      <c r="F112" s="217" t="s">
        <v>5600</v>
      </c>
      <c r="G112" s="218" t="s">
        <v>501</v>
      </c>
      <c r="H112" s="219">
        <v>4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45</v>
      </c>
      <c r="O112" s="86"/>
      <c r="P112" s="224">
        <f>O112*H112</f>
        <v>0</v>
      </c>
      <c r="Q112" s="224">
        <v>0.001</v>
      </c>
      <c r="R112" s="224">
        <f>Q112*H112</f>
        <v>0.0040000000000000001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309</v>
      </c>
      <c r="AT112" s="226" t="s">
        <v>215</v>
      </c>
      <c r="AU112" s="226" t="s">
        <v>83</v>
      </c>
      <c r="AY112" s="19" t="s">
        <v>213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81</v>
      </c>
      <c r="BK112" s="227">
        <f>ROUND(I112*H112,2)</f>
        <v>0</v>
      </c>
      <c r="BL112" s="19" t="s">
        <v>309</v>
      </c>
      <c r="BM112" s="226" t="s">
        <v>5601</v>
      </c>
    </row>
    <row r="113" s="2" customFormat="1" ht="16.5" customHeight="1">
      <c r="A113" s="40"/>
      <c r="B113" s="41"/>
      <c r="C113" s="215" t="s">
        <v>279</v>
      </c>
      <c r="D113" s="215" t="s">
        <v>215</v>
      </c>
      <c r="E113" s="216" t="s">
        <v>5602</v>
      </c>
      <c r="F113" s="217" t="s">
        <v>5603</v>
      </c>
      <c r="G113" s="218" t="s">
        <v>501</v>
      </c>
      <c r="H113" s="219">
        <v>1</v>
      </c>
      <c r="I113" s="220"/>
      <c r="J113" s="221">
        <f>ROUND(I113*H113,2)</f>
        <v>0</v>
      </c>
      <c r="K113" s="217" t="s">
        <v>5230</v>
      </c>
      <c r="L113" s="46"/>
      <c r="M113" s="222" t="s">
        <v>19</v>
      </c>
      <c r="N113" s="223" t="s">
        <v>45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309</v>
      </c>
      <c r="AT113" s="226" t="s">
        <v>215</v>
      </c>
      <c r="AU113" s="226" t="s">
        <v>83</v>
      </c>
      <c r="AY113" s="19" t="s">
        <v>213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81</v>
      </c>
      <c r="BK113" s="227">
        <f>ROUND(I113*H113,2)</f>
        <v>0</v>
      </c>
      <c r="BL113" s="19" t="s">
        <v>309</v>
      </c>
      <c r="BM113" s="226" t="s">
        <v>5604</v>
      </c>
    </row>
    <row r="114" s="2" customFormat="1" ht="16.5" customHeight="1">
      <c r="A114" s="40"/>
      <c r="B114" s="41"/>
      <c r="C114" s="215" t="s">
        <v>285</v>
      </c>
      <c r="D114" s="215" t="s">
        <v>215</v>
      </c>
      <c r="E114" s="216" t="s">
        <v>5605</v>
      </c>
      <c r="F114" s="217" t="s">
        <v>5606</v>
      </c>
      <c r="G114" s="218" t="s">
        <v>501</v>
      </c>
      <c r="H114" s="219">
        <v>1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45</v>
      </c>
      <c r="O114" s="86"/>
      <c r="P114" s="224">
        <f>O114*H114</f>
        <v>0</v>
      </c>
      <c r="Q114" s="224">
        <v>0.0030000000000000001</v>
      </c>
      <c r="R114" s="224">
        <f>Q114*H114</f>
        <v>0.0030000000000000001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309</v>
      </c>
      <c r="AT114" s="226" t="s">
        <v>215</v>
      </c>
      <c r="AU114" s="226" t="s">
        <v>83</v>
      </c>
      <c r="AY114" s="19" t="s">
        <v>213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81</v>
      </c>
      <c r="BK114" s="227">
        <f>ROUND(I114*H114,2)</f>
        <v>0</v>
      </c>
      <c r="BL114" s="19" t="s">
        <v>309</v>
      </c>
      <c r="BM114" s="226" t="s">
        <v>5607</v>
      </c>
    </row>
    <row r="115" s="2" customFormat="1" ht="16.5" customHeight="1">
      <c r="A115" s="40"/>
      <c r="B115" s="41"/>
      <c r="C115" s="215" t="s">
        <v>291</v>
      </c>
      <c r="D115" s="215" t="s">
        <v>215</v>
      </c>
      <c r="E115" s="216" t="s">
        <v>5608</v>
      </c>
      <c r="F115" s="217" t="s">
        <v>5609</v>
      </c>
      <c r="G115" s="218" t="s">
        <v>501</v>
      </c>
      <c r="H115" s="219">
        <v>1</v>
      </c>
      <c r="I115" s="220"/>
      <c r="J115" s="221">
        <f>ROUND(I115*H115,2)</f>
        <v>0</v>
      </c>
      <c r="K115" s="217" t="s">
        <v>5230</v>
      </c>
      <c r="L115" s="46"/>
      <c r="M115" s="222" t="s">
        <v>19</v>
      </c>
      <c r="N115" s="223" t="s">
        <v>45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309</v>
      </c>
      <c r="AT115" s="226" t="s">
        <v>215</v>
      </c>
      <c r="AU115" s="226" t="s">
        <v>83</v>
      </c>
      <c r="AY115" s="19" t="s">
        <v>213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81</v>
      </c>
      <c r="BK115" s="227">
        <f>ROUND(I115*H115,2)</f>
        <v>0</v>
      </c>
      <c r="BL115" s="19" t="s">
        <v>309</v>
      </c>
      <c r="BM115" s="226" t="s">
        <v>5610</v>
      </c>
    </row>
    <row r="116" s="2" customFormat="1" ht="16.5" customHeight="1">
      <c r="A116" s="40"/>
      <c r="B116" s="41"/>
      <c r="C116" s="215" t="s">
        <v>8</v>
      </c>
      <c r="D116" s="215" t="s">
        <v>215</v>
      </c>
      <c r="E116" s="216" t="s">
        <v>5611</v>
      </c>
      <c r="F116" s="217" t="s">
        <v>5612</v>
      </c>
      <c r="G116" s="218" t="s">
        <v>501</v>
      </c>
      <c r="H116" s="219">
        <v>1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45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309</v>
      </c>
      <c r="AT116" s="226" t="s">
        <v>215</v>
      </c>
      <c r="AU116" s="226" t="s">
        <v>83</v>
      </c>
      <c r="AY116" s="19" t="s">
        <v>213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81</v>
      </c>
      <c r="BK116" s="227">
        <f>ROUND(I116*H116,2)</f>
        <v>0</v>
      </c>
      <c r="BL116" s="19" t="s">
        <v>309</v>
      </c>
      <c r="BM116" s="226" t="s">
        <v>5613</v>
      </c>
    </row>
    <row r="117" s="2" customFormat="1" ht="16.5" customHeight="1">
      <c r="A117" s="40"/>
      <c r="B117" s="41"/>
      <c r="C117" s="215" t="s">
        <v>309</v>
      </c>
      <c r="D117" s="215" t="s">
        <v>215</v>
      </c>
      <c r="E117" s="216" t="s">
        <v>5614</v>
      </c>
      <c r="F117" s="217" t="s">
        <v>5615</v>
      </c>
      <c r="G117" s="218" t="s">
        <v>338</v>
      </c>
      <c r="H117" s="219">
        <v>1</v>
      </c>
      <c r="I117" s="220"/>
      <c r="J117" s="221">
        <f>ROUND(I117*H117,2)</f>
        <v>0</v>
      </c>
      <c r="K117" s="217" t="s">
        <v>5230</v>
      </c>
      <c r="L117" s="46"/>
      <c r="M117" s="222" t="s">
        <v>19</v>
      </c>
      <c r="N117" s="223" t="s">
        <v>45</v>
      </c>
      <c r="O117" s="86"/>
      <c r="P117" s="224">
        <f>O117*H117</f>
        <v>0</v>
      </c>
      <c r="Q117" s="224">
        <v>0.0060899999999999999</v>
      </c>
      <c r="R117" s="224">
        <f>Q117*H117</f>
        <v>0.0060899999999999999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309</v>
      </c>
      <c r="AT117" s="226" t="s">
        <v>215</v>
      </c>
      <c r="AU117" s="226" t="s">
        <v>83</v>
      </c>
      <c r="AY117" s="19" t="s">
        <v>213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81</v>
      </c>
      <c r="BK117" s="227">
        <f>ROUND(I117*H117,2)</f>
        <v>0</v>
      </c>
      <c r="BL117" s="19" t="s">
        <v>309</v>
      </c>
      <c r="BM117" s="226" t="s">
        <v>5616</v>
      </c>
    </row>
    <row r="118" s="2" customFormat="1" ht="16.5" customHeight="1">
      <c r="A118" s="40"/>
      <c r="B118" s="41"/>
      <c r="C118" s="215" t="s">
        <v>315</v>
      </c>
      <c r="D118" s="215" t="s">
        <v>215</v>
      </c>
      <c r="E118" s="216" t="s">
        <v>5617</v>
      </c>
      <c r="F118" s="217" t="s">
        <v>5618</v>
      </c>
      <c r="G118" s="218" t="s">
        <v>338</v>
      </c>
      <c r="H118" s="219">
        <v>40</v>
      </c>
      <c r="I118" s="220"/>
      <c r="J118" s="221">
        <f>ROUND(I118*H118,2)</f>
        <v>0</v>
      </c>
      <c r="K118" s="217" t="s">
        <v>5230</v>
      </c>
      <c r="L118" s="46"/>
      <c r="M118" s="222" t="s">
        <v>19</v>
      </c>
      <c r="N118" s="223" t="s">
        <v>45</v>
      </c>
      <c r="O118" s="86"/>
      <c r="P118" s="224">
        <f>O118*H118</f>
        <v>0</v>
      </c>
      <c r="Q118" s="224">
        <v>0.0031199999999999999</v>
      </c>
      <c r="R118" s="224">
        <f>Q118*H118</f>
        <v>0.12479999999999999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309</v>
      </c>
      <c r="AT118" s="226" t="s">
        <v>215</v>
      </c>
      <c r="AU118" s="226" t="s">
        <v>83</v>
      </c>
      <c r="AY118" s="19" t="s">
        <v>213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81</v>
      </c>
      <c r="BK118" s="227">
        <f>ROUND(I118*H118,2)</f>
        <v>0</v>
      </c>
      <c r="BL118" s="19" t="s">
        <v>309</v>
      </c>
      <c r="BM118" s="226" t="s">
        <v>5619</v>
      </c>
    </row>
    <row r="119" s="2" customFormat="1" ht="16.5" customHeight="1">
      <c r="A119" s="40"/>
      <c r="B119" s="41"/>
      <c r="C119" s="215" t="s">
        <v>321</v>
      </c>
      <c r="D119" s="215" t="s">
        <v>215</v>
      </c>
      <c r="E119" s="216" t="s">
        <v>5620</v>
      </c>
      <c r="F119" s="217" t="s">
        <v>5621</v>
      </c>
      <c r="G119" s="218" t="s">
        <v>338</v>
      </c>
      <c r="H119" s="219">
        <v>2</v>
      </c>
      <c r="I119" s="220"/>
      <c r="J119" s="221">
        <f>ROUND(I119*H119,2)</f>
        <v>0</v>
      </c>
      <c r="K119" s="217" t="s">
        <v>5230</v>
      </c>
      <c r="L119" s="46"/>
      <c r="M119" s="222" t="s">
        <v>19</v>
      </c>
      <c r="N119" s="223" t="s">
        <v>45</v>
      </c>
      <c r="O119" s="86"/>
      <c r="P119" s="224">
        <f>O119*H119</f>
        <v>0</v>
      </c>
      <c r="Q119" s="224">
        <v>0.0065300000000000002</v>
      </c>
      <c r="R119" s="224">
        <f>Q119*H119</f>
        <v>0.01306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309</v>
      </c>
      <c r="AT119" s="226" t="s">
        <v>215</v>
      </c>
      <c r="AU119" s="226" t="s">
        <v>83</v>
      </c>
      <c r="AY119" s="19" t="s">
        <v>213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81</v>
      </c>
      <c r="BK119" s="227">
        <f>ROUND(I119*H119,2)</f>
        <v>0</v>
      </c>
      <c r="BL119" s="19" t="s">
        <v>309</v>
      </c>
      <c r="BM119" s="226" t="s">
        <v>5622</v>
      </c>
    </row>
    <row r="120" s="2" customFormat="1" ht="16.5" customHeight="1">
      <c r="A120" s="40"/>
      <c r="B120" s="41"/>
      <c r="C120" s="215" t="s">
        <v>324</v>
      </c>
      <c r="D120" s="215" t="s">
        <v>215</v>
      </c>
      <c r="E120" s="216" t="s">
        <v>5623</v>
      </c>
      <c r="F120" s="217" t="s">
        <v>5624</v>
      </c>
      <c r="G120" s="218" t="s">
        <v>501</v>
      </c>
      <c r="H120" s="219">
        <v>1</v>
      </c>
      <c r="I120" s="220"/>
      <c r="J120" s="221">
        <f>ROUND(I120*H120,2)</f>
        <v>0</v>
      </c>
      <c r="K120" s="217" t="s">
        <v>5230</v>
      </c>
      <c r="L120" s="46"/>
      <c r="M120" s="222" t="s">
        <v>19</v>
      </c>
      <c r="N120" s="223" t="s">
        <v>45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309</v>
      </c>
      <c r="AT120" s="226" t="s">
        <v>215</v>
      </c>
      <c r="AU120" s="226" t="s">
        <v>83</v>
      </c>
      <c r="AY120" s="19" t="s">
        <v>213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81</v>
      </c>
      <c r="BK120" s="227">
        <f>ROUND(I120*H120,2)</f>
        <v>0</v>
      </c>
      <c r="BL120" s="19" t="s">
        <v>309</v>
      </c>
      <c r="BM120" s="226" t="s">
        <v>5625</v>
      </c>
    </row>
    <row r="121" s="2" customFormat="1" ht="16.5" customHeight="1">
      <c r="A121" s="40"/>
      <c r="B121" s="41"/>
      <c r="C121" s="215" t="s">
        <v>330</v>
      </c>
      <c r="D121" s="215" t="s">
        <v>215</v>
      </c>
      <c r="E121" s="216" t="s">
        <v>5626</v>
      </c>
      <c r="F121" s="217" t="s">
        <v>5627</v>
      </c>
      <c r="G121" s="218" t="s">
        <v>501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45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309</v>
      </c>
      <c r="AT121" s="226" t="s">
        <v>215</v>
      </c>
      <c r="AU121" s="226" t="s">
        <v>83</v>
      </c>
      <c r="AY121" s="19" t="s">
        <v>213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81</v>
      </c>
      <c r="BK121" s="227">
        <f>ROUND(I121*H121,2)</f>
        <v>0</v>
      </c>
      <c r="BL121" s="19" t="s">
        <v>309</v>
      </c>
      <c r="BM121" s="226" t="s">
        <v>5628</v>
      </c>
    </row>
    <row r="122" s="2" customFormat="1" ht="16.5" customHeight="1">
      <c r="A122" s="40"/>
      <c r="B122" s="41"/>
      <c r="C122" s="215" t="s">
        <v>7</v>
      </c>
      <c r="D122" s="215" t="s">
        <v>215</v>
      </c>
      <c r="E122" s="216" t="s">
        <v>5629</v>
      </c>
      <c r="F122" s="217" t="s">
        <v>5630</v>
      </c>
      <c r="G122" s="218" t="s">
        <v>338</v>
      </c>
      <c r="H122" s="219">
        <v>1</v>
      </c>
      <c r="I122" s="220"/>
      <c r="J122" s="221">
        <f>ROUND(I122*H122,2)</f>
        <v>0</v>
      </c>
      <c r="K122" s="217" t="s">
        <v>5230</v>
      </c>
      <c r="L122" s="46"/>
      <c r="M122" s="222" t="s">
        <v>19</v>
      </c>
      <c r="N122" s="223" t="s">
        <v>45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309</v>
      </c>
      <c r="AT122" s="226" t="s">
        <v>215</v>
      </c>
      <c r="AU122" s="226" t="s">
        <v>83</v>
      </c>
      <c r="AY122" s="19" t="s">
        <v>213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81</v>
      </c>
      <c r="BK122" s="227">
        <f>ROUND(I122*H122,2)</f>
        <v>0</v>
      </c>
      <c r="BL122" s="19" t="s">
        <v>309</v>
      </c>
      <c r="BM122" s="226" t="s">
        <v>5631</v>
      </c>
    </row>
    <row r="123" s="2" customFormat="1" ht="16.5" customHeight="1">
      <c r="A123" s="40"/>
      <c r="B123" s="41"/>
      <c r="C123" s="215" t="s">
        <v>342</v>
      </c>
      <c r="D123" s="215" t="s">
        <v>215</v>
      </c>
      <c r="E123" s="216" t="s">
        <v>5632</v>
      </c>
      <c r="F123" s="217" t="s">
        <v>5633</v>
      </c>
      <c r="G123" s="218" t="s">
        <v>338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45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309</v>
      </c>
      <c r="AT123" s="226" t="s">
        <v>215</v>
      </c>
      <c r="AU123" s="226" t="s">
        <v>83</v>
      </c>
      <c r="AY123" s="19" t="s">
        <v>213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81</v>
      </c>
      <c r="BK123" s="227">
        <f>ROUND(I123*H123,2)</f>
        <v>0</v>
      </c>
      <c r="BL123" s="19" t="s">
        <v>309</v>
      </c>
      <c r="BM123" s="226" t="s">
        <v>5634</v>
      </c>
    </row>
    <row r="124" s="2" customFormat="1" ht="16.5" customHeight="1">
      <c r="A124" s="40"/>
      <c r="B124" s="41"/>
      <c r="C124" s="215" t="s">
        <v>347</v>
      </c>
      <c r="D124" s="215" t="s">
        <v>215</v>
      </c>
      <c r="E124" s="216" t="s">
        <v>5635</v>
      </c>
      <c r="F124" s="217" t="s">
        <v>5636</v>
      </c>
      <c r="G124" s="218" t="s">
        <v>338</v>
      </c>
      <c r="H124" s="219">
        <v>1</v>
      </c>
      <c r="I124" s="220"/>
      <c r="J124" s="221">
        <f>ROUND(I124*H124,2)</f>
        <v>0</v>
      </c>
      <c r="K124" s="217" t="s">
        <v>5230</v>
      </c>
      <c r="L124" s="46"/>
      <c r="M124" s="222" t="s">
        <v>19</v>
      </c>
      <c r="N124" s="223" t="s">
        <v>45</v>
      </c>
      <c r="O124" s="86"/>
      <c r="P124" s="224">
        <f>O124*H124</f>
        <v>0</v>
      </c>
      <c r="Q124" s="224">
        <v>0.00089999999999999998</v>
      </c>
      <c r="R124" s="224">
        <f>Q124*H124</f>
        <v>0.00089999999999999998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309</v>
      </c>
      <c r="AT124" s="226" t="s">
        <v>215</v>
      </c>
      <c r="AU124" s="226" t="s">
        <v>83</v>
      </c>
      <c r="AY124" s="19" t="s">
        <v>213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81</v>
      </c>
      <c r="BK124" s="227">
        <f>ROUND(I124*H124,2)</f>
        <v>0</v>
      </c>
      <c r="BL124" s="19" t="s">
        <v>309</v>
      </c>
      <c r="BM124" s="226" t="s">
        <v>5637</v>
      </c>
    </row>
    <row r="125" s="2" customFormat="1" ht="16.5" customHeight="1">
      <c r="A125" s="40"/>
      <c r="B125" s="41"/>
      <c r="C125" s="215" t="s">
        <v>352</v>
      </c>
      <c r="D125" s="215" t="s">
        <v>215</v>
      </c>
      <c r="E125" s="216" t="s">
        <v>5638</v>
      </c>
      <c r="F125" s="217" t="s">
        <v>5639</v>
      </c>
      <c r="G125" s="218" t="s">
        <v>338</v>
      </c>
      <c r="H125" s="219">
        <v>40</v>
      </c>
      <c r="I125" s="220"/>
      <c r="J125" s="221">
        <f>ROUND(I125*H125,2)</f>
        <v>0</v>
      </c>
      <c r="K125" s="217" t="s">
        <v>5230</v>
      </c>
      <c r="L125" s="46"/>
      <c r="M125" s="222" t="s">
        <v>19</v>
      </c>
      <c r="N125" s="223" t="s">
        <v>45</v>
      </c>
      <c r="O125" s="86"/>
      <c r="P125" s="224">
        <f>O125*H125</f>
        <v>0</v>
      </c>
      <c r="Q125" s="224">
        <v>0.00069999999999999999</v>
      </c>
      <c r="R125" s="224">
        <f>Q125*H125</f>
        <v>0.028000000000000001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309</v>
      </c>
      <c r="AT125" s="226" t="s">
        <v>215</v>
      </c>
      <c r="AU125" s="226" t="s">
        <v>83</v>
      </c>
      <c r="AY125" s="19" t="s">
        <v>213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81</v>
      </c>
      <c r="BK125" s="227">
        <f>ROUND(I125*H125,2)</f>
        <v>0</v>
      </c>
      <c r="BL125" s="19" t="s">
        <v>309</v>
      </c>
      <c r="BM125" s="226" t="s">
        <v>5640</v>
      </c>
    </row>
    <row r="126" s="2" customFormat="1" ht="16.5" customHeight="1">
      <c r="A126" s="40"/>
      <c r="B126" s="41"/>
      <c r="C126" s="215" t="s">
        <v>359</v>
      </c>
      <c r="D126" s="215" t="s">
        <v>215</v>
      </c>
      <c r="E126" s="216" t="s">
        <v>5641</v>
      </c>
      <c r="F126" s="217" t="s">
        <v>5642</v>
      </c>
      <c r="G126" s="218" t="s">
        <v>338</v>
      </c>
      <c r="H126" s="219">
        <v>1</v>
      </c>
      <c r="I126" s="220"/>
      <c r="J126" s="221">
        <f>ROUND(I126*H126,2)</f>
        <v>0</v>
      </c>
      <c r="K126" s="217" t="s">
        <v>5230</v>
      </c>
      <c r="L126" s="46"/>
      <c r="M126" s="222" t="s">
        <v>19</v>
      </c>
      <c r="N126" s="223" t="s">
        <v>45</v>
      </c>
      <c r="O126" s="86"/>
      <c r="P126" s="224">
        <f>O126*H126</f>
        <v>0</v>
      </c>
      <c r="Q126" s="224">
        <v>0.00083000000000000001</v>
      </c>
      <c r="R126" s="224">
        <f>Q126*H126</f>
        <v>0.00083000000000000001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309</v>
      </c>
      <c r="AT126" s="226" t="s">
        <v>215</v>
      </c>
      <c r="AU126" s="226" t="s">
        <v>83</v>
      </c>
      <c r="AY126" s="19" t="s">
        <v>213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81</v>
      </c>
      <c r="BK126" s="227">
        <f>ROUND(I126*H126,2)</f>
        <v>0</v>
      </c>
      <c r="BL126" s="19" t="s">
        <v>309</v>
      </c>
      <c r="BM126" s="226" t="s">
        <v>5643</v>
      </c>
    </row>
    <row r="127" s="2" customFormat="1" ht="16.5" customHeight="1">
      <c r="A127" s="40"/>
      <c r="B127" s="41"/>
      <c r="C127" s="215" t="s">
        <v>364</v>
      </c>
      <c r="D127" s="215" t="s">
        <v>215</v>
      </c>
      <c r="E127" s="216" t="s">
        <v>5644</v>
      </c>
      <c r="F127" s="217" t="s">
        <v>5645</v>
      </c>
      <c r="G127" s="218" t="s">
        <v>236</v>
      </c>
      <c r="H127" s="219">
        <v>7.5</v>
      </c>
      <c r="I127" s="220"/>
      <c r="J127" s="221">
        <f>ROUND(I127*H127,2)</f>
        <v>0</v>
      </c>
      <c r="K127" s="217" t="s">
        <v>5230</v>
      </c>
      <c r="L127" s="46"/>
      <c r="M127" s="222" t="s">
        <v>19</v>
      </c>
      <c r="N127" s="223" t="s">
        <v>45</v>
      </c>
      <c r="O127" s="86"/>
      <c r="P127" s="224">
        <f>O127*H127</f>
        <v>0</v>
      </c>
      <c r="Q127" s="224">
        <v>0.01602</v>
      </c>
      <c r="R127" s="224">
        <f>Q127*H127</f>
        <v>0.12014999999999999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309</v>
      </c>
      <c r="AT127" s="226" t="s">
        <v>215</v>
      </c>
      <c r="AU127" s="226" t="s">
        <v>83</v>
      </c>
      <c r="AY127" s="19" t="s">
        <v>213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81</v>
      </c>
      <c r="BK127" s="227">
        <f>ROUND(I127*H127,2)</f>
        <v>0</v>
      </c>
      <c r="BL127" s="19" t="s">
        <v>309</v>
      </c>
      <c r="BM127" s="226" t="s">
        <v>5646</v>
      </c>
    </row>
    <row r="128" s="2" customFormat="1" ht="16.5" customHeight="1">
      <c r="A128" s="40"/>
      <c r="B128" s="41"/>
      <c r="C128" s="215" t="s">
        <v>369</v>
      </c>
      <c r="D128" s="215" t="s">
        <v>215</v>
      </c>
      <c r="E128" s="216" t="s">
        <v>5647</v>
      </c>
      <c r="F128" s="217" t="s">
        <v>5648</v>
      </c>
      <c r="G128" s="218" t="s">
        <v>501</v>
      </c>
      <c r="H128" s="219">
        <v>3</v>
      </c>
      <c r="I128" s="220"/>
      <c r="J128" s="221">
        <f>ROUND(I128*H128,2)</f>
        <v>0</v>
      </c>
      <c r="K128" s="217" t="s">
        <v>5230</v>
      </c>
      <c r="L128" s="46"/>
      <c r="M128" s="222" t="s">
        <v>19</v>
      </c>
      <c r="N128" s="223" t="s">
        <v>45</v>
      </c>
      <c r="O128" s="86"/>
      <c r="P128" s="224">
        <f>O128*H128</f>
        <v>0</v>
      </c>
      <c r="Q128" s="224">
        <v>0.00081999999999999998</v>
      </c>
      <c r="R128" s="224">
        <f>Q128*H128</f>
        <v>0.0024599999999999999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309</v>
      </c>
      <c r="AT128" s="226" t="s">
        <v>215</v>
      </c>
      <c r="AU128" s="226" t="s">
        <v>83</v>
      </c>
      <c r="AY128" s="19" t="s">
        <v>213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81</v>
      </c>
      <c r="BK128" s="227">
        <f>ROUND(I128*H128,2)</f>
        <v>0</v>
      </c>
      <c r="BL128" s="19" t="s">
        <v>309</v>
      </c>
      <c r="BM128" s="226" t="s">
        <v>5649</v>
      </c>
    </row>
    <row r="129" s="2" customFormat="1" ht="16.5" customHeight="1">
      <c r="A129" s="40"/>
      <c r="B129" s="41"/>
      <c r="C129" s="215" t="s">
        <v>377</v>
      </c>
      <c r="D129" s="215" t="s">
        <v>215</v>
      </c>
      <c r="E129" s="216" t="s">
        <v>5650</v>
      </c>
      <c r="F129" s="217" t="s">
        <v>5651</v>
      </c>
      <c r="G129" s="218" t="s">
        <v>501</v>
      </c>
      <c r="H129" s="219">
        <v>1</v>
      </c>
      <c r="I129" s="220"/>
      <c r="J129" s="221">
        <f>ROUND(I129*H129,2)</f>
        <v>0</v>
      </c>
      <c r="K129" s="217" t="s">
        <v>5230</v>
      </c>
      <c r="L129" s="46"/>
      <c r="M129" s="222" t="s">
        <v>19</v>
      </c>
      <c r="N129" s="223" t="s">
        <v>45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309</v>
      </c>
      <c r="AT129" s="226" t="s">
        <v>215</v>
      </c>
      <c r="AU129" s="226" t="s">
        <v>83</v>
      </c>
      <c r="AY129" s="19" t="s">
        <v>213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81</v>
      </c>
      <c r="BK129" s="227">
        <f>ROUND(I129*H129,2)</f>
        <v>0</v>
      </c>
      <c r="BL129" s="19" t="s">
        <v>309</v>
      </c>
      <c r="BM129" s="226" t="s">
        <v>5652</v>
      </c>
    </row>
    <row r="130" s="2" customFormat="1">
      <c r="A130" s="40"/>
      <c r="B130" s="41"/>
      <c r="C130" s="215" t="s">
        <v>381</v>
      </c>
      <c r="D130" s="215" t="s">
        <v>215</v>
      </c>
      <c r="E130" s="216" t="s">
        <v>5653</v>
      </c>
      <c r="F130" s="217" t="s">
        <v>5654</v>
      </c>
      <c r="G130" s="218" t="s">
        <v>501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45</v>
      </c>
      <c r="O130" s="86"/>
      <c r="P130" s="224">
        <f>O130*H130</f>
        <v>0</v>
      </c>
      <c r="Q130" s="224">
        <v>0.10000000000000001</v>
      </c>
      <c r="R130" s="224">
        <f>Q130*H130</f>
        <v>0.10000000000000001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309</v>
      </c>
      <c r="AT130" s="226" t="s">
        <v>215</v>
      </c>
      <c r="AU130" s="226" t="s">
        <v>83</v>
      </c>
      <c r="AY130" s="19" t="s">
        <v>213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81</v>
      </c>
      <c r="BK130" s="227">
        <f>ROUND(I130*H130,2)</f>
        <v>0</v>
      </c>
      <c r="BL130" s="19" t="s">
        <v>309</v>
      </c>
      <c r="BM130" s="226" t="s">
        <v>5655</v>
      </c>
    </row>
    <row r="131" s="2" customFormat="1" ht="16.5" customHeight="1">
      <c r="A131" s="40"/>
      <c r="B131" s="41"/>
      <c r="C131" s="215" t="s">
        <v>387</v>
      </c>
      <c r="D131" s="215" t="s">
        <v>215</v>
      </c>
      <c r="E131" s="216" t="s">
        <v>5656</v>
      </c>
      <c r="F131" s="217" t="s">
        <v>5657</v>
      </c>
      <c r="G131" s="218" t="s">
        <v>501</v>
      </c>
      <c r="H131" s="219">
        <v>1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45</v>
      </c>
      <c r="O131" s="86"/>
      <c r="P131" s="224">
        <f>O131*H131</f>
        <v>0</v>
      </c>
      <c r="Q131" s="224">
        <v>0.10000000000000001</v>
      </c>
      <c r="R131" s="224">
        <f>Q131*H131</f>
        <v>0.10000000000000001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309</v>
      </c>
      <c r="AT131" s="226" t="s">
        <v>215</v>
      </c>
      <c r="AU131" s="226" t="s">
        <v>83</v>
      </c>
      <c r="AY131" s="19" t="s">
        <v>213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81</v>
      </c>
      <c r="BK131" s="227">
        <f>ROUND(I131*H131,2)</f>
        <v>0</v>
      </c>
      <c r="BL131" s="19" t="s">
        <v>309</v>
      </c>
      <c r="BM131" s="226" t="s">
        <v>5658</v>
      </c>
    </row>
    <row r="132" s="2" customFormat="1" ht="16.5" customHeight="1">
      <c r="A132" s="40"/>
      <c r="B132" s="41"/>
      <c r="C132" s="215" t="s">
        <v>393</v>
      </c>
      <c r="D132" s="215" t="s">
        <v>215</v>
      </c>
      <c r="E132" s="216" t="s">
        <v>5659</v>
      </c>
      <c r="F132" s="217" t="s">
        <v>5660</v>
      </c>
      <c r="G132" s="218" t="s">
        <v>501</v>
      </c>
      <c r="H132" s="219">
        <v>1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45</v>
      </c>
      <c r="O132" s="86"/>
      <c r="P132" s="224">
        <f>O132*H132</f>
        <v>0</v>
      </c>
      <c r="Q132" s="224">
        <v>0.10000000000000001</v>
      </c>
      <c r="R132" s="224">
        <f>Q132*H132</f>
        <v>0.10000000000000001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309</v>
      </c>
      <c r="AT132" s="226" t="s">
        <v>215</v>
      </c>
      <c r="AU132" s="226" t="s">
        <v>83</v>
      </c>
      <c r="AY132" s="19" t="s">
        <v>213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81</v>
      </c>
      <c r="BK132" s="227">
        <f>ROUND(I132*H132,2)</f>
        <v>0</v>
      </c>
      <c r="BL132" s="19" t="s">
        <v>309</v>
      </c>
      <c r="BM132" s="226" t="s">
        <v>5661</v>
      </c>
    </row>
    <row r="133" s="2" customFormat="1" ht="16.5" customHeight="1">
      <c r="A133" s="40"/>
      <c r="B133" s="41"/>
      <c r="C133" s="215" t="s">
        <v>397</v>
      </c>
      <c r="D133" s="215" t="s">
        <v>215</v>
      </c>
      <c r="E133" s="216" t="s">
        <v>5662</v>
      </c>
      <c r="F133" s="217" t="s">
        <v>5663</v>
      </c>
      <c r="G133" s="218" t="s">
        <v>501</v>
      </c>
      <c r="H133" s="219">
        <v>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45</v>
      </c>
      <c r="O133" s="86"/>
      <c r="P133" s="224">
        <f>O133*H133</f>
        <v>0</v>
      </c>
      <c r="Q133" s="224">
        <v>0.10000000000000001</v>
      </c>
      <c r="R133" s="224">
        <f>Q133*H133</f>
        <v>0.10000000000000001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309</v>
      </c>
      <c r="AT133" s="226" t="s">
        <v>215</v>
      </c>
      <c r="AU133" s="226" t="s">
        <v>83</v>
      </c>
      <c r="AY133" s="19" t="s">
        <v>213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81</v>
      </c>
      <c r="BK133" s="227">
        <f>ROUND(I133*H133,2)</f>
        <v>0</v>
      </c>
      <c r="BL133" s="19" t="s">
        <v>309</v>
      </c>
      <c r="BM133" s="226" t="s">
        <v>5664</v>
      </c>
    </row>
    <row r="134" s="2" customFormat="1" ht="16.5" customHeight="1">
      <c r="A134" s="40"/>
      <c r="B134" s="41"/>
      <c r="C134" s="215" t="s">
        <v>402</v>
      </c>
      <c r="D134" s="215" t="s">
        <v>215</v>
      </c>
      <c r="E134" s="216" t="s">
        <v>5665</v>
      </c>
      <c r="F134" s="217" t="s">
        <v>5666</v>
      </c>
      <c r="G134" s="218" t="s">
        <v>501</v>
      </c>
      <c r="H134" s="219">
        <v>1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45</v>
      </c>
      <c r="O134" s="86"/>
      <c r="P134" s="224">
        <f>O134*H134</f>
        <v>0</v>
      </c>
      <c r="Q134" s="224">
        <v>0.10000000000000001</v>
      </c>
      <c r="R134" s="224">
        <f>Q134*H134</f>
        <v>0.10000000000000001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309</v>
      </c>
      <c r="AT134" s="226" t="s">
        <v>215</v>
      </c>
      <c r="AU134" s="226" t="s">
        <v>83</v>
      </c>
      <c r="AY134" s="19" t="s">
        <v>213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81</v>
      </c>
      <c r="BK134" s="227">
        <f>ROUND(I134*H134,2)</f>
        <v>0</v>
      </c>
      <c r="BL134" s="19" t="s">
        <v>309</v>
      </c>
      <c r="BM134" s="226" t="s">
        <v>5667</v>
      </c>
    </row>
    <row r="135" s="2" customFormat="1" ht="16.5" customHeight="1">
      <c r="A135" s="40"/>
      <c r="B135" s="41"/>
      <c r="C135" s="215" t="s">
        <v>408</v>
      </c>
      <c r="D135" s="215" t="s">
        <v>215</v>
      </c>
      <c r="E135" s="216" t="s">
        <v>5668</v>
      </c>
      <c r="F135" s="217" t="s">
        <v>5669</v>
      </c>
      <c r="G135" s="218" t="s">
        <v>501</v>
      </c>
      <c r="H135" s="219">
        <v>6</v>
      </c>
      <c r="I135" s="220"/>
      <c r="J135" s="221">
        <f>ROUND(I135*H135,2)</f>
        <v>0</v>
      </c>
      <c r="K135" s="217" t="s">
        <v>5230</v>
      </c>
      <c r="L135" s="46"/>
      <c r="M135" s="222" t="s">
        <v>19</v>
      </c>
      <c r="N135" s="223" t="s">
        <v>45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309</v>
      </c>
      <c r="AT135" s="226" t="s">
        <v>215</v>
      </c>
      <c r="AU135" s="226" t="s">
        <v>83</v>
      </c>
      <c r="AY135" s="19" t="s">
        <v>213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81</v>
      </c>
      <c r="BK135" s="227">
        <f>ROUND(I135*H135,2)</f>
        <v>0</v>
      </c>
      <c r="BL135" s="19" t="s">
        <v>309</v>
      </c>
      <c r="BM135" s="226" t="s">
        <v>5670</v>
      </c>
    </row>
    <row r="136" s="2" customFormat="1" ht="16.5" customHeight="1">
      <c r="A136" s="40"/>
      <c r="B136" s="41"/>
      <c r="C136" s="215" t="s">
        <v>412</v>
      </c>
      <c r="D136" s="215" t="s">
        <v>215</v>
      </c>
      <c r="E136" s="216" t="s">
        <v>5671</v>
      </c>
      <c r="F136" s="217" t="s">
        <v>5672</v>
      </c>
      <c r="G136" s="218" t="s">
        <v>501</v>
      </c>
      <c r="H136" s="219">
        <v>1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45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309</v>
      </c>
      <c r="AT136" s="226" t="s">
        <v>215</v>
      </c>
      <c r="AU136" s="226" t="s">
        <v>83</v>
      </c>
      <c r="AY136" s="19" t="s">
        <v>213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81</v>
      </c>
      <c r="BK136" s="227">
        <f>ROUND(I136*H136,2)</f>
        <v>0</v>
      </c>
      <c r="BL136" s="19" t="s">
        <v>309</v>
      </c>
      <c r="BM136" s="226" t="s">
        <v>5673</v>
      </c>
    </row>
    <row r="137" s="2" customFormat="1" ht="16.5" customHeight="1">
      <c r="A137" s="40"/>
      <c r="B137" s="41"/>
      <c r="C137" s="215" t="s">
        <v>417</v>
      </c>
      <c r="D137" s="215" t="s">
        <v>215</v>
      </c>
      <c r="E137" s="216" t="s">
        <v>5674</v>
      </c>
      <c r="F137" s="217" t="s">
        <v>5675</v>
      </c>
      <c r="G137" s="218" t="s">
        <v>288</v>
      </c>
      <c r="H137" s="219">
        <v>0.82099999999999995</v>
      </c>
      <c r="I137" s="220"/>
      <c r="J137" s="221">
        <f>ROUND(I137*H137,2)</f>
        <v>0</v>
      </c>
      <c r="K137" s="217" t="s">
        <v>5230</v>
      </c>
      <c r="L137" s="46"/>
      <c r="M137" s="283" t="s">
        <v>19</v>
      </c>
      <c r="N137" s="284" t="s">
        <v>45</v>
      </c>
      <c r="O137" s="285"/>
      <c r="P137" s="286">
        <f>O137*H137</f>
        <v>0</v>
      </c>
      <c r="Q137" s="286">
        <v>0</v>
      </c>
      <c r="R137" s="286">
        <f>Q137*H137</f>
        <v>0</v>
      </c>
      <c r="S137" s="286">
        <v>0</v>
      </c>
      <c r="T137" s="28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309</v>
      </c>
      <c r="AT137" s="226" t="s">
        <v>215</v>
      </c>
      <c r="AU137" s="226" t="s">
        <v>83</v>
      </c>
      <c r="AY137" s="19" t="s">
        <v>213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81</v>
      </c>
      <c r="BK137" s="227">
        <f>ROUND(I137*H137,2)</f>
        <v>0</v>
      </c>
      <c r="BL137" s="19" t="s">
        <v>309</v>
      </c>
      <c r="BM137" s="226" t="s">
        <v>5676</v>
      </c>
    </row>
    <row r="138" s="2" customFormat="1" ht="6.96" customHeight="1">
      <c r="A138" s="40"/>
      <c r="B138" s="61"/>
      <c r="C138" s="62"/>
      <c r="D138" s="62"/>
      <c r="E138" s="62"/>
      <c r="F138" s="62"/>
      <c r="G138" s="62"/>
      <c r="H138" s="62"/>
      <c r="I138" s="62"/>
      <c r="J138" s="62"/>
      <c r="K138" s="62"/>
      <c r="L138" s="46"/>
      <c r="M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</sheetData>
  <sheetProtection sheet="1" autoFilter="0" formatColumns="0" formatRows="0" objects="1" scenarios="1" spinCount="100000" saltValue="GLdKYmbhWUGO+bRsLxHwc/7uVjzcamaANtXw97fqKbnB9EmCsCxP5AGkq0FmC9KmE6OBhFqMoT2kE456bpy70Q==" hashValue="FXfCe125+USMJsFv9yMENIJA1jP6tAoLFwL7If7azp6sj0vHc1ddUdIzLG2aDEPd1OobddSiLDwVaX1ZyWRs5w==" algorithmName="SHA-512" password="CC35"/>
  <autoFilter ref="C95:K13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a přístavba budovy ZUŠ náměstí Míru, Krnov</v>
      </c>
      <c r="F7" s="145"/>
      <c r="G7" s="145"/>
      <c r="H7" s="145"/>
      <c r="L7" s="22"/>
    </row>
    <row r="8">
      <c r="B8" s="22"/>
      <c r="D8" s="145" t="s">
        <v>154</v>
      </c>
      <c r="L8" s="22"/>
    </row>
    <row r="9" s="1" customFormat="1" ht="16.5" customHeight="1">
      <c r="B9" s="22"/>
      <c r="E9" s="146" t="s">
        <v>155</v>
      </c>
      <c r="F9" s="1"/>
      <c r="G9" s="1"/>
      <c r="H9" s="1"/>
      <c r="L9" s="22"/>
    </row>
    <row r="10" s="1" customFormat="1" ht="12" customHeight="1">
      <c r="B10" s="22"/>
      <c r="D10" s="145" t="s">
        <v>156</v>
      </c>
      <c r="L10" s="22"/>
    </row>
    <row r="11" s="2" customFormat="1" ht="16.5" customHeight="1">
      <c r="A11" s="40"/>
      <c r="B11" s="46"/>
      <c r="C11" s="40"/>
      <c r="D11" s="40"/>
      <c r="E11" s="158" t="s">
        <v>5568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5569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5677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7. 3. 2021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32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36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37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47.25" customHeight="1">
      <c r="A31" s="150"/>
      <c r="B31" s="151"/>
      <c r="C31" s="150"/>
      <c r="D31" s="150"/>
      <c r="E31" s="152" t="s">
        <v>39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40</v>
      </c>
      <c r="E34" s="40"/>
      <c r="F34" s="40"/>
      <c r="G34" s="40"/>
      <c r="H34" s="40"/>
      <c r="I34" s="40"/>
      <c r="J34" s="156">
        <f>ROUND(J96,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42</v>
      </c>
      <c r="G36" s="40"/>
      <c r="H36" s="40"/>
      <c r="I36" s="157" t="s">
        <v>41</v>
      </c>
      <c r="J36" s="157" t="s">
        <v>43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44</v>
      </c>
      <c r="E37" s="145" t="s">
        <v>45</v>
      </c>
      <c r="F37" s="159">
        <f>ROUND((SUM(BE96:BE133)),  2)</f>
        <v>0</v>
      </c>
      <c r="G37" s="40"/>
      <c r="H37" s="40"/>
      <c r="I37" s="160">
        <v>0.20999999999999999</v>
      </c>
      <c r="J37" s="159">
        <f>ROUND(((SUM(BE96:BE133))*I37),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46</v>
      </c>
      <c r="F38" s="159">
        <f>ROUND((SUM(BF96:BF133)),  2)</f>
        <v>0</v>
      </c>
      <c r="G38" s="40"/>
      <c r="H38" s="40"/>
      <c r="I38" s="160">
        <v>0.14999999999999999</v>
      </c>
      <c r="J38" s="159">
        <f>ROUND(((SUM(BF96:BF133))*I38),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ROUND((SUM(BG96:BG133)),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48</v>
      </c>
      <c r="F40" s="159">
        <f>ROUND((SUM(BH96:BH133)),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49</v>
      </c>
      <c r="F41" s="159">
        <f>ROUND((SUM(BI96:BI133)),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50</v>
      </c>
      <c r="E43" s="163"/>
      <c r="F43" s="163"/>
      <c r="G43" s="164" t="s">
        <v>51</v>
      </c>
      <c r="H43" s="165" t="s">
        <v>52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Rekonstrukce a přístavba budovy ZUŠ náměstí Míru, Krnov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155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156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8" t="s">
        <v>5568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5569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VZT2 - Teplovzdušné větrání učebny 01.11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parc.č. 341, 344/1, k.ú.opavské předměstí</v>
      </c>
      <c r="G60" s="42"/>
      <c r="H60" s="42"/>
      <c r="I60" s="34" t="s">
        <v>23</v>
      </c>
      <c r="J60" s="74" t="str">
        <f>IF(J16="","",J16)</f>
        <v>7. 3. 2021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město Krnov</v>
      </c>
      <c r="G62" s="42"/>
      <c r="H62" s="42"/>
      <c r="I62" s="34" t="s">
        <v>31</v>
      </c>
      <c r="J62" s="38" t="str">
        <f>E25</f>
        <v>Ing. Karel Grygera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Ing. Alena Chmelová, Opava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159</v>
      </c>
      <c r="D65" s="174"/>
      <c r="E65" s="174"/>
      <c r="F65" s="174"/>
      <c r="G65" s="174"/>
      <c r="H65" s="174"/>
      <c r="I65" s="174"/>
      <c r="J65" s="175" t="s">
        <v>160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72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161</v>
      </c>
    </row>
    <row r="68" s="9" customFormat="1" ht="24.96" customHeight="1">
      <c r="A68" s="9"/>
      <c r="B68" s="177"/>
      <c r="C68" s="178"/>
      <c r="D68" s="179" t="s">
        <v>162</v>
      </c>
      <c r="E68" s="180"/>
      <c r="F68" s="180"/>
      <c r="G68" s="180"/>
      <c r="H68" s="180"/>
      <c r="I68" s="180"/>
      <c r="J68" s="181">
        <f>J97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169</v>
      </c>
      <c r="E69" s="185"/>
      <c r="F69" s="185"/>
      <c r="G69" s="185"/>
      <c r="H69" s="185"/>
      <c r="I69" s="185"/>
      <c r="J69" s="186">
        <f>J98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172</v>
      </c>
      <c r="E70" s="180"/>
      <c r="F70" s="180"/>
      <c r="G70" s="180"/>
      <c r="H70" s="180"/>
      <c r="I70" s="180"/>
      <c r="J70" s="181">
        <f>J102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175</v>
      </c>
      <c r="E71" s="185"/>
      <c r="F71" s="185"/>
      <c r="G71" s="185"/>
      <c r="H71" s="185"/>
      <c r="I71" s="185"/>
      <c r="J71" s="186">
        <f>J103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5571</v>
      </c>
      <c r="E72" s="185"/>
      <c r="F72" s="185"/>
      <c r="G72" s="185"/>
      <c r="H72" s="185"/>
      <c r="I72" s="185"/>
      <c r="J72" s="186">
        <f>J107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198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Rekonstrukce a přístavba budovy ZUŠ náměstí Míru, Krnov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155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156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288" t="s">
        <v>5568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5569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VZT2 - Teplovzdušné větrání učebny 01.11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>parc.č. 341, 344/1, k.ú.opavské předměstí</v>
      </c>
      <c r="G90" s="42"/>
      <c r="H90" s="42"/>
      <c r="I90" s="34" t="s">
        <v>23</v>
      </c>
      <c r="J90" s="74" t="str">
        <f>IF(J16="","",J16)</f>
        <v>7. 3. 2021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město Krnov</v>
      </c>
      <c r="G92" s="42"/>
      <c r="H92" s="42"/>
      <c r="I92" s="34" t="s">
        <v>31</v>
      </c>
      <c r="J92" s="38" t="str">
        <f>E25</f>
        <v>Ing. Karel Grygera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35</v>
      </c>
      <c r="J93" s="38" t="str">
        <f>E28</f>
        <v>Ing. Alena Chmelová, Opava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199</v>
      </c>
      <c r="D95" s="191" t="s">
        <v>59</v>
      </c>
      <c r="E95" s="191" t="s">
        <v>55</v>
      </c>
      <c r="F95" s="191" t="s">
        <v>56</v>
      </c>
      <c r="G95" s="191" t="s">
        <v>200</v>
      </c>
      <c r="H95" s="191" t="s">
        <v>201</v>
      </c>
      <c r="I95" s="191" t="s">
        <v>202</v>
      </c>
      <c r="J95" s="191" t="s">
        <v>160</v>
      </c>
      <c r="K95" s="192" t="s">
        <v>203</v>
      </c>
      <c r="L95" s="193"/>
      <c r="M95" s="94" t="s">
        <v>19</v>
      </c>
      <c r="N95" s="95" t="s">
        <v>44</v>
      </c>
      <c r="O95" s="95" t="s">
        <v>204</v>
      </c>
      <c r="P95" s="95" t="s">
        <v>205</v>
      </c>
      <c r="Q95" s="95" t="s">
        <v>206</v>
      </c>
      <c r="R95" s="95" t="s">
        <v>207</v>
      </c>
      <c r="S95" s="95" t="s">
        <v>208</v>
      </c>
      <c r="T95" s="96" t="s">
        <v>209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210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P97+P102</f>
        <v>0</v>
      </c>
      <c r="Q96" s="98"/>
      <c r="R96" s="196">
        <f>R97+R102</f>
        <v>0.76855000000000007</v>
      </c>
      <c r="S96" s="98"/>
      <c r="T96" s="197">
        <f>T97+T102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73</v>
      </c>
      <c r="AU96" s="19" t="s">
        <v>161</v>
      </c>
      <c r="BK96" s="198">
        <f>BK97+BK102</f>
        <v>0</v>
      </c>
    </row>
    <row r="97" s="12" customFormat="1" ht="25.92" customHeight="1">
      <c r="A97" s="12"/>
      <c r="B97" s="199"/>
      <c r="C97" s="200"/>
      <c r="D97" s="201" t="s">
        <v>73</v>
      </c>
      <c r="E97" s="202" t="s">
        <v>211</v>
      </c>
      <c r="F97" s="202" t="s">
        <v>212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</f>
        <v>0</v>
      </c>
      <c r="Q97" s="207"/>
      <c r="R97" s="208">
        <f>R98</f>
        <v>0</v>
      </c>
      <c r="S97" s="207"/>
      <c r="T97" s="209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81</v>
      </c>
      <c r="AT97" s="211" t="s">
        <v>73</v>
      </c>
      <c r="AU97" s="211" t="s">
        <v>74</v>
      </c>
      <c r="AY97" s="210" t="s">
        <v>213</v>
      </c>
      <c r="BK97" s="212">
        <f>BK98</f>
        <v>0</v>
      </c>
    </row>
    <row r="98" s="12" customFormat="1" ht="22.8" customHeight="1">
      <c r="A98" s="12"/>
      <c r="B98" s="199"/>
      <c r="C98" s="200"/>
      <c r="D98" s="201" t="s">
        <v>73</v>
      </c>
      <c r="E98" s="213" t="s">
        <v>261</v>
      </c>
      <c r="F98" s="213" t="s">
        <v>1254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SUM(P99:P101)</f>
        <v>0</v>
      </c>
      <c r="Q98" s="207"/>
      <c r="R98" s="208">
        <f>SUM(R99:R101)</f>
        <v>0</v>
      </c>
      <c r="S98" s="207"/>
      <c r="T98" s="209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81</v>
      </c>
      <c r="AT98" s="211" t="s">
        <v>73</v>
      </c>
      <c r="AU98" s="211" t="s">
        <v>81</v>
      </c>
      <c r="AY98" s="210" t="s">
        <v>213</v>
      </c>
      <c r="BK98" s="212">
        <f>SUM(BK99:BK101)</f>
        <v>0</v>
      </c>
    </row>
    <row r="99" s="2" customFormat="1" ht="21.75" customHeight="1">
      <c r="A99" s="40"/>
      <c r="B99" s="41"/>
      <c r="C99" s="215" t="s">
        <v>81</v>
      </c>
      <c r="D99" s="215" t="s">
        <v>215</v>
      </c>
      <c r="E99" s="216" t="s">
        <v>5572</v>
      </c>
      <c r="F99" s="217" t="s">
        <v>5573</v>
      </c>
      <c r="G99" s="218" t="s">
        <v>236</v>
      </c>
      <c r="H99" s="219">
        <v>20</v>
      </c>
      <c r="I99" s="220"/>
      <c r="J99" s="221">
        <f>ROUND(I99*H99,2)</f>
        <v>0</v>
      </c>
      <c r="K99" s="217" t="s">
        <v>4470</v>
      </c>
      <c r="L99" s="46"/>
      <c r="M99" s="222" t="s">
        <v>19</v>
      </c>
      <c r="N99" s="223" t="s">
        <v>45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220</v>
      </c>
      <c r="AT99" s="226" t="s">
        <v>215</v>
      </c>
      <c r="AU99" s="226" t="s">
        <v>83</v>
      </c>
      <c r="AY99" s="19" t="s">
        <v>213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81</v>
      </c>
      <c r="BK99" s="227">
        <f>ROUND(I99*H99,2)</f>
        <v>0</v>
      </c>
      <c r="BL99" s="19" t="s">
        <v>220</v>
      </c>
      <c r="BM99" s="226" t="s">
        <v>5678</v>
      </c>
    </row>
    <row r="100" s="2" customFormat="1" ht="21.75" customHeight="1">
      <c r="A100" s="40"/>
      <c r="B100" s="41"/>
      <c r="C100" s="215" t="s">
        <v>83</v>
      </c>
      <c r="D100" s="215" t="s">
        <v>215</v>
      </c>
      <c r="E100" s="216" t="s">
        <v>5575</v>
      </c>
      <c r="F100" s="217" t="s">
        <v>5576</v>
      </c>
      <c r="G100" s="218" t="s">
        <v>236</v>
      </c>
      <c r="H100" s="219">
        <v>200</v>
      </c>
      <c r="I100" s="220"/>
      <c r="J100" s="221">
        <f>ROUND(I100*H100,2)</f>
        <v>0</v>
      </c>
      <c r="K100" s="217" t="s">
        <v>4470</v>
      </c>
      <c r="L100" s="46"/>
      <c r="M100" s="222" t="s">
        <v>19</v>
      </c>
      <c r="N100" s="223" t="s">
        <v>45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220</v>
      </c>
      <c r="AT100" s="226" t="s">
        <v>215</v>
      </c>
      <c r="AU100" s="226" t="s">
        <v>83</v>
      </c>
      <c r="AY100" s="19" t="s">
        <v>213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81</v>
      </c>
      <c r="BK100" s="227">
        <f>ROUND(I100*H100,2)</f>
        <v>0</v>
      </c>
      <c r="BL100" s="19" t="s">
        <v>220</v>
      </c>
      <c r="BM100" s="226" t="s">
        <v>5679</v>
      </c>
    </row>
    <row r="101" s="2" customFormat="1" ht="21.75" customHeight="1">
      <c r="A101" s="40"/>
      <c r="B101" s="41"/>
      <c r="C101" s="215" t="s">
        <v>106</v>
      </c>
      <c r="D101" s="215" t="s">
        <v>215</v>
      </c>
      <c r="E101" s="216" t="s">
        <v>5578</v>
      </c>
      <c r="F101" s="217" t="s">
        <v>5579</v>
      </c>
      <c r="G101" s="218" t="s">
        <v>236</v>
      </c>
      <c r="H101" s="219">
        <v>20</v>
      </c>
      <c r="I101" s="220"/>
      <c r="J101" s="221">
        <f>ROUND(I101*H101,2)</f>
        <v>0</v>
      </c>
      <c r="K101" s="217" t="s">
        <v>4470</v>
      </c>
      <c r="L101" s="46"/>
      <c r="M101" s="222" t="s">
        <v>19</v>
      </c>
      <c r="N101" s="223" t="s">
        <v>45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220</v>
      </c>
      <c r="AT101" s="226" t="s">
        <v>215</v>
      </c>
      <c r="AU101" s="226" t="s">
        <v>83</v>
      </c>
      <c r="AY101" s="19" t="s">
        <v>213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81</v>
      </c>
      <c r="BK101" s="227">
        <f>ROUND(I101*H101,2)</f>
        <v>0</v>
      </c>
      <c r="BL101" s="19" t="s">
        <v>220</v>
      </c>
      <c r="BM101" s="226" t="s">
        <v>5680</v>
      </c>
    </row>
    <row r="102" s="12" customFormat="1" ht="25.92" customHeight="1">
      <c r="A102" s="12"/>
      <c r="B102" s="199"/>
      <c r="C102" s="200"/>
      <c r="D102" s="201" t="s">
        <v>73</v>
      </c>
      <c r="E102" s="202" t="s">
        <v>1716</v>
      </c>
      <c r="F102" s="202" t="s">
        <v>1717</v>
      </c>
      <c r="G102" s="200"/>
      <c r="H102" s="200"/>
      <c r="I102" s="203"/>
      <c r="J102" s="204">
        <f>BK102</f>
        <v>0</v>
      </c>
      <c r="K102" s="200"/>
      <c r="L102" s="205"/>
      <c r="M102" s="206"/>
      <c r="N102" s="207"/>
      <c r="O102" s="207"/>
      <c r="P102" s="208">
        <f>P103+P107</f>
        <v>0</v>
      </c>
      <c r="Q102" s="207"/>
      <c r="R102" s="208">
        <f>R103+R107</f>
        <v>0.76855000000000007</v>
      </c>
      <c r="S102" s="207"/>
      <c r="T102" s="209">
        <f>T103+T107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83</v>
      </c>
      <c r="AT102" s="211" t="s">
        <v>73</v>
      </c>
      <c r="AU102" s="211" t="s">
        <v>74</v>
      </c>
      <c r="AY102" s="210" t="s">
        <v>213</v>
      </c>
      <c r="BK102" s="212">
        <f>BK103+BK107</f>
        <v>0</v>
      </c>
    </row>
    <row r="103" s="12" customFormat="1" ht="22.8" customHeight="1">
      <c r="A103" s="12"/>
      <c r="B103" s="199"/>
      <c r="C103" s="200"/>
      <c r="D103" s="201" t="s">
        <v>73</v>
      </c>
      <c r="E103" s="213" t="s">
        <v>1836</v>
      </c>
      <c r="F103" s="213" t="s">
        <v>1837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SUM(P104:P106)</f>
        <v>0</v>
      </c>
      <c r="Q103" s="207"/>
      <c r="R103" s="208">
        <f>SUM(R104:R106)</f>
        <v>0.049439999999999998</v>
      </c>
      <c r="S103" s="207"/>
      <c r="T103" s="209">
        <f>SUM(T104:T106)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83</v>
      </c>
      <c r="AT103" s="211" t="s">
        <v>73</v>
      </c>
      <c r="AU103" s="211" t="s">
        <v>81</v>
      </c>
      <c r="AY103" s="210" t="s">
        <v>213</v>
      </c>
      <c r="BK103" s="212">
        <f>SUM(BK104:BK106)</f>
        <v>0</v>
      </c>
    </row>
    <row r="104" s="2" customFormat="1" ht="16.5" customHeight="1">
      <c r="A104" s="40"/>
      <c r="B104" s="41"/>
      <c r="C104" s="215" t="s">
        <v>220</v>
      </c>
      <c r="D104" s="215" t="s">
        <v>215</v>
      </c>
      <c r="E104" s="216" t="s">
        <v>5581</v>
      </c>
      <c r="F104" s="217" t="s">
        <v>5582</v>
      </c>
      <c r="G104" s="218" t="s">
        <v>236</v>
      </c>
      <c r="H104" s="219">
        <v>12</v>
      </c>
      <c r="I104" s="220"/>
      <c r="J104" s="221">
        <f>ROUND(I104*H104,2)</f>
        <v>0</v>
      </c>
      <c r="K104" s="217" t="s">
        <v>5230</v>
      </c>
      <c r="L104" s="46"/>
      <c r="M104" s="222" t="s">
        <v>19</v>
      </c>
      <c r="N104" s="223" t="s">
        <v>45</v>
      </c>
      <c r="O104" s="86"/>
      <c r="P104" s="224">
        <f>O104*H104</f>
        <v>0</v>
      </c>
      <c r="Q104" s="224">
        <v>0.00022000000000000001</v>
      </c>
      <c r="R104" s="224">
        <f>Q104*H104</f>
        <v>0.00264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309</v>
      </c>
      <c r="AT104" s="226" t="s">
        <v>215</v>
      </c>
      <c r="AU104" s="226" t="s">
        <v>83</v>
      </c>
      <c r="AY104" s="19" t="s">
        <v>213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81</v>
      </c>
      <c r="BK104" s="227">
        <f>ROUND(I104*H104,2)</f>
        <v>0</v>
      </c>
      <c r="BL104" s="19" t="s">
        <v>309</v>
      </c>
      <c r="BM104" s="226" t="s">
        <v>5681</v>
      </c>
    </row>
    <row r="105" s="2" customFormat="1" ht="16.5" customHeight="1">
      <c r="A105" s="40"/>
      <c r="B105" s="41"/>
      <c r="C105" s="272" t="s">
        <v>243</v>
      </c>
      <c r="D105" s="272" t="s">
        <v>310</v>
      </c>
      <c r="E105" s="273" t="s">
        <v>5282</v>
      </c>
      <c r="F105" s="274" t="s">
        <v>5283</v>
      </c>
      <c r="G105" s="275" t="s">
        <v>236</v>
      </c>
      <c r="H105" s="276">
        <v>12</v>
      </c>
      <c r="I105" s="277"/>
      <c r="J105" s="278">
        <f>ROUND(I105*H105,2)</f>
        <v>0</v>
      </c>
      <c r="K105" s="274" t="s">
        <v>5230</v>
      </c>
      <c r="L105" s="279"/>
      <c r="M105" s="280" t="s">
        <v>19</v>
      </c>
      <c r="N105" s="281" t="s">
        <v>45</v>
      </c>
      <c r="O105" s="86"/>
      <c r="P105" s="224">
        <f>O105*H105</f>
        <v>0</v>
      </c>
      <c r="Q105" s="224">
        <v>0.0038999999999999998</v>
      </c>
      <c r="R105" s="224">
        <f>Q105*H105</f>
        <v>0.046799999999999994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397</v>
      </c>
      <c r="AT105" s="226" t="s">
        <v>310</v>
      </c>
      <c r="AU105" s="226" t="s">
        <v>83</v>
      </c>
      <c r="AY105" s="19" t="s">
        <v>213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81</v>
      </c>
      <c r="BK105" s="227">
        <f>ROUND(I105*H105,2)</f>
        <v>0</v>
      </c>
      <c r="BL105" s="19" t="s">
        <v>309</v>
      </c>
      <c r="BM105" s="226" t="s">
        <v>5682</v>
      </c>
    </row>
    <row r="106" s="2" customFormat="1" ht="16.5" customHeight="1">
      <c r="A106" s="40"/>
      <c r="B106" s="41"/>
      <c r="C106" s="215" t="s">
        <v>248</v>
      </c>
      <c r="D106" s="215" t="s">
        <v>215</v>
      </c>
      <c r="E106" s="216" t="s">
        <v>5285</v>
      </c>
      <c r="F106" s="217" t="s">
        <v>5286</v>
      </c>
      <c r="G106" s="218" t="s">
        <v>288</v>
      </c>
      <c r="H106" s="219">
        <v>0.049000000000000002</v>
      </c>
      <c r="I106" s="220"/>
      <c r="J106" s="221">
        <f>ROUND(I106*H106,2)</f>
        <v>0</v>
      </c>
      <c r="K106" s="217" t="s">
        <v>5230</v>
      </c>
      <c r="L106" s="46"/>
      <c r="M106" s="222" t="s">
        <v>19</v>
      </c>
      <c r="N106" s="223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309</v>
      </c>
      <c r="AT106" s="226" t="s">
        <v>215</v>
      </c>
      <c r="AU106" s="226" t="s">
        <v>83</v>
      </c>
      <c r="AY106" s="19" t="s">
        <v>213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81</v>
      </c>
      <c r="BK106" s="227">
        <f>ROUND(I106*H106,2)</f>
        <v>0</v>
      </c>
      <c r="BL106" s="19" t="s">
        <v>309</v>
      </c>
      <c r="BM106" s="226" t="s">
        <v>5683</v>
      </c>
    </row>
    <row r="107" s="12" customFormat="1" ht="22.8" customHeight="1">
      <c r="A107" s="12"/>
      <c r="B107" s="199"/>
      <c r="C107" s="200"/>
      <c r="D107" s="201" t="s">
        <v>73</v>
      </c>
      <c r="E107" s="213" t="s">
        <v>5586</v>
      </c>
      <c r="F107" s="213" t="s">
        <v>102</v>
      </c>
      <c r="G107" s="200"/>
      <c r="H107" s="200"/>
      <c r="I107" s="203"/>
      <c r="J107" s="214">
        <f>BK107</f>
        <v>0</v>
      </c>
      <c r="K107" s="200"/>
      <c r="L107" s="205"/>
      <c r="M107" s="206"/>
      <c r="N107" s="207"/>
      <c r="O107" s="207"/>
      <c r="P107" s="208">
        <f>SUM(P108:P133)</f>
        <v>0</v>
      </c>
      <c r="Q107" s="207"/>
      <c r="R107" s="208">
        <f>SUM(R108:R133)</f>
        <v>0.71911000000000003</v>
      </c>
      <c r="S107" s="207"/>
      <c r="T107" s="209">
        <f>SUM(T108:T133)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83</v>
      </c>
      <c r="AT107" s="211" t="s">
        <v>73</v>
      </c>
      <c r="AU107" s="211" t="s">
        <v>81</v>
      </c>
      <c r="AY107" s="210" t="s">
        <v>213</v>
      </c>
      <c r="BK107" s="212">
        <f>SUM(BK108:BK133)</f>
        <v>0</v>
      </c>
    </row>
    <row r="108" s="2" customFormat="1" ht="16.5" customHeight="1">
      <c r="A108" s="40"/>
      <c r="B108" s="41"/>
      <c r="C108" s="215" t="s">
        <v>253</v>
      </c>
      <c r="D108" s="215" t="s">
        <v>215</v>
      </c>
      <c r="E108" s="216" t="s">
        <v>5587</v>
      </c>
      <c r="F108" s="217" t="s">
        <v>5588</v>
      </c>
      <c r="G108" s="218" t="s">
        <v>501</v>
      </c>
      <c r="H108" s="219">
        <v>6</v>
      </c>
      <c r="I108" s="220"/>
      <c r="J108" s="221">
        <f>ROUND(I108*H108,2)</f>
        <v>0</v>
      </c>
      <c r="K108" s="217" t="s">
        <v>5230</v>
      </c>
      <c r="L108" s="46"/>
      <c r="M108" s="222" t="s">
        <v>19</v>
      </c>
      <c r="N108" s="223" t="s">
        <v>45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309</v>
      </c>
      <c r="AT108" s="226" t="s">
        <v>215</v>
      </c>
      <c r="AU108" s="226" t="s">
        <v>83</v>
      </c>
      <c r="AY108" s="19" t="s">
        <v>213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81</v>
      </c>
      <c r="BK108" s="227">
        <f>ROUND(I108*H108,2)</f>
        <v>0</v>
      </c>
      <c r="BL108" s="19" t="s">
        <v>309</v>
      </c>
      <c r="BM108" s="226" t="s">
        <v>5684</v>
      </c>
    </row>
    <row r="109" s="2" customFormat="1" ht="16.5" customHeight="1">
      <c r="A109" s="40"/>
      <c r="B109" s="41"/>
      <c r="C109" s="215" t="s">
        <v>257</v>
      </c>
      <c r="D109" s="215" t="s">
        <v>215</v>
      </c>
      <c r="E109" s="216" t="s">
        <v>5590</v>
      </c>
      <c r="F109" s="217" t="s">
        <v>5685</v>
      </c>
      <c r="G109" s="218" t="s">
        <v>501</v>
      </c>
      <c r="H109" s="219">
        <v>3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45</v>
      </c>
      <c r="O109" s="86"/>
      <c r="P109" s="224">
        <f>O109*H109</f>
        <v>0</v>
      </c>
      <c r="Q109" s="224">
        <v>0.0030000000000000001</v>
      </c>
      <c r="R109" s="224">
        <f>Q109*H109</f>
        <v>0.0090000000000000011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309</v>
      </c>
      <c r="AT109" s="226" t="s">
        <v>215</v>
      </c>
      <c r="AU109" s="226" t="s">
        <v>83</v>
      </c>
      <c r="AY109" s="19" t="s">
        <v>213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81</v>
      </c>
      <c r="BK109" s="227">
        <f>ROUND(I109*H109,2)</f>
        <v>0</v>
      </c>
      <c r="BL109" s="19" t="s">
        <v>309</v>
      </c>
      <c r="BM109" s="226" t="s">
        <v>5686</v>
      </c>
    </row>
    <row r="110" s="2" customFormat="1" ht="16.5" customHeight="1">
      <c r="A110" s="40"/>
      <c r="B110" s="41"/>
      <c r="C110" s="215" t="s">
        <v>261</v>
      </c>
      <c r="D110" s="215" t="s">
        <v>215</v>
      </c>
      <c r="E110" s="216" t="s">
        <v>5593</v>
      </c>
      <c r="F110" s="217" t="s">
        <v>5594</v>
      </c>
      <c r="G110" s="218" t="s">
        <v>501</v>
      </c>
      <c r="H110" s="219">
        <v>3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45</v>
      </c>
      <c r="O110" s="86"/>
      <c r="P110" s="224">
        <f>O110*H110</f>
        <v>0</v>
      </c>
      <c r="Q110" s="224">
        <v>0.0030000000000000001</v>
      </c>
      <c r="R110" s="224">
        <f>Q110*H110</f>
        <v>0.0090000000000000011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309</v>
      </c>
      <c r="AT110" s="226" t="s">
        <v>215</v>
      </c>
      <c r="AU110" s="226" t="s">
        <v>83</v>
      </c>
      <c r="AY110" s="19" t="s">
        <v>213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81</v>
      </c>
      <c r="BK110" s="227">
        <f>ROUND(I110*H110,2)</f>
        <v>0</v>
      </c>
      <c r="BL110" s="19" t="s">
        <v>309</v>
      </c>
      <c r="BM110" s="226" t="s">
        <v>5687</v>
      </c>
    </row>
    <row r="111" s="2" customFormat="1" ht="16.5" customHeight="1">
      <c r="A111" s="40"/>
      <c r="B111" s="41"/>
      <c r="C111" s="215" t="s">
        <v>267</v>
      </c>
      <c r="D111" s="215" t="s">
        <v>215</v>
      </c>
      <c r="E111" s="216" t="s">
        <v>5596</v>
      </c>
      <c r="F111" s="217" t="s">
        <v>5597</v>
      </c>
      <c r="G111" s="218" t="s">
        <v>501</v>
      </c>
      <c r="H111" s="219">
        <v>4</v>
      </c>
      <c r="I111" s="220"/>
      <c r="J111" s="221">
        <f>ROUND(I111*H111,2)</f>
        <v>0</v>
      </c>
      <c r="K111" s="217" t="s">
        <v>5230</v>
      </c>
      <c r="L111" s="46"/>
      <c r="M111" s="222" t="s">
        <v>19</v>
      </c>
      <c r="N111" s="223" t="s">
        <v>45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309</v>
      </c>
      <c r="AT111" s="226" t="s">
        <v>215</v>
      </c>
      <c r="AU111" s="226" t="s">
        <v>83</v>
      </c>
      <c r="AY111" s="19" t="s">
        <v>213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81</v>
      </c>
      <c r="BK111" s="227">
        <f>ROUND(I111*H111,2)</f>
        <v>0</v>
      </c>
      <c r="BL111" s="19" t="s">
        <v>309</v>
      </c>
      <c r="BM111" s="226" t="s">
        <v>5688</v>
      </c>
    </row>
    <row r="112" s="2" customFormat="1" ht="16.5" customHeight="1">
      <c r="A112" s="40"/>
      <c r="B112" s="41"/>
      <c r="C112" s="215" t="s">
        <v>274</v>
      </c>
      <c r="D112" s="215" t="s">
        <v>215</v>
      </c>
      <c r="E112" s="216" t="s">
        <v>5599</v>
      </c>
      <c r="F112" s="217" t="s">
        <v>5600</v>
      </c>
      <c r="G112" s="218" t="s">
        <v>501</v>
      </c>
      <c r="H112" s="219">
        <v>4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45</v>
      </c>
      <c r="O112" s="86"/>
      <c r="P112" s="224">
        <f>O112*H112</f>
        <v>0</v>
      </c>
      <c r="Q112" s="224">
        <v>0.001</v>
      </c>
      <c r="R112" s="224">
        <f>Q112*H112</f>
        <v>0.0040000000000000001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309</v>
      </c>
      <c r="AT112" s="226" t="s">
        <v>215</v>
      </c>
      <c r="AU112" s="226" t="s">
        <v>83</v>
      </c>
      <c r="AY112" s="19" t="s">
        <v>213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81</v>
      </c>
      <c r="BK112" s="227">
        <f>ROUND(I112*H112,2)</f>
        <v>0</v>
      </c>
      <c r="BL112" s="19" t="s">
        <v>309</v>
      </c>
      <c r="BM112" s="226" t="s">
        <v>5689</v>
      </c>
    </row>
    <row r="113" s="2" customFormat="1" ht="16.5" customHeight="1">
      <c r="A113" s="40"/>
      <c r="B113" s="41"/>
      <c r="C113" s="215" t="s">
        <v>279</v>
      </c>
      <c r="D113" s="215" t="s">
        <v>215</v>
      </c>
      <c r="E113" s="216" t="s">
        <v>5614</v>
      </c>
      <c r="F113" s="217" t="s">
        <v>5615</v>
      </c>
      <c r="G113" s="218" t="s">
        <v>338</v>
      </c>
      <c r="H113" s="219">
        <v>1</v>
      </c>
      <c r="I113" s="220"/>
      <c r="J113" s="221">
        <f>ROUND(I113*H113,2)</f>
        <v>0</v>
      </c>
      <c r="K113" s="217" t="s">
        <v>5230</v>
      </c>
      <c r="L113" s="46"/>
      <c r="M113" s="222" t="s">
        <v>19</v>
      </c>
      <c r="N113" s="223" t="s">
        <v>45</v>
      </c>
      <c r="O113" s="86"/>
      <c r="P113" s="224">
        <f>O113*H113</f>
        <v>0</v>
      </c>
      <c r="Q113" s="224">
        <v>0.0060899999999999999</v>
      </c>
      <c r="R113" s="224">
        <f>Q113*H113</f>
        <v>0.0060899999999999999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309</v>
      </c>
      <c r="AT113" s="226" t="s">
        <v>215</v>
      </c>
      <c r="AU113" s="226" t="s">
        <v>83</v>
      </c>
      <c r="AY113" s="19" t="s">
        <v>213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81</v>
      </c>
      <c r="BK113" s="227">
        <f>ROUND(I113*H113,2)</f>
        <v>0</v>
      </c>
      <c r="BL113" s="19" t="s">
        <v>309</v>
      </c>
      <c r="BM113" s="226" t="s">
        <v>5690</v>
      </c>
    </row>
    <row r="114" s="2" customFormat="1" ht="16.5" customHeight="1">
      <c r="A114" s="40"/>
      <c r="B114" s="41"/>
      <c r="C114" s="215" t="s">
        <v>285</v>
      </c>
      <c r="D114" s="215" t="s">
        <v>215</v>
      </c>
      <c r="E114" s="216" t="s">
        <v>5617</v>
      </c>
      <c r="F114" s="217" t="s">
        <v>5618</v>
      </c>
      <c r="G114" s="218" t="s">
        <v>338</v>
      </c>
      <c r="H114" s="219">
        <v>40</v>
      </c>
      <c r="I114" s="220"/>
      <c r="J114" s="221">
        <f>ROUND(I114*H114,2)</f>
        <v>0</v>
      </c>
      <c r="K114" s="217" t="s">
        <v>5230</v>
      </c>
      <c r="L114" s="46"/>
      <c r="M114" s="222" t="s">
        <v>19</v>
      </c>
      <c r="N114" s="223" t="s">
        <v>45</v>
      </c>
      <c r="O114" s="86"/>
      <c r="P114" s="224">
        <f>O114*H114</f>
        <v>0</v>
      </c>
      <c r="Q114" s="224">
        <v>0.0031199999999999999</v>
      </c>
      <c r="R114" s="224">
        <f>Q114*H114</f>
        <v>0.12479999999999999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309</v>
      </c>
      <c r="AT114" s="226" t="s">
        <v>215</v>
      </c>
      <c r="AU114" s="226" t="s">
        <v>83</v>
      </c>
      <c r="AY114" s="19" t="s">
        <v>213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81</v>
      </c>
      <c r="BK114" s="227">
        <f>ROUND(I114*H114,2)</f>
        <v>0</v>
      </c>
      <c r="BL114" s="19" t="s">
        <v>309</v>
      </c>
      <c r="BM114" s="226" t="s">
        <v>5691</v>
      </c>
    </row>
    <row r="115" s="2" customFormat="1" ht="16.5" customHeight="1">
      <c r="A115" s="40"/>
      <c r="B115" s="41"/>
      <c r="C115" s="215" t="s">
        <v>291</v>
      </c>
      <c r="D115" s="215" t="s">
        <v>215</v>
      </c>
      <c r="E115" s="216" t="s">
        <v>5620</v>
      </c>
      <c r="F115" s="217" t="s">
        <v>5621</v>
      </c>
      <c r="G115" s="218" t="s">
        <v>338</v>
      </c>
      <c r="H115" s="219">
        <v>2</v>
      </c>
      <c r="I115" s="220"/>
      <c r="J115" s="221">
        <f>ROUND(I115*H115,2)</f>
        <v>0</v>
      </c>
      <c r="K115" s="217" t="s">
        <v>5230</v>
      </c>
      <c r="L115" s="46"/>
      <c r="M115" s="222" t="s">
        <v>19</v>
      </c>
      <c r="N115" s="223" t="s">
        <v>45</v>
      </c>
      <c r="O115" s="86"/>
      <c r="P115" s="224">
        <f>O115*H115</f>
        <v>0</v>
      </c>
      <c r="Q115" s="224">
        <v>0.0065300000000000002</v>
      </c>
      <c r="R115" s="224">
        <f>Q115*H115</f>
        <v>0.01306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309</v>
      </c>
      <c r="AT115" s="226" t="s">
        <v>215</v>
      </c>
      <c r="AU115" s="226" t="s">
        <v>83</v>
      </c>
      <c r="AY115" s="19" t="s">
        <v>213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81</v>
      </c>
      <c r="BK115" s="227">
        <f>ROUND(I115*H115,2)</f>
        <v>0</v>
      </c>
      <c r="BL115" s="19" t="s">
        <v>309</v>
      </c>
      <c r="BM115" s="226" t="s">
        <v>5692</v>
      </c>
    </row>
    <row r="116" s="2" customFormat="1" ht="16.5" customHeight="1">
      <c r="A116" s="40"/>
      <c r="B116" s="41"/>
      <c r="C116" s="215" t="s">
        <v>8</v>
      </c>
      <c r="D116" s="215" t="s">
        <v>215</v>
      </c>
      <c r="E116" s="216" t="s">
        <v>5623</v>
      </c>
      <c r="F116" s="217" t="s">
        <v>5624</v>
      </c>
      <c r="G116" s="218" t="s">
        <v>501</v>
      </c>
      <c r="H116" s="219">
        <v>1</v>
      </c>
      <c r="I116" s="220"/>
      <c r="J116" s="221">
        <f>ROUND(I116*H116,2)</f>
        <v>0</v>
      </c>
      <c r="K116" s="217" t="s">
        <v>5230</v>
      </c>
      <c r="L116" s="46"/>
      <c r="M116" s="222" t="s">
        <v>19</v>
      </c>
      <c r="N116" s="223" t="s">
        <v>45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309</v>
      </c>
      <c r="AT116" s="226" t="s">
        <v>215</v>
      </c>
      <c r="AU116" s="226" t="s">
        <v>83</v>
      </c>
      <c r="AY116" s="19" t="s">
        <v>213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81</v>
      </c>
      <c r="BK116" s="227">
        <f>ROUND(I116*H116,2)</f>
        <v>0</v>
      </c>
      <c r="BL116" s="19" t="s">
        <v>309</v>
      </c>
      <c r="BM116" s="226" t="s">
        <v>5693</v>
      </c>
    </row>
    <row r="117" s="2" customFormat="1" ht="16.5" customHeight="1">
      <c r="A117" s="40"/>
      <c r="B117" s="41"/>
      <c r="C117" s="215" t="s">
        <v>309</v>
      </c>
      <c r="D117" s="215" t="s">
        <v>215</v>
      </c>
      <c r="E117" s="216" t="s">
        <v>5626</v>
      </c>
      <c r="F117" s="217" t="s">
        <v>5627</v>
      </c>
      <c r="G117" s="218" t="s">
        <v>501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45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309</v>
      </c>
      <c r="AT117" s="226" t="s">
        <v>215</v>
      </c>
      <c r="AU117" s="226" t="s">
        <v>83</v>
      </c>
      <c r="AY117" s="19" t="s">
        <v>213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81</v>
      </c>
      <c r="BK117" s="227">
        <f>ROUND(I117*H117,2)</f>
        <v>0</v>
      </c>
      <c r="BL117" s="19" t="s">
        <v>309</v>
      </c>
      <c r="BM117" s="226" t="s">
        <v>5694</v>
      </c>
    </row>
    <row r="118" s="2" customFormat="1" ht="16.5" customHeight="1">
      <c r="A118" s="40"/>
      <c r="B118" s="41"/>
      <c r="C118" s="215" t="s">
        <v>315</v>
      </c>
      <c r="D118" s="215" t="s">
        <v>215</v>
      </c>
      <c r="E118" s="216" t="s">
        <v>5629</v>
      </c>
      <c r="F118" s="217" t="s">
        <v>5630</v>
      </c>
      <c r="G118" s="218" t="s">
        <v>338</v>
      </c>
      <c r="H118" s="219">
        <v>1</v>
      </c>
      <c r="I118" s="220"/>
      <c r="J118" s="221">
        <f>ROUND(I118*H118,2)</f>
        <v>0</v>
      </c>
      <c r="K118" s="217" t="s">
        <v>5230</v>
      </c>
      <c r="L118" s="46"/>
      <c r="M118" s="222" t="s">
        <v>19</v>
      </c>
      <c r="N118" s="223" t="s">
        <v>45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309</v>
      </c>
      <c r="AT118" s="226" t="s">
        <v>215</v>
      </c>
      <c r="AU118" s="226" t="s">
        <v>83</v>
      </c>
      <c r="AY118" s="19" t="s">
        <v>213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81</v>
      </c>
      <c r="BK118" s="227">
        <f>ROUND(I118*H118,2)</f>
        <v>0</v>
      </c>
      <c r="BL118" s="19" t="s">
        <v>309</v>
      </c>
      <c r="BM118" s="226" t="s">
        <v>5695</v>
      </c>
    </row>
    <row r="119" s="2" customFormat="1" ht="16.5" customHeight="1">
      <c r="A119" s="40"/>
      <c r="B119" s="41"/>
      <c r="C119" s="215" t="s">
        <v>321</v>
      </c>
      <c r="D119" s="215" t="s">
        <v>215</v>
      </c>
      <c r="E119" s="216" t="s">
        <v>5632</v>
      </c>
      <c r="F119" s="217" t="s">
        <v>5633</v>
      </c>
      <c r="G119" s="218" t="s">
        <v>338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45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309</v>
      </c>
      <c r="AT119" s="226" t="s">
        <v>215</v>
      </c>
      <c r="AU119" s="226" t="s">
        <v>83</v>
      </c>
      <c r="AY119" s="19" t="s">
        <v>213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81</v>
      </c>
      <c r="BK119" s="227">
        <f>ROUND(I119*H119,2)</f>
        <v>0</v>
      </c>
      <c r="BL119" s="19" t="s">
        <v>309</v>
      </c>
      <c r="BM119" s="226" t="s">
        <v>5696</v>
      </c>
    </row>
    <row r="120" s="2" customFormat="1" ht="16.5" customHeight="1">
      <c r="A120" s="40"/>
      <c r="B120" s="41"/>
      <c r="C120" s="215" t="s">
        <v>324</v>
      </c>
      <c r="D120" s="215" t="s">
        <v>215</v>
      </c>
      <c r="E120" s="216" t="s">
        <v>5635</v>
      </c>
      <c r="F120" s="217" t="s">
        <v>5636</v>
      </c>
      <c r="G120" s="218" t="s">
        <v>338</v>
      </c>
      <c r="H120" s="219">
        <v>1</v>
      </c>
      <c r="I120" s="220"/>
      <c r="J120" s="221">
        <f>ROUND(I120*H120,2)</f>
        <v>0</v>
      </c>
      <c r="K120" s="217" t="s">
        <v>5230</v>
      </c>
      <c r="L120" s="46"/>
      <c r="M120" s="222" t="s">
        <v>19</v>
      </c>
      <c r="N120" s="223" t="s">
        <v>45</v>
      </c>
      <c r="O120" s="86"/>
      <c r="P120" s="224">
        <f>O120*H120</f>
        <v>0</v>
      </c>
      <c r="Q120" s="224">
        <v>0.00089999999999999998</v>
      </c>
      <c r="R120" s="224">
        <f>Q120*H120</f>
        <v>0.00089999999999999998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309</v>
      </c>
      <c r="AT120" s="226" t="s">
        <v>215</v>
      </c>
      <c r="AU120" s="226" t="s">
        <v>83</v>
      </c>
      <c r="AY120" s="19" t="s">
        <v>213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81</v>
      </c>
      <c r="BK120" s="227">
        <f>ROUND(I120*H120,2)</f>
        <v>0</v>
      </c>
      <c r="BL120" s="19" t="s">
        <v>309</v>
      </c>
      <c r="BM120" s="226" t="s">
        <v>5697</v>
      </c>
    </row>
    <row r="121" s="2" customFormat="1" ht="16.5" customHeight="1">
      <c r="A121" s="40"/>
      <c r="B121" s="41"/>
      <c r="C121" s="215" t="s">
        <v>330</v>
      </c>
      <c r="D121" s="215" t="s">
        <v>215</v>
      </c>
      <c r="E121" s="216" t="s">
        <v>5638</v>
      </c>
      <c r="F121" s="217" t="s">
        <v>5639</v>
      </c>
      <c r="G121" s="218" t="s">
        <v>338</v>
      </c>
      <c r="H121" s="219">
        <v>40</v>
      </c>
      <c r="I121" s="220"/>
      <c r="J121" s="221">
        <f>ROUND(I121*H121,2)</f>
        <v>0</v>
      </c>
      <c r="K121" s="217" t="s">
        <v>5230</v>
      </c>
      <c r="L121" s="46"/>
      <c r="M121" s="222" t="s">
        <v>19</v>
      </c>
      <c r="N121" s="223" t="s">
        <v>45</v>
      </c>
      <c r="O121" s="86"/>
      <c r="P121" s="224">
        <f>O121*H121</f>
        <v>0</v>
      </c>
      <c r="Q121" s="224">
        <v>0.00069999999999999999</v>
      </c>
      <c r="R121" s="224">
        <f>Q121*H121</f>
        <v>0.028000000000000001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309</v>
      </c>
      <c r="AT121" s="226" t="s">
        <v>215</v>
      </c>
      <c r="AU121" s="226" t="s">
        <v>83</v>
      </c>
      <c r="AY121" s="19" t="s">
        <v>213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81</v>
      </c>
      <c r="BK121" s="227">
        <f>ROUND(I121*H121,2)</f>
        <v>0</v>
      </c>
      <c r="BL121" s="19" t="s">
        <v>309</v>
      </c>
      <c r="BM121" s="226" t="s">
        <v>5698</v>
      </c>
    </row>
    <row r="122" s="2" customFormat="1" ht="16.5" customHeight="1">
      <c r="A122" s="40"/>
      <c r="B122" s="41"/>
      <c r="C122" s="215" t="s">
        <v>7</v>
      </c>
      <c r="D122" s="215" t="s">
        <v>215</v>
      </c>
      <c r="E122" s="216" t="s">
        <v>5641</v>
      </c>
      <c r="F122" s="217" t="s">
        <v>5642</v>
      </c>
      <c r="G122" s="218" t="s">
        <v>338</v>
      </c>
      <c r="H122" s="219">
        <v>1</v>
      </c>
      <c r="I122" s="220"/>
      <c r="J122" s="221">
        <f>ROUND(I122*H122,2)</f>
        <v>0</v>
      </c>
      <c r="K122" s="217" t="s">
        <v>5230</v>
      </c>
      <c r="L122" s="46"/>
      <c r="M122" s="222" t="s">
        <v>19</v>
      </c>
      <c r="N122" s="223" t="s">
        <v>45</v>
      </c>
      <c r="O122" s="86"/>
      <c r="P122" s="224">
        <f>O122*H122</f>
        <v>0</v>
      </c>
      <c r="Q122" s="224">
        <v>0.00083000000000000001</v>
      </c>
      <c r="R122" s="224">
        <f>Q122*H122</f>
        <v>0.00083000000000000001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309</v>
      </c>
      <c r="AT122" s="226" t="s">
        <v>215</v>
      </c>
      <c r="AU122" s="226" t="s">
        <v>83</v>
      </c>
      <c r="AY122" s="19" t="s">
        <v>213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81</v>
      </c>
      <c r="BK122" s="227">
        <f>ROUND(I122*H122,2)</f>
        <v>0</v>
      </c>
      <c r="BL122" s="19" t="s">
        <v>309</v>
      </c>
      <c r="BM122" s="226" t="s">
        <v>5699</v>
      </c>
    </row>
    <row r="123" s="2" customFormat="1" ht="16.5" customHeight="1">
      <c r="A123" s="40"/>
      <c r="B123" s="41"/>
      <c r="C123" s="215" t="s">
        <v>342</v>
      </c>
      <c r="D123" s="215" t="s">
        <v>215</v>
      </c>
      <c r="E123" s="216" t="s">
        <v>5644</v>
      </c>
      <c r="F123" s="217" t="s">
        <v>5645</v>
      </c>
      <c r="G123" s="218" t="s">
        <v>236</v>
      </c>
      <c r="H123" s="219">
        <v>7.5</v>
      </c>
      <c r="I123" s="220"/>
      <c r="J123" s="221">
        <f>ROUND(I123*H123,2)</f>
        <v>0</v>
      </c>
      <c r="K123" s="217" t="s">
        <v>5230</v>
      </c>
      <c r="L123" s="46"/>
      <c r="M123" s="222" t="s">
        <v>19</v>
      </c>
      <c r="N123" s="223" t="s">
        <v>45</v>
      </c>
      <c r="O123" s="86"/>
      <c r="P123" s="224">
        <f>O123*H123</f>
        <v>0</v>
      </c>
      <c r="Q123" s="224">
        <v>0.01602</v>
      </c>
      <c r="R123" s="224">
        <f>Q123*H123</f>
        <v>0.12014999999999999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309</v>
      </c>
      <c r="AT123" s="226" t="s">
        <v>215</v>
      </c>
      <c r="AU123" s="226" t="s">
        <v>83</v>
      </c>
      <c r="AY123" s="19" t="s">
        <v>213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81</v>
      </c>
      <c r="BK123" s="227">
        <f>ROUND(I123*H123,2)</f>
        <v>0</v>
      </c>
      <c r="BL123" s="19" t="s">
        <v>309</v>
      </c>
      <c r="BM123" s="226" t="s">
        <v>5700</v>
      </c>
    </row>
    <row r="124" s="2" customFormat="1" ht="16.5" customHeight="1">
      <c r="A124" s="40"/>
      <c r="B124" s="41"/>
      <c r="C124" s="215" t="s">
        <v>347</v>
      </c>
      <c r="D124" s="215" t="s">
        <v>215</v>
      </c>
      <c r="E124" s="216" t="s">
        <v>5647</v>
      </c>
      <c r="F124" s="217" t="s">
        <v>5648</v>
      </c>
      <c r="G124" s="218" t="s">
        <v>501</v>
      </c>
      <c r="H124" s="219">
        <v>4</v>
      </c>
      <c r="I124" s="220"/>
      <c r="J124" s="221">
        <f>ROUND(I124*H124,2)</f>
        <v>0</v>
      </c>
      <c r="K124" s="217" t="s">
        <v>5230</v>
      </c>
      <c r="L124" s="46"/>
      <c r="M124" s="222" t="s">
        <v>19</v>
      </c>
      <c r="N124" s="223" t="s">
        <v>45</v>
      </c>
      <c r="O124" s="86"/>
      <c r="P124" s="224">
        <f>O124*H124</f>
        <v>0</v>
      </c>
      <c r="Q124" s="224">
        <v>0.00081999999999999998</v>
      </c>
      <c r="R124" s="224">
        <f>Q124*H124</f>
        <v>0.0032799999999999999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309</v>
      </c>
      <c r="AT124" s="226" t="s">
        <v>215</v>
      </c>
      <c r="AU124" s="226" t="s">
        <v>83</v>
      </c>
      <c r="AY124" s="19" t="s">
        <v>213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81</v>
      </c>
      <c r="BK124" s="227">
        <f>ROUND(I124*H124,2)</f>
        <v>0</v>
      </c>
      <c r="BL124" s="19" t="s">
        <v>309</v>
      </c>
      <c r="BM124" s="226" t="s">
        <v>5701</v>
      </c>
    </row>
    <row r="125" s="2" customFormat="1" ht="16.5" customHeight="1">
      <c r="A125" s="40"/>
      <c r="B125" s="41"/>
      <c r="C125" s="215" t="s">
        <v>352</v>
      </c>
      <c r="D125" s="215" t="s">
        <v>215</v>
      </c>
      <c r="E125" s="216" t="s">
        <v>5650</v>
      </c>
      <c r="F125" s="217" t="s">
        <v>5651</v>
      </c>
      <c r="G125" s="218" t="s">
        <v>501</v>
      </c>
      <c r="H125" s="219">
        <v>1</v>
      </c>
      <c r="I125" s="220"/>
      <c r="J125" s="221">
        <f>ROUND(I125*H125,2)</f>
        <v>0</v>
      </c>
      <c r="K125" s="217" t="s">
        <v>5230</v>
      </c>
      <c r="L125" s="46"/>
      <c r="M125" s="222" t="s">
        <v>19</v>
      </c>
      <c r="N125" s="223" t="s">
        <v>45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309</v>
      </c>
      <c r="AT125" s="226" t="s">
        <v>215</v>
      </c>
      <c r="AU125" s="226" t="s">
        <v>83</v>
      </c>
      <c r="AY125" s="19" t="s">
        <v>213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81</v>
      </c>
      <c r="BK125" s="227">
        <f>ROUND(I125*H125,2)</f>
        <v>0</v>
      </c>
      <c r="BL125" s="19" t="s">
        <v>309</v>
      </c>
      <c r="BM125" s="226" t="s">
        <v>5702</v>
      </c>
    </row>
    <row r="126" s="2" customFormat="1">
      <c r="A126" s="40"/>
      <c r="B126" s="41"/>
      <c r="C126" s="215" t="s">
        <v>359</v>
      </c>
      <c r="D126" s="215" t="s">
        <v>215</v>
      </c>
      <c r="E126" s="216" t="s">
        <v>5653</v>
      </c>
      <c r="F126" s="217" t="s">
        <v>5654</v>
      </c>
      <c r="G126" s="218" t="s">
        <v>501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45</v>
      </c>
      <c r="O126" s="86"/>
      <c r="P126" s="224">
        <f>O126*H126</f>
        <v>0</v>
      </c>
      <c r="Q126" s="224">
        <v>0.10000000000000001</v>
      </c>
      <c r="R126" s="224">
        <f>Q126*H126</f>
        <v>0.10000000000000001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309</v>
      </c>
      <c r="AT126" s="226" t="s">
        <v>215</v>
      </c>
      <c r="AU126" s="226" t="s">
        <v>83</v>
      </c>
      <c r="AY126" s="19" t="s">
        <v>213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81</v>
      </c>
      <c r="BK126" s="227">
        <f>ROUND(I126*H126,2)</f>
        <v>0</v>
      </c>
      <c r="BL126" s="19" t="s">
        <v>309</v>
      </c>
      <c r="BM126" s="226" t="s">
        <v>5703</v>
      </c>
    </row>
    <row r="127" s="2" customFormat="1" ht="16.5" customHeight="1">
      <c r="A127" s="40"/>
      <c r="B127" s="41"/>
      <c r="C127" s="215" t="s">
        <v>364</v>
      </c>
      <c r="D127" s="215" t="s">
        <v>215</v>
      </c>
      <c r="E127" s="216" t="s">
        <v>5656</v>
      </c>
      <c r="F127" s="217" t="s">
        <v>5663</v>
      </c>
      <c r="G127" s="218" t="s">
        <v>501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45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309</v>
      </c>
      <c r="AT127" s="226" t="s">
        <v>215</v>
      </c>
      <c r="AU127" s="226" t="s">
        <v>83</v>
      </c>
      <c r="AY127" s="19" t="s">
        <v>213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81</v>
      </c>
      <c r="BK127" s="227">
        <f>ROUND(I127*H127,2)</f>
        <v>0</v>
      </c>
      <c r="BL127" s="19" t="s">
        <v>309</v>
      </c>
      <c r="BM127" s="226" t="s">
        <v>5704</v>
      </c>
    </row>
    <row r="128" s="2" customFormat="1" ht="16.5" customHeight="1">
      <c r="A128" s="40"/>
      <c r="B128" s="41"/>
      <c r="C128" s="215" t="s">
        <v>369</v>
      </c>
      <c r="D128" s="215" t="s">
        <v>215</v>
      </c>
      <c r="E128" s="216" t="s">
        <v>5662</v>
      </c>
      <c r="F128" s="217" t="s">
        <v>5657</v>
      </c>
      <c r="G128" s="218" t="s">
        <v>501</v>
      </c>
      <c r="H128" s="219">
        <v>1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45</v>
      </c>
      <c r="O128" s="86"/>
      <c r="P128" s="224">
        <f>O128*H128</f>
        <v>0</v>
      </c>
      <c r="Q128" s="224">
        <v>0.10000000000000001</v>
      </c>
      <c r="R128" s="224">
        <f>Q128*H128</f>
        <v>0.10000000000000001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309</v>
      </c>
      <c r="AT128" s="226" t="s">
        <v>215</v>
      </c>
      <c r="AU128" s="226" t="s">
        <v>83</v>
      </c>
      <c r="AY128" s="19" t="s">
        <v>213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81</v>
      </c>
      <c r="BK128" s="227">
        <f>ROUND(I128*H128,2)</f>
        <v>0</v>
      </c>
      <c r="BL128" s="19" t="s">
        <v>309</v>
      </c>
      <c r="BM128" s="226" t="s">
        <v>5705</v>
      </c>
    </row>
    <row r="129" s="2" customFormat="1" ht="16.5" customHeight="1">
      <c r="A129" s="40"/>
      <c r="B129" s="41"/>
      <c r="C129" s="215" t="s">
        <v>377</v>
      </c>
      <c r="D129" s="215" t="s">
        <v>215</v>
      </c>
      <c r="E129" s="216" t="s">
        <v>5659</v>
      </c>
      <c r="F129" s="217" t="s">
        <v>5660</v>
      </c>
      <c r="G129" s="218" t="s">
        <v>501</v>
      </c>
      <c r="H129" s="219">
        <v>1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45</v>
      </c>
      <c r="O129" s="86"/>
      <c r="P129" s="224">
        <f>O129*H129</f>
        <v>0</v>
      </c>
      <c r="Q129" s="224">
        <v>0.10000000000000001</v>
      </c>
      <c r="R129" s="224">
        <f>Q129*H129</f>
        <v>0.10000000000000001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309</v>
      </c>
      <c r="AT129" s="226" t="s">
        <v>215</v>
      </c>
      <c r="AU129" s="226" t="s">
        <v>83</v>
      </c>
      <c r="AY129" s="19" t="s">
        <v>213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81</v>
      </c>
      <c r="BK129" s="227">
        <f>ROUND(I129*H129,2)</f>
        <v>0</v>
      </c>
      <c r="BL129" s="19" t="s">
        <v>309</v>
      </c>
      <c r="BM129" s="226" t="s">
        <v>5706</v>
      </c>
    </row>
    <row r="130" s="2" customFormat="1" ht="16.5" customHeight="1">
      <c r="A130" s="40"/>
      <c r="B130" s="41"/>
      <c r="C130" s="215" t="s">
        <v>381</v>
      </c>
      <c r="D130" s="215" t="s">
        <v>215</v>
      </c>
      <c r="E130" s="216" t="s">
        <v>5665</v>
      </c>
      <c r="F130" s="217" t="s">
        <v>5707</v>
      </c>
      <c r="G130" s="218" t="s">
        <v>501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45</v>
      </c>
      <c r="O130" s="86"/>
      <c r="P130" s="224">
        <f>O130*H130</f>
        <v>0</v>
      </c>
      <c r="Q130" s="224">
        <v>0.10000000000000001</v>
      </c>
      <c r="R130" s="224">
        <f>Q130*H130</f>
        <v>0.10000000000000001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309</v>
      </c>
      <c r="AT130" s="226" t="s">
        <v>215</v>
      </c>
      <c r="AU130" s="226" t="s">
        <v>83</v>
      </c>
      <c r="AY130" s="19" t="s">
        <v>213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81</v>
      </c>
      <c r="BK130" s="227">
        <f>ROUND(I130*H130,2)</f>
        <v>0</v>
      </c>
      <c r="BL130" s="19" t="s">
        <v>309</v>
      </c>
      <c r="BM130" s="226" t="s">
        <v>5708</v>
      </c>
    </row>
    <row r="131" s="2" customFormat="1" ht="16.5" customHeight="1">
      <c r="A131" s="40"/>
      <c r="B131" s="41"/>
      <c r="C131" s="215" t="s">
        <v>387</v>
      </c>
      <c r="D131" s="215" t="s">
        <v>215</v>
      </c>
      <c r="E131" s="216" t="s">
        <v>5668</v>
      </c>
      <c r="F131" s="217" t="s">
        <v>5669</v>
      </c>
      <c r="G131" s="218" t="s">
        <v>501</v>
      </c>
      <c r="H131" s="219">
        <v>6</v>
      </c>
      <c r="I131" s="220"/>
      <c r="J131" s="221">
        <f>ROUND(I131*H131,2)</f>
        <v>0</v>
      </c>
      <c r="K131" s="217" t="s">
        <v>5230</v>
      </c>
      <c r="L131" s="46"/>
      <c r="M131" s="222" t="s">
        <v>19</v>
      </c>
      <c r="N131" s="223" t="s">
        <v>45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309</v>
      </c>
      <c r="AT131" s="226" t="s">
        <v>215</v>
      </c>
      <c r="AU131" s="226" t="s">
        <v>83</v>
      </c>
      <c r="AY131" s="19" t="s">
        <v>213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81</v>
      </c>
      <c r="BK131" s="227">
        <f>ROUND(I131*H131,2)</f>
        <v>0</v>
      </c>
      <c r="BL131" s="19" t="s">
        <v>309</v>
      </c>
      <c r="BM131" s="226" t="s">
        <v>5709</v>
      </c>
    </row>
    <row r="132" s="2" customFormat="1" ht="16.5" customHeight="1">
      <c r="A132" s="40"/>
      <c r="B132" s="41"/>
      <c r="C132" s="215" t="s">
        <v>393</v>
      </c>
      <c r="D132" s="215" t="s">
        <v>215</v>
      </c>
      <c r="E132" s="216" t="s">
        <v>5671</v>
      </c>
      <c r="F132" s="217" t="s">
        <v>5672</v>
      </c>
      <c r="G132" s="218" t="s">
        <v>501</v>
      </c>
      <c r="H132" s="219">
        <v>1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45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309</v>
      </c>
      <c r="AT132" s="226" t="s">
        <v>215</v>
      </c>
      <c r="AU132" s="226" t="s">
        <v>83</v>
      </c>
      <c r="AY132" s="19" t="s">
        <v>213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81</v>
      </c>
      <c r="BK132" s="227">
        <f>ROUND(I132*H132,2)</f>
        <v>0</v>
      </c>
      <c r="BL132" s="19" t="s">
        <v>309</v>
      </c>
      <c r="BM132" s="226" t="s">
        <v>5710</v>
      </c>
    </row>
    <row r="133" s="2" customFormat="1" ht="16.5" customHeight="1">
      <c r="A133" s="40"/>
      <c r="B133" s="41"/>
      <c r="C133" s="215" t="s">
        <v>397</v>
      </c>
      <c r="D133" s="215" t="s">
        <v>215</v>
      </c>
      <c r="E133" s="216" t="s">
        <v>5674</v>
      </c>
      <c r="F133" s="217" t="s">
        <v>5675</v>
      </c>
      <c r="G133" s="218" t="s">
        <v>288</v>
      </c>
      <c r="H133" s="219">
        <v>0.71899999999999997</v>
      </c>
      <c r="I133" s="220"/>
      <c r="J133" s="221">
        <f>ROUND(I133*H133,2)</f>
        <v>0</v>
      </c>
      <c r="K133" s="217" t="s">
        <v>5230</v>
      </c>
      <c r="L133" s="46"/>
      <c r="M133" s="283" t="s">
        <v>19</v>
      </c>
      <c r="N133" s="284" t="s">
        <v>45</v>
      </c>
      <c r="O133" s="285"/>
      <c r="P133" s="286">
        <f>O133*H133</f>
        <v>0</v>
      </c>
      <c r="Q133" s="286">
        <v>0</v>
      </c>
      <c r="R133" s="286">
        <f>Q133*H133</f>
        <v>0</v>
      </c>
      <c r="S133" s="286">
        <v>0</v>
      </c>
      <c r="T133" s="28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309</v>
      </c>
      <c r="AT133" s="226" t="s">
        <v>215</v>
      </c>
      <c r="AU133" s="226" t="s">
        <v>83</v>
      </c>
      <c r="AY133" s="19" t="s">
        <v>213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81</v>
      </c>
      <c r="BK133" s="227">
        <f>ROUND(I133*H133,2)</f>
        <v>0</v>
      </c>
      <c r="BL133" s="19" t="s">
        <v>309</v>
      </c>
      <c r="BM133" s="226" t="s">
        <v>5711</v>
      </c>
    </row>
    <row r="134" s="2" customFormat="1" ht="6.96" customHeight="1">
      <c r="A134" s="40"/>
      <c r="B134" s="61"/>
      <c r="C134" s="62"/>
      <c r="D134" s="62"/>
      <c r="E134" s="62"/>
      <c r="F134" s="62"/>
      <c r="G134" s="62"/>
      <c r="H134" s="62"/>
      <c r="I134" s="62"/>
      <c r="J134" s="62"/>
      <c r="K134" s="62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qCbKynkQH5E6YAcKSrhTyQemKVR67NxB4bdqjXSeEcci5lsaRMwRlsKjDmsBvNTWmQGwVXxCFQeqCNI51zdsMQ==" hashValue="pkDnbEcyUoehSEdrquOlHProKi9gqvO6eWMnDAs/fRj3LO3FBDuT+VAikbx3HdkT7lLPC4GD9Hl7dAyE5m50oQ==" algorithmName="SHA-512" password="CC35"/>
  <autoFilter ref="C95:K13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a přístavba budovy ZUŠ náměstí Míru, Krnov</v>
      </c>
      <c r="F7" s="145"/>
      <c r="G7" s="145"/>
      <c r="H7" s="145"/>
      <c r="L7" s="22"/>
    </row>
    <row r="8">
      <c r="B8" s="22"/>
      <c r="D8" s="145" t="s">
        <v>154</v>
      </c>
      <c r="L8" s="22"/>
    </row>
    <row r="9" s="1" customFormat="1" ht="16.5" customHeight="1">
      <c r="B9" s="22"/>
      <c r="E9" s="146" t="s">
        <v>155</v>
      </c>
      <c r="F9" s="1"/>
      <c r="G9" s="1"/>
      <c r="H9" s="1"/>
      <c r="L9" s="22"/>
    </row>
    <row r="10" s="1" customFormat="1" ht="12" customHeight="1">
      <c r="B10" s="22"/>
      <c r="D10" s="145" t="s">
        <v>156</v>
      </c>
      <c r="L10" s="22"/>
    </row>
    <row r="11" s="2" customFormat="1" ht="16.5" customHeight="1">
      <c r="A11" s="40"/>
      <c r="B11" s="46"/>
      <c r="C11" s="40"/>
      <c r="D11" s="40"/>
      <c r="E11" s="158" t="s">
        <v>5568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5569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5712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7. 3. 2021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32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36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37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47.25" customHeight="1">
      <c r="A31" s="150"/>
      <c r="B31" s="151"/>
      <c r="C31" s="150"/>
      <c r="D31" s="150"/>
      <c r="E31" s="152" t="s">
        <v>39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40</v>
      </c>
      <c r="E34" s="40"/>
      <c r="F34" s="40"/>
      <c r="G34" s="40"/>
      <c r="H34" s="40"/>
      <c r="I34" s="40"/>
      <c r="J34" s="156">
        <f>ROUND(J99,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42</v>
      </c>
      <c r="G36" s="40"/>
      <c r="H36" s="40"/>
      <c r="I36" s="157" t="s">
        <v>41</v>
      </c>
      <c r="J36" s="157" t="s">
        <v>43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44</v>
      </c>
      <c r="E37" s="145" t="s">
        <v>45</v>
      </c>
      <c r="F37" s="159">
        <f>ROUND((SUM(BE99:BE145)),  2)</f>
        <v>0</v>
      </c>
      <c r="G37" s="40"/>
      <c r="H37" s="40"/>
      <c r="I37" s="160">
        <v>0.20999999999999999</v>
      </c>
      <c r="J37" s="159">
        <f>ROUND(((SUM(BE99:BE145))*I37),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46</v>
      </c>
      <c r="F38" s="159">
        <f>ROUND((SUM(BF99:BF145)),  2)</f>
        <v>0</v>
      </c>
      <c r="G38" s="40"/>
      <c r="H38" s="40"/>
      <c r="I38" s="160">
        <v>0.14999999999999999</v>
      </c>
      <c r="J38" s="159">
        <f>ROUND(((SUM(BF99:BF145))*I38),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ROUND((SUM(BG99:BG145)),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48</v>
      </c>
      <c r="F40" s="159">
        <f>ROUND((SUM(BH99:BH145)),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49</v>
      </c>
      <c r="F41" s="159">
        <f>ROUND((SUM(BI99:BI145)),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50</v>
      </c>
      <c r="E43" s="163"/>
      <c r="F43" s="163"/>
      <c r="G43" s="164" t="s">
        <v>51</v>
      </c>
      <c r="H43" s="165" t="s">
        <v>52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Rekonstrukce a přístavba budovy ZUŠ náměstí Míru, Krnov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155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156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8" t="s">
        <v>5568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5569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VZT4 - Klimatizace učeben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parc.č. 341, 344/1, k.ú.opavské předměstí</v>
      </c>
      <c r="G60" s="42"/>
      <c r="H60" s="42"/>
      <c r="I60" s="34" t="s">
        <v>23</v>
      </c>
      <c r="J60" s="74" t="str">
        <f>IF(J16="","",J16)</f>
        <v>7. 3. 2021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město Krnov</v>
      </c>
      <c r="G62" s="42"/>
      <c r="H62" s="42"/>
      <c r="I62" s="34" t="s">
        <v>31</v>
      </c>
      <c r="J62" s="38" t="str">
        <f>E25</f>
        <v>Ing. Karel Grygera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Ing. Alena Chmelová, Opava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159</v>
      </c>
      <c r="D65" s="174"/>
      <c r="E65" s="174"/>
      <c r="F65" s="174"/>
      <c r="G65" s="174"/>
      <c r="H65" s="174"/>
      <c r="I65" s="174"/>
      <c r="J65" s="175" t="s">
        <v>160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72</v>
      </c>
      <c r="D67" s="42"/>
      <c r="E67" s="42"/>
      <c r="F67" s="42"/>
      <c r="G67" s="42"/>
      <c r="H67" s="42"/>
      <c r="I67" s="42"/>
      <c r="J67" s="104">
        <f>J99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161</v>
      </c>
    </row>
    <row r="68" s="9" customFormat="1" ht="24.96" customHeight="1">
      <c r="A68" s="9"/>
      <c r="B68" s="177"/>
      <c r="C68" s="178"/>
      <c r="D68" s="179" t="s">
        <v>162</v>
      </c>
      <c r="E68" s="180"/>
      <c r="F68" s="180"/>
      <c r="G68" s="180"/>
      <c r="H68" s="180"/>
      <c r="I68" s="180"/>
      <c r="J68" s="181">
        <f>J100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165</v>
      </c>
      <c r="E69" s="185"/>
      <c r="F69" s="185"/>
      <c r="G69" s="185"/>
      <c r="H69" s="185"/>
      <c r="I69" s="185"/>
      <c r="J69" s="186">
        <f>J101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167</v>
      </c>
      <c r="E70" s="185"/>
      <c r="F70" s="185"/>
      <c r="G70" s="185"/>
      <c r="H70" s="185"/>
      <c r="I70" s="185"/>
      <c r="J70" s="186">
        <f>J103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169</v>
      </c>
      <c r="E71" s="185"/>
      <c r="F71" s="185"/>
      <c r="G71" s="185"/>
      <c r="H71" s="185"/>
      <c r="I71" s="185"/>
      <c r="J71" s="186">
        <f>J105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170</v>
      </c>
      <c r="E72" s="185"/>
      <c r="F72" s="185"/>
      <c r="G72" s="185"/>
      <c r="H72" s="185"/>
      <c r="I72" s="185"/>
      <c r="J72" s="186">
        <f>J114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171</v>
      </c>
      <c r="E73" s="185"/>
      <c r="F73" s="185"/>
      <c r="G73" s="185"/>
      <c r="H73" s="185"/>
      <c r="I73" s="185"/>
      <c r="J73" s="186">
        <f>J120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7"/>
      <c r="C74" s="178"/>
      <c r="D74" s="179" t="s">
        <v>172</v>
      </c>
      <c r="E74" s="180"/>
      <c r="F74" s="180"/>
      <c r="G74" s="180"/>
      <c r="H74" s="180"/>
      <c r="I74" s="180"/>
      <c r="J74" s="181">
        <f>J122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3"/>
      <c r="C75" s="127"/>
      <c r="D75" s="184" t="s">
        <v>5571</v>
      </c>
      <c r="E75" s="185"/>
      <c r="F75" s="185"/>
      <c r="G75" s="185"/>
      <c r="H75" s="185"/>
      <c r="I75" s="185"/>
      <c r="J75" s="186">
        <f>J123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198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Rekonstrukce a přístavba budovy ZUŠ náměstí Míru, Krnov</v>
      </c>
      <c r="F85" s="34"/>
      <c r="G85" s="34"/>
      <c r="H85" s="34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2" t="s">
        <v>155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156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288" t="s">
        <v>5568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5569</v>
      </c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VZT4 - Klimatizace učeben</v>
      </c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>parc.č. 341, 344/1, k.ú.opavské předměstí</v>
      </c>
      <c r="G93" s="42"/>
      <c r="H93" s="42"/>
      <c r="I93" s="34" t="s">
        <v>23</v>
      </c>
      <c r="J93" s="74" t="str">
        <f>IF(J16="","",J16)</f>
        <v>7. 3. 2021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E19</f>
        <v>město Krnov</v>
      </c>
      <c r="G95" s="42"/>
      <c r="H95" s="42"/>
      <c r="I95" s="34" t="s">
        <v>31</v>
      </c>
      <c r="J95" s="38" t="str">
        <f>E25</f>
        <v>Ing. Karel Grygera</v>
      </c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29</v>
      </c>
      <c r="D96" s="42"/>
      <c r="E96" s="42"/>
      <c r="F96" s="29" t="str">
        <f>IF(E22="","",E22)</f>
        <v>Vyplň údaj</v>
      </c>
      <c r="G96" s="42"/>
      <c r="H96" s="42"/>
      <c r="I96" s="34" t="s">
        <v>35</v>
      </c>
      <c r="J96" s="38" t="str">
        <f>E28</f>
        <v>Ing. Alena Chmelová, Opava</v>
      </c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8"/>
      <c r="B98" s="189"/>
      <c r="C98" s="190" t="s">
        <v>199</v>
      </c>
      <c r="D98" s="191" t="s">
        <v>59</v>
      </c>
      <c r="E98" s="191" t="s">
        <v>55</v>
      </c>
      <c r="F98" s="191" t="s">
        <v>56</v>
      </c>
      <c r="G98" s="191" t="s">
        <v>200</v>
      </c>
      <c r="H98" s="191" t="s">
        <v>201</v>
      </c>
      <c r="I98" s="191" t="s">
        <v>202</v>
      </c>
      <c r="J98" s="191" t="s">
        <v>160</v>
      </c>
      <c r="K98" s="192" t="s">
        <v>203</v>
      </c>
      <c r="L98" s="193"/>
      <c r="M98" s="94" t="s">
        <v>19</v>
      </c>
      <c r="N98" s="95" t="s">
        <v>44</v>
      </c>
      <c r="O98" s="95" t="s">
        <v>204</v>
      </c>
      <c r="P98" s="95" t="s">
        <v>205</v>
      </c>
      <c r="Q98" s="95" t="s">
        <v>206</v>
      </c>
      <c r="R98" s="95" t="s">
        <v>207</v>
      </c>
      <c r="S98" s="95" t="s">
        <v>208</v>
      </c>
      <c r="T98" s="96" t="s">
        <v>209</v>
      </c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</row>
    <row r="99" s="2" customFormat="1" ht="22.8" customHeight="1">
      <c r="A99" s="40"/>
      <c r="B99" s="41"/>
      <c r="C99" s="101" t="s">
        <v>210</v>
      </c>
      <c r="D99" s="42"/>
      <c r="E99" s="42"/>
      <c r="F99" s="42"/>
      <c r="G99" s="42"/>
      <c r="H99" s="42"/>
      <c r="I99" s="42"/>
      <c r="J99" s="194">
        <f>BK99</f>
        <v>0</v>
      </c>
      <c r="K99" s="42"/>
      <c r="L99" s="46"/>
      <c r="M99" s="97"/>
      <c r="N99" s="195"/>
      <c r="O99" s="98"/>
      <c r="P99" s="196">
        <f>P100+P122</f>
        <v>0</v>
      </c>
      <c r="Q99" s="98"/>
      <c r="R99" s="196">
        <f>R100+R122</f>
        <v>6.6677499999999998</v>
      </c>
      <c r="S99" s="98"/>
      <c r="T99" s="197">
        <f>T100+T122</f>
        <v>2.8999999999999999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73</v>
      </c>
      <c r="AU99" s="19" t="s">
        <v>161</v>
      </c>
      <c r="BK99" s="198">
        <f>BK100+BK122</f>
        <v>0</v>
      </c>
    </row>
    <row r="100" s="12" customFormat="1" ht="25.92" customHeight="1">
      <c r="A100" s="12"/>
      <c r="B100" s="199"/>
      <c r="C100" s="200"/>
      <c r="D100" s="201" t="s">
        <v>73</v>
      </c>
      <c r="E100" s="202" t="s">
        <v>211</v>
      </c>
      <c r="F100" s="202" t="s">
        <v>212</v>
      </c>
      <c r="G100" s="200"/>
      <c r="H100" s="200"/>
      <c r="I100" s="203"/>
      <c r="J100" s="204">
        <f>BK100</f>
        <v>0</v>
      </c>
      <c r="K100" s="200"/>
      <c r="L100" s="205"/>
      <c r="M100" s="206"/>
      <c r="N100" s="207"/>
      <c r="O100" s="207"/>
      <c r="P100" s="208">
        <f>P101+P103+P105+P114+P120</f>
        <v>0</v>
      </c>
      <c r="Q100" s="207"/>
      <c r="R100" s="208">
        <f>R101+R103+R105+R114+R120</f>
        <v>4.3477499999999996</v>
      </c>
      <c r="S100" s="207"/>
      <c r="T100" s="209">
        <f>T101+T103+T105+T114+T120</f>
        <v>2.8999999999999999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81</v>
      </c>
      <c r="AT100" s="211" t="s">
        <v>73</v>
      </c>
      <c r="AU100" s="211" t="s">
        <v>74</v>
      </c>
      <c r="AY100" s="210" t="s">
        <v>213</v>
      </c>
      <c r="BK100" s="212">
        <f>BK101+BK103+BK105+BK114+BK120</f>
        <v>0</v>
      </c>
    </row>
    <row r="101" s="12" customFormat="1" ht="22.8" customHeight="1">
      <c r="A101" s="12"/>
      <c r="B101" s="199"/>
      <c r="C101" s="200"/>
      <c r="D101" s="201" t="s">
        <v>73</v>
      </c>
      <c r="E101" s="213" t="s">
        <v>106</v>
      </c>
      <c r="F101" s="213" t="s">
        <v>437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P102</f>
        <v>0</v>
      </c>
      <c r="Q101" s="207"/>
      <c r="R101" s="208">
        <f>R102</f>
        <v>0.73004999999999998</v>
      </c>
      <c r="S101" s="207"/>
      <c r="T101" s="209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81</v>
      </c>
      <c r="AT101" s="211" t="s">
        <v>73</v>
      </c>
      <c r="AU101" s="211" t="s">
        <v>81</v>
      </c>
      <c r="AY101" s="210" t="s">
        <v>213</v>
      </c>
      <c r="BK101" s="212">
        <f>BK102</f>
        <v>0</v>
      </c>
    </row>
    <row r="102" s="2" customFormat="1" ht="16.5" customHeight="1">
      <c r="A102" s="40"/>
      <c r="B102" s="41"/>
      <c r="C102" s="215" t="s">
        <v>81</v>
      </c>
      <c r="D102" s="215" t="s">
        <v>215</v>
      </c>
      <c r="E102" s="216" t="s">
        <v>5228</v>
      </c>
      <c r="F102" s="217" t="s">
        <v>5229</v>
      </c>
      <c r="G102" s="218" t="s">
        <v>236</v>
      </c>
      <c r="H102" s="219">
        <v>93</v>
      </c>
      <c r="I102" s="220"/>
      <c r="J102" s="221">
        <f>ROUND(I102*H102,2)</f>
        <v>0</v>
      </c>
      <c r="K102" s="217" t="s">
        <v>5230</v>
      </c>
      <c r="L102" s="46"/>
      <c r="M102" s="222" t="s">
        <v>19</v>
      </c>
      <c r="N102" s="223" t="s">
        <v>45</v>
      </c>
      <c r="O102" s="86"/>
      <c r="P102" s="224">
        <f>O102*H102</f>
        <v>0</v>
      </c>
      <c r="Q102" s="224">
        <v>0.0078499999999999993</v>
      </c>
      <c r="R102" s="224">
        <f>Q102*H102</f>
        <v>0.73004999999999998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220</v>
      </c>
      <c r="AT102" s="226" t="s">
        <v>215</v>
      </c>
      <c r="AU102" s="226" t="s">
        <v>83</v>
      </c>
      <c r="AY102" s="19" t="s">
        <v>213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81</v>
      </c>
      <c r="BK102" s="227">
        <f>ROUND(I102*H102,2)</f>
        <v>0</v>
      </c>
      <c r="BL102" s="19" t="s">
        <v>220</v>
      </c>
      <c r="BM102" s="226" t="s">
        <v>5713</v>
      </c>
    </row>
    <row r="103" s="12" customFormat="1" ht="22.8" customHeight="1">
      <c r="A103" s="12"/>
      <c r="B103" s="199"/>
      <c r="C103" s="200"/>
      <c r="D103" s="201" t="s">
        <v>73</v>
      </c>
      <c r="E103" s="213" t="s">
        <v>248</v>
      </c>
      <c r="F103" s="213" t="s">
        <v>893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P104</f>
        <v>0</v>
      </c>
      <c r="Q103" s="207"/>
      <c r="R103" s="208">
        <f>R104</f>
        <v>3.6176999999999997</v>
      </c>
      <c r="S103" s="207"/>
      <c r="T103" s="209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81</v>
      </c>
      <c r="AT103" s="211" t="s">
        <v>73</v>
      </c>
      <c r="AU103" s="211" t="s">
        <v>81</v>
      </c>
      <c r="AY103" s="210" t="s">
        <v>213</v>
      </c>
      <c r="BK103" s="212">
        <f>BK104</f>
        <v>0</v>
      </c>
    </row>
    <row r="104" s="2" customFormat="1" ht="16.5" customHeight="1">
      <c r="A104" s="40"/>
      <c r="B104" s="41"/>
      <c r="C104" s="215" t="s">
        <v>83</v>
      </c>
      <c r="D104" s="215" t="s">
        <v>215</v>
      </c>
      <c r="E104" s="216" t="s">
        <v>5232</v>
      </c>
      <c r="F104" s="217" t="s">
        <v>5233</v>
      </c>
      <c r="G104" s="218" t="s">
        <v>236</v>
      </c>
      <c r="H104" s="219">
        <v>93</v>
      </c>
      <c r="I104" s="220"/>
      <c r="J104" s="221">
        <f>ROUND(I104*H104,2)</f>
        <v>0</v>
      </c>
      <c r="K104" s="217" t="s">
        <v>5230</v>
      </c>
      <c r="L104" s="46"/>
      <c r="M104" s="222" t="s">
        <v>19</v>
      </c>
      <c r="N104" s="223" t="s">
        <v>45</v>
      </c>
      <c r="O104" s="86"/>
      <c r="P104" s="224">
        <f>O104*H104</f>
        <v>0</v>
      </c>
      <c r="Q104" s="224">
        <v>0.038899999999999997</v>
      </c>
      <c r="R104" s="224">
        <f>Q104*H104</f>
        <v>3.6176999999999997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220</v>
      </c>
      <c r="AT104" s="226" t="s">
        <v>215</v>
      </c>
      <c r="AU104" s="226" t="s">
        <v>83</v>
      </c>
      <c r="AY104" s="19" t="s">
        <v>213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81</v>
      </c>
      <c r="BK104" s="227">
        <f>ROUND(I104*H104,2)</f>
        <v>0</v>
      </c>
      <c r="BL104" s="19" t="s">
        <v>220</v>
      </c>
      <c r="BM104" s="226" t="s">
        <v>5714</v>
      </c>
    </row>
    <row r="105" s="12" customFormat="1" ht="22.8" customHeight="1">
      <c r="A105" s="12"/>
      <c r="B105" s="199"/>
      <c r="C105" s="200"/>
      <c r="D105" s="201" t="s">
        <v>73</v>
      </c>
      <c r="E105" s="213" t="s">
        <v>261</v>
      </c>
      <c r="F105" s="213" t="s">
        <v>1254</v>
      </c>
      <c r="G105" s="200"/>
      <c r="H105" s="200"/>
      <c r="I105" s="203"/>
      <c r="J105" s="214">
        <f>BK105</f>
        <v>0</v>
      </c>
      <c r="K105" s="200"/>
      <c r="L105" s="205"/>
      <c r="M105" s="206"/>
      <c r="N105" s="207"/>
      <c r="O105" s="207"/>
      <c r="P105" s="208">
        <f>SUM(P106:P113)</f>
        <v>0</v>
      </c>
      <c r="Q105" s="207"/>
      <c r="R105" s="208">
        <f>SUM(R106:R113)</f>
        <v>0</v>
      </c>
      <c r="S105" s="207"/>
      <c r="T105" s="209">
        <f>SUM(T106:T113)</f>
        <v>2.8999999999999999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81</v>
      </c>
      <c r="AT105" s="211" t="s">
        <v>73</v>
      </c>
      <c r="AU105" s="211" t="s">
        <v>81</v>
      </c>
      <c r="AY105" s="210" t="s">
        <v>213</v>
      </c>
      <c r="BK105" s="212">
        <f>SUM(BK106:BK113)</f>
        <v>0</v>
      </c>
    </row>
    <row r="106" s="2" customFormat="1" ht="21.75" customHeight="1">
      <c r="A106" s="40"/>
      <c r="B106" s="41"/>
      <c r="C106" s="215" t="s">
        <v>106</v>
      </c>
      <c r="D106" s="215" t="s">
        <v>215</v>
      </c>
      <c r="E106" s="216" t="s">
        <v>5572</v>
      </c>
      <c r="F106" s="217" t="s">
        <v>5573</v>
      </c>
      <c r="G106" s="218" t="s">
        <v>236</v>
      </c>
      <c r="H106" s="219">
        <v>40</v>
      </c>
      <c r="I106" s="220"/>
      <c r="J106" s="221">
        <f>ROUND(I106*H106,2)</f>
        <v>0</v>
      </c>
      <c r="K106" s="217" t="s">
        <v>4470</v>
      </c>
      <c r="L106" s="46"/>
      <c r="M106" s="222" t="s">
        <v>19</v>
      </c>
      <c r="N106" s="223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220</v>
      </c>
      <c r="AT106" s="226" t="s">
        <v>215</v>
      </c>
      <c r="AU106" s="226" t="s">
        <v>83</v>
      </c>
      <c r="AY106" s="19" t="s">
        <v>213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81</v>
      </c>
      <c r="BK106" s="227">
        <f>ROUND(I106*H106,2)</f>
        <v>0</v>
      </c>
      <c r="BL106" s="19" t="s">
        <v>220</v>
      </c>
      <c r="BM106" s="226" t="s">
        <v>5715</v>
      </c>
    </row>
    <row r="107" s="2" customFormat="1" ht="21.75" customHeight="1">
      <c r="A107" s="40"/>
      <c r="B107" s="41"/>
      <c r="C107" s="215" t="s">
        <v>220</v>
      </c>
      <c r="D107" s="215" t="s">
        <v>215</v>
      </c>
      <c r="E107" s="216" t="s">
        <v>5575</v>
      </c>
      <c r="F107" s="217" t="s">
        <v>5576</v>
      </c>
      <c r="G107" s="218" t="s">
        <v>236</v>
      </c>
      <c r="H107" s="219">
        <v>400</v>
      </c>
      <c r="I107" s="220"/>
      <c r="J107" s="221">
        <f>ROUND(I107*H107,2)</f>
        <v>0</v>
      </c>
      <c r="K107" s="217" t="s">
        <v>4470</v>
      </c>
      <c r="L107" s="46"/>
      <c r="M107" s="222" t="s">
        <v>19</v>
      </c>
      <c r="N107" s="223" t="s">
        <v>45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220</v>
      </c>
      <c r="AT107" s="226" t="s">
        <v>215</v>
      </c>
      <c r="AU107" s="226" t="s">
        <v>83</v>
      </c>
      <c r="AY107" s="19" t="s">
        <v>213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81</v>
      </c>
      <c r="BK107" s="227">
        <f>ROUND(I107*H107,2)</f>
        <v>0</v>
      </c>
      <c r="BL107" s="19" t="s">
        <v>220</v>
      </c>
      <c r="BM107" s="226" t="s">
        <v>5716</v>
      </c>
    </row>
    <row r="108" s="2" customFormat="1" ht="21.75" customHeight="1">
      <c r="A108" s="40"/>
      <c r="B108" s="41"/>
      <c r="C108" s="215" t="s">
        <v>243</v>
      </c>
      <c r="D108" s="215" t="s">
        <v>215</v>
      </c>
      <c r="E108" s="216" t="s">
        <v>5578</v>
      </c>
      <c r="F108" s="217" t="s">
        <v>5579</v>
      </c>
      <c r="G108" s="218" t="s">
        <v>236</v>
      </c>
      <c r="H108" s="219">
        <v>40</v>
      </c>
      <c r="I108" s="220"/>
      <c r="J108" s="221">
        <f>ROUND(I108*H108,2)</f>
        <v>0</v>
      </c>
      <c r="K108" s="217" t="s">
        <v>4470</v>
      </c>
      <c r="L108" s="46"/>
      <c r="M108" s="222" t="s">
        <v>19</v>
      </c>
      <c r="N108" s="223" t="s">
        <v>45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220</v>
      </c>
      <c r="AT108" s="226" t="s">
        <v>215</v>
      </c>
      <c r="AU108" s="226" t="s">
        <v>83</v>
      </c>
      <c r="AY108" s="19" t="s">
        <v>213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81</v>
      </c>
      <c r="BK108" s="227">
        <f>ROUND(I108*H108,2)</f>
        <v>0</v>
      </c>
      <c r="BL108" s="19" t="s">
        <v>220</v>
      </c>
      <c r="BM108" s="226" t="s">
        <v>5717</v>
      </c>
    </row>
    <row r="109" s="2" customFormat="1" ht="16.5" customHeight="1">
      <c r="A109" s="40"/>
      <c r="B109" s="41"/>
      <c r="C109" s="215" t="s">
        <v>248</v>
      </c>
      <c r="D109" s="215" t="s">
        <v>215</v>
      </c>
      <c r="E109" s="216" t="s">
        <v>5235</v>
      </c>
      <c r="F109" s="217" t="s">
        <v>5236</v>
      </c>
      <c r="G109" s="218" t="s">
        <v>501</v>
      </c>
      <c r="H109" s="219">
        <v>10</v>
      </c>
      <c r="I109" s="220"/>
      <c r="J109" s="221">
        <f>ROUND(I109*H109,2)</f>
        <v>0</v>
      </c>
      <c r="K109" s="217" t="s">
        <v>5230</v>
      </c>
      <c r="L109" s="46"/>
      <c r="M109" s="222" t="s">
        <v>19</v>
      </c>
      <c r="N109" s="223" t="s">
        <v>45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0.0040000000000000001</v>
      </c>
      <c r="T109" s="225">
        <f>S109*H109</f>
        <v>0.040000000000000001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220</v>
      </c>
      <c r="AT109" s="226" t="s">
        <v>215</v>
      </c>
      <c r="AU109" s="226" t="s">
        <v>83</v>
      </c>
      <c r="AY109" s="19" t="s">
        <v>213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81</v>
      </c>
      <c r="BK109" s="227">
        <f>ROUND(I109*H109,2)</f>
        <v>0</v>
      </c>
      <c r="BL109" s="19" t="s">
        <v>220</v>
      </c>
      <c r="BM109" s="226" t="s">
        <v>5718</v>
      </c>
    </row>
    <row r="110" s="2" customFormat="1" ht="16.5" customHeight="1">
      <c r="A110" s="40"/>
      <c r="B110" s="41"/>
      <c r="C110" s="215" t="s">
        <v>253</v>
      </c>
      <c r="D110" s="215" t="s">
        <v>215</v>
      </c>
      <c r="E110" s="216" t="s">
        <v>5238</v>
      </c>
      <c r="F110" s="217" t="s">
        <v>5239</v>
      </c>
      <c r="G110" s="218" t="s">
        <v>501</v>
      </c>
      <c r="H110" s="219">
        <v>5</v>
      </c>
      <c r="I110" s="220"/>
      <c r="J110" s="221">
        <f>ROUND(I110*H110,2)</f>
        <v>0</v>
      </c>
      <c r="K110" s="217" t="s">
        <v>5230</v>
      </c>
      <c r="L110" s="46"/>
      <c r="M110" s="222" t="s">
        <v>19</v>
      </c>
      <c r="N110" s="223" t="s">
        <v>45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0.0080000000000000002</v>
      </c>
      <c r="T110" s="225">
        <f>S110*H110</f>
        <v>0.040000000000000001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220</v>
      </c>
      <c r="AT110" s="226" t="s">
        <v>215</v>
      </c>
      <c r="AU110" s="226" t="s">
        <v>83</v>
      </c>
      <c r="AY110" s="19" t="s">
        <v>213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81</v>
      </c>
      <c r="BK110" s="227">
        <f>ROUND(I110*H110,2)</f>
        <v>0</v>
      </c>
      <c r="BL110" s="19" t="s">
        <v>220</v>
      </c>
      <c r="BM110" s="226" t="s">
        <v>5719</v>
      </c>
    </row>
    <row r="111" s="2" customFormat="1" ht="16.5" customHeight="1">
      <c r="A111" s="40"/>
      <c r="B111" s="41"/>
      <c r="C111" s="215" t="s">
        <v>257</v>
      </c>
      <c r="D111" s="215" t="s">
        <v>215</v>
      </c>
      <c r="E111" s="216" t="s">
        <v>1546</v>
      </c>
      <c r="F111" s="217" t="s">
        <v>5241</v>
      </c>
      <c r="G111" s="218" t="s">
        <v>501</v>
      </c>
      <c r="H111" s="219">
        <v>12</v>
      </c>
      <c r="I111" s="220"/>
      <c r="J111" s="221">
        <f>ROUND(I111*H111,2)</f>
        <v>0</v>
      </c>
      <c r="K111" s="217" t="s">
        <v>5230</v>
      </c>
      <c r="L111" s="46"/>
      <c r="M111" s="222" t="s">
        <v>19</v>
      </c>
      <c r="N111" s="223" t="s">
        <v>45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0.016</v>
      </c>
      <c r="T111" s="225">
        <f>S111*H111</f>
        <v>0.192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220</v>
      </c>
      <c r="AT111" s="226" t="s">
        <v>215</v>
      </c>
      <c r="AU111" s="226" t="s">
        <v>83</v>
      </c>
      <c r="AY111" s="19" t="s">
        <v>213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81</v>
      </c>
      <c r="BK111" s="227">
        <f>ROUND(I111*H111,2)</f>
        <v>0</v>
      </c>
      <c r="BL111" s="19" t="s">
        <v>220</v>
      </c>
      <c r="BM111" s="226" t="s">
        <v>5720</v>
      </c>
    </row>
    <row r="112" s="2" customFormat="1" ht="16.5" customHeight="1">
      <c r="A112" s="40"/>
      <c r="B112" s="41"/>
      <c r="C112" s="215" t="s">
        <v>261</v>
      </c>
      <c r="D112" s="215" t="s">
        <v>215</v>
      </c>
      <c r="E112" s="216" t="s">
        <v>5243</v>
      </c>
      <c r="F112" s="217" t="s">
        <v>5244</v>
      </c>
      <c r="G112" s="218" t="s">
        <v>501</v>
      </c>
      <c r="H112" s="219">
        <v>108</v>
      </c>
      <c r="I112" s="220"/>
      <c r="J112" s="221">
        <f>ROUND(I112*H112,2)</f>
        <v>0</v>
      </c>
      <c r="K112" s="217" t="s">
        <v>5230</v>
      </c>
      <c r="L112" s="46"/>
      <c r="M112" s="222" t="s">
        <v>19</v>
      </c>
      <c r="N112" s="223" t="s">
        <v>45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0.0060000000000000001</v>
      </c>
      <c r="T112" s="225">
        <f>S112*H112</f>
        <v>0.64800000000000002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220</v>
      </c>
      <c r="AT112" s="226" t="s">
        <v>215</v>
      </c>
      <c r="AU112" s="226" t="s">
        <v>83</v>
      </c>
      <c r="AY112" s="19" t="s">
        <v>213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81</v>
      </c>
      <c r="BK112" s="227">
        <f>ROUND(I112*H112,2)</f>
        <v>0</v>
      </c>
      <c r="BL112" s="19" t="s">
        <v>220</v>
      </c>
      <c r="BM112" s="226" t="s">
        <v>5721</v>
      </c>
    </row>
    <row r="113" s="2" customFormat="1" ht="16.5" customHeight="1">
      <c r="A113" s="40"/>
      <c r="B113" s="41"/>
      <c r="C113" s="215" t="s">
        <v>267</v>
      </c>
      <c r="D113" s="215" t="s">
        <v>215</v>
      </c>
      <c r="E113" s="216" t="s">
        <v>5246</v>
      </c>
      <c r="F113" s="217" t="s">
        <v>5247</v>
      </c>
      <c r="G113" s="218" t="s">
        <v>338</v>
      </c>
      <c r="H113" s="219">
        <v>110</v>
      </c>
      <c r="I113" s="220"/>
      <c r="J113" s="221">
        <f>ROUND(I113*H113,2)</f>
        <v>0</v>
      </c>
      <c r="K113" s="217" t="s">
        <v>5230</v>
      </c>
      <c r="L113" s="46"/>
      <c r="M113" s="222" t="s">
        <v>19</v>
      </c>
      <c r="N113" s="223" t="s">
        <v>45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0.017999999999999999</v>
      </c>
      <c r="T113" s="225">
        <f>S113*H113</f>
        <v>1.9799999999999998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220</v>
      </c>
      <c r="AT113" s="226" t="s">
        <v>215</v>
      </c>
      <c r="AU113" s="226" t="s">
        <v>83</v>
      </c>
      <c r="AY113" s="19" t="s">
        <v>213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81</v>
      </c>
      <c r="BK113" s="227">
        <f>ROUND(I113*H113,2)</f>
        <v>0</v>
      </c>
      <c r="BL113" s="19" t="s">
        <v>220</v>
      </c>
      <c r="BM113" s="226" t="s">
        <v>5722</v>
      </c>
    </row>
    <row r="114" s="12" customFormat="1" ht="22.8" customHeight="1">
      <c r="A114" s="12"/>
      <c r="B114" s="199"/>
      <c r="C114" s="200"/>
      <c r="D114" s="201" t="s">
        <v>73</v>
      </c>
      <c r="E114" s="213" t="s">
        <v>1662</v>
      </c>
      <c r="F114" s="213" t="s">
        <v>1663</v>
      </c>
      <c r="G114" s="200"/>
      <c r="H114" s="200"/>
      <c r="I114" s="203"/>
      <c r="J114" s="214">
        <f>BK114</f>
        <v>0</v>
      </c>
      <c r="K114" s="200"/>
      <c r="L114" s="205"/>
      <c r="M114" s="206"/>
      <c r="N114" s="207"/>
      <c r="O114" s="207"/>
      <c r="P114" s="208">
        <f>SUM(P115:P119)</f>
        <v>0</v>
      </c>
      <c r="Q114" s="207"/>
      <c r="R114" s="208">
        <f>SUM(R115:R119)</f>
        <v>0</v>
      </c>
      <c r="S114" s="207"/>
      <c r="T114" s="209">
        <f>SUM(T115:T119)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81</v>
      </c>
      <c r="AT114" s="211" t="s">
        <v>73</v>
      </c>
      <c r="AU114" s="211" t="s">
        <v>81</v>
      </c>
      <c r="AY114" s="210" t="s">
        <v>213</v>
      </c>
      <c r="BK114" s="212">
        <f>SUM(BK115:BK119)</f>
        <v>0</v>
      </c>
    </row>
    <row r="115" s="2" customFormat="1" ht="21.75" customHeight="1">
      <c r="A115" s="40"/>
      <c r="B115" s="41"/>
      <c r="C115" s="215" t="s">
        <v>274</v>
      </c>
      <c r="D115" s="215" t="s">
        <v>215</v>
      </c>
      <c r="E115" s="216" t="s">
        <v>5249</v>
      </c>
      <c r="F115" s="217" t="s">
        <v>5250</v>
      </c>
      <c r="G115" s="218" t="s">
        <v>288</v>
      </c>
      <c r="H115" s="219">
        <v>2.8999999999999999</v>
      </c>
      <c r="I115" s="220"/>
      <c r="J115" s="221">
        <f>ROUND(I115*H115,2)</f>
        <v>0</v>
      </c>
      <c r="K115" s="217" t="s">
        <v>5230</v>
      </c>
      <c r="L115" s="46"/>
      <c r="M115" s="222" t="s">
        <v>19</v>
      </c>
      <c r="N115" s="223" t="s">
        <v>45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220</v>
      </c>
      <c r="AT115" s="226" t="s">
        <v>215</v>
      </c>
      <c r="AU115" s="226" t="s">
        <v>83</v>
      </c>
      <c r="AY115" s="19" t="s">
        <v>213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81</v>
      </c>
      <c r="BK115" s="227">
        <f>ROUND(I115*H115,2)</f>
        <v>0</v>
      </c>
      <c r="BL115" s="19" t="s">
        <v>220</v>
      </c>
      <c r="BM115" s="226" t="s">
        <v>5723</v>
      </c>
    </row>
    <row r="116" s="2" customFormat="1" ht="16.5" customHeight="1">
      <c r="A116" s="40"/>
      <c r="B116" s="41"/>
      <c r="C116" s="215" t="s">
        <v>279</v>
      </c>
      <c r="D116" s="215" t="s">
        <v>215</v>
      </c>
      <c r="E116" s="216" t="s">
        <v>1674</v>
      </c>
      <c r="F116" s="217" t="s">
        <v>5252</v>
      </c>
      <c r="G116" s="218" t="s">
        <v>288</v>
      </c>
      <c r="H116" s="219">
        <v>2.8999999999999999</v>
      </c>
      <c r="I116" s="220"/>
      <c r="J116" s="221">
        <f>ROUND(I116*H116,2)</f>
        <v>0</v>
      </c>
      <c r="K116" s="217" t="s">
        <v>5230</v>
      </c>
      <c r="L116" s="46"/>
      <c r="M116" s="222" t="s">
        <v>19</v>
      </c>
      <c r="N116" s="223" t="s">
        <v>45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220</v>
      </c>
      <c r="AT116" s="226" t="s">
        <v>215</v>
      </c>
      <c r="AU116" s="226" t="s">
        <v>83</v>
      </c>
      <c r="AY116" s="19" t="s">
        <v>213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81</v>
      </c>
      <c r="BK116" s="227">
        <f>ROUND(I116*H116,2)</f>
        <v>0</v>
      </c>
      <c r="BL116" s="19" t="s">
        <v>220</v>
      </c>
      <c r="BM116" s="226" t="s">
        <v>5724</v>
      </c>
    </row>
    <row r="117" s="2" customFormat="1" ht="16.5" customHeight="1">
      <c r="A117" s="40"/>
      <c r="B117" s="41"/>
      <c r="C117" s="215" t="s">
        <v>285</v>
      </c>
      <c r="D117" s="215" t="s">
        <v>215</v>
      </c>
      <c r="E117" s="216" t="s">
        <v>1678</v>
      </c>
      <c r="F117" s="217" t="s">
        <v>5254</v>
      </c>
      <c r="G117" s="218" t="s">
        <v>288</v>
      </c>
      <c r="H117" s="219">
        <v>40.600000000000001</v>
      </c>
      <c r="I117" s="220"/>
      <c r="J117" s="221">
        <f>ROUND(I117*H117,2)</f>
        <v>0</v>
      </c>
      <c r="K117" s="217" t="s">
        <v>5230</v>
      </c>
      <c r="L117" s="46"/>
      <c r="M117" s="222" t="s">
        <v>19</v>
      </c>
      <c r="N117" s="223" t="s">
        <v>45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220</v>
      </c>
      <c r="AT117" s="226" t="s">
        <v>215</v>
      </c>
      <c r="AU117" s="226" t="s">
        <v>83</v>
      </c>
      <c r="AY117" s="19" t="s">
        <v>213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81</v>
      </c>
      <c r="BK117" s="227">
        <f>ROUND(I117*H117,2)</f>
        <v>0</v>
      </c>
      <c r="BL117" s="19" t="s">
        <v>220</v>
      </c>
      <c r="BM117" s="226" t="s">
        <v>5725</v>
      </c>
    </row>
    <row r="118" s="2" customFormat="1" ht="21.75" customHeight="1">
      <c r="A118" s="40"/>
      <c r="B118" s="41"/>
      <c r="C118" s="215" t="s">
        <v>291</v>
      </c>
      <c r="D118" s="215" t="s">
        <v>215</v>
      </c>
      <c r="E118" s="216" t="s">
        <v>1695</v>
      </c>
      <c r="F118" s="217" t="s">
        <v>5256</v>
      </c>
      <c r="G118" s="218" t="s">
        <v>288</v>
      </c>
      <c r="H118" s="219">
        <v>29.192</v>
      </c>
      <c r="I118" s="220"/>
      <c r="J118" s="221">
        <f>ROUND(I118*H118,2)</f>
        <v>0</v>
      </c>
      <c r="K118" s="217" t="s">
        <v>5230</v>
      </c>
      <c r="L118" s="46"/>
      <c r="M118" s="222" t="s">
        <v>19</v>
      </c>
      <c r="N118" s="223" t="s">
        <v>45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220</v>
      </c>
      <c r="AT118" s="226" t="s">
        <v>215</v>
      </c>
      <c r="AU118" s="226" t="s">
        <v>83</v>
      </c>
      <c r="AY118" s="19" t="s">
        <v>213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81</v>
      </c>
      <c r="BK118" s="227">
        <f>ROUND(I118*H118,2)</f>
        <v>0</v>
      </c>
      <c r="BL118" s="19" t="s">
        <v>220</v>
      </c>
      <c r="BM118" s="226" t="s">
        <v>5726</v>
      </c>
    </row>
    <row r="119" s="2" customFormat="1" ht="16.5" customHeight="1">
      <c r="A119" s="40"/>
      <c r="B119" s="41"/>
      <c r="C119" s="215" t="s">
        <v>8</v>
      </c>
      <c r="D119" s="215" t="s">
        <v>215</v>
      </c>
      <c r="E119" s="216" t="s">
        <v>5258</v>
      </c>
      <c r="F119" s="217" t="s">
        <v>5259</v>
      </c>
      <c r="G119" s="218" t="s">
        <v>288</v>
      </c>
      <c r="H119" s="219">
        <v>1.6259999999999999</v>
      </c>
      <c r="I119" s="220"/>
      <c r="J119" s="221">
        <f>ROUND(I119*H119,2)</f>
        <v>0</v>
      </c>
      <c r="K119" s="217" t="s">
        <v>5230</v>
      </c>
      <c r="L119" s="46"/>
      <c r="M119" s="222" t="s">
        <v>19</v>
      </c>
      <c r="N119" s="223" t="s">
        <v>45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220</v>
      </c>
      <c r="AT119" s="226" t="s">
        <v>215</v>
      </c>
      <c r="AU119" s="226" t="s">
        <v>83</v>
      </c>
      <c r="AY119" s="19" t="s">
        <v>213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81</v>
      </c>
      <c r="BK119" s="227">
        <f>ROUND(I119*H119,2)</f>
        <v>0</v>
      </c>
      <c r="BL119" s="19" t="s">
        <v>220</v>
      </c>
      <c r="BM119" s="226" t="s">
        <v>5727</v>
      </c>
    </row>
    <row r="120" s="12" customFormat="1" ht="22.8" customHeight="1">
      <c r="A120" s="12"/>
      <c r="B120" s="199"/>
      <c r="C120" s="200"/>
      <c r="D120" s="201" t="s">
        <v>73</v>
      </c>
      <c r="E120" s="213" t="s">
        <v>1710</v>
      </c>
      <c r="F120" s="213" t="s">
        <v>1711</v>
      </c>
      <c r="G120" s="200"/>
      <c r="H120" s="200"/>
      <c r="I120" s="203"/>
      <c r="J120" s="214">
        <f>BK120</f>
        <v>0</v>
      </c>
      <c r="K120" s="200"/>
      <c r="L120" s="205"/>
      <c r="M120" s="206"/>
      <c r="N120" s="207"/>
      <c r="O120" s="207"/>
      <c r="P120" s="208">
        <f>P121</f>
        <v>0</v>
      </c>
      <c r="Q120" s="207"/>
      <c r="R120" s="208">
        <f>R121</f>
        <v>0</v>
      </c>
      <c r="S120" s="207"/>
      <c r="T120" s="209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81</v>
      </c>
      <c r="AT120" s="211" t="s">
        <v>73</v>
      </c>
      <c r="AU120" s="211" t="s">
        <v>81</v>
      </c>
      <c r="AY120" s="210" t="s">
        <v>213</v>
      </c>
      <c r="BK120" s="212">
        <f>BK121</f>
        <v>0</v>
      </c>
    </row>
    <row r="121" s="2" customFormat="1" ht="16.5" customHeight="1">
      <c r="A121" s="40"/>
      <c r="B121" s="41"/>
      <c r="C121" s="215" t="s">
        <v>309</v>
      </c>
      <c r="D121" s="215" t="s">
        <v>215</v>
      </c>
      <c r="E121" s="216" t="s">
        <v>5261</v>
      </c>
      <c r="F121" s="217" t="s">
        <v>5262</v>
      </c>
      <c r="G121" s="218" t="s">
        <v>288</v>
      </c>
      <c r="H121" s="219">
        <v>4.3479999999999999</v>
      </c>
      <c r="I121" s="220"/>
      <c r="J121" s="221">
        <f>ROUND(I121*H121,2)</f>
        <v>0</v>
      </c>
      <c r="K121" s="217" t="s">
        <v>5230</v>
      </c>
      <c r="L121" s="46"/>
      <c r="M121" s="222" t="s">
        <v>19</v>
      </c>
      <c r="N121" s="223" t="s">
        <v>45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220</v>
      </c>
      <c r="AT121" s="226" t="s">
        <v>215</v>
      </c>
      <c r="AU121" s="226" t="s">
        <v>83</v>
      </c>
      <c r="AY121" s="19" t="s">
        <v>213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81</v>
      </c>
      <c r="BK121" s="227">
        <f>ROUND(I121*H121,2)</f>
        <v>0</v>
      </c>
      <c r="BL121" s="19" t="s">
        <v>220</v>
      </c>
      <c r="BM121" s="226" t="s">
        <v>5728</v>
      </c>
    </row>
    <row r="122" s="12" customFormat="1" ht="25.92" customHeight="1">
      <c r="A122" s="12"/>
      <c r="B122" s="199"/>
      <c r="C122" s="200"/>
      <c r="D122" s="201" t="s">
        <v>73</v>
      </c>
      <c r="E122" s="202" t="s">
        <v>1716</v>
      </c>
      <c r="F122" s="202" t="s">
        <v>1717</v>
      </c>
      <c r="G122" s="200"/>
      <c r="H122" s="200"/>
      <c r="I122" s="203"/>
      <c r="J122" s="204">
        <f>BK122</f>
        <v>0</v>
      </c>
      <c r="K122" s="200"/>
      <c r="L122" s="205"/>
      <c r="M122" s="206"/>
      <c r="N122" s="207"/>
      <c r="O122" s="207"/>
      <c r="P122" s="208">
        <f>P123</f>
        <v>0</v>
      </c>
      <c r="Q122" s="207"/>
      <c r="R122" s="208">
        <f>R123</f>
        <v>2.3200000000000003</v>
      </c>
      <c r="S122" s="207"/>
      <c r="T122" s="209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83</v>
      </c>
      <c r="AT122" s="211" t="s">
        <v>73</v>
      </c>
      <c r="AU122" s="211" t="s">
        <v>74</v>
      </c>
      <c r="AY122" s="210" t="s">
        <v>213</v>
      </c>
      <c r="BK122" s="212">
        <f>BK123</f>
        <v>0</v>
      </c>
    </row>
    <row r="123" s="12" customFormat="1" ht="22.8" customHeight="1">
      <c r="A123" s="12"/>
      <c r="B123" s="199"/>
      <c r="C123" s="200"/>
      <c r="D123" s="201" t="s">
        <v>73</v>
      </c>
      <c r="E123" s="213" t="s">
        <v>5586</v>
      </c>
      <c r="F123" s="213" t="s">
        <v>102</v>
      </c>
      <c r="G123" s="200"/>
      <c r="H123" s="200"/>
      <c r="I123" s="203"/>
      <c r="J123" s="214">
        <f>BK123</f>
        <v>0</v>
      </c>
      <c r="K123" s="200"/>
      <c r="L123" s="205"/>
      <c r="M123" s="206"/>
      <c r="N123" s="207"/>
      <c r="O123" s="207"/>
      <c r="P123" s="208">
        <f>SUM(P124:P145)</f>
        <v>0</v>
      </c>
      <c r="Q123" s="207"/>
      <c r="R123" s="208">
        <f>SUM(R124:R145)</f>
        <v>2.3200000000000003</v>
      </c>
      <c r="S123" s="207"/>
      <c r="T123" s="209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83</v>
      </c>
      <c r="AT123" s="211" t="s">
        <v>73</v>
      </c>
      <c r="AU123" s="211" t="s">
        <v>81</v>
      </c>
      <c r="AY123" s="210" t="s">
        <v>213</v>
      </c>
      <c r="BK123" s="212">
        <f>SUM(BK124:BK145)</f>
        <v>0</v>
      </c>
    </row>
    <row r="124" s="2" customFormat="1" ht="16.5" customHeight="1">
      <c r="A124" s="40"/>
      <c r="B124" s="41"/>
      <c r="C124" s="215" t="s">
        <v>315</v>
      </c>
      <c r="D124" s="215" t="s">
        <v>215</v>
      </c>
      <c r="E124" s="216" t="s">
        <v>5729</v>
      </c>
      <c r="F124" s="217" t="s">
        <v>5730</v>
      </c>
      <c r="G124" s="218" t="s">
        <v>501</v>
      </c>
      <c r="H124" s="219">
        <v>13</v>
      </c>
      <c r="I124" s="220"/>
      <c r="J124" s="221">
        <f>ROUND(I124*H124,2)</f>
        <v>0</v>
      </c>
      <c r="K124" s="217" t="s">
        <v>5230</v>
      </c>
      <c r="L124" s="46"/>
      <c r="M124" s="222" t="s">
        <v>19</v>
      </c>
      <c r="N124" s="223" t="s">
        <v>45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309</v>
      </c>
      <c r="AT124" s="226" t="s">
        <v>215</v>
      </c>
      <c r="AU124" s="226" t="s">
        <v>83</v>
      </c>
      <c r="AY124" s="19" t="s">
        <v>213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81</v>
      </c>
      <c r="BK124" s="227">
        <f>ROUND(I124*H124,2)</f>
        <v>0</v>
      </c>
      <c r="BL124" s="19" t="s">
        <v>309</v>
      </c>
      <c r="BM124" s="226" t="s">
        <v>5731</v>
      </c>
    </row>
    <row r="125" s="2" customFormat="1" ht="16.5" customHeight="1">
      <c r="A125" s="40"/>
      <c r="B125" s="41"/>
      <c r="C125" s="215" t="s">
        <v>321</v>
      </c>
      <c r="D125" s="215" t="s">
        <v>215</v>
      </c>
      <c r="E125" s="216" t="s">
        <v>5732</v>
      </c>
      <c r="F125" s="217" t="s">
        <v>5733</v>
      </c>
      <c r="G125" s="218" t="s">
        <v>501</v>
      </c>
      <c r="H125" s="219">
        <v>4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45</v>
      </c>
      <c r="O125" s="86"/>
      <c r="P125" s="224">
        <f>O125*H125</f>
        <v>0</v>
      </c>
      <c r="Q125" s="224">
        <v>0.02</v>
      </c>
      <c r="R125" s="224">
        <f>Q125*H125</f>
        <v>0.080000000000000002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309</v>
      </c>
      <c r="AT125" s="226" t="s">
        <v>215</v>
      </c>
      <c r="AU125" s="226" t="s">
        <v>83</v>
      </c>
      <c r="AY125" s="19" t="s">
        <v>213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81</v>
      </c>
      <c r="BK125" s="227">
        <f>ROUND(I125*H125,2)</f>
        <v>0</v>
      </c>
      <c r="BL125" s="19" t="s">
        <v>309</v>
      </c>
      <c r="BM125" s="226" t="s">
        <v>5734</v>
      </c>
    </row>
    <row r="126" s="2" customFormat="1" ht="16.5" customHeight="1">
      <c r="A126" s="40"/>
      <c r="B126" s="41"/>
      <c r="C126" s="215" t="s">
        <v>324</v>
      </c>
      <c r="D126" s="215" t="s">
        <v>215</v>
      </c>
      <c r="E126" s="216" t="s">
        <v>5735</v>
      </c>
      <c r="F126" s="217" t="s">
        <v>5736</v>
      </c>
      <c r="G126" s="218" t="s">
        <v>501</v>
      </c>
      <c r="H126" s="219">
        <v>3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45</v>
      </c>
      <c r="O126" s="86"/>
      <c r="P126" s="224">
        <f>O126*H126</f>
        <v>0</v>
      </c>
      <c r="Q126" s="224">
        <v>0.02</v>
      </c>
      <c r="R126" s="224">
        <f>Q126*H126</f>
        <v>0.059999999999999998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309</v>
      </c>
      <c r="AT126" s="226" t="s">
        <v>215</v>
      </c>
      <c r="AU126" s="226" t="s">
        <v>83</v>
      </c>
      <c r="AY126" s="19" t="s">
        <v>213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81</v>
      </c>
      <c r="BK126" s="227">
        <f>ROUND(I126*H126,2)</f>
        <v>0</v>
      </c>
      <c r="BL126" s="19" t="s">
        <v>309</v>
      </c>
      <c r="BM126" s="226" t="s">
        <v>5737</v>
      </c>
    </row>
    <row r="127" s="2" customFormat="1" ht="16.5" customHeight="1">
      <c r="A127" s="40"/>
      <c r="B127" s="41"/>
      <c r="C127" s="215" t="s">
        <v>330</v>
      </c>
      <c r="D127" s="215" t="s">
        <v>215</v>
      </c>
      <c r="E127" s="216" t="s">
        <v>5738</v>
      </c>
      <c r="F127" s="217" t="s">
        <v>5739</v>
      </c>
      <c r="G127" s="218" t="s">
        <v>501</v>
      </c>
      <c r="H127" s="219">
        <v>6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45</v>
      </c>
      <c r="O127" s="86"/>
      <c r="P127" s="224">
        <f>O127*H127</f>
        <v>0</v>
      </c>
      <c r="Q127" s="224">
        <v>0.02</v>
      </c>
      <c r="R127" s="224">
        <f>Q127*H127</f>
        <v>0.12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309</v>
      </c>
      <c r="AT127" s="226" t="s">
        <v>215</v>
      </c>
      <c r="AU127" s="226" t="s">
        <v>83</v>
      </c>
      <c r="AY127" s="19" t="s">
        <v>213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81</v>
      </c>
      <c r="BK127" s="227">
        <f>ROUND(I127*H127,2)</f>
        <v>0</v>
      </c>
      <c r="BL127" s="19" t="s">
        <v>309</v>
      </c>
      <c r="BM127" s="226" t="s">
        <v>5740</v>
      </c>
    </row>
    <row r="128" s="2" customFormat="1" ht="16.5" customHeight="1">
      <c r="A128" s="40"/>
      <c r="B128" s="41"/>
      <c r="C128" s="215" t="s">
        <v>7</v>
      </c>
      <c r="D128" s="215" t="s">
        <v>215</v>
      </c>
      <c r="E128" s="216" t="s">
        <v>5741</v>
      </c>
      <c r="F128" s="217" t="s">
        <v>5742</v>
      </c>
      <c r="G128" s="218" t="s">
        <v>501</v>
      </c>
      <c r="H128" s="219">
        <v>13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45</v>
      </c>
      <c r="O128" s="86"/>
      <c r="P128" s="224">
        <f>O128*H128</f>
        <v>0</v>
      </c>
      <c r="Q128" s="224">
        <v>0.02</v>
      </c>
      <c r="R128" s="224">
        <f>Q128*H128</f>
        <v>0.26000000000000001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309</v>
      </c>
      <c r="AT128" s="226" t="s">
        <v>215</v>
      </c>
      <c r="AU128" s="226" t="s">
        <v>83</v>
      </c>
      <c r="AY128" s="19" t="s">
        <v>213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81</v>
      </c>
      <c r="BK128" s="227">
        <f>ROUND(I128*H128,2)</f>
        <v>0</v>
      </c>
      <c r="BL128" s="19" t="s">
        <v>309</v>
      </c>
      <c r="BM128" s="226" t="s">
        <v>5743</v>
      </c>
    </row>
    <row r="129" s="2" customFormat="1" ht="16.5" customHeight="1">
      <c r="A129" s="40"/>
      <c r="B129" s="41"/>
      <c r="C129" s="215" t="s">
        <v>342</v>
      </c>
      <c r="D129" s="215" t="s">
        <v>215</v>
      </c>
      <c r="E129" s="216" t="s">
        <v>5744</v>
      </c>
      <c r="F129" s="217" t="s">
        <v>5745</v>
      </c>
      <c r="G129" s="218" t="s">
        <v>501</v>
      </c>
      <c r="H129" s="219">
        <v>1</v>
      </c>
      <c r="I129" s="220"/>
      <c r="J129" s="221">
        <f>ROUND(I129*H129,2)</f>
        <v>0</v>
      </c>
      <c r="K129" s="217" t="s">
        <v>5230</v>
      </c>
      <c r="L129" s="46"/>
      <c r="M129" s="222" t="s">
        <v>19</v>
      </c>
      <c r="N129" s="223" t="s">
        <v>45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309</v>
      </c>
      <c r="AT129" s="226" t="s">
        <v>215</v>
      </c>
      <c r="AU129" s="226" t="s">
        <v>83</v>
      </c>
      <c r="AY129" s="19" t="s">
        <v>213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81</v>
      </c>
      <c r="BK129" s="227">
        <f>ROUND(I129*H129,2)</f>
        <v>0</v>
      </c>
      <c r="BL129" s="19" t="s">
        <v>309</v>
      </c>
      <c r="BM129" s="226" t="s">
        <v>5746</v>
      </c>
    </row>
    <row r="130" s="2" customFormat="1">
      <c r="A130" s="40"/>
      <c r="B130" s="41"/>
      <c r="C130" s="215" t="s">
        <v>347</v>
      </c>
      <c r="D130" s="215" t="s">
        <v>215</v>
      </c>
      <c r="E130" s="216" t="s">
        <v>5747</v>
      </c>
      <c r="F130" s="217" t="s">
        <v>5748</v>
      </c>
      <c r="G130" s="218" t="s">
        <v>501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45</v>
      </c>
      <c r="O130" s="86"/>
      <c r="P130" s="224">
        <f>O130*H130</f>
        <v>0</v>
      </c>
      <c r="Q130" s="224">
        <v>0.29999999999999999</v>
      </c>
      <c r="R130" s="224">
        <f>Q130*H130</f>
        <v>0.29999999999999999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309</v>
      </c>
      <c r="AT130" s="226" t="s">
        <v>215</v>
      </c>
      <c r="AU130" s="226" t="s">
        <v>83</v>
      </c>
      <c r="AY130" s="19" t="s">
        <v>213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81</v>
      </c>
      <c r="BK130" s="227">
        <f>ROUND(I130*H130,2)</f>
        <v>0</v>
      </c>
      <c r="BL130" s="19" t="s">
        <v>309</v>
      </c>
      <c r="BM130" s="226" t="s">
        <v>5749</v>
      </c>
    </row>
    <row r="131" s="2" customFormat="1" ht="16.5" customHeight="1">
      <c r="A131" s="40"/>
      <c r="B131" s="41"/>
      <c r="C131" s="215" t="s">
        <v>352</v>
      </c>
      <c r="D131" s="215" t="s">
        <v>215</v>
      </c>
      <c r="E131" s="216" t="s">
        <v>5750</v>
      </c>
      <c r="F131" s="217" t="s">
        <v>5751</v>
      </c>
      <c r="G131" s="218" t="s">
        <v>501</v>
      </c>
      <c r="H131" s="219">
        <v>1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45</v>
      </c>
      <c r="O131" s="86"/>
      <c r="P131" s="224">
        <f>O131*H131</f>
        <v>0</v>
      </c>
      <c r="Q131" s="224">
        <v>0.10000000000000001</v>
      </c>
      <c r="R131" s="224">
        <f>Q131*H131</f>
        <v>0.10000000000000001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309</v>
      </c>
      <c r="AT131" s="226" t="s">
        <v>215</v>
      </c>
      <c r="AU131" s="226" t="s">
        <v>83</v>
      </c>
      <c r="AY131" s="19" t="s">
        <v>213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81</v>
      </c>
      <c r="BK131" s="227">
        <f>ROUND(I131*H131,2)</f>
        <v>0</v>
      </c>
      <c r="BL131" s="19" t="s">
        <v>309</v>
      </c>
      <c r="BM131" s="226" t="s">
        <v>5752</v>
      </c>
    </row>
    <row r="132" s="2" customFormat="1" ht="16.5" customHeight="1">
      <c r="A132" s="40"/>
      <c r="B132" s="41"/>
      <c r="C132" s="215" t="s">
        <v>359</v>
      </c>
      <c r="D132" s="215" t="s">
        <v>215</v>
      </c>
      <c r="E132" s="216" t="s">
        <v>5753</v>
      </c>
      <c r="F132" s="217" t="s">
        <v>5754</v>
      </c>
      <c r="G132" s="218" t="s">
        <v>501</v>
      </c>
      <c r="H132" s="219">
        <v>1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45</v>
      </c>
      <c r="O132" s="86"/>
      <c r="P132" s="224">
        <f>O132*H132</f>
        <v>0</v>
      </c>
      <c r="Q132" s="224">
        <v>0.02</v>
      </c>
      <c r="R132" s="224">
        <f>Q132*H132</f>
        <v>0.02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309</v>
      </c>
      <c r="AT132" s="226" t="s">
        <v>215</v>
      </c>
      <c r="AU132" s="226" t="s">
        <v>83</v>
      </c>
      <c r="AY132" s="19" t="s">
        <v>213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81</v>
      </c>
      <c r="BK132" s="227">
        <f>ROUND(I132*H132,2)</f>
        <v>0</v>
      </c>
      <c r="BL132" s="19" t="s">
        <v>309</v>
      </c>
      <c r="BM132" s="226" t="s">
        <v>5755</v>
      </c>
    </row>
    <row r="133" s="2" customFormat="1" ht="16.5" customHeight="1">
      <c r="A133" s="40"/>
      <c r="B133" s="41"/>
      <c r="C133" s="215" t="s">
        <v>364</v>
      </c>
      <c r="D133" s="215" t="s">
        <v>215</v>
      </c>
      <c r="E133" s="216" t="s">
        <v>5756</v>
      </c>
      <c r="F133" s="217" t="s">
        <v>5757</v>
      </c>
      <c r="G133" s="218" t="s">
        <v>501</v>
      </c>
      <c r="H133" s="219">
        <v>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45</v>
      </c>
      <c r="O133" s="86"/>
      <c r="P133" s="224">
        <f>O133*H133</f>
        <v>0</v>
      </c>
      <c r="Q133" s="224">
        <v>0.02</v>
      </c>
      <c r="R133" s="224">
        <f>Q133*H133</f>
        <v>0.02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309</v>
      </c>
      <c r="AT133" s="226" t="s">
        <v>215</v>
      </c>
      <c r="AU133" s="226" t="s">
        <v>83</v>
      </c>
      <c r="AY133" s="19" t="s">
        <v>213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81</v>
      </c>
      <c r="BK133" s="227">
        <f>ROUND(I133*H133,2)</f>
        <v>0</v>
      </c>
      <c r="BL133" s="19" t="s">
        <v>309</v>
      </c>
      <c r="BM133" s="226" t="s">
        <v>5758</v>
      </c>
    </row>
    <row r="134" s="2" customFormat="1" ht="16.5" customHeight="1">
      <c r="A134" s="40"/>
      <c r="B134" s="41"/>
      <c r="C134" s="215" t="s">
        <v>369</v>
      </c>
      <c r="D134" s="215" t="s">
        <v>215</v>
      </c>
      <c r="E134" s="216" t="s">
        <v>5759</v>
      </c>
      <c r="F134" s="217" t="s">
        <v>5760</v>
      </c>
      <c r="G134" s="218" t="s">
        <v>501</v>
      </c>
      <c r="H134" s="219">
        <v>1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45</v>
      </c>
      <c r="O134" s="86"/>
      <c r="P134" s="224">
        <f>O134*H134</f>
        <v>0</v>
      </c>
      <c r="Q134" s="224">
        <v>0.02</v>
      </c>
      <c r="R134" s="224">
        <f>Q134*H134</f>
        <v>0.02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309</v>
      </c>
      <c r="AT134" s="226" t="s">
        <v>215</v>
      </c>
      <c r="AU134" s="226" t="s">
        <v>83</v>
      </c>
      <c r="AY134" s="19" t="s">
        <v>213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81</v>
      </c>
      <c r="BK134" s="227">
        <f>ROUND(I134*H134,2)</f>
        <v>0</v>
      </c>
      <c r="BL134" s="19" t="s">
        <v>309</v>
      </c>
      <c r="BM134" s="226" t="s">
        <v>5761</v>
      </c>
    </row>
    <row r="135" s="2" customFormat="1" ht="16.5" customHeight="1">
      <c r="A135" s="40"/>
      <c r="B135" s="41"/>
      <c r="C135" s="215" t="s">
        <v>377</v>
      </c>
      <c r="D135" s="215" t="s">
        <v>215</v>
      </c>
      <c r="E135" s="216" t="s">
        <v>5762</v>
      </c>
      <c r="F135" s="217" t="s">
        <v>5763</v>
      </c>
      <c r="G135" s="218" t="s">
        <v>338</v>
      </c>
      <c r="H135" s="219">
        <v>130</v>
      </c>
      <c r="I135" s="220"/>
      <c r="J135" s="221">
        <f>ROUND(I135*H135,2)</f>
        <v>0</v>
      </c>
      <c r="K135" s="217" t="s">
        <v>5230</v>
      </c>
      <c r="L135" s="46"/>
      <c r="M135" s="222" t="s">
        <v>19</v>
      </c>
      <c r="N135" s="223" t="s">
        <v>45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309</v>
      </c>
      <c r="AT135" s="226" t="s">
        <v>215</v>
      </c>
      <c r="AU135" s="226" t="s">
        <v>83</v>
      </c>
      <c r="AY135" s="19" t="s">
        <v>213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81</v>
      </c>
      <c r="BK135" s="227">
        <f>ROUND(I135*H135,2)</f>
        <v>0</v>
      </c>
      <c r="BL135" s="19" t="s">
        <v>309</v>
      </c>
      <c r="BM135" s="226" t="s">
        <v>5764</v>
      </c>
    </row>
    <row r="136" s="2" customFormat="1">
      <c r="A136" s="40"/>
      <c r="B136" s="41"/>
      <c r="C136" s="215" t="s">
        <v>381</v>
      </c>
      <c r="D136" s="215" t="s">
        <v>215</v>
      </c>
      <c r="E136" s="216" t="s">
        <v>5765</v>
      </c>
      <c r="F136" s="217" t="s">
        <v>5766</v>
      </c>
      <c r="G136" s="218" t="s">
        <v>338</v>
      </c>
      <c r="H136" s="219">
        <v>130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45</v>
      </c>
      <c r="O136" s="86"/>
      <c r="P136" s="224">
        <f>O136*H136</f>
        <v>0</v>
      </c>
      <c r="Q136" s="224">
        <v>0.01</v>
      </c>
      <c r="R136" s="224">
        <f>Q136*H136</f>
        <v>1.3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309</v>
      </c>
      <c r="AT136" s="226" t="s">
        <v>215</v>
      </c>
      <c r="AU136" s="226" t="s">
        <v>83</v>
      </c>
      <c r="AY136" s="19" t="s">
        <v>213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81</v>
      </c>
      <c r="BK136" s="227">
        <f>ROUND(I136*H136,2)</f>
        <v>0</v>
      </c>
      <c r="BL136" s="19" t="s">
        <v>309</v>
      </c>
      <c r="BM136" s="226" t="s">
        <v>5767</v>
      </c>
    </row>
    <row r="137" s="2" customFormat="1" ht="16.5" customHeight="1">
      <c r="A137" s="40"/>
      <c r="B137" s="41"/>
      <c r="C137" s="215" t="s">
        <v>387</v>
      </c>
      <c r="D137" s="215" t="s">
        <v>215</v>
      </c>
      <c r="E137" s="216" t="s">
        <v>5768</v>
      </c>
      <c r="F137" s="217" t="s">
        <v>5769</v>
      </c>
      <c r="G137" s="218" t="s">
        <v>655</v>
      </c>
      <c r="H137" s="219">
        <v>10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45</v>
      </c>
      <c r="O137" s="86"/>
      <c r="P137" s="224">
        <f>O137*H137</f>
        <v>0</v>
      </c>
      <c r="Q137" s="224">
        <v>0.001</v>
      </c>
      <c r="R137" s="224">
        <f>Q137*H137</f>
        <v>0.01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309</v>
      </c>
      <c r="AT137" s="226" t="s">
        <v>215</v>
      </c>
      <c r="AU137" s="226" t="s">
        <v>83</v>
      </c>
      <c r="AY137" s="19" t="s">
        <v>213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81</v>
      </c>
      <c r="BK137" s="227">
        <f>ROUND(I137*H137,2)</f>
        <v>0</v>
      </c>
      <c r="BL137" s="19" t="s">
        <v>309</v>
      </c>
      <c r="BM137" s="226" t="s">
        <v>5770</v>
      </c>
    </row>
    <row r="138" s="2" customFormat="1" ht="16.5" customHeight="1">
      <c r="A138" s="40"/>
      <c r="B138" s="41"/>
      <c r="C138" s="215" t="s">
        <v>393</v>
      </c>
      <c r="D138" s="215" t="s">
        <v>215</v>
      </c>
      <c r="E138" s="216" t="s">
        <v>5771</v>
      </c>
      <c r="F138" s="217" t="s">
        <v>5772</v>
      </c>
      <c r="G138" s="218" t="s">
        <v>501</v>
      </c>
      <c r="H138" s="219">
        <v>10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45</v>
      </c>
      <c r="O138" s="86"/>
      <c r="P138" s="224">
        <f>O138*H138</f>
        <v>0</v>
      </c>
      <c r="Q138" s="224">
        <v>0.001</v>
      </c>
      <c r="R138" s="224">
        <f>Q138*H138</f>
        <v>0.01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309</v>
      </c>
      <c r="AT138" s="226" t="s">
        <v>215</v>
      </c>
      <c r="AU138" s="226" t="s">
        <v>83</v>
      </c>
      <c r="AY138" s="19" t="s">
        <v>213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81</v>
      </c>
      <c r="BK138" s="227">
        <f>ROUND(I138*H138,2)</f>
        <v>0</v>
      </c>
      <c r="BL138" s="19" t="s">
        <v>309</v>
      </c>
      <c r="BM138" s="226" t="s">
        <v>5773</v>
      </c>
    </row>
    <row r="139" s="2" customFormat="1" ht="16.5" customHeight="1">
      <c r="A139" s="40"/>
      <c r="B139" s="41"/>
      <c r="C139" s="215" t="s">
        <v>397</v>
      </c>
      <c r="D139" s="215" t="s">
        <v>215</v>
      </c>
      <c r="E139" s="216" t="s">
        <v>5774</v>
      </c>
      <c r="F139" s="217" t="s">
        <v>5775</v>
      </c>
      <c r="G139" s="218" t="s">
        <v>501</v>
      </c>
      <c r="H139" s="219">
        <v>2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45</v>
      </c>
      <c r="O139" s="86"/>
      <c r="P139" s="224">
        <f>O139*H139</f>
        <v>0</v>
      </c>
      <c r="Q139" s="224">
        <v>0.001</v>
      </c>
      <c r="R139" s="224">
        <f>Q139*H139</f>
        <v>0.002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309</v>
      </c>
      <c r="AT139" s="226" t="s">
        <v>215</v>
      </c>
      <c r="AU139" s="226" t="s">
        <v>83</v>
      </c>
      <c r="AY139" s="19" t="s">
        <v>213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81</v>
      </c>
      <c r="BK139" s="227">
        <f>ROUND(I139*H139,2)</f>
        <v>0</v>
      </c>
      <c r="BL139" s="19" t="s">
        <v>309</v>
      </c>
      <c r="BM139" s="226" t="s">
        <v>5776</v>
      </c>
    </row>
    <row r="140" s="2" customFormat="1" ht="16.5" customHeight="1">
      <c r="A140" s="40"/>
      <c r="B140" s="41"/>
      <c r="C140" s="215" t="s">
        <v>402</v>
      </c>
      <c r="D140" s="215" t="s">
        <v>215</v>
      </c>
      <c r="E140" s="216" t="s">
        <v>5777</v>
      </c>
      <c r="F140" s="217" t="s">
        <v>5778</v>
      </c>
      <c r="G140" s="218" t="s">
        <v>501</v>
      </c>
      <c r="H140" s="219">
        <v>1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45</v>
      </c>
      <c r="O140" s="86"/>
      <c r="P140" s="224">
        <f>O140*H140</f>
        <v>0</v>
      </c>
      <c r="Q140" s="224">
        <v>0.001</v>
      </c>
      <c r="R140" s="224">
        <f>Q140*H140</f>
        <v>0.001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309</v>
      </c>
      <c r="AT140" s="226" t="s">
        <v>215</v>
      </c>
      <c r="AU140" s="226" t="s">
        <v>83</v>
      </c>
      <c r="AY140" s="19" t="s">
        <v>213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81</v>
      </c>
      <c r="BK140" s="227">
        <f>ROUND(I140*H140,2)</f>
        <v>0</v>
      </c>
      <c r="BL140" s="19" t="s">
        <v>309</v>
      </c>
      <c r="BM140" s="226" t="s">
        <v>5779</v>
      </c>
    </row>
    <row r="141" s="2" customFormat="1" ht="16.5" customHeight="1">
      <c r="A141" s="40"/>
      <c r="B141" s="41"/>
      <c r="C141" s="215" t="s">
        <v>408</v>
      </c>
      <c r="D141" s="215" t="s">
        <v>215</v>
      </c>
      <c r="E141" s="216" t="s">
        <v>5780</v>
      </c>
      <c r="F141" s="217" t="s">
        <v>5781</v>
      </c>
      <c r="G141" s="218" t="s">
        <v>501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45</v>
      </c>
      <c r="O141" s="86"/>
      <c r="P141" s="224">
        <f>O141*H141</f>
        <v>0</v>
      </c>
      <c r="Q141" s="224">
        <v>0.001</v>
      </c>
      <c r="R141" s="224">
        <f>Q141*H141</f>
        <v>0.001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309</v>
      </c>
      <c r="AT141" s="226" t="s">
        <v>215</v>
      </c>
      <c r="AU141" s="226" t="s">
        <v>83</v>
      </c>
      <c r="AY141" s="19" t="s">
        <v>213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81</v>
      </c>
      <c r="BK141" s="227">
        <f>ROUND(I141*H141,2)</f>
        <v>0</v>
      </c>
      <c r="BL141" s="19" t="s">
        <v>309</v>
      </c>
      <c r="BM141" s="226" t="s">
        <v>5782</v>
      </c>
    </row>
    <row r="142" s="2" customFormat="1" ht="16.5" customHeight="1">
      <c r="A142" s="40"/>
      <c r="B142" s="41"/>
      <c r="C142" s="215" t="s">
        <v>412</v>
      </c>
      <c r="D142" s="215" t="s">
        <v>215</v>
      </c>
      <c r="E142" s="216" t="s">
        <v>5783</v>
      </c>
      <c r="F142" s="217" t="s">
        <v>5784</v>
      </c>
      <c r="G142" s="218" t="s">
        <v>501</v>
      </c>
      <c r="H142" s="219">
        <v>14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45</v>
      </c>
      <c r="O142" s="86"/>
      <c r="P142" s="224">
        <f>O142*H142</f>
        <v>0</v>
      </c>
      <c r="Q142" s="224">
        <v>0.001</v>
      </c>
      <c r="R142" s="224">
        <f>Q142*H142</f>
        <v>0.014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309</v>
      </c>
      <c r="AT142" s="226" t="s">
        <v>215</v>
      </c>
      <c r="AU142" s="226" t="s">
        <v>83</v>
      </c>
      <c r="AY142" s="19" t="s">
        <v>213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81</v>
      </c>
      <c r="BK142" s="227">
        <f>ROUND(I142*H142,2)</f>
        <v>0</v>
      </c>
      <c r="BL142" s="19" t="s">
        <v>309</v>
      </c>
      <c r="BM142" s="226" t="s">
        <v>5785</v>
      </c>
    </row>
    <row r="143" s="2" customFormat="1" ht="16.5" customHeight="1">
      <c r="A143" s="40"/>
      <c r="B143" s="41"/>
      <c r="C143" s="215" t="s">
        <v>417</v>
      </c>
      <c r="D143" s="215" t="s">
        <v>215</v>
      </c>
      <c r="E143" s="216" t="s">
        <v>5786</v>
      </c>
      <c r="F143" s="217" t="s">
        <v>5787</v>
      </c>
      <c r="G143" s="218" t="s">
        <v>501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45</v>
      </c>
      <c r="O143" s="86"/>
      <c r="P143" s="224">
        <f>O143*H143</f>
        <v>0</v>
      </c>
      <c r="Q143" s="224">
        <v>0.001</v>
      </c>
      <c r="R143" s="224">
        <f>Q143*H143</f>
        <v>0.001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309</v>
      </c>
      <c r="AT143" s="226" t="s">
        <v>215</v>
      </c>
      <c r="AU143" s="226" t="s">
        <v>83</v>
      </c>
      <c r="AY143" s="19" t="s">
        <v>213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81</v>
      </c>
      <c r="BK143" s="227">
        <f>ROUND(I143*H143,2)</f>
        <v>0</v>
      </c>
      <c r="BL143" s="19" t="s">
        <v>309</v>
      </c>
      <c r="BM143" s="226" t="s">
        <v>5788</v>
      </c>
    </row>
    <row r="144" s="2" customFormat="1" ht="16.5" customHeight="1">
      <c r="A144" s="40"/>
      <c r="B144" s="41"/>
      <c r="C144" s="215" t="s">
        <v>427</v>
      </c>
      <c r="D144" s="215" t="s">
        <v>215</v>
      </c>
      <c r="E144" s="216" t="s">
        <v>5789</v>
      </c>
      <c r="F144" s="217" t="s">
        <v>5790</v>
      </c>
      <c r="G144" s="218" t="s">
        <v>501</v>
      </c>
      <c r="H144" s="219">
        <v>1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45</v>
      </c>
      <c r="O144" s="86"/>
      <c r="P144" s="224">
        <f>O144*H144</f>
        <v>0</v>
      </c>
      <c r="Q144" s="224">
        <v>0.001</v>
      </c>
      <c r="R144" s="224">
        <f>Q144*H144</f>
        <v>0.001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309</v>
      </c>
      <c r="AT144" s="226" t="s">
        <v>215</v>
      </c>
      <c r="AU144" s="226" t="s">
        <v>83</v>
      </c>
      <c r="AY144" s="19" t="s">
        <v>213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81</v>
      </c>
      <c r="BK144" s="227">
        <f>ROUND(I144*H144,2)</f>
        <v>0</v>
      </c>
      <c r="BL144" s="19" t="s">
        <v>309</v>
      </c>
      <c r="BM144" s="226" t="s">
        <v>5791</v>
      </c>
    </row>
    <row r="145" s="2" customFormat="1" ht="16.5" customHeight="1">
      <c r="A145" s="40"/>
      <c r="B145" s="41"/>
      <c r="C145" s="215" t="s">
        <v>432</v>
      </c>
      <c r="D145" s="215" t="s">
        <v>215</v>
      </c>
      <c r="E145" s="216" t="s">
        <v>5674</v>
      </c>
      <c r="F145" s="217" t="s">
        <v>5675</v>
      </c>
      <c r="G145" s="218" t="s">
        <v>288</v>
      </c>
      <c r="H145" s="219">
        <v>2.3199999999999998</v>
      </c>
      <c r="I145" s="220"/>
      <c r="J145" s="221">
        <f>ROUND(I145*H145,2)</f>
        <v>0</v>
      </c>
      <c r="K145" s="217" t="s">
        <v>5230</v>
      </c>
      <c r="L145" s="46"/>
      <c r="M145" s="283" t="s">
        <v>19</v>
      </c>
      <c r="N145" s="284" t="s">
        <v>45</v>
      </c>
      <c r="O145" s="285"/>
      <c r="P145" s="286">
        <f>O145*H145</f>
        <v>0</v>
      </c>
      <c r="Q145" s="286">
        <v>0</v>
      </c>
      <c r="R145" s="286">
        <f>Q145*H145</f>
        <v>0</v>
      </c>
      <c r="S145" s="286">
        <v>0</v>
      </c>
      <c r="T145" s="28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309</v>
      </c>
      <c r="AT145" s="226" t="s">
        <v>215</v>
      </c>
      <c r="AU145" s="226" t="s">
        <v>83</v>
      </c>
      <c r="AY145" s="19" t="s">
        <v>213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81</v>
      </c>
      <c r="BK145" s="227">
        <f>ROUND(I145*H145,2)</f>
        <v>0</v>
      </c>
      <c r="BL145" s="19" t="s">
        <v>309</v>
      </c>
      <c r="BM145" s="226" t="s">
        <v>5792</v>
      </c>
    </row>
    <row r="146" s="2" customFormat="1" ht="6.96" customHeight="1">
      <c r="A146" s="40"/>
      <c r="B146" s="61"/>
      <c r="C146" s="62"/>
      <c r="D146" s="62"/>
      <c r="E146" s="62"/>
      <c r="F146" s="62"/>
      <c r="G146" s="62"/>
      <c r="H146" s="62"/>
      <c r="I146" s="62"/>
      <c r="J146" s="62"/>
      <c r="K146" s="62"/>
      <c r="L146" s="46"/>
      <c r="M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</sheetData>
  <sheetProtection sheet="1" autoFilter="0" formatColumns="0" formatRows="0" objects="1" scenarios="1" spinCount="100000" saltValue="jth6KE8l3pRS3oA99HI0E7enY1onJGBvX/aooeIssm6Sm5EcNo1TDQraKaMWc+bt/BU5Isixrhahjul4m+J+1A==" hashValue="1UbfqaMn/nsW0SosDyfrpIQNFcqM4Czom2yHSzqi8gfLvilE3hEH5qArTL+Vy0Sm2wnzSiD+0F/s8HdGlkNF2A==" algorithmName="SHA-512" password="CC35"/>
  <autoFilter ref="C98:K14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a přístavba budovy ZUŠ náměstí Míru, Krnov</v>
      </c>
      <c r="F7" s="145"/>
      <c r="G7" s="145"/>
      <c r="H7" s="145"/>
      <c r="L7" s="22"/>
    </row>
    <row r="8">
      <c r="B8" s="22"/>
      <c r="D8" s="145" t="s">
        <v>154</v>
      </c>
      <c r="L8" s="22"/>
    </row>
    <row r="9" s="1" customFormat="1" ht="16.5" customHeight="1">
      <c r="B9" s="22"/>
      <c r="E9" s="146" t="s">
        <v>155</v>
      </c>
      <c r="F9" s="1"/>
      <c r="G9" s="1"/>
      <c r="H9" s="1"/>
      <c r="L9" s="22"/>
    </row>
    <row r="10" s="1" customFormat="1" ht="12" customHeight="1">
      <c r="B10" s="22"/>
      <c r="D10" s="145" t="s">
        <v>156</v>
      </c>
      <c r="L10" s="22"/>
    </row>
    <row r="11" s="2" customFormat="1" ht="16.5" customHeight="1">
      <c r="A11" s="40"/>
      <c r="B11" s="46"/>
      <c r="C11" s="40"/>
      <c r="D11" s="40"/>
      <c r="E11" s="158" t="s">
        <v>5568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5569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5793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7. 3. 2021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32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36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37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47.25" customHeight="1">
      <c r="A31" s="150"/>
      <c r="B31" s="151"/>
      <c r="C31" s="150"/>
      <c r="D31" s="150"/>
      <c r="E31" s="152" t="s">
        <v>39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40</v>
      </c>
      <c r="E34" s="40"/>
      <c r="F34" s="40"/>
      <c r="G34" s="40"/>
      <c r="H34" s="40"/>
      <c r="I34" s="40"/>
      <c r="J34" s="156">
        <f>ROUND(J95,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42</v>
      </c>
      <c r="G36" s="40"/>
      <c r="H36" s="40"/>
      <c r="I36" s="157" t="s">
        <v>41</v>
      </c>
      <c r="J36" s="157" t="s">
        <v>43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44</v>
      </c>
      <c r="E37" s="145" t="s">
        <v>45</v>
      </c>
      <c r="F37" s="159">
        <f>ROUND((SUM(BE95:BE136)),  2)</f>
        <v>0</v>
      </c>
      <c r="G37" s="40"/>
      <c r="H37" s="40"/>
      <c r="I37" s="160">
        <v>0.20999999999999999</v>
      </c>
      <c r="J37" s="159">
        <f>ROUND(((SUM(BE95:BE136))*I37),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46</v>
      </c>
      <c r="F38" s="159">
        <f>ROUND((SUM(BF95:BF136)),  2)</f>
        <v>0</v>
      </c>
      <c r="G38" s="40"/>
      <c r="H38" s="40"/>
      <c r="I38" s="160">
        <v>0.14999999999999999</v>
      </c>
      <c r="J38" s="159">
        <f>ROUND(((SUM(BF95:BF136))*I38),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ROUND((SUM(BG95:BG136)),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48</v>
      </c>
      <c r="F40" s="159">
        <f>ROUND((SUM(BH95:BH136)),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49</v>
      </c>
      <c r="F41" s="159">
        <f>ROUND((SUM(BI95:BI136)),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50</v>
      </c>
      <c r="E43" s="163"/>
      <c r="F43" s="163"/>
      <c r="G43" s="164" t="s">
        <v>51</v>
      </c>
      <c r="H43" s="165" t="s">
        <v>52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Rekonstrukce a přístavba budovy ZUŠ náměstí Míru, Krnov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155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156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8" t="s">
        <v>5568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5569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VZT5 - Podtlakové větrání hygienických zařízení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parc.č. 341, 344/1, k.ú.opavské předměstí</v>
      </c>
      <c r="G60" s="42"/>
      <c r="H60" s="42"/>
      <c r="I60" s="34" t="s">
        <v>23</v>
      </c>
      <c r="J60" s="74" t="str">
        <f>IF(J16="","",J16)</f>
        <v>7. 3. 2021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město Krnov</v>
      </c>
      <c r="G62" s="42"/>
      <c r="H62" s="42"/>
      <c r="I62" s="34" t="s">
        <v>31</v>
      </c>
      <c r="J62" s="38" t="str">
        <f>E25</f>
        <v>Ing. Karel Grygera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Ing. Alena Chmelová, Opava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159</v>
      </c>
      <c r="D65" s="174"/>
      <c r="E65" s="174"/>
      <c r="F65" s="174"/>
      <c r="G65" s="174"/>
      <c r="H65" s="174"/>
      <c r="I65" s="174"/>
      <c r="J65" s="175" t="s">
        <v>160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72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161</v>
      </c>
    </row>
    <row r="68" s="9" customFormat="1" ht="24.96" customHeight="1">
      <c r="A68" s="9"/>
      <c r="B68" s="177"/>
      <c r="C68" s="178"/>
      <c r="D68" s="179" t="s">
        <v>162</v>
      </c>
      <c r="E68" s="180"/>
      <c r="F68" s="180"/>
      <c r="G68" s="180"/>
      <c r="H68" s="180"/>
      <c r="I68" s="180"/>
      <c r="J68" s="181">
        <f>J96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169</v>
      </c>
      <c r="E69" s="185"/>
      <c r="F69" s="185"/>
      <c r="G69" s="185"/>
      <c r="H69" s="185"/>
      <c r="I69" s="185"/>
      <c r="J69" s="186">
        <f>J97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172</v>
      </c>
      <c r="E70" s="180"/>
      <c r="F70" s="180"/>
      <c r="G70" s="180"/>
      <c r="H70" s="180"/>
      <c r="I70" s="180"/>
      <c r="J70" s="181">
        <f>J101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5571</v>
      </c>
      <c r="E71" s="185"/>
      <c r="F71" s="185"/>
      <c r="G71" s="185"/>
      <c r="H71" s="185"/>
      <c r="I71" s="185"/>
      <c r="J71" s="186">
        <f>J102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198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Rekonstrukce a přístavba budovy ZUŠ náměstí Míru, Krnov</v>
      </c>
      <c r="F81" s="34"/>
      <c r="G81" s="34"/>
      <c r="H81" s="34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154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2" t="s">
        <v>155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156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288" t="s">
        <v>5568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5569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VZT5 - Podtlakové větrání hygienických zařízení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>parc.č. 341, 344/1, k.ú.opavské předměstí</v>
      </c>
      <c r="G89" s="42"/>
      <c r="H89" s="42"/>
      <c r="I89" s="34" t="s">
        <v>23</v>
      </c>
      <c r="J89" s="74" t="str">
        <f>IF(J16="","",J16)</f>
        <v>7. 3. 2021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E19</f>
        <v>město Krnov</v>
      </c>
      <c r="G91" s="42"/>
      <c r="H91" s="42"/>
      <c r="I91" s="34" t="s">
        <v>31</v>
      </c>
      <c r="J91" s="38" t="str">
        <f>E25</f>
        <v>Ing. Karel Grygera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IF(E22="","",E22)</f>
        <v>Vyplň údaj</v>
      </c>
      <c r="G92" s="42"/>
      <c r="H92" s="42"/>
      <c r="I92" s="34" t="s">
        <v>35</v>
      </c>
      <c r="J92" s="38" t="str">
        <f>E28</f>
        <v>Ing. Alena Chmelová, Opava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8"/>
      <c r="B94" s="189"/>
      <c r="C94" s="190" t="s">
        <v>199</v>
      </c>
      <c r="D94" s="191" t="s">
        <v>59</v>
      </c>
      <c r="E94" s="191" t="s">
        <v>55</v>
      </c>
      <c r="F94" s="191" t="s">
        <v>56</v>
      </c>
      <c r="G94" s="191" t="s">
        <v>200</v>
      </c>
      <c r="H94" s="191" t="s">
        <v>201</v>
      </c>
      <c r="I94" s="191" t="s">
        <v>202</v>
      </c>
      <c r="J94" s="191" t="s">
        <v>160</v>
      </c>
      <c r="K94" s="192" t="s">
        <v>203</v>
      </c>
      <c r="L94" s="193"/>
      <c r="M94" s="94" t="s">
        <v>19</v>
      </c>
      <c r="N94" s="95" t="s">
        <v>44</v>
      </c>
      <c r="O94" s="95" t="s">
        <v>204</v>
      </c>
      <c r="P94" s="95" t="s">
        <v>205</v>
      </c>
      <c r="Q94" s="95" t="s">
        <v>206</v>
      </c>
      <c r="R94" s="95" t="s">
        <v>207</v>
      </c>
      <c r="S94" s="95" t="s">
        <v>208</v>
      </c>
      <c r="T94" s="96" t="s">
        <v>209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0"/>
      <c r="B95" s="41"/>
      <c r="C95" s="101" t="s">
        <v>210</v>
      </c>
      <c r="D95" s="42"/>
      <c r="E95" s="42"/>
      <c r="F95" s="42"/>
      <c r="G95" s="42"/>
      <c r="H95" s="42"/>
      <c r="I95" s="42"/>
      <c r="J95" s="194">
        <f>BK95</f>
        <v>0</v>
      </c>
      <c r="K95" s="42"/>
      <c r="L95" s="46"/>
      <c r="M95" s="97"/>
      <c r="N95" s="195"/>
      <c r="O95" s="98"/>
      <c r="P95" s="196">
        <f>P96+P101</f>
        <v>0</v>
      </c>
      <c r="Q95" s="98"/>
      <c r="R95" s="196">
        <f>R96+R101</f>
        <v>0.42330000000000001</v>
      </c>
      <c r="S95" s="98"/>
      <c r="T95" s="197">
        <f>T96+T101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73</v>
      </c>
      <c r="AU95" s="19" t="s">
        <v>161</v>
      </c>
      <c r="BK95" s="198">
        <f>BK96+BK101</f>
        <v>0</v>
      </c>
    </row>
    <row r="96" s="12" customFormat="1" ht="25.92" customHeight="1">
      <c r="A96" s="12"/>
      <c r="B96" s="199"/>
      <c r="C96" s="200"/>
      <c r="D96" s="201" t="s">
        <v>73</v>
      </c>
      <c r="E96" s="202" t="s">
        <v>211</v>
      </c>
      <c r="F96" s="202" t="s">
        <v>212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</f>
        <v>0</v>
      </c>
      <c r="Q96" s="207"/>
      <c r="R96" s="208">
        <f>R97</f>
        <v>0</v>
      </c>
      <c r="S96" s="207"/>
      <c r="T96" s="209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81</v>
      </c>
      <c r="AT96" s="211" t="s">
        <v>73</v>
      </c>
      <c r="AU96" s="211" t="s">
        <v>74</v>
      </c>
      <c r="AY96" s="210" t="s">
        <v>213</v>
      </c>
      <c r="BK96" s="212">
        <f>BK97</f>
        <v>0</v>
      </c>
    </row>
    <row r="97" s="12" customFormat="1" ht="22.8" customHeight="1">
      <c r="A97" s="12"/>
      <c r="B97" s="199"/>
      <c r="C97" s="200"/>
      <c r="D97" s="201" t="s">
        <v>73</v>
      </c>
      <c r="E97" s="213" t="s">
        <v>261</v>
      </c>
      <c r="F97" s="213" t="s">
        <v>1254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SUM(P98:P100)</f>
        <v>0</v>
      </c>
      <c r="Q97" s="207"/>
      <c r="R97" s="208">
        <f>SUM(R98:R100)</f>
        <v>0</v>
      </c>
      <c r="S97" s="207"/>
      <c r="T97" s="209">
        <f>SUM(T98:T100)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81</v>
      </c>
      <c r="AT97" s="211" t="s">
        <v>73</v>
      </c>
      <c r="AU97" s="211" t="s">
        <v>81</v>
      </c>
      <c r="AY97" s="210" t="s">
        <v>213</v>
      </c>
      <c r="BK97" s="212">
        <f>SUM(BK98:BK100)</f>
        <v>0</v>
      </c>
    </row>
    <row r="98" s="2" customFormat="1" ht="21.75" customHeight="1">
      <c r="A98" s="40"/>
      <c r="B98" s="41"/>
      <c r="C98" s="215" t="s">
        <v>81</v>
      </c>
      <c r="D98" s="215" t="s">
        <v>215</v>
      </c>
      <c r="E98" s="216" t="s">
        <v>5572</v>
      </c>
      <c r="F98" s="217" t="s">
        <v>5573</v>
      </c>
      <c r="G98" s="218" t="s">
        <v>236</v>
      </c>
      <c r="H98" s="219">
        <v>50</v>
      </c>
      <c r="I98" s="220"/>
      <c r="J98" s="221">
        <f>ROUND(I98*H98,2)</f>
        <v>0</v>
      </c>
      <c r="K98" s="217" t="s">
        <v>4470</v>
      </c>
      <c r="L98" s="46"/>
      <c r="M98" s="222" t="s">
        <v>19</v>
      </c>
      <c r="N98" s="223" t="s">
        <v>45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220</v>
      </c>
      <c r="AT98" s="226" t="s">
        <v>215</v>
      </c>
      <c r="AU98" s="226" t="s">
        <v>83</v>
      </c>
      <c r="AY98" s="19" t="s">
        <v>213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81</v>
      </c>
      <c r="BK98" s="227">
        <f>ROUND(I98*H98,2)</f>
        <v>0</v>
      </c>
      <c r="BL98" s="19" t="s">
        <v>220</v>
      </c>
      <c r="BM98" s="226" t="s">
        <v>5794</v>
      </c>
    </row>
    <row r="99" s="2" customFormat="1" ht="21.75" customHeight="1">
      <c r="A99" s="40"/>
      <c r="B99" s="41"/>
      <c r="C99" s="215" t="s">
        <v>83</v>
      </c>
      <c r="D99" s="215" t="s">
        <v>215</v>
      </c>
      <c r="E99" s="216" t="s">
        <v>5575</v>
      </c>
      <c r="F99" s="217" t="s">
        <v>5576</v>
      </c>
      <c r="G99" s="218" t="s">
        <v>236</v>
      </c>
      <c r="H99" s="219">
        <v>500</v>
      </c>
      <c r="I99" s="220"/>
      <c r="J99" s="221">
        <f>ROUND(I99*H99,2)</f>
        <v>0</v>
      </c>
      <c r="K99" s="217" t="s">
        <v>4470</v>
      </c>
      <c r="L99" s="46"/>
      <c r="M99" s="222" t="s">
        <v>19</v>
      </c>
      <c r="N99" s="223" t="s">
        <v>45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220</v>
      </c>
      <c r="AT99" s="226" t="s">
        <v>215</v>
      </c>
      <c r="AU99" s="226" t="s">
        <v>83</v>
      </c>
      <c r="AY99" s="19" t="s">
        <v>213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81</v>
      </c>
      <c r="BK99" s="227">
        <f>ROUND(I99*H99,2)</f>
        <v>0</v>
      </c>
      <c r="BL99" s="19" t="s">
        <v>220</v>
      </c>
      <c r="BM99" s="226" t="s">
        <v>5795</v>
      </c>
    </row>
    <row r="100" s="2" customFormat="1" ht="21.75" customHeight="1">
      <c r="A100" s="40"/>
      <c r="B100" s="41"/>
      <c r="C100" s="215" t="s">
        <v>106</v>
      </c>
      <c r="D100" s="215" t="s">
        <v>215</v>
      </c>
      <c r="E100" s="216" t="s">
        <v>5578</v>
      </c>
      <c r="F100" s="217" t="s">
        <v>5579</v>
      </c>
      <c r="G100" s="218" t="s">
        <v>236</v>
      </c>
      <c r="H100" s="219">
        <v>50</v>
      </c>
      <c r="I100" s="220"/>
      <c r="J100" s="221">
        <f>ROUND(I100*H100,2)</f>
        <v>0</v>
      </c>
      <c r="K100" s="217" t="s">
        <v>4470</v>
      </c>
      <c r="L100" s="46"/>
      <c r="M100" s="222" t="s">
        <v>19</v>
      </c>
      <c r="N100" s="223" t="s">
        <v>45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220</v>
      </c>
      <c r="AT100" s="226" t="s">
        <v>215</v>
      </c>
      <c r="AU100" s="226" t="s">
        <v>83</v>
      </c>
      <c r="AY100" s="19" t="s">
        <v>213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81</v>
      </c>
      <c r="BK100" s="227">
        <f>ROUND(I100*H100,2)</f>
        <v>0</v>
      </c>
      <c r="BL100" s="19" t="s">
        <v>220</v>
      </c>
      <c r="BM100" s="226" t="s">
        <v>5796</v>
      </c>
    </row>
    <row r="101" s="12" customFormat="1" ht="25.92" customHeight="1">
      <c r="A101" s="12"/>
      <c r="B101" s="199"/>
      <c r="C101" s="200"/>
      <c r="D101" s="201" t="s">
        <v>73</v>
      </c>
      <c r="E101" s="202" t="s">
        <v>1716</v>
      </c>
      <c r="F101" s="202" t="s">
        <v>1717</v>
      </c>
      <c r="G101" s="200"/>
      <c r="H101" s="200"/>
      <c r="I101" s="203"/>
      <c r="J101" s="204">
        <f>BK101</f>
        <v>0</v>
      </c>
      <c r="K101" s="200"/>
      <c r="L101" s="205"/>
      <c r="M101" s="206"/>
      <c r="N101" s="207"/>
      <c r="O101" s="207"/>
      <c r="P101" s="208">
        <f>P102</f>
        <v>0</v>
      </c>
      <c r="Q101" s="207"/>
      <c r="R101" s="208">
        <f>R102</f>
        <v>0.42330000000000001</v>
      </c>
      <c r="S101" s="207"/>
      <c r="T101" s="209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83</v>
      </c>
      <c r="AT101" s="211" t="s">
        <v>73</v>
      </c>
      <c r="AU101" s="211" t="s">
        <v>74</v>
      </c>
      <c r="AY101" s="210" t="s">
        <v>213</v>
      </c>
      <c r="BK101" s="212">
        <f>BK102</f>
        <v>0</v>
      </c>
    </row>
    <row r="102" s="12" customFormat="1" ht="22.8" customHeight="1">
      <c r="A102" s="12"/>
      <c r="B102" s="199"/>
      <c r="C102" s="200"/>
      <c r="D102" s="201" t="s">
        <v>73</v>
      </c>
      <c r="E102" s="213" t="s">
        <v>5586</v>
      </c>
      <c r="F102" s="213" t="s">
        <v>102</v>
      </c>
      <c r="G102" s="200"/>
      <c r="H102" s="200"/>
      <c r="I102" s="203"/>
      <c r="J102" s="214">
        <f>BK102</f>
        <v>0</v>
      </c>
      <c r="K102" s="200"/>
      <c r="L102" s="205"/>
      <c r="M102" s="206"/>
      <c r="N102" s="207"/>
      <c r="O102" s="207"/>
      <c r="P102" s="208">
        <f>SUM(P103:P136)</f>
        <v>0</v>
      </c>
      <c r="Q102" s="207"/>
      <c r="R102" s="208">
        <f>SUM(R103:R136)</f>
        <v>0.42330000000000001</v>
      </c>
      <c r="S102" s="207"/>
      <c r="T102" s="209">
        <f>SUM(T103:T136)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83</v>
      </c>
      <c r="AT102" s="211" t="s">
        <v>73</v>
      </c>
      <c r="AU102" s="211" t="s">
        <v>81</v>
      </c>
      <c r="AY102" s="210" t="s">
        <v>213</v>
      </c>
      <c r="BK102" s="212">
        <f>SUM(BK103:BK136)</f>
        <v>0</v>
      </c>
    </row>
    <row r="103" s="2" customFormat="1" ht="16.5" customHeight="1">
      <c r="A103" s="40"/>
      <c r="B103" s="41"/>
      <c r="C103" s="215" t="s">
        <v>220</v>
      </c>
      <c r="D103" s="215" t="s">
        <v>215</v>
      </c>
      <c r="E103" s="216" t="s">
        <v>5797</v>
      </c>
      <c r="F103" s="217" t="s">
        <v>5798</v>
      </c>
      <c r="G103" s="218" t="s">
        <v>501</v>
      </c>
      <c r="H103" s="219">
        <v>1</v>
      </c>
      <c r="I103" s="220"/>
      <c r="J103" s="221">
        <f>ROUND(I103*H103,2)</f>
        <v>0</v>
      </c>
      <c r="K103" s="217" t="s">
        <v>5230</v>
      </c>
      <c r="L103" s="46"/>
      <c r="M103" s="222" t="s">
        <v>19</v>
      </c>
      <c r="N103" s="223" t="s">
        <v>45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309</v>
      </c>
      <c r="AT103" s="226" t="s">
        <v>215</v>
      </c>
      <c r="AU103" s="226" t="s">
        <v>83</v>
      </c>
      <c r="AY103" s="19" t="s">
        <v>213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81</v>
      </c>
      <c r="BK103" s="227">
        <f>ROUND(I103*H103,2)</f>
        <v>0</v>
      </c>
      <c r="BL103" s="19" t="s">
        <v>309</v>
      </c>
      <c r="BM103" s="226" t="s">
        <v>5799</v>
      </c>
    </row>
    <row r="104" s="2" customFormat="1" ht="21.75" customHeight="1">
      <c r="A104" s="40"/>
      <c r="B104" s="41"/>
      <c r="C104" s="215" t="s">
        <v>243</v>
      </c>
      <c r="D104" s="215" t="s">
        <v>215</v>
      </c>
      <c r="E104" s="216" t="s">
        <v>5800</v>
      </c>
      <c r="F104" s="217" t="s">
        <v>5801</v>
      </c>
      <c r="G104" s="218" t="s">
        <v>501</v>
      </c>
      <c r="H104" s="219">
        <v>1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45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309</v>
      </c>
      <c r="AT104" s="226" t="s">
        <v>215</v>
      </c>
      <c r="AU104" s="226" t="s">
        <v>83</v>
      </c>
      <c r="AY104" s="19" t="s">
        <v>213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81</v>
      </c>
      <c r="BK104" s="227">
        <f>ROUND(I104*H104,2)</f>
        <v>0</v>
      </c>
      <c r="BL104" s="19" t="s">
        <v>309</v>
      </c>
      <c r="BM104" s="226" t="s">
        <v>5802</v>
      </c>
    </row>
    <row r="105" s="2" customFormat="1" ht="16.5" customHeight="1">
      <c r="A105" s="40"/>
      <c r="B105" s="41"/>
      <c r="C105" s="215" t="s">
        <v>248</v>
      </c>
      <c r="D105" s="215" t="s">
        <v>215</v>
      </c>
      <c r="E105" s="216" t="s">
        <v>5803</v>
      </c>
      <c r="F105" s="217" t="s">
        <v>5804</v>
      </c>
      <c r="G105" s="218" t="s">
        <v>501</v>
      </c>
      <c r="H105" s="219">
        <v>7</v>
      </c>
      <c r="I105" s="220"/>
      <c r="J105" s="221">
        <f>ROUND(I105*H105,2)</f>
        <v>0</v>
      </c>
      <c r="K105" s="217" t="s">
        <v>5230</v>
      </c>
      <c r="L105" s="46"/>
      <c r="M105" s="222" t="s">
        <v>19</v>
      </c>
      <c r="N105" s="223" t="s">
        <v>45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309</v>
      </c>
      <c r="AT105" s="226" t="s">
        <v>215</v>
      </c>
      <c r="AU105" s="226" t="s">
        <v>83</v>
      </c>
      <c r="AY105" s="19" t="s">
        <v>213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81</v>
      </c>
      <c r="BK105" s="227">
        <f>ROUND(I105*H105,2)</f>
        <v>0</v>
      </c>
      <c r="BL105" s="19" t="s">
        <v>309</v>
      </c>
      <c r="BM105" s="226" t="s">
        <v>5805</v>
      </c>
    </row>
    <row r="106" s="2" customFormat="1">
      <c r="A106" s="40"/>
      <c r="B106" s="41"/>
      <c r="C106" s="215" t="s">
        <v>253</v>
      </c>
      <c r="D106" s="215" t="s">
        <v>215</v>
      </c>
      <c r="E106" s="216" t="s">
        <v>5806</v>
      </c>
      <c r="F106" s="217" t="s">
        <v>5807</v>
      </c>
      <c r="G106" s="218" t="s">
        <v>501</v>
      </c>
      <c r="H106" s="219">
        <v>4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309</v>
      </c>
      <c r="AT106" s="226" t="s">
        <v>215</v>
      </c>
      <c r="AU106" s="226" t="s">
        <v>83</v>
      </c>
      <c r="AY106" s="19" t="s">
        <v>213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81</v>
      </c>
      <c r="BK106" s="227">
        <f>ROUND(I106*H106,2)</f>
        <v>0</v>
      </c>
      <c r="BL106" s="19" t="s">
        <v>309</v>
      </c>
      <c r="BM106" s="226" t="s">
        <v>5808</v>
      </c>
    </row>
    <row r="107" s="2" customFormat="1">
      <c r="A107" s="40"/>
      <c r="B107" s="41"/>
      <c r="C107" s="215" t="s">
        <v>257</v>
      </c>
      <c r="D107" s="215" t="s">
        <v>215</v>
      </c>
      <c r="E107" s="216" t="s">
        <v>5809</v>
      </c>
      <c r="F107" s="217" t="s">
        <v>5810</v>
      </c>
      <c r="G107" s="218" t="s">
        <v>501</v>
      </c>
      <c r="H107" s="219">
        <v>3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45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309</v>
      </c>
      <c r="AT107" s="226" t="s">
        <v>215</v>
      </c>
      <c r="AU107" s="226" t="s">
        <v>83</v>
      </c>
      <c r="AY107" s="19" t="s">
        <v>213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81</v>
      </c>
      <c r="BK107" s="227">
        <f>ROUND(I107*H107,2)</f>
        <v>0</v>
      </c>
      <c r="BL107" s="19" t="s">
        <v>309</v>
      </c>
      <c r="BM107" s="226" t="s">
        <v>5811</v>
      </c>
    </row>
    <row r="108" s="2" customFormat="1" ht="16.5" customHeight="1">
      <c r="A108" s="40"/>
      <c r="B108" s="41"/>
      <c r="C108" s="215" t="s">
        <v>261</v>
      </c>
      <c r="D108" s="215" t="s">
        <v>215</v>
      </c>
      <c r="E108" s="216" t="s">
        <v>5812</v>
      </c>
      <c r="F108" s="217" t="s">
        <v>5813</v>
      </c>
      <c r="G108" s="218" t="s">
        <v>501</v>
      </c>
      <c r="H108" s="219">
        <v>1</v>
      </c>
      <c r="I108" s="220"/>
      <c r="J108" s="221">
        <f>ROUND(I108*H108,2)</f>
        <v>0</v>
      </c>
      <c r="K108" s="217" t="s">
        <v>5230</v>
      </c>
      <c r="L108" s="46"/>
      <c r="M108" s="222" t="s">
        <v>19</v>
      </c>
      <c r="N108" s="223" t="s">
        <v>45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309</v>
      </c>
      <c r="AT108" s="226" t="s">
        <v>215</v>
      </c>
      <c r="AU108" s="226" t="s">
        <v>83</v>
      </c>
      <c r="AY108" s="19" t="s">
        <v>213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81</v>
      </c>
      <c r="BK108" s="227">
        <f>ROUND(I108*H108,2)</f>
        <v>0</v>
      </c>
      <c r="BL108" s="19" t="s">
        <v>309</v>
      </c>
      <c r="BM108" s="226" t="s">
        <v>5814</v>
      </c>
    </row>
    <row r="109" s="2" customFormat="1">
      <c r="A109" s="40"/>
      <c r="B109" s="41"/>
      <c r="C109" s="215" t="s">
        <v>267</v>
      </c>
      <c r="D109" s="215" t="s">
        <v>215</v>
      </c>
      <c r="E109" s="216" t="s">
        <v>5815</v>
      </c>
      <c r="F109" s="217" t="s">
        <v>5816</v>
      </c>
      <c r="G109" s="218" t="s">
        <v>501</v>
      </c>
      <c r="H109" s="219">
        <v>1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45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309</v>
      </c>
      <c r="AT109" s="226" t="s">
        <v>215</v>
      </c>
      <c r="AU109" s="226" t="s">
        <v>83</v>
      </c>
      <c r="AY109" s="19" t="s">
        <v>213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81</v>
      </c>
      <c r="BK109" s="227">
        <f>ROUND(I109*H109,2)</f>
        <v>0</v>
      </c>
      <c r="BL109" s="19" t="s">
        <v>309</v>
      </c>
      <c r="BM109" s="226" t="s">
        <v>5817</v>
      </c>
    </row>
    <row r="110" s="2" customFormat="1" ht="16.5" customHeight="1">
      <c r="A110" s="40"/>
      <c r="B110" s="41"/>
      <c r="C110" s="215" t="s">
        <v>274</v>
      </c>
      <c r="D110" s="215" t="s">
        <v>215</v>
      </c>
      <c r="E110" s="216" t="s">
        <v>5818</v>
      </c>
      <c r="F110" s="217" t="s">
        <v>5819</v>
      </c>
      <c r="G110" s="218" t="s">
        <v>501</v>
      </c>
      <c r="H110" s="219">
        <v>30</v>
      </c>
      <c r="I110" s="220"/>
      <c r="J110" s="221">
        <f>ROUND(I110*H110,2)</f>
        <v>0</v>
      </c>
      <c r="K110" s="217" t="s">
        <v>5230</v>
      </c>
      <c r="L110" s="46"/>
      <c r="M110" s="222" t="s">
        <v>19</v>
      </c>
      <c r="N110" s="223" t="s">
        <v>45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309</v>
      </c>
      <c r="AT110" s="226" t="s">
        <v>215</v>
      </c>
      <c r="AU110" s="226" t="s">
        <v>83</v>
      </c>
      <c r="AY110" s="19" t="s">
        <v>213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81</v>
      </c>
      <c r="BK110" s="227">
        <f>ROUND(I110*H110,2)</f>
        <v>0</v>
      </c>
      <c r="BL110" s="19" t="s">
        <v>309</v>
      </c>
      <c r="BM110" s="226" t="s">
        <v>5820</v>
      </c>
    </row>
    <row r="111" s="2" customFormat="1" ht="16.5" customHeight="1">
      <c r="A111" s="40"/>
      <c r="B111" s="41"/>
      <c r="C111" s="215" t="s">
        <v>279</v>
      </c>
      <c r="D111" s="215" t="s">
        <v>215</v>
      </c>
      <c r="E111" s="216" t="s">
        <v>5821</v>
      </c>
      <c r="F111" s="217" t="s">
        <v>5822</v>
      </c>
      <c r="G111" s="218" t="s">
        <v>501</v>
      </c>
      <c r="H111" s="219">
        <v>30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45</v>
      </c>
      <c r="O111" s="86"/>
      <c r="P111" s="224">
        <f>O111*H111</f>
        <v>0</v>
      </c>
      <c r="Q111" s="224">
        <v>0.001</v>
      </c>
      <c r="R111" s="224">
        <f>Q111*H111</f>
        <v>0.029999999999999999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309</v>
      </c>
      <c r="AT111" s="226" t="s">
        <v>215</v>
      </c>
      <c r="AU111" s="226" t="s">
        <v>83</v>
      </c>
      <c r="AY111" s="19" t="s">
        <v>213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81</v>
      </c>
      <c r="BK111" s="227">
        <f>ROUND(I111*H111,2)</f>
        <v>0</v>
      </c>
      <c r="BL111" s="19" t="s">
        <v>309</v>
      </c>
      <c r="BM111" s="226" t="s">
        <v>5823</v>
      </c>
    </row>
    <row r="112" s="2" customFormat="1" ht="16.5" customHeight="1">
      <c r="A112" s="40"/>
      <c r="B112" s="41"/>
      <c r="C112" s="215" t="s">
        <v>285</v>
      </c>
      <c r="D112" s="215" t="s">
        <v>215</v>
      </c>
      <c r="E112" s="216" t="s">
        <v>5824</v>
      </c>
      <c r="F112" s="217" t="s">
        <v>5825</v>
      </c>
      <c r="G112" s="218" t="s">
        <v>501</v>
      </c>
      <c r="H112" s="219">
        <v>3</v>
      </c>
      <c r="I112" s="220"/>
      <c r="J112" s="221">
        <f>ROUND(I112*H112,2)</f>
        <v>0</v>
      </c>
      <c r="K112" s="217" t="s">
        <v>5230</v>
      </c>
      <c r="L112" s="46"/>
      <c r="M112" s="222" t="s">
        <v>19</v>
      </c>
      <c r="N112" s="223" t="s">
        <v>45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309</v>
      </c>
      <c r="AT112" s="226" t="s">
        <v>215</v>
      </c>
      <c r="AU112" s="226" t="s">
        <v>83</v>
      </c>
      <c r="AY112" s="19" t="s">
        <v>213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81</v>
      </c>
      <c r="BK112" s="227">
        <f>ROUND(I112*H112,2)</f>
        <v>0</v>
      </c>
      <c r="BL112" s="19" t="s">
        <v>309</v>
      </c>
      <c r="BM112" s="226" t="s">
        <v>5826</v>
      </c>
    </row>
    <row r="113" s="2" customFormat="1" ht="16.5" customHeight="1">
      <c r="A113" s="40"/>
      <c r="B113" s="41"/>
      <c r="C113" s="215" t="s">
        <v>291</v>
      </c>
      <c r="D113" s="215" t="s">
        <v>215</v>
      </c>
      <c r="E113" s="216" t="s">
        <v>5827</v>
      </c>
      <c r="F113" s="217" t="s">
        <v>5828</v>
      </c>
      <c r="G113" s="218" t="s">
        <v>501</v>
      </c>
      <c r="H113" s="219">
        <v>1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45</v>
      </c>
      <c r="O113" s="86"/>
      <c r="P113" s="224">
        <f>O113*H113</f>
        <v>0</v>
      </c>
      <c r="Q113" s="224">
        <v>0.001</v>
      </c>
      <c r="R113" s="224">
        <f>Q113*H113</f>
        <v>0.001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309</v>
      </c>
      <c r="AT113" s="226" t="s">
        <v>215</v>
      </c>
      <c r="AU113" s="226" t="s">
        <v>83</v>
      </c>
      <c r="AY113" s="19" t="s">
        <v>213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81</v>
      </c>
      <c r="BK113" s="227">
        <f>ROUND(I113*H113,2)</f>
        <v>0</v>
      </c>
      <c r="BL113" s="19" t="s">
        <v>309</v>
      </c>
      <c r="BM113" s="226" t="s">
        <v>5829</v>
      </c>
    </row>
    <row r="114" s="2" customFormat="1" ht="16.5" customHeight="1">
      <c r="A114" s="40"/>
      <c r="B114" s="41"/>
      <c r="C114" s="215" t="s">
        <v>8</v>
      </c>
      <c r="D114" s="215" t="s">
        <v>215</v>
      </c>
      <c r="E114" s="216" t="s">
        <v>5830</v>
      </c>
      <c r="F114" s="217" t="s">
        <v>5831</v>
      </c>
      <c r="G114" s="218" t="s">
        <v>501</v>
      </c>
      <c r="H114" s="219">
        <v>2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45</v>
      </c>
      <c r="O114" s="86"/>
      <c r="P114" s="224">
        <f>O114*H114</f>
        <v>0</v>
      </c>
      <c r="Q114" s="224">
        <v>0.001</v>
      </c>
      <c r="R114" s="224">
        <f>Q114*H114</f>
        <v>0.002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309</v>
      </c>
      <c r="AT114" s="226" t="s">
        <v>215</v>
      </c>
      <c r="AU114" s="226" t="s">
        <v>83</v>
      </c>
      <c r="AY114" s="19" t="s">
        <v>213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81</v>
      </c>
      <c r="BK114" s="227">
        <f>ROUND(I114*H114,2)</f>
        <v>0</v>
      </c>
      <c r="BL114" s="19" t="s">
        <v>309</v>
      </c>
      <c r="BM114" s="226" t="s">
        <v>5832</v>
      </c>
    </row>
    <row r="115" s="2" customFormat="1" ht="16.5" customHeight="1">
      <c r="A115" s="40"/>
      <c r="B115" s="41"/>
      <c r="C115" s="215" t="s">
        <v>309</v>
      </c>
      <c r="D115" s="215" t="s">
        <v>215</v>
      </c>
      <c r="E115" s="216" t="s">
        <v>5833</v>
      </c>
      <c r="F115" s="217" t="s">
        <v>5834</v>
      </c>
      <c r="G115" s="218" t="s">
        <v>501</v>
      </c>
      <c r="H115" s="219">
        <v>1</v>
      </c>
      <c r="I115" s="220"/>
      <c r="J115" s="221">
        <f>ROUND(I115*H115,2)</f>
        <v>0</v>
      </c>
      <c r="K115" s="217" t="s">
        <v>5230</v>
      </c>
      <c r="L115" s="46"/>
      <c r="M115" s="222" t="s">
        <v>19</v>
      </c>
      <c r="N115" s="223" t="s">
        <v>45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309</v>
      </c>
      <c r="AT115" s="226" t="s">
        <v>215</v>
      </c>
      <c r="AU115" s="226" t="s">
        <v>83</v>
      </c>
      <c r="AY115" s="19" t="s">
        <v>213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81</v>
      </c>
      <c r="BK115" s="227">
        <f>ROUND(I115*H115,2)</f>
        <v>0</v>
      </c>
      <c r="BL115" s="19" t="s">
        <v>309</v>
      </c>
      <c r="BM115" s="226" t="s">
        <v>5835</v>
      </c>
    </row>
    <row r="116" s="2" customFormat="1" ht="16.5" customHeight="1">
      <c r="A116" s="40"/>
      <c r="B116" s="41"/>
      <c r="C116" s="215" t="s">
        <v>315</v>
      </c>
      <c r="D116" s="215" t="s">
        <v>215</v>
      </c>
      <c r="E116" s="216" t="s">
        <v>5836</v>
      </c>
      <c r="F116" s="217" t="s">
        <v>5837</v>
      </c>
      <c r="G116" s="218" t="s">
        <v>501</v>
      </c>
      <c r="H116" s="219">
        <v>1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45</v>
      </c>
      <c r="O116" s="86"/>
      <c r="P116" s="224">
        <f>O116*H116</f>
        <v>0</v>
      </c>
      <c r="Q116" s="224">
        <v>0.050000000000000003</v>
      </c>
      <c r="R116" s="224">
        <f>Q116*H116</f>
        <v>0.050000000000000003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309</v>
      </c>
      <c r="AT116" s="226" t="s">
        <v>215</v>
      </c>
      <c r="AU116" s="226" t="s">
        <v>83</v>
      </c>
      <c r="AY116" s="19" t="s">
        <v>213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81</v>
      </c>
      <c r="BK116" s="227">
        <f>ROUND(I116*H116,2)</f>
        <v>0</v>
      </c>
      <c r="BL116" s="19" t="s">
        <v>309</v>
      </c>
      <c r="BM116" s="226" t="s">
        <v>5838</v>
      </c>
    </row>
    <row r="117" s="2" customFormat="1" ht="16.5" customHeight="1">
      <c r="A117" s="40"/>
      <c r="B117" s="41"/>
      <c r="C117" s="215" t="s">
        <v>321</v>
      </c>
      <c r="D117" s="215" t="s">
        <v>215</v>
      </c>
      <c r="E117" s="216" t="s">
        <v>5839</v>
      </c>
      <c r="F117" s="217" t="s">
        <v>5840</v>
      </c>
      <c r="G117" s="218" t="s">
        <v>501</v>
      </c>
      <c r="H117" s="219">
        <v>3</v>
      </c>
      <c r="I117" s="220"/>
      <c r="J117" s="221">
        <f>ROUND(I117*H117,2)</f>
        <v>0</v>
      </c>
      <c r="K117" s="217" t="s">
        <v>5230</v>
      </c>
      <c r="L117" s="46"/>
      <c r="M117" s="222" t="s">
        <v>19</v>
      </c>
      <c r="N117" s="223" t="s">
        <v>45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309</v>
      </c>
      <c r="AT117" s="226" t="s">
        <v>215</v>
      </c>
      <c r="AU117" s="226" t="s">
        <v>83</v>
      </c>
      <c r="AY117" s="19" t="s">
        <v>213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81</v>
      </c>
      <c r="BK117" s="227">
        <f>ROUND(I117*H117,2)</f>
        <v>0</v>
      </c>
      <c r="BL117" s="19" t="s">
        <v>309</v>
      </c>
      <c r="BM117" s="226" t="s">
        <v>5841</v>
      </c>
    </row>
    <row r="118" s="2" customFormat="1" ht="16.5" customHeight="1">
      <c r="A118" s="40"/>
      <c r="B118" s="41"/>
      <c r="C118" s="215" t="s">
        <v>324</v>
      </c>
      <c r="D118" s="215" t="s">
        <v>215</v>
      </c>
      <c r="E118" s="216" t="s">
        <v>5842</v>
      </c>
      <c r="F118" s="217" t="s">
        <v>5843</v>
      </c>
      <c r="G118" s="218" t="s">
        <v>501</v>
      </c>
      <c r="H118" s="219">
        <v>1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45</v>
      </c>
      <c r="O118" s="86"/>
      <c r="P118" s="224">
        <f>O118*H118</f>
        <v>0</v>
      </c>
      <c r="Q118" s="224">
        <v>0.001</v>
      </c>
      <c r="R118" s="224">
        <f>Q118*H118</f>
        <v>0.001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309</v>
      </c>
      <c r="AT118" s="226" t="s">
        <v>215</v>
      </c>
      <c r="AU118" s="226" t="s">
        <v>83</v>
      </c>
      <c r="AY118" s="19" t="s">
        <v>213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81</v>
      </c>
      <c r="BK118" s="227">
        <f>ROUND(I118*H118,2)</f>
        <v>0</v>
      </c>
      <c r="BL118" s="19" t="s">
        <v>309</v>
      </c>
      <c r="BM118" s="226" t="s">
        <v>5844</v>
      </c>
    </row>
    <row r="119" s="2" customFormat="1" ht="16.5" customHeight="1">
      <c r="A119" s="40"/>
      <c r="B119" s="41"/>
      <c r="C119" s="215" t="s">
        <v>330</v>
      </c>
      <c r="D119" s="215" t="s">
        <v>215</v>
      </c>
      <c r="E119" s="216" t="s">
        <v>5845</v>
      </c>
      <c r="F119" s="217" t="s">
        <v>5846</v>
      </c>
      <c r="G119" s="218" t="s">
        <v>501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45</v>
      </c>
      <c r="O119" s="86"/>
      <c r="P119" s="224">
        <f>O119*H119</f>
        <v>0</v>
      </c>
      <c r="Q119" s="224">
        <v>0.001</v>
      </c>
      <c r="R119" s="224">
        <f>Q119*H119</f>
        <v>0.001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309</v>
      </c>
      <c r="AT119" s="226" t="s">
        <v>215</v>
      </c>
      <c r="AU119" s="226" t="s">
        <v>83</v>
      </c>
      <c r="AY119" s="19" t="s">
        <v>213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81</v>
      </c>
      <c r="BK119" s="227">
        <f>ROUND(I119*H119,2)</f>
        <v>0</v>
      </c>
      <c r="BL119" s="19" t="s">
        <v>309</v>
      </c>
      <c r="BM119" s="226" t="s">
        <v>5847</v>
      </c>
    </row>
    <row r="120" s="2" customFormat="1" ht="16.5" customHeight="1">
      <c r="A120" s="40"/>
      <c r="B120" s="41"/>
      <c r="C120" s="215" t="s">
        <v>7</v>
      </c>
      <c r="D120" s="215" t="s">
        <v>215</v>
      </c>
      <c r="E120" s="216" t="s">
        <v>5848</v>
      </c>
      <c r="F120" s="217" t="s">
        <v>5849</v>
      </c>
      <c r="G120" s="218" t="s">
        <v>501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45</v>
      </c>
      <c r="O120" s="86"/>
      <c r="P120" s="224">
        <f>O120*H120</f>
        <v>0</v>
      </c>
      <c r="Q120" s="224">
        <v>0.001</v>
      </c>
      <c r="R120" s="224">
        <f>Q120*H120</f>
        <v>0.001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309</v>
      </c>
      <c r="AT120" s="226" t="s">
        <v>215</v>
      </c>
      <c r="AU120" s="226" t="s">
        <v>83</v>
      </c>
      <c r="AY120" s="19" t="s">
        <v>213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81</v>
      </c>
      <c r="BK120" s="227">
        <f>ROUND(I120*H120,2)</f>
        <v>0</v>
      </c>
      <c r="BL120" s="19" t="s">
        <v>309</v>
      </c>
      <c r="BM120" s="226" t="s">
        <v>5850</v>
      </c>
    </row>
    <row r="121" s="2" customFormat="1" ht="16.5" customHeight="1">
      <c r="A121" s="40"/>
      <c r="B121" s="41"/>
      <c r="C121" s="215" t="s">
        <v>342</v>
      </c>
      <c r="D121" s="215" t="s">
        <v>215</v>
      </c>
      <c r="E121" s="216" t="s">
        <v>5602</v>
      </c>
      <c r="F121" s="217" t="s">
        <v>5603</v>
      </c>
      <c r="G121" s="218" t="s">
        <v>501</v>
      </c>
      <c r="H121" s="219">
        <v>1</v>
      </c>
      <c r="I121" s="220"/>
      <c r="J121" s="221">
        <f>ROUND(I121*H121,2)</f>
        <v>0</v>
      </c>
      <c r="K121" s="217" t="s">
        <v>5230</v>
      </c>
      <c r="L121" s="46"/>
      <c r="M121" s="222" t="s">
        <v>19</v>
      </c>
      <c r="N121" s="223" t="s">
        <v>45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309</v>
      </c>
      <c r="AT121" s="226" t="s">
        <v>215</v>
      </c>
      <c r="AU121" s="226" t="s">
        <v>83</v>
      </c>
      <c r="AY121" s="19" t="s">
        <v>213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81</v>
      </c>
      <c r="BK121" s="227">
        <f>ROUND(I121*H121,2)</f>
        <v>0</v>
      </c>
      <c r="BL121" s="19" t="s">
        <v>309</v>
      </c>
      <c r="BM121" s="226" t="s">
        <v>5851</v>
      </c>
    </row>
    <row r="122" s="2" customFormat="1" ht="16.5" customHeight="1">
      <c r="A122" s="40"/>
      <c r="B122" s="41"/>
      <c r="C122" s="215" t="s">
        <v>347</v>
      </c>
      <c r="D122" s="215" t="s">
        <v>215</v>
      </c>
      <c r="E122" s="216" t="s">
        <v>5605</v>
      </c>
      <c r="F122" s="217" t="s">
        <v>5852</v>
      </c>
      <c r="G122" s="218" t="s">
        <v>501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45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309</v>
      </c>
      <c r="AT122" s="226" t="s">
        <v>215</v>
      </c>
      <c r="AU122" s="226" t="s">
        <v>83</v>
      </c>
      <c r="AY122" s="19" t="s">
        <v>213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81</v>
      </c>
      <c r="BK122" s="227">
        <f>ROUND(I122*H122,2)</f>
        <v>0</v>
      </c>
      <c r="BL122" s="19" t="s">
        <v>309</v>
      </c>
      <c r="BM122" s="226" t="s">
        <v>5853</v>
      </c>
    </row>
    <row r="123" s="2" customFormat="1" ht="16.5" customHeight="1">
      <c r="A123" s="40"/>
      <c r="B123" s="41"/>
      <c r="C123" s="215" t="s">
        <v>352</v>
      </c>
      <c r="D123" s="215" t="s">
        <v>215</v>
      </c>
      <c r="E123" s="216" t="s">
        <v>5854</v>
      </c>
      <c r="F123" s="217" t="s">
        <v>5855</v>
      </c>
      <c r="G123" s="218" t="s">
        <v>338</v>
      </c>
      <c r="H123" s="219">
        <v>30</v>
      </c>
      <c r="I123" s="220"/>
      <c r="J123" s="221">
        <f>ROUND(I123*H123,2)</f>
        <v>0</v>
      </c>
      <c r="K123" s="217" t="s">
        <v>5230</v>
      </c>
      <c r="L123" s="46"/>
      <c r="M123" s="222" t="s">
        <v>19</v>
      </c>
      <c r="N123" s="223" t="s">
        <v>45</v>
      </c>
      <c r="O123" s="86"/>
      <c r="P123" s="224">
        <f>O123*H123</f>
        <v>0</v>
      </c>
      <c r="Q123" s="224">
        <v>0.00175</v>
      </c>
      <c r="R123" s="224">
        <f>Q123*H123</f>
        <v>0.052499999999999998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309</v>
      </c>
      <c r="AT123" s="226" t="s">
        <v>215</v>
      </c>
      <c r="AU123" s="226" t="s">
        <v>83</v>
      </c>
      <c r="AY123" s="19" t="s">
        <v>213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81</v>
      </c>
      <c r="BK123" s="227">
        <f>ROUND(I123*H123,2)</f>
        <v>0</v>
      </c>
      <c r="BL123" s="19" t="s">
        <v>309</v>
      </c>
      <c r="BM123" s="226" t="s">
        <v>5856</v>
      </c>
    </row>
    <row r="124" s="2" customFormat="1" ht="16.5" customHeight="1">
      <c r="A124" s="40"/>
      <c r="B124" s="41"/>
      <c r="C124" s="215" t="s">
        <v>359</v>
      </c>
      <c r="D124" s="215" t="s">
        <v>215</v>
      </c>
      <c r="E124" s="216" t="s">
        <v>5617</v>
      </c>
      <c r="F124" s="217" t="s">
        <v>5618</v>
      </c>
      <c r="G124" s="218" t="s">
        <v>338</v>
      </c>
      <c r="H124" s="219">
        <v>70</v>
      </c>
      <c r="I124" s="220"/>
      <c r="J124" s="221">
        <f>ROUND(I124*H124,2)</f>
        <v>0</v>
      </c>
      <c r="K124" s="217" t="s">
        <v>5230</v>
      </c>
      <c r="L124" s="46"/>
      <c r="M124" s="222" t="s">
        <v>19</v>
      </c>
      <c r="N124" s="223" t="s">
        <v>45</v>
      </c>
      <c r="O124" s="86"/>
      <c r="P124" s="224">
        <f>O124*H124</f>
        <v>0</v>
      </c>
      <c r="Q124" s="224">
        <v>0.0031199999999999999</v>
      </c>
      <c r="R124" s="224">
        <f>Q124*H124</f>
        <v>0.21839999999999998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309</v>
      </c>
      <c r="AT124" s="226" t="s">
        <v>215</v>
      </c>
      <c r="AU124" s="226" t="s">
        <v>83</v>
      </c>
      <c r="AY124" s="19" t="s">
        <v>213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81</v>
      </c>
      <c r="BK124" s="227">
        <f>ROUND(I124*H124,2)</f>
        <v>0</v>
      </c>
      <c r="BL124" s="19" t="s">
        <v>309</v>
      </c>
      <c r="BM124" s="226" t="s">
        <v>5857</v>
      </c>
    </row>
    <row r="125" s="2" customFormat="1" ht="16.5" customHeight="1">
      <c r="A125" s="40"/>
      <c r="B125" s="41"/>
      <c r="C125" s="215" t="s">
        <v>364</v>
      </c>
      <c r="D125" s="215" t="s">
        <v>215</v>
      </c>
      <c r="E125" s="216" t="s">
        <v>5858</v>
      </c>
      <c r="F125" s="217" t="s">
        <v>5859</v>
      </c>
      <c r="G125" s="218" t="s">
        <v>501</v>
      </c>
      <c r="H125" s="219">
        <v>1</v>
      </c>
      <c r="I125" s="220"/>
      <c r="J125" s="221">
        <f>ROUND(I125*H125,2)</f>
        <v>0</v>
      </c>
      <c r="K125" s="217" t="s">
        <v>5230</v>
      </c>
      <c r="L125" s="46"/>
      <c r="M125" s="222" t="s">
        <v>19</v>
      </c>
      <c r="N125" s="223" t="s">
        <v>45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309</v>
      </c>
      <c r="AT125" s="226" t="s">
        <v>215</v>
      </c>
      <c r="AU125" s="226" t="s">
        <v>83</v>
      </c>
      <c r="AY125" s="19" t="s">
        <v>213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81</v>
      </c>
      <c r="BK125" s="227">
        <f>ROUND(I125*H125,2)</f>
        <v>0</v>
      </c>
      <c r="BL125" s="19" t="s">
        <v>309</v>
      </c>
      <c r="BM125" s="226" t="s">
        <v>5860</v>
      </c>
    </row>
    <row r="126" s="2" customFormat="1" ht="16.5" customHeight="1">
      <c r="A126" s="40"/>
      <c r="B126" s="41"/>
      <c r="C126" s="215" t="s">
        <v>369</v>
      </c>
      <c r="D126" s="215" t="s">
        <v>215</v>
      </c>
      <c r="E126" s="216" t="s">
        <v>5861</v>
      </c>
      <c r="F126" s="217" t="s">
        <v>5862</v>
      </c>
      <c r="G126" s="218" t="s">
        <v>501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45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309</v>
      </c>
      <c r="AT126" s="226" t="s">
        <v>215</v>
      </c>
      <c r="AU126" s="226" t="s">
        <v>83</v>
      </c>
      <c r="AY126" s="19" t="s">
        <v>213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81</v>
      </c>
      <c r="BK126" s="227">
        <f>ROUND(I126*H126,2)</f>
        <v>0</v>
      </c>
      <c r="BL126" s="19" t="s">
        <v>309</v>
      </c>
      <c r="BM126" s="226" t="s">
        <v>5863</v>
      </c>
    </row>
    <row r="127" s="2" customFormat="1" ht="16.5" customHeight="1">
      <c r="A127" s="40"/>
      <c r="B127" s="41"/>
      <c r="C127" s="215" t="s">
        <v>377</v>
      </c>
      <c r="D127" s="215" t="s">
        <v>215</v>
      </c>
      <c r="E127" s="216" t="s">
        <v>5623</v>
      </c>
      <c r="F127" s="217" t="s">
        <v>5624</v>
      </c>
      <c r="G127" s="218" t="s">
        <v>501</v>
      </c>
      <c r="H127" s="219">
        <v>7</v>
      </c>
      <c r="I127" s="220"/>
      <c r="J127" s="221">
        <f>ROUND(I127*H127,2)</f>
        <v>0</v>
      </c>
      <c r="K127" s="217" t="s">
        <v>5230</v>
      </c>
      <c r="L127" s="46"/>
      <c r="M127" s="222" t="s">
        <v>19</v>
      </c>
      <c r="N127" s="223" t="s">
        <v>45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309</v>
      </c>
      <c r="AT127" s="226" t="s">
        <v>215</v>
      </c>
      <c r="AU127" s="226" t="s">
        <v>83</v>
      </c>
      <c r="AY127" s="19" t="s">
        <v>213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81</v>
      </c>
      <c r="BK127" s="227">
        <f>ROUND(I127*H127,2)</f>
        <v>0</v>
      </c>
      <c r="BL127" s="19" t="s">
        <v>309</v>
      </c>
      <c r="BM127" s="226" t="s">
        <v>5864</v>
      </c>
    </row>
    <row r="128" s="2" customFormat="1" ht="16.5" customHeight="1">
      <c r="A128" s="40"/>
      <c r="B128" s="41"/>
      <c r="C128" s="215" t="s">
        <v>381</v>
      </c>
      <c r="D128" s="215" t="s">
        <v>215</v>
      </c>
      <c r="E128" s="216" t="s">
        <v>5626</v>
      </c>
      <c r="F128" s="217" t="s">
        <v>5865</v>
      </c>
      <c r="G128" s="218" t="s">
        <v>501</v>
      </c>
      <c r="H128" s="219">
        <v>4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45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309</v>
      </c>
      <c r="AT128" s="226" t="s">
        <v>215</v>
      </c>
      <c r="AU128" s="226" t="s">
        <v>83</v>
      </c>
      <c r="AY128" s="19" t="s">
        <v>213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81</v>
      </c>
      <c r="BK128" s="227">
        <f>ROUND(I128*H128,2)</f>
        <v>0</v>
      </c>
      <c r="BL128" s="19" t="s">
        <v>309</v>
      </c>
      <c r="BM128" s="226" t="s">
        <v>5866</v>
      </c>
    </row>
    <row r="129" s="2" customFormat="1" ht="16.5" customHeight="1">
      <c r="A129" s="40"/>
      <c r="B129" s="41"/>
      <c r="C129" s="215" t="s">
        <v>387</v>
      </c>
      <c r="D129" s="215" t="s">
        <v>215</v>
      </c>
      <c r="E129" s="216" t="s">
        <v>5867</v>
      </c>
      <c r="F129" s="217" t="s">
        <v>5627</v>
      </c>
      <c r="G129" s="218" t="s">
        <v>501</v>
      </c>
      <c r="H129" s="219">
        <v>3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45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309</v>
      </c>
      <c r="AT129" s="226" t="s">
        <v>215</v>
      </c>
      <c r="AU129" s="226" t="s">
        <v>83</v>
      </c>
      <c r="AY129" s="19" t="s">
        <v>213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81</v>
      </c>
      <c r="BK129" s="227">
        <f>ROUND(I129*H129,2)</f>
        <v>0</v>
      </c>
      <c r="BL129" s="19" t="s">
        <v>309</v>
      </c>
      <c r="BM129" s="226" t="s">
        <v>5868</v>
      </c>
    </row>
    <row r="130" s="2" customFormat="1" ht="16.5" customHeight="1">
      <c r="A130" s="40"/>
      <c r="B130" s="41"/>
      <c r="C130" s="215" t="s">
        <v>393</v>
      </c>
      <c r="D130" s="215" t="s">
        <v>215</v>
      </c>
      <c r="E130" s="216" t="s">
        <v>5869</v>
      </c>
      <c r="F130" s="217" t="s">
        <v>5870</v>
      </c>
      <c r="G130" s="218" t="s">
        <v>501</v>
      </c>
      <c r="H130" s="219">
        <v>1</v>
      </c>
      <c r="I130" s="220"/>
      <c r="J130" s="221">
        <f>ROUND(I130*H130,2)</f>
        <v>0</v>
      </c>
      <c r="K130" s="217" t="s">
        <v>5230</v>
      </c>
      <c r="L130" s="46"/>
      <c r="M130" s="222" t="s">
        <v>19</v>
      </c>
      <c r="N130" s="223" t="s">
        <v>45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309</v>
      </c>
      <c r="AT130" s="226" t="s">
        <v>215</v>
      </c>
      <c r="AU130" s="226" t="s">
        <v>83</v>
      </c>
      <c r="AY130" s="19" t="s">
        <v>213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81</v>
      </c>
      <c r="BK130" s="227">
        <f>ROUND(I130*H130,2)</f>
        <v>0</v>
      </c>
      <c r="BL130" s="19" t="s">
        <v>309</v>
      </c>
      <c r="BM130" s="226" t="s">
        <v>5871</v>
      </c>
    </row>
    <row r="131" s="2" customFormat="1" ht="16.5" customHeight="1">
      <c r="A131" s="40"/>
      <c r="B131" s="41"/>
      <c r="C131" s="215" t="s">
        <v>397</v>
      </c>
      <c r="D131" s="215" t="s">
        <v>215</v>
      </c>
      <c r="E131" s="216" t="s">
        <v>5872</v>
      </c>
      <c r="F131" s="217" t="s">
        <v>5873</v>
      </c>
      <c r="G131" s="218" t="s">
        <v>501</v>
      </c>
      <c r="H131" s="219">
        <v>1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45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309</v>
      </c>
      <c r="AT131" s="226" t="s">
        <v>215</v>
      </c>
      <c r="AU131" s="226" t="s">
        <v>83</v>
      </c>
      <c r="AY131" s="19" t="s">
        <v>213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81</v>
      </c>
      <c r="BK131" s="227">
        <f>ROUND(I131*H131,2)</f>
        <v>0</v>
      </c>
      <c r="BL131" s="19" t="s">
        <v>309</v>
      </c>
      <c r="BM131" s="226" t="s">
        <v>5874</v>
      </c>
    </row>
    <row r="132" s="2" customFormat="1" ht="16.5" customHeight="1">
      <c r="A132" s="40"/>
      <c r="B132" s="41"/>
      <c r="C132" s="215" t="s">
        <v>402</v>
      </c>
      <c r="D132" s="215" t="s">
        <v>215</v>
      </c>
      <c r="E132" s="216" t="s">
        <v>5875</v>
      </c>
      <c r="F132" s="217" t="s">
        <v>5876</v>
      </c>
      <c r="G132" s="218" t="s">
        <v>338</v>
      </c>
      <c r="H132" s="219">
        <v>30</v>
      </c>
      <c r="I132" s="220"/>
      <c r="J132" s="221">
        <f>ROUND(I132*H132,2)</f>
        <v>0</v>
      </c>
      <c r="K132" s="217" t="s">
        <v>5230</v>
      </c>
      <c r="L132" s="46"/>
      <c r="M132" s="222" t="s">
        <v>19</v>
      </c>
      <c r="N132" s="223" t="s">
        <v>45</v>
      </c>
      <c r="O132" s="86"/>
      <c r="P132" s="224">
        <f>O132*H132</f>
        <v>0</v>
      </c>
      <c r="Q132" s="224">
        <v>0.00058</v>
      </c>
      <c r="R132" s="224">
        <f>Q132*H132</f>
        <v>0.017399999999999999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309</v>
      </c>
      <c r="AT132" s="226" t="s">
        <v>215</v>
      </c>
      <c r="AU132" s="226" t="s">
        <v>83</v>
      </c>
      <c r="AY132" s="19" t="s">
        <v>213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81</v>
      </c>
      <c r="BK132" s="227">
        <f>ROUND(I132*H132,2)</f>
        <v>0</v>
      </c>
      <c r="BL132" s="19" t="s">
        <v>309</v>
      </c>
      <c r="BM132" s="226" t="s">
        <v>5877</v>
      </c>
    </row>
    <row r="133" s="2" customFormat="1" ht="16.5" customHeight="1">
      <c r="A133" s="40"/>
      <c r="B133" s="41"/>
      <c r="C133" s="215" t="s">
        <v>408</v>
      </c>
      <c r="D133" s="215" t="s">
        <v>215</v>
      </c>
      <c r="E133" s="216" t="s">
        <v>5638</v>
      </c>
      <c r="F133" s="217" t="s">
        <v>5639</v>
      </c>
      <c r="G133" s="218" t="s">
        <v>338</v>
      </c>
      <c r="H133" s="219">
        <v>70</v>
      </c>
      <c r="I133" s="220"/>
      <c r="J133" s="221">
        <f>ROUND(I133*H133,2)</f>
        <v>0</v>
      </c>
      <c r="K133" s="217" t="s">
        <v>5230</v>
      </c>
      <c r="L133" s="46"/>
      <c r="M133" s="222" t="s">
        <v>19</v>
      </c>
      <c r="N133" s="223" t="s">
        <v>45</v>
      </c>
      <c r="O133" s="86"/>
      <c r="P133" s="224">
        <f>O133*H133</f>
        <v>0</v>
      </c>
      <c r="Q133" s="224">
        <v>0.00069999999999999999</v>
      </c>
      <c r="R133" s="224">
        <f>Q133*H133</f>
        <v>0.049000000000000002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309</v>
      </c>
      <c r="AT133" s="226" t="s">
        <v>215</v>
      </c>
      <c r="AU133" s="226" t="s">
        <v>83</v>
      </c>
      <c r="AY133" s="19" t="s">
        <v>213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81</v>
      </c>
      <c r="BK133" s="227">
        <f>ROUND(I133*H133,2)</f>
        <v>0</v>
      </c>
      <c r="BL133" s="19" t="s">
        <v>309</v>
      </c>
      <c r="BM133" s="226" t="s">
        <v>5878</v>
      </c>
    </row>
    <row r="134" s="2" customFormat="1" ht="16.5" customHeight="1">
      <c r="A134" s="40"/>
      <c r="B134" s="41"/>
      <c r="C134" s="215" t="s">
        <v>412</v>
      </c>
      <c r="D134" s="215" t="s">
        <v>215</v>
      </c>
      <c r="E134" s="216" t="s">
        <v>5668</v>
      </c>
      <c r="F134" s="217" t="s">
        <v>5669</v>
      </c>
      <c r="G134" s="218" t="s">
        <v>501</v>
      </c>
      <c r="H134" s="219">
        <v>28</v>
      </c>
      <c r="I134" s="220"/>
      <c r="J134" s="221">
        <f>ROUND(I134*H134,2)</f>
        <v>0</v>
      </c>
      <c r="K134" s="217" t="s">
        <v>5230</v>
      </c>
      <c r="L134" s="46"/>
      <c r="M134" s="222" t="s">
        <v>19</v>
      </c>
      <c r="N134" s="223" t="s">
        <v>45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309</v>
      </c>
      <c r="AT134" s="226" t="s">
        <v>215</v>
      </c>
      <c r="AU134" s="226" t="s">
        <v>83</v>
      </c>
      <c r="AY134" s="19" t="s">
        <v>213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81</v>
      </c>
      <c r="BK134" s="227">
        <f>ROUND(I134*H134,2)</f>
        <v>0</v>
      </c>
      <c r="BL134" s="19" t="s">
        <v>309</v>
      </c>
      <c r="BM134" s="226" t="s">
        <v>5879</v>
      </c>
    </row>
    <row r="135" s="2" customFormat="1" ht="16.5" customHeight="1">
      <c r="A135" s="40"/>
      <c r="B135" s="41"/>
      <c r="C135" s="215" t="s">
        <v>417</v>
      </c>
      <c r="D135" s="215" t="s">
        <v>215</v>
      </c>
      <c r="E135" s="216" t="s">
        <v>5671</v>
      </c>
      <c r="F135" s="217" t="s">
        <v>5672</v>
      </c>
      <c r="G135" s="218" t="s">
        <v>501</v>
      </c>
      <c r="H135" s="219">
        <v>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45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309</v>
      </c>
      <c r="AT135" s="226" t="s">
        <v>215</v>
      </c>
      <c r="AU135" s="226" t="s">
        <v>83</v>
      </c>
      <c r="AY135" s="19" t="s">
        <v>213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81</v>
      </c>
      <c r="BK135" s="227">
        <f>ROUND(I135*H135,2)</f>
        <v>0</v>
      </c>
      <c r="BL135" s="19" t="s">
        <v>309</v>
      </c>
      <c r="BM135" s="226" t="s">
        <v>5880</v>
      </c>
    </row>
    <row r="136" s="2" customFormat="1" ht="16.5" customHeight="1">
      <c r="A136" s="40"/>
      <c r="B136" s="41"/>
      <c r="C136" s="215" t="s">
        <v>427</v>
      </c>
      <c r="D136" s="215" t="s">
        <v>215</v>
      </c>
      <c r="E136" s="216" t="s">
        <v>5674</v>
      </c>
      <c r="F136" s="217" t="s">
        <v>5675</v>
      </c>
      <c r="G136" s="218" t="s">
        <v>288</v>
      </c>
      <c r="H136" s="219">
        <v>0.42299999999999999</v>
      </c>
      <c r="I136" s="220"/>
      <c r="J136" s="221">
        <f>ROUND(I136*H136,2)</f>
        <v>0</v>
      </c>
      <c r="K136" s="217" t="s">
        <v>5230</v>
      </c>
      <c r="L136" s="46"/>
      <c r="M136" s="283" t="s">
        <v>19</v>
      </c>
      <c r="N136" s="284" t="s">
        <v>45</v>
      </c>
      <c r="O136" s="285"/>
      <c r="P136" s="286">
        <f>O136*H136</f>
        <v>0</v>
      </c>
      <c r="Q136" s="286">
        <v>0</v>
      </c>
      <c r="R136" s="286">
        <f>Q136*H136</f>
        <v>0</v>
      </c>
      <c r="S136" s="286">
        <v>0</v>
      </c>
      <c r="T136" s="28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309</v>
      </c>
      <c r="AT136" s="226" t="s">
        <v>215</v>
      </c>
      <c r="AU136" s="226" t="s">
        <v>83</v>
      </c>
      <c r="AY136" s="19" t="s">
        <v>213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81</v>
      </c>
      <c r="BK136" s="227">
        <f>ROUND(I136*H136,2)</f>
        <v>0</v>
      </c>
      <c r="BL136" s="19" t="s">
        <v>309</v>
      </c>
      <c r="BM136" s="226" t="s">
        <v>5881</v>
      </c>
    </row>
    <row r="137" s="2" customFormat="1" ht="6.96" customHeight="1">
      <c r="A137" s="40"/>
      <c r="B137" s="61"/>
      <c r="C137" s="62"/>
      <c r="D137" s="62"/>
      <c r="E137" s="62"/>
      <c r="F137" s="62"/>
      <c r="G137" s="62"/>
      <c r="H137" s="62"/>
      <c r="I137" s="62"/>
      <c r="J137" s="62"/>
      <c r="K137" s="62"/>
      <c r="L137" s="46"/>
      <c r="M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</sheetData>
  <sheetProtection sheet="1" autoFilter="0" formatColumns="0" formatRows="0" objects="1" scenarios="1" spinCount="100000" saltValue="+OFE+Vib1hM7j65T0f31cCQv7d1tkZu6DNLjmvu7fSP0vMwhARG25nCyGhKm4DOjLuPC582WIp0hbfSrHtJW8w==" hashValue="WmcVvJtQK0zMXFi8HMCd/5c74HX1vzXd24cN8I3ZtkSAQgL+9B9jQR/k/ynPoztcDsAwOhhpHVk0Hb4pclddVg==" algorithmName="SHA-512" password="CC35"/>
  <autoFilter ref="C94:K13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a přístavba budovy ZUŠ náměstí Míru, Krnov</v>
      </c>
      <c r="F7" s="145"/>
      <c r="G7" s="145"/>
      <c r="H7" s="145"/>
      <c r="L7" s="22"/>
    </row>
    <row r="8">
      <c r="B8" s="22"/>
      <c r="D8" s="145" t="s">
        <v>154</v>
      </c>
      <c r="L8" s="22"/>
    </row>
    <row r="9" s="1" customFormat="1" ht="16.5" customHeight="1">
      <c r="B9" s="22"/>
      <c r="E9" s="146" t="s">
        <v>155</v>
      </c>
      <c r="F9" s="1"/>
      <c r="G9" s="1"/>
      <c r="H9" s="1"/>
      <c r="L9" s="22"/>
    </row>
    <row r="10" s="1" customFormat="1" ht="12" customHeight="1">
      <c r="B10" s="22"/>
      <c r="D10" s="145" t="s">
        <v>156</v>
      </c>
      <c r="L10" s="22"/>
    </row>
    <row r="11" s="2" customFormat="1" ht="16.5" customHeight="1">
      <c r="A11" s="40"/>
      <c r="B11" s="46"/>
      <c r="C11" s="40"/>
      <c r="D11" s="40"/>
      <c r="E11" s="158" t="s">
        <v>5568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5569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5882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7. 3. 2021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32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36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37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47.25" customHeight="1">
      <c r="A31" s="150"/>
      <c r="B31" s="151"/>
      <c r="C31" s="150"/>
      <c r="D31" s="150"/>
      <c r="E31" s="152" t="s">
        <v>39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40</v>
      </c>
      <c r="E34" s="40"/>
      <c r="F34" s="40"/>
      <c r="G34" s="40"/>
      <c r="H34" s="40"/>
      <c r="I34" s="40"/>
      <c r="J34" s="156">
        <f>ROUND(J95,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42</v>
      </c>
      <c r="G36" s="40"/>
      <c r="H36" s="40"/>
      <c r="I36" s="157" t="s">
        <v>41</v>
      </c>
      <c r="J36" s="157" t="s">
        <v>43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44</v>
      </c>
      <c r="E37" s="145" t="s">
        <v>45</v>
      </c>
      <c r="F37" s="159">
        <f>ROUND((SUM(BE95:BE119)),  2)</f>
        <v>0</v>
      </c>
      <c r="G37" s="40"/>
      <c r="H37" s="40"/>
      <c r="I37" s="160">
        <v>0.20999999999999999</v>
      </c>
      <c r="J37" s="159">
        <f>ROUND(((SUM(BE95:BE119))*I37),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46</v>
      </c>
      <c r="F38" s="159">
        <f>ROUND((SUM(BF95:BF119)),  2)</f>
        <v>0</v>
      </c>
      <c r="G38" s="40"/>
      <c r="H38" s="40"/>
      <c r="I38" s="160">
        <v>0.14999999999999999</v>
      </c>
      <c r="J38" s="159">
        <f>ROUND(((SUM(BF95:BF119))*I38),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ROUND((SUM(BG95:BG119)),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48</v>
      </c>
      <c r="F40" s="159">
        <f>ROUND((SUM(BH95:BH119)),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49</v>
      </c>
      <c r="F41" s="159">
        <f>ROUND((SUM(BI95:BI119)),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50</v>
      </c>
      <c r="E43" s="163"/>
      <c r="F43" s="163"/>
      <c r="G43" s="164" t="s">
        <v>51</v>
      </c>
      <c r="H43" s="165" t="s">
        <v>52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Rekonstrukce a přístavba budovy ZUŠ náměstí Míru, Krnov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155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156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8" t="s">
        <v>5568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5569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VZT6 - Teplovzdušné větrání šatny 1.12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parc.č. 341, 344/1, k.ú.opavské předměstí</v>
      </c>
      <c r="G60" s="42"/>
      <c r="H60" s="42"/>
      <c r="I60" s="34" t="s">
        <v>23</v>
      </c>
      <c r="J60" s="74" t="str">
        <f>IF(J16="","",J16)</f>
        <v>7. 3. 2021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město Krnov</v>
      </c>
      <c r="G62" s="42"/>
      <c r="H62" s="42"/>
      <c r="I62" s="34" t="s">
        <v>31</v>
      </c>
      <c r="J62" s="38" t="str">
        <f>E25</f>
        <v>Ing. Karel Grygera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Ing. Alena Chmelová, Opava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159</v>
      </c>
      <c r="D65" s="174"/>
      <c r="E65" s="174"/>
      <c r="F65" s="174"/>
      <c r="G65" s="174"/>
      <c r="H65" s="174"/>
      <c r="I65" s="174"/>
      <c r="J65" s="175" t="s">
        <v>160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72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161</v>
      </c>
    </row>
    <row r="68" s="9" customFormat="1" ht="24.96" customHeight="1">
      <c r="A68" s="9"/>
      <c r="B68" s="177"/>
      <c r="C68" s="178"/>
      <c r="D68" s="179" t="s">
        <v>162</v>
      </c>
      <c r="E68" s="180"/>
      <c r="F68" s="180"/>
      <c r="G68" s="180"/>
      <c r="H68" s="180"/>
      <c r="I68" s="180"/>
      <c r="J68" s="181">
        <f>J96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169</v>
      </c>
      <c r="E69" s="185"/>
      <c r="F69" s="185"/>
      <c r="G69" s="185"/>
      <c r="H69" s="185"/>
      <c r="I69" s="185"/>
      <c r="J69" s="186">
        <f>J97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172</v>
      </c>
      <c r="E70" s="180"/>
      <c r="F70" s="180"/>
      <c r="G70" s="180"/>
      <c r="H70" s="180"/>
      <c r="I70" s="180"/>
      <c r="J70" s="181">
        <f>J101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5571</v>
      </c>
      <c r="E71" s="185"/>
      <c r="F71" s="185"/>
      <c r="G71" s="185"/>
      <c r="H71" s="185"/>
      <c r="I71" s="185"/>
      <c r="J71" s="186">
        <f>J102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198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Rekonstrukce a přístavba budovy ZUŠ náměstí Míru, Krnov</v>
      </c>
      <c r="F81" s="34"/>
      <c r="G81" s="34"/>
      <c r="H81" s="34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154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2" t="s">
        <v>155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156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288" t="s">
        <v>5568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5569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VZT6 - Teplovzdušné větrání šatny 1.12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>parc.č. 341, 344/1, k.ú.opavské předměstí</v>
      </c>
      <c r="G89" s="42"/>
      <c r="H89" s="42"/>
      <c r="I89" s="34" t="s">
        <v>23</v>
      </c>
      <c r="J89" s="74" t="str">
        <f>IF(J16="","",J16)</f>
        <v>7. 3. 2021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E19</f>
        <v>město Krnov</v>
      </c>
      <c r="G91" s="42"/>
      <c r="H91" s="42"/>
      <c r="I91" s="34" t="s">
        <v>31</v>
      </c>
      <c r="J91" s="38" t="str">
        <f>E25</f>
        <v>Ing. Karel Grygera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IF(E22="","",E22)</f>
        <v>Vyplň údaj</v>
      </c>
      <c r="G92" s="42"/>
      <c r="H92" s="42"/>
      <c r="I92" s="34" t="s">
        <v>35</v>
      </c>
      <c r="J92" s="38" t="str">
        <f>E28</f>
        <v>Ing. Alena Chmelová, Opava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8"/>
      <c r="B94" s="189"/>
      <c r="C94" s="190" t="s">
        <v>199</v>
      </c>
      <c r="D94" s="191" t="s">
        <v>59</v>
      </c>
      <c r="E94" s="191" t="s">
        <v>55</v>
      </c>
      <c r="F94" s="191" t="s">
        <v>56</v>
      </c>
      <c r="G94" s="191" t="s">
        <v>200</v>
      </c>
      <c r="H94" s="191" t="s">
        <v>201</v>
      </c>
      <c r="I94" s="191" t="s">
        <v>202</v>
      </c>
      <c r="J94" s="191" t="s">
        <v>160</v>
      </c>
      <c r="K94" s="192" t="s">
        <v>203</v>
      </c>
      <c r="L94" s="193"/>
      <c r="M94" s="94" t="s">
        <v>19</v>
      </c>
      <c r="N94" s="95" t="s">
        <v>44</v>
      </c>
      <c r="O94" s="95" t="s">
        <v>204</v>
      </c>
      <c r="P94" s="95" t="s">
        <v>205</v>
      </c>
      <c r="Q94" s="95" t="s">
        <v>206</v>
      </c>
      <c r="R94" s="95" t="s">
        <v>207</v>
      </c>
      <c r="S94" s="95" t="s">
        <v>208</v>
      </c>
      <c r="T94" s="96" t="s">
        <v>209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0"/>
      <c r="B95" s="41"/>
      <c r="C95" s="101" t="s">
        <v>210</v>
      </c>
      <c r="D95" s="42"/>
      <c r="E95" s="42"/>
      <c r="F95" s="42"/>
      <c r="G95" s="42"/>
      <c r="H95" s="42"/>
      <c r="I95" s="42"/>
      <c r="J95" s="194">
        <f>BK95</f>
        <v>0</v>
      </c>
      <c r="K95" s="42"/>
      <c r="L95" s="46"/>
      <c r="M95" s="97"/>
      <c r="N95" s="195"/>
      <c r="O95" s="98"/>
      <c r="P95" s="196">
        <f>P96+P101</f>
        <v>0</v>
      </c>
      <c r="Q95" s="98"/>
      <c r="R95" s="196">
        <f>R96+R101</f>
        <v>0.5589599999999999</v>
      </c>
      <c r="S95" s="98"/>
      <c r="T95" s="197">
        <f>T96+T101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73</v>
      </c>
      <c r="AU95" s="19" t="s">
        <v>161</v>
      </c>
      <c r="BK95" s="198">
        <f>BK96+BK101</f>
        <v>0</v>
      </c>
    </row>
    <row r="96" s="12" customFormat="1" ht="25.92" customHeight="1">
      <c r="A96" s="12"/>
      <c r="B96" s="199"/>
      <c r="C96" s="200"/>
      <c r="D96" s="201" t="s">
        <v>73</v>
      </c>
      <c r="E96" s="202" t="s">
        <v>211</v>
      </c>
      <c r="F96" s="202" t="s">
        <v>212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</f>
        <v>0</v>
      </c>
      <c r="Q96" s="207"/>
      <c r="R96" s="208">
        <f>R97</f>
        <v>0</v>
      </c>
      <c r="S96" s="207"/>
      <c r="T96" s="209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81</v>
      </c>
      <c r="AT96" s="211" t="s">
        <v>73</v>
      </c>
      <c r="AU96" s="211" t="s">
        <v>74</v>
      </c>
      <c r="AY96" s="210" t="s">
        <v>213</v>
      </c>
      <c r="BK96" s="212">
        <f>BK97</f>
        <v>0</v>
      </c>
    </row>
    <row r="97" s="12" customFormat="1" ht="22.8" customHeight="1">
      <c r="A97" s="12"/>
      <c r="B97" s="199"/>
      <c r="C97" s="200"/>
      <c r="D97" s="201" t="s">
        <v>73</v>
      </c>
      <c r="E97" s="213" t="s">
        <v>261</v>
      </c>
      <c r="F97" s="213" t="s">
        <v>1254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SUM(P98:P100)</f>
        <v>0</v>
      </c>
      <c r="Q97" s="207"/>
      <c r="R97" s="208">
        <f>SUM(R98:R100)</f>
        <v>0</v>
      </c>
      <c r="S97" s="207"/>
      <c r="T97" s="209">
        <f>SUM(T98:T100)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81</v>
      </c>
      <c r="AT97" s="211" t="s">
        <v>73</v>
      </c>
      <c r="AU97" s="211" t="s">
        <v>81</v>
      </c>
      <c r="AY97" s="210" t="s">
        <v>213</v>
      </c>
      <c r="BK97" s="212">
        <f>SUM(BK98:BK100)</f>
        <v>0</v>
      </c>
    </row>
    <row r="98" s="2" customFormat="1" ht="21.75" customHeight="1">
      <c r="A98" s="40"/>
      <c r="B98" s="41"/>
      <c r="C98" s="215" t="s">
        <v>81</v>
      </c>
      <c r="D98" s="215" t="s">
        <v>215</v>
      </c>
      <c r="E98" s="216" t="s">
        <v>5572</v>
      </c>
      <c r="F98" s="217" t="s">
        <v>5573</v>
      </c>
      <c r="G98" s="218" t="s">
        <v>236</v>
      </c>
      <c r="H98" s="219">
        <v>10</v>
      </c>
      <c r="I98" s="220"/>
      <c r="J98" s="221">
        <f>ROUND(I98*H98,2)</f>
        <v>0</v>
      </c>
      <c r="K98" s="217" t="s">
        <v>4470</v>
      </c>
      <c r="L98" s="46"/>
      <c r="M98" s="222" t="s">
        <v>19</v>
      </c>
      <c r="N98" s="223" t="s">
        <v>45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220</v>
      </c>
      <c r="AT98" s="226" t="s">
        <v>215</v>
      </c>
      <c r="AU98" s="226" t="s">
        <v>83</v>
      </c>
      <c r="AY98" s="19" t="s">
        <v>213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81</v>
      </c>
      <c r="BK98" s="227">
        <f>ROUND(I98*H98,2)</f>
        <v>0</v>
      </c>
      <c r="BL98" s="19" t="s">
        <v>220</v>
      </c>
      <c r="BM98" s="226" t="s">
        <v>5883</v>
      </c>
    </row>
    <row r="99" s="2" customFormat="1" ht="21.75" customHeight="1">
      <c r="A99" s="40"/>
      <c r="B99" s="41"/>
      <c r="C99" s="215" t="s">
        <v>83</v>
      </c>
      <c r="D99" s="215" t="s">
        <v>215</v>
      </c>
      <c r="E99" s="216" t="s">
        <v>5575</v>
      </c>
      <c r="F99" s="217" t="s">
        <v>5576</v>
      </c>
      <c r="G99" s="218" t="s">
        <v>236</v>
      </c>
      <c r="H99" s="219">
        <v>100</v>
      </c>
      <c r="I99" s="220"/>
      <c r="J99" s="221">
        <f>ROUND(I99*H99,2)</f>
        <v>0</v>
      </c>
      <c r="K99" s="217" t="s">
        <v>4470</v>
      </c>
      <c r="L99" s="46"/>
      <c r="M99" s="222" t="s">
        <v>19</v>
      </c>
      <c r="N99" s="223" t="s">
        <v>45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220</v>
      </c>
      <c r="AT99" s="226" t="s">
        <v>215</v>
      </c>
      <c r="AU99" s="226" t="s">
        <v>83</v>
      </c>
      <c r="AY99" s="19" t="s">
        <v>213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81</v>
      </c>
      <c r="BK99" s="227">
        <f>ROUND(I99*H99,2)</f>
        <v>0</v>
      </c>
      <c r="BL99" s="19" t="s">
        <v>220</v>
      </c>
      <c r="BM99" s="226" t="s">
        <v>5884</v>
      </c>
    </row>
    <row r="100" s="2" customFormat="1" ht="21.75" customHeight="1">
      <c r="A100" s="40"/>
      <c r="B100" s="41"/>
      <c r="C100" s="215" t="s">
        <v>106</v>
      </c>
      <c r="D100" s="215" t="s">
        <v>215</v>
      </c>
      <c r="E100" s="216" t="s">
        <v>5578</v>
      </c>
      <c r="F100" s="217" t="s">
        <v>5579</v>
      </c>
      <c r="G100" s="218" t="s">
        <v>236</v>
      </c>
      <c r="H100" s="219">
        <v>10</v>
      </c>
      <c r="I100" s="220"/>
      <c r="J100" s="221">
        <f>ROUND(I100*H100,2)</f>
        <v>0</v>
      </c>
      <c r="K100" s="217" t="s">
        <v>4470</v>
      </c>
      <c r="L100" s="46"/>
      <c r="M100" s="222" t="s">
        <v>19</v>
      </c>
      <c r="N100" s="223" t="s">
        <v>45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220</v>
      </c>
      <c r="AT100" s="226" t="s">
        <v>215</v>
      </c>
      <c r="AU100" s="226" t="s">
        <v>83</v>
      </c>
      <c r="AY100" s="19" t="s">
        <v>213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81</v>
      </c>
      <c r="BK100" s="227">
        <f>ROUND(I100*H100,2)</f>
        <v>0</v>
      </c>
      <c r="BL100" s="19" t="s">
        <v>220</v>
      </c>
      <c r="BM100" s="226" t="s">
        <v>5885</v>
      </c>
    </row>
    <row r="101" s="12" customFormat="1" ht="25.92" customHeight="1">
      <c r="A101" s="12"/>
      <c r="B101" s="199"/>
      <c r="C101" s="200"/>
      <c r="D101" s="201" t="s">
        <v>73</v>
      </c>
      <c r="E101" s="202" t="s">
        <v>1716</v>
      </c>
      <c r="F101" s="202" t="s">
        <v>1717</v>
      </c>
      <c r="G101" s="200"/>
      <c r="H101" s="200"/>
      <c r="I101" s="203"/>
      <c r="J101" s="204">
        <f>BK101</f>
        <v>0</v>
      </c>
      <c r="K101" s="200"/>
      <c r="L101" s="205"/>
      <c r="M101" s="206"/>
      <c r="N101" s="207"/>
      <c r="O101" s="207"/>
      <c r="P101" s="208">
        <f>P102</f>
        <v>0</v>
      </c>
      <c r="Q101" s="207"/>
      <c r="R101" s="208">
        <f>R102</f>
        <v>0.5589599999999999</v>
      </c>
      <c r="S101" s="207"/>
      <c r="T101" s="209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83</v>
      </c>
      <c r="AT101" s="211" t="s">
        <v>73</v>
      </c>
      <c r="AU101" s="211" t="s">
        <v>74</v>
      </c>
      <c r="AY101" s="210" t="s">
        <v>213</v>
      </c>
      <c r="BK101" s="212">
        <f>BK102</f>
        <v>0</v>
      </c>
    </row>
    <row r="102" s="12" customFormat="1" ht="22.8" customHeight="1">
      <c r="A102" s="12"/>
      <c r="B102" s="199"/>
      <c r="C102" s="200"/>
      <c r="D102" s="201" t="s">
        <v>73</v>
      </c>
      <c r="E102" s="213" t="s">
        <v>5586</v>
      </c>
      <c r="F102" s="213" t="s">
        <v>102</v>
      </c>
      <c r="G102" s="200"/>
      <c r="H102" s="200"/>
      <c r="I102" s="203"/>
      <c r="J102" s="214">
        <f>BK102</f>
        <v>0</v>
      </c>
      <c r="K102" s="200"/>
      <c r="L102" s="205"/>
      <c r="M102" s="206"/>
      <c r="N102" s="207"/>
      <c r="O102" s="207"/>
      <c r="P102" s="208">
        <f>SUM(P103:P119)</f>
        <v>0</v>
      </c>
      <c r="Q102" s="207"/>
      <c r="R102" s="208">
        <f>SUM(R103:R119)</f>
        <v>0.5589599999999999</v>
      </c>
      <c r="S102" s="207"/>
      <c r="T102" s="209">
        <f>SUM(T103:T119)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83</v>
      </c>
      <c r="AT102" s="211" t="s">
        <v>73</v>
      </c>
      <c r="AU102" s="211" t="s">
        <v>81</v>
      </c>
      <c r="AY102" s="210" t="s">
        <v>213</v>
      </c>
      <c r="BK102" s="212">
        <f>SUM(BK103:BK119)</f>
        <v>0</v>
      </c>
    </row>
    <row r="103" s="2" customFormat="1" ht="16.5" customHeight="1">
      <c r="A103" s="40"/>
      <c r="B103" s="41"/>
      <c r="C103" s="215" t="s">
        <v>220</v>
      </c>
      <c r="D103" s="215" t="s">
        <v>215</v>
      </c>
      <c r="E103" s="216" t="s">
        <v>5886</v>
      </c>
      <c r="F103" s="217" t="s">
        <v>5887</v>
      </c>
      <c r="G103" s="218" t="s">
        <v>501</v>
      </c>
      <c r="H103" s="219">
        <v>2</v>
      </c>
      <c r="I103" s="220"/>
      <c r="J103" s="221">
        <f>ROUND(I103*H103,2)</f>
        <v>0</v>
      </c>
      <c r="K103" s="217" t="s">
        <v>5230</v>
      </c>
      <c r="L103" s="46"/>
      <c r="M103" s="222" t="s">
        <v>19</v>
      </c>
      <c r="N103" s="223" t="s">
        <v>45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309</v>
      </c>
      <c r="AT103" s="226" t="s">
        <v>215</v>
      </c>
      <c r="AU103" s="226" t="s">
        <v>83</v>
      </c>
      <c r="AY103" s="19" t="s">
        <v>213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81</v>
      </c>
      <c r="BK103" s="227">
        <f>ROUND(I103*H103,2)</f>
        <v>0</v>
      </c>
      <c r="BL103" s="19" t="s">
        <v>309</v>
      </c>
      <c r="BM103" s="226" t="s">
        <v>5888</v>
      </c>
    </row>
    <row r="104" s="2" customFormat="1" ht="16.5" customHeight="1">
      <c r="A104" s="40"/>
      <c r="B104" s="41"/>
      <c r="C104" s="215" t="s">
        <v>243</v>
      </c>
      <c r="D104" s="215" t="s">
        <v>215</v>
      </c>
      <c r="E104" s="216" t="s">
        <v>5889</v>
      </c>
      <c r="F104" s="217" t="s">
        <v>5890</v>
      </c>
      <c r="G104" s="218" t="s">
        <v>501</v>
      </c>
      <c r="H104" s="219">
        <v>1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45</v>
      </c>
      <c r="O104" s="86"/>
      <c r="P104" s="224">
        <f>O104*H104</f>
        <v>0</v>
      </c>
      <c r="Q104" s="224">
        <v>0.001</v>
      </c>
      <c r="R104" s="224">
        <f>Q104*H104</f>
        <v>0.001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309</v>
      </c>
      <c r="AT104" s="226" t="s">
        <v>215</v>
      </c>
      <c r="AU104" s="226" t="s">
        <v>83</v>
      </c>
      <c r="AY104" s="19" t="s">
        <v>213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81</v>
      </c>
      <c r="BK104" s="227">
        <f>ROUND(I104*H104,2)</f>
        <v>0</v>
      </c>
      <c r="BL104" s="19" t="s">
        <v>309</v>
      </c>
      <c r="BM104" s="226" t="s">
        <v>5891</v>
      </c>
    </row>
    <row r="105" s="2" customFormat="1" ht="16.5" customHeight="1">
      <c r="A105" s="40"/>
      <c r="B105" s="41"/>
      <c r="C105" s="215" t="s">
        <v>248</v>
      </c>
      <c r="D105" s="215" t="s">
        <v>215</v>
      </c>
      <c r="E105" s="216" t="s">
        <v>5892</v>
      </c>
      <c r="F105" s="217" t="s">
        <v>5893</v>
      </c>
      <c r="G105" s="218" t="s">
        <v>501</v>
      </c>
      <c r="H105" s="219">
        <v>1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45</v>
      </c>
      <c r="O105" s="86"/>
      <c r="P105" s="224">
        <f>O105*H105</f>
        <v>0</v>
      </c>
      <c r="Q105" s="224">
        <v>0.001</v>
      </c>
      <c r="R105" s="224">
        <f>Q105*H105</f>
        <v>0.001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309</v>
      </c>
      <c r="AT105" s="226" t="s">
        <v>215</v>
      </c>
      <c r="AU105" s="226" t="s">
        <v>83</v>
      </c>
      <c r="AY105" s="19" t="s">
        <v>213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81</v>
      </c>
      <c r="BK105" s="227">
        <f>ROUND(I105*H105,2)</f>
        <v>0</v>
      </c>
      <c r="BL105" s="19" t="s">
        <v>309</v>
      </c>
      <c r="BM105" s="226" t="s">
        <v>5894</v>
      </c>
    </row>
    <row r="106" s="2" customFormat="1" ht="16.5" customHeight="1">
      <c r="A106" s="40"/>
      <c r="B106" s="41"/>
      <c r="C106" s="215" t="s">
        <v>253</v>
      </c>
      <c r="D106" s="215" t="s">
        <v>215</v>
      </c>
      <c r="E106" s="216" t="s">
        <v>5596</v>
      </c>
      <c r="F106" s="217" t="s">
        <v>5597</v>
      </c>
      <c r="G106" s="218" t="s">
        <v>501</v>
      </c>
      <c r="H106" s="219">
        <v>6</v>
      </c>
      <c r="I106" s="220"/>
      <c r="J106" s="221">
        <f>ROUND(I106*H106,2)</f>
        <v>0</v>
      </c>
      <c r="K106" s="217" t="s">
        <v>5230</v>
      </c>
      <c r="L106" s="46"/>
      <c r="M106" s="222" t="s">
        <v>19</v>
      </c>
      <c r="N106" s="223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309</v>
      </c>
      <c r="AT106" s="226" t="s">
        <v>215</v>
      </c>
      <c r="AU106" s="226" t="s">
        <v>83</v>
      </c>
      <c r="AY106" s="19" t="s">
        <v>213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81</v>
      </c>
      <c r="BK106" s="227">
        <f>ROUND(I106*H106,2)</f>
        <v>0</v>
      </c>
      <c r="BL106" s="19" t="s">
        <v>309</v>
      </c>
      <c r="BM106" s="226" t="s">
        <v>5895</v>
      </c>
    </row>
    <row r="107" s="2" customFormat="1" ht="16.5" customHeight="1">
      <c r="A107" s="40"/>
      <c r="B107" s="41"/>
      <c r="C107" s="215" t="s">
        <v>257</v>
      </c>
      <c r="D107" s="215" t="s">
        <v>215</v>
      </c>
      <c r="E107" s="216" t="s">
        <v>5599</v>
      </c>
      <c r="F107" s="217" t="s">
        <v>5896</v>
      </c>
      <c r="G107" s="218" t="s">
        <v>501</v>
      </c>
      <c r="H107" s="219">
        <v>6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45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309</v>
      </c>
      <c r="AT107" s="226" t="s">
        <v>215</v>
      </c>
      <c r="AU107" s="226" t="s">
        <v>83</v>
      </c>
      <c r="AY107" s="19" t="s">
        <v>213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81</v>
      </c>
      <c r="BK107" s="227">
        <f>ROUND(I107*H107,2)</f>
        <v>0</v>
      </c>
      <c r="BL107" s="19" t="s">
        <v>309</v>
      </c>
      <c r="BM107" s="226" t="s">
        <v>5897</v>
      </c>
    </row>
    <row r="108" s="2" customFormat="1" ht="16.5" customHeight="1">
      <c r="A108" s="40"/>
      <c r="B108" s="41"/>
      <c r="C108" s="215" t="s">
        <v>261</v>
      </c>
      <c r="D108" s="215" t="s">
        <v>215</v>
      </c>
      <c r="E108" s="216" t="s">
        <v>5617</v>
      </c>
      <c r="F108" s="217" t="s">
        <v>5618</v>
      </c>
      <c r="G108" s="218" t="s">
        <v>338</v>
      </c>
      <c r="H108" s="219">
        <v>30</v>
      </c>
      <c r="I108" s="220"/>
      <c r="J108" s="221">
        <f>ROUND(I108*H108,2)</f>
        <v>0</v>
      </c>
      <c r="K108" s="217" t="s">
        <v>5230</v>
      </c>
      <c r="L108" s="46"/>
      <c r="M108" s="222" t="s">
        <v>19</v>
      </c>
      <c r="N108" s="223" t="s">
        <v>45</v>
      </c>
      <c r="O108" s="86"/>
      <c r="P108" s="224">
        <f>O108*H108</f>
        <v>0</v>
      </c>
      <c r="Q108" s="224">
        <v>0.0031199999999999999</v>
      </c>
      <c r="R108" s="224">
        <f>Q108*H108</f>
        <v>0.093600000000000003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309</v>
      </c>
      <c r="AT108" s="226" t="s">
        <v>215</v>
      </c>
      <c r="AU108" s="226" t="s">
        <v>83</v>
      </c>
      <c r="AY108" s="19" t="s">
        <v>213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81</v>
      </c>
      <c r="BK108" s="227">
        <f>ROUND(I108*H108,2)</f>
        <v>0</v>
      </c>
      <c r="BL108" s="19" t="s">
        <v>309</v>
      </c>
      <c r="BM108" s="226" t="s">
        <v>5898</v>
      </c>
    </row>
    <row r="109" s="2" customFormat="1" ht="16.5" customHeight="1">
      <c r="A109" s="40"/>
      <c r="B109" s="41"/>
      <c r="C109" s="215" t="s">
        <v>267</v>
      </c>
      <c r="D109" s="215" t="s">
        <v>215</v>
      </c>
      <c r="E109" s="216" t="s">
        <v>5623</v>
      </c>
      <c r="F109" s="217" t="s">
        <v>5624</v>
      </c>
      <c r="G109" s="218" t="s">
        <v>501</v>
      </c>
      <c r="H109" s="219">
        <v>2</v>
      </c>
      <c r="I109" s="220"/>
      <c r="J109" s="221">
        <f>ROUND(I109*H109,2)</f>
        <v>0</v>
      </c>
      <c r="K109" s="217" t="s">
        <v>5230</v>
      </c>
      <c r="L109" s="46"/>
      <c r="M109" s="222" t="s">
        <v>19</v>
      </c>
      <c r="N109" s="223" t="s">
        <v>45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309</v>
      </c>
      <c r="AT109" s="226" t="s">
        <v>215</v>
      </c>
      <c r="AU109" s="226" t="s">
        <v>83</v>
      </c>
      <c r="AY109" s="19" t="s">
        <v>213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81</v>
      </c>
      <c r="BK109" s="227">
        <f>ROUND(I109*H109,2)</f>
        <v>0</v>
      </c>
      <c r="BL109" s="19" t="s">
        <v>309</v>
      </c>
      <c r="BM109" s="226" t="s">
        <v>5899</v>
      </c>
    </row>
    <row r="110" s="2" customFormat="1" ht="16.5" customHeight="1">
      <c r="A110" s="40"/>
      <c r="B110" s="41"/>
      <c r="C110" s="215" t="s">
        <v>274</v>
      </c>
      <c r="D110" s="215" t="s">
        <v>215</v>
      </c>
      <c r="E110" s="216" t="s">
        <v>5626</v>
      </c>
      <c r="F110" s="217" t="s">
        <v>5900</v>
      </c>
      <c r="G110" s="218" t="s">
        <v>501</v>
      </c>
      <c r="H110" s="219">
        <v>2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45</v>
      </c>
      <c r="O110" s="86"/>
      <c r="P110" s="224">
        <f>O110*H110</f>
        <v>0</v>
      </c>
      <c r="Q110" s="224">
        <v>0.0050000000000000001</v>
      </c>
      <c r="R110" s="224">
        <f>Q110*H110</f>
        <v>0.01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309</v>
      </c>
      <c r="AT110" s="226" t="s">
        <v>215</v>
      </c>
      <c r="AU110" s="226" t="s">
        <v>83</v>
      </c>
      <c r="AY110" s="19" t="s">
        <v>213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81</v>
      </c>
      <c r="BK110" s="227">
        <f>ROUND(I110*H110,2)</f>
        <v>0</v>
      </c>
      <c r="BL110" s="19" t="s">
        <v>309</v>
      </c>
      <c r="BM110" s="226" t="s">
        <v>5901</v>
      </c>
    </row>
    <row r="111" s="2" customFormat="1" ht="16.5" customHeight="1">
      <c r="A111" s="40"/>
      <c r="B111" s="41"/>
      <c r="C111" s="215" t="s">
        <v>279</v>
      </c>
      <c r="D111" s="215" t="s">
        <v>215</v>
      </c>
      <c r="E111" s="216" t="s">
        <v>5638</v>
      </c>
      <c r="F111" s="217" t="s">
        <v>5639</v>
      </c>
      <c r="G111" s="218" t="s">
        <v>338</v>
      </c>
      <c r="H111" s="219">
        <v>30</v>
      </c>
      <c r="I111" s="220"/>
      <c r="J111" s="221">
        <f>ROUND(I111*H111,2)</f>
        <v>0</v>
      </c>
      <c r="K111" s="217" t="s">
        <v>5230</v>
      </c>
      <c r="L111" s="46"/>
      <c r="M111" s="222" t="s">
        <v>19</v>
      </c>
      <c r="N111" s="223" t="s">
        <v>45</v>
      </c>
      <c r="O111" s="86"/>
      <c r="P111" s="224">
        <f>O111*H111</f>
        <v>0</v>
      </c>
      <c r="Q111" s="224">
        <v>0.00069999999999999999</v>
      </c>
      <c r="R111" s="224">
        <f>Q111*H111</f>
        <v>0.021000000000000001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309</v>
      </c>
      <c r="AT111" s="226" t="s">
        <v>215</v>
      </c>
      <c r="AU111" s="226" t="s">
        <v>83</v>
      </c>
      <c r="AY111" s="19" t="s">
        <v>213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81</v>
      </c>
      <c r="BK111" s="227">
        <f>ROUND(I111*H111,2)</f>
        <v>0</v>
      </c>
      <c r="BL111" s="19" t="s">
        <v>309</v>
      </c>
      <c r="BM111" s="226" t="s">
        <v>5902</v>
      </c>
    </row>
    <row r="112" s="2" customFormat="1" ht="16.5" customHeight="1">
      <c r="A112" s="40"/>
      <c r="B112" s="41"/>
      <c r="C112" s="215" t="s">
        <v>285</v>
      </c>
      <c r="D112" s="215" t="s">
        <v>215</v>
      </c>
      <c r="E112" s="216" t="s">
        <v>5903</v>
      </c>
      <c r="F112" s="217" t="s">
        <v>5904</v>
      </c>
      <c r="G112" s="218" t="s">
        <v>236</v>
      </c>
      <c r="H112" s="219">
        <v>2</v>
      </c>
      <c r="I112" s="220"/>
      <c r="J112" s="221">
        <f>ROUND(I112*H112,2)</f>
        <v>0</v>
      </c>
      <c r="K112" s="217" t="s">
        <v>5230</v>
      </c>
      <c r="L112" s="46"/>
      <c r="M112" s="222" t="s">
        <v>19</v>
      </c>
      <c r="N112" s="223" t="s">
        <v>45</v>
      </c>
      <c r="O112" s="86"/>
      <c r="P112" s="224">
        <f>O112*H112</f>
        <v>0</v>
      </c>
      <c r="Q112" s="224">
        <v>0.01536</v>
      </c>
      <c r="R112" s="224">
        <f>Q112*H112</f>
        <v>0.030720000000000001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309</v>
      </c>
      <c r="AT112" s="226" t="s">
        <v>215</v>
      </c>
      <c r="AU112" s="226" t="s">
        <v>83</v>
      </c>
      <c r="AY112" s="19" t="s">
        <v>213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81</v>
      </c>
      <c r="BK112" s="227">
        <f>ROUND(I112*H112,2)</f>
        <v>0</v>
      </c>
      <c r="BL112" s="19" t="s">
        <v>309</v>
      </c>
      <c r="BM112" s="226" t="s">
        <v>5905</v>
      </c>
    </row>
    <row r="113" s="2" customFormat="1" ht="16.5" customHeight="1">
      <c r="A113" s="40"/>
      <c r="B113" s="41"/>
      <c r="C113" s="215" t="s">
        <v>291</v>
      </c>
      <c r="D113" s="215" t="s">
        <v>215</v>
      </c>
      <c r="E113" s="216" t="s">
        <v>5647</v>
      </c>
      <c r="F113" s="217" t="s">
        <v>5648</v>
      </c>
      <c r="G113" s="218" t="s">
        <v>501</v>
      </c>
      <c r="H113" s="219">
        <v>2</v>
      </c>
      <c r="I113" s="220"/>
      <c r="J113" s="221">
        <f>ROUND(I113*H113,2)</f>
        <v>0</v>
      </c>
      <c r="K113" s="217" t="s">
        <v>5230</v>
      </c>
      <c r="L113" s="46"/>
      <c r="M113" s="222" t="s">
        <v>19</v>
      </c>
      <c r="N113" s="223" t="s">
        <v>45</v>
      </c>
      <c r="O113" s="86"/>
      <c r="P113" s="224">
        <f>O113*H113</f>
        <v>0</v>
      </c>
      <c r="Q113" s="224">
        <v>0.00081999999999999998</v>
      </c>
      <c r="R113" s="224">
        <f>Q113*H113</f>
        <v>0.00164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309</v>
      </c>
      <c r="AT113" s="226" t="s">
        <v>215</v>
      </c>
      <c r="AU113" s="226" t="s">
        <v>83</v>
      </c>
      <c r="AY113" s="19" t="s">
        <v>213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81</v>
      </c>
      <c r="BK113" s="227">
        <f>ROUND(I113*H113,2)</f>
        <v>0</v>
      </c>
      <c r="BL113" s="19" t="s">
        <v>309</v>
      </c>
      <c r="BM113" s="226" t="s">
        <v>5906</v>
      </c>
    </row>
    <row r="114" s="2" customFormat="1" ht="21.75" customHeight="1">
      <c r="A114" s="40"/>
      <c r="B114" s="41"/>
      <c r="C114" s="215" t="s">
        <v>8</v>
      </c>
      <c r="D114" s="215" t="s">
        <v>215</v>
      </c>
      <c r="E114" s="216" t="s">
        <v>5907</v>
      </c>
      <c r="F114" s="217" t="s">
        <v>5908</v>
      </c>
      <c r="G114" s="218" t="s">
        <v>501</v>
      </c>
      <c r="H114" s="219">
        <v>1</v>
      </c>
      <c r="I114" s="220"/>
      <c r="J114" s="221">
        <f>ROUND(I114*H114,2)</f>
        <v>0</v>
      </c>
      <c r="K114" s="217" t="s">
        <v>5230</v>
      </c>
      <c r="L114" s="46"/>
      <c r="M114" s="222" t="s">
        <v>19</v>
      </c>
      <c r="N114" s="223" t="s">
        <v>45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309</v>
      </c>
      <c r="AT114" s="226" t="s">
        <v>215</v>
      </c>
      <c r="AU114" s="226" t="s">
        <v>83</v>
      </c>
      <c r="AY114" s="19" t="s">
        <v>213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81</v>
      </c>
      <c r="BK114" s="227">
        <f>ROUND(I114*H114,2)</f>
        <v>0</v>
      </c>
      <c r="BL114" s="19" t="s">
        <v>309</v>
      </c>
      <c r="BM114" s="226" t="s">
        <v>5909</v>
      </c>
    </row>
    <row r="115" s="2" customFormat="1">
      <c r="A115" s="40"/>
      <c r="B115" s="41"/>
      <c r="C115" s="215" t="s">
        <v>309</v>
      </c>
      <c r="D115" s="215" t="s">
        <v>215</v>
      </c>
      <c r="E115" s="216" t="s">
        <v>5910</v>
      </c>
      <c r="F115" s="217" t="s">
        <v>5911</v>
      </c>
      <c r="G115" s="218" t="s">
        <v>501</v>
      </c>
      <c r="H115" s="219">
        <v>1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45</v>
      </c>
      <c r="O115" s="86"/>
      <c r="P115" s="224">
        <f>O115*H115</f>
        <v>0</v>
      </c>
      <c r="Q115" s="224">
        <v>0.10000000000000001</v>
      </c>
      <c r="R115" s="224">
        <f>Q115*H115</f>
        <v>0.10000000000000001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309</v>
      </c>
      <c r="AT115" s="226" t="s">
        <v>215</v>
      </c>
      <c r="AU115" s="226" t="s">
        <v>83</v>
      </c>
      <c r="AY115" s="19" t="s">
        <v>213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81</v>
      </c>
      <c r="BK115" s="227">
        <f>ROUND(I115*H115,2)</f>
        <v>0</v>
      </c>
      <c r="BL115" s="19" t="s">
        <v>309</v>
      </c>
      <c r="BM115" s="226" t="s">
        <v>5912</v>
      </c>
    </row>
    <row r="116" s="2" customFormat="1" ht="16.5" customHeight="1">
      <c r="A116" s="40"/>
      <c r="B116" s="41"/>
      <c r="C116" s="215" t="s">
        <v>315</v>
      </c>
      <c r="D116" s="215" t="s">
        <v>215</v>
      </c>
      <c r="E116" s="216" t="s">
        <v>5913</v>
      </c>
      <c r="F116" s="217" t="s">
        <v>5914</v>
      </c>
      <c r="G116" s="218" t="s">
        <v>501</v>
      </c>
      <c r="H116" s="219">
        <v>1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45</v>
      </c>
      <c r="O116" s="86"/>
      <c r="P116" s="224">
        <f>O116*H116</f>
        <v>0</v>
      </c>
      <c r="Q116" s="224">
        <v>0.10000000000000001</v>
      </c>
      <c r="R116" s="224">
        <f>Q116*H116</f>
        <v>0.10000000000000001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309</v>
      </c>
      <c r="AT116" s="226" t="s">
        <v>215</v>
      </c>
      <c r="AU116" s="226" t="s">
        <v>83</v>
      </c>
      <c r="AY116" s="19" t="s">
        <v>213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81</v>
      </c>
      <c r="BK116" s="227">
        <f>ROUND(I116*H116,2)</f>
        <v>0</v>
      </c>
      <c r="BL116" s="19" t="s">
        <v>309</v>
      </c>
      <c r="BM116" s="226" t="s">
        <v>5915</v>
      </c>
    </row>
    <row r="117" s="2" customFormat="1" ht="16.5" customHeight="1">
      <c r="A117" s="40"/>
      <c r="B117" s="41"/>
      <c r="C117" s="215" t="s">
        <v>321</v>
      </c>
      <c r="D117" s="215" t="s">
        <v>215</v>
      </c>
      <c r="E117" s="216" t="s">
        <v>5916</v>
      </c>
      <c r="F117" s="217" t="s">
        <v>5917</v>
      </c>
      <c r="G117" s="218" t="s">
        <v>501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45</v>
      </c>
      <c r="O117" s="86"/>
      <c r="P117" s="224">
        <f>O117*H117</f>
        <v>0</v>
      </c>
      <c r="Q117" s="224">
        <v>0.10000000000000001</v>
      </c>
      <c r="R117" s="224">
        <f>Q117*H117</f>
        <v>0.10000000000000001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309</v>
      </c>
      <c r="AT117" s="226" t="s">
        <v>215</v>
      </c>
      <c r="AU117" s="226" t="s">
        <v>83</v>
      </c>
      <c r="AY117" s="19" t="s">
        <v>213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81</v>
      </c>
      <c r="BK117" s="227">
        <f>ROUND(I117*H117,2)</f>
        <v>0</v>
      </c>
      <c r="BL117" s="19" t="s">
        <v>309</v>
      </c>
      <c r="BM117" s="226" t="s">
        <v>5918</v>
      </c>
    </row>
    <row r="118" s="2" customFormat="1" ht="16.5" customHeight="1">
      <c r="A118" s="40"/>
      <c r="B118" s="41"/>
      <c r="C118" s="215" t="s">
        <v>324</v>
      </c>
      <c r="D118" s="215" t="s">
        <v>215</v>
      </c>
      <c r="E118" s="216" t="s">
        <v>5919</v>
      </c>
      <c r="F118" s="217" t="s">
        <v>5920</v>
      </c>
      <c r="G118" s="218" t="s">
        <v>501</v>
      </c>
      <c r="H118" s="219">
        <v>1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45</v>
      </c>
      <c r="O118" s="86"/>
      <c r="P118" s="224">
        <f>O118*H118</f>
        <v>0</v>
      </c>
      <c r="Q118" s="224">
        <v>0.10000000000000001</v>
      </c>
      <c r="R118" s="224">
        <f>Q118*H118</f>
        <v>0.10000000000000001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309</v>
      </c>
      <c r="AT118" s="226" t="s">
        <v>215</v>
      </c>
      <c r="AU118" s="226" t="s">
        <v>83</v>
      </c>
      <c r="AY118" s="19" t="s">
        <v>213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81</v>
      </c>
      <c r="BK118" s="227">
        <f>ROUND(I118*H118,2)</f>
        <v>0</v>
      </c>
      <c r="BL118" s="19" t="s">
        <v>309</v>
      </c>
      <c r="BM118" s="226" t="s">
        <v>5921</v>
      </c>
    </row>
    <row r="119" s="2" customFormat="1" ht="16.5" customHeight="1">
      <c r="A119" s="40"/>
      <c r="B119" s="41"/>
      <c r="C119" s="215" t="s">
        <v>330</v>
      </c>
      <c r="D119" s="215" t="s">
        <v>215</v>
      </c>
      <c r="E119" s="216" t="s">
        <v>5674</v>
      </c>
      <c r="F119" s="217" t="s">
        <v>5675</v>
      </c>
      <c r="G119" s="218" t="s">
        <v>288</v>
      </c>
      <c r="H119" s="219">
        <v>0.55900000000000005</v>
      </c>
      <c r="I119" s="220"/>
      <c r="J119" s="221">
        <f>ROUND(I119*H119,2)</f>
        <v>0</v>
      </c>
      <c r="K119" s="217" t="s">
        <v>5230</v>
      </c>
      <c r="L119" s="46"/>
      <c r="M119" s="283" t="s">
        <v>19</v>
      </c>
      <c r="N119" s="284" t="s">
        <v>45</v>
      </c>
      <c r="O119" s="285"/>
      <c r="P119" s="286">
        <f>O119*H119</f>
        <v>0</v>
      </c>
      <c r="Q119" s="286">
        <v>0</v>
      </c>
      <c r="R119" s="286">
        <f>Q119*H119</f>
        <v>0</v>
      </c>
      <c r="S119" s="286">
        <v>0</v>
      </c>
      <c r="T119" s="28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309</v>
      </c>
      <c r="AT119" s="226" t="s">
        <v>215</v>
      </c>
      <c r="AU119" s="226" t="s">
        <v>83</v>
      </c>
      <c r="AY119" s="19" t="s">
        <v>213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81</v>
      </c>
      <c r="BK119" s="227">
        <f>ROUND(I119*H119,2)</f>
        <v>0</v>
      </c>
      <c r="BL119" s="19" t="s">
        <v>309</v>
      </c>
      <c r="BM119" s="226" t="s">
        <v>5922</v>
      </c>
    </row>
    <row r="120" s="2" customFormat="1" ht="6.96" customHeight="1">
      <c r="A120" s="40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3Qs6VKZXUXZL0tO7CjCa5AdJhRZCSMhRrkoQjv/kq04esPpJHUN/zHyYml19iSBKyEwJq+C/Dbw/IBifkqcKnQ==" hashValue="yQhnz6nx0ZmA5xq/xt3yNe9HkZISagsSDwhjUtztjL9AakXN1sIIH9k7/CnF1wovdT1/dL/WM/qmol37o5jftg==" algorithmName="SHA-512" password="CC35"/>
  <autoFilter ref="C94:K11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a přístavba budovy ZUŠ náměstí Míru, Krnov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155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5923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7. 3. 2021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32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35</v>
      </c>
      <c r="E25" s="40"/>
      <c r="F25" s="40"/>
      <c r="G25" s="40"/>
      <c r="H25" s="40"/>
      <c r="I25" s="145" t="s">
        <v>26</v>
      </c>
      <c r="J25" s="135" t="s">
        <v>36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5" t="s">
        <v>28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50"/>
      <c r="B29" s="151"/>
      <c r="C29" s="150"/>
      <c r="D29" s="150"/>
      <c r="E29" s="152" t="s">
        <v>39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ROUND(J103,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ROUND((SUM(BE103:BE290)),  2)</f>
        <v>0</v>
      </c>
      <c r="G35" s="40"/>
      <c r="H35" s="40"/>
      <c r="I35" s="160">
        <v>0.20999999999999999</v>
      </c>
      <c r="J35" s="159">
        <f>ROUND(((SUM(BE103:BE290))*I35),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ROUND((SUM(BF103:BF290)),  2)</f>
        <v>0</v>
      </c>
      <c r="G36" s="40"/>
      <c r="H36" s="40"/>
      <c r="I36" s="160">
        <v>0.14999999999999999</v>
      </c>
      <c r="J36" s="159">
        <f>ROUND(((SUM(BF103:BF290))*I36),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ROUND((SUM(BG103:BG290)),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ROUND((SUM(BH103:BH290)),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ROUND((SUM(BI103:BI290)),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Rekonstrukce a přístavba budovy ZUŠ náměstí Míru, Krnov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01-ZTI - Zdravoinstalace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parc.č. 341, 344/1, k.ú.opavské předměstí</v>
      </c>
      <c r="G56" s="42"/>
      <c r="H56" s="42"/>
      <c r="I56" s="34" t="s">
        <v>23</v>
      </c>
      <c r="J56" s="74" t="str">
        <f>IF(J14="","",J14)</f>
        <v>7. 3. 2021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Krnov</v>
      </c>
      <c r="G58" s="42"/>
      <c r="H58" s="42"/>
      <c r="I58" s="34" t="s">
        <v>31</v>
      </c>
      <c r="J58" s="38" t="str">
        <f>E23</f>
        <v>Ing. Karel Grygera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Ing. Alena Chmelová, Opava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159</v>
      </c>
      <c r="D61" s="174"/>
      <c r="E61" s="174"/>
      <c r="F61" s="174"/>
      <c r="G61" s="174"/>
      <c r="H61" s="174"/>
      <c r="I61" s="174"/>
      <c r="J61" s="175" t="s">
        <v>160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J103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161</v>
      </c>
    </row>
    <row r="64" s="9" customFormat="1" ht="24.96" customHeight="1">
      <c r="A64" s="9"/>
      <c r="B64" s="177"/>
      <c r="C64" s="178"/>
      <c r="D64" s="179" t="s">
        <v>162</v>
      </c>
      <c r="E64" s="180"/>
      <c r="F64" s="180"/>
      <c r="G64" s="180"/>
      <c r="H64" s="180"/>
      <c r="I64" s="180"/>
      <c r="J64" s="181">
        <f>J104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163</v>
      </c>
      <c r="E65" s="185"/>
      <c r="F65" s="185"/>
      <c r="G65" s="185"/>
      <c r="H65" s="185"/>
      <c r="I65" s="185"/>
      <c r="J65" s="186">
        <f>J105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165</v>
      </c>
      <c r="E66" s="185"/>
      <c r="F66" s="185"/>
      <c r="G66" s="185"/>
      <c r="H66" s="185"/>
      <c r="I66" s="185"/>
      <c r="J66" s="186">
        <f>J121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166</v>
      </c>
      <c r="E67" s="185"/>
      <c r="F67" s="185"/>
      <c r="G67" s="185"/>
      <c r="H67" s="185"/>
      <c r="I67" s="185"/>
      <c r="J67" s="186">
        <f>J125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167</v>
      </c>
      <c r="E68" s="185"/>
      <c r="F68" s="185"/>
      <c r="G68" s="185"/>
      <c r="H68" s="185"/>
      <c r="I68" s="185"/>
      <c r="J68" s="186">
        <f>J128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168</v>
      </c>
      <c r="E69" s="185"/>
      <c r="F69" s="185"/>
      <c r="G69" s="185"/>
      <c r="H69" s="185"/>
      <c r="I69" s="185"/>
      <c r="J69" s="186">
        <f>J132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169</v>
      </c>
      <c r="E70" s="185"/>
      <c r="F70" s="185"/>
      <c r="G70" s="185"/>
      <c r="H70" s="185"/>
      <c r="I70" s="185"/>
      <c r="J70" s="186">
        <f>J147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170</v>
      </c>
      <c r="E71" s="185"/>
      <c r="F71" s="185"/>
      <c r="G71" s="185"/>
      <c r="H71" s="185"/>
      <c r="I71" s="185"/>
      <c r="J71" s="186">
        <f>J156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171</v>
      </c>
      <c r="E72" s="185"/>
      <c r="F72" s="185"/>
      <c r="G72" s="185"/>
      <c r="H72" s="185"/>
      <c r="I72" s="185"/>
      <c r="J72" s="186">
        <f>J163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7"/>
      <c r="C73" s="178"/>
      <c r="D73" s="179" t="s">
        <v>172</v>
      </c>
      <c r="E73" s="180"/>
      <c r="F73" s="180"/>
      <c r="G73" s="180"/>
      <c r="H73" s="180"/>
      <c r="I73" s="180"/>
      <c r="J73" s="181">
        <f>J166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3"/>
      <c r="C74" s="127"/>
      <c r="D74" s="184" t="s">
        <v>176</v>
      </c>
      <c r="E74" s="185"/>
      <c r="F74" s="185"/>
      <c r="G74" s="185"/>
      <c r="H74" s="185"/>
      <c r="I74" s="185"/>
      <c r="J74" s="186">
        <f>J167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4467</v>
      </c>
      <c r="E75" s="185"/>
      <c r="F75" s="185"/>
      <c r="G75" s="185"/>
      <c r="H75" s="185"/>
      <c r="I75" s="185"/>
      <c r="J75" s="186">
        <f>J196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5924</v>
      </c>
      <c r="E76" s="185"/>
      <c r="F76" s="185"/>
      <c r="G76" s="185"/>
      <c r="H76" s="185"/>
      <c r="I76" s="185"/>
      <c r="J76" s="186">
        <f>J228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5925</v>
      </c>
      <c r="E77" s="185"/>
      <c r="F77" s="185"/>
      <c r="G77" s="185"/>
      <c r="H77" s="185"/>
      <c r="I77" s="185"/>
      <c r="J77" s="186">
        <f>J232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5926</v>
      </c>
      <c r="E78" s="185"/>
      <c r="F78" s="185"/>
      <c r="G78" s="185"/>
      <c r="H78" s="185"/>
      <c r="I78" s="185"/>
      <c r="J78" s="186">
        <f>J276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5927</v>
      </c>
      <c r="E79" s="185"/>
      <c r="F79" s="185"/>
      <c r="G79" s="185"/>
      <c r="H79" s="185"/>
      <c r="I79" s="185"/>
      <c r="J79" s="186">
        <f>J281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5928</v>
      </c>
      <c r="E80" s="185"/>
      <c r="F80" s="185"/>
      <c r="G80" s="185"/>
      <c r="H80" s="185"/>
      <c r="I80" s="185"/>
      <c r="J80" s="186">
        <f>J283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5226</v>
      </c>
      <c r="E81" s="185"/>
      <c r="F81" s="185"/>
      <c r="G81" s="185"/>
      <c r="H81" s="185"/>
      <c r="I81" s="185"/>
      <c r="J81" s="186">
        <f>J288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198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72" t="str">
        <f>E7</f>
        <v>Rekonstrukce a přístavba budovy ZUŠ náměstí Míru, Krnov</v>
      </c>
      <c r="F91" s="34"/>
      <c r="G91" s="34"/>
      <c r="H91" s="34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154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72" t="s">
        <v>155</v>
      </c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156</v>
      </c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E11</f>
        <v>SO 01-ZTI - Zdravoinstalace</v>
      </c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F14</f>
        <v>parc.č. 341, 344/1, k.ú.opavské předměstí</v>
      </c>
      <c r="G97" s="42"/>
      <c r="H97" s="42"/>
      <c r="I97" s="34" t="s">
        <v>23</v>
      </c>
      <c r="J97" s="74" t="str">
        <f>IF(J14="","",J14)</f>
        <v>7. 3. 2021</v>
      </c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25</v>
      </c>
      <c r="D99" s="42"/>
      <c r="E99" s="42"/>
      <c r="F99" s="29" t="str">
        <f>E17</f>
        <v>město Krnov</v>
      </c>
      <c r="G99" s="42"/>
      <c r="H99" s="42"/>
      <c r="I99" s="34" t="s">
        <v>31</v>
      </c>
      <c r="J99" s="38" t="str">
        <f>E23</f>
        <v>Ing. Karel Grygera</v>
      </c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5.65" customHeight="1">
      <c r="A100" s="40"/>
      <c r="B100" s="41"/>
      <c r="C100" s="34" t="s">
        <v>29</v>
      </c>
      <c r="D100" s="42"/>
      <c r="E100" s="42"/>
      <c r="F100" s="29" t="str">
        <f>IF(E20="","",E20)</f>
        <v>Vyplň údaj</v>
      </c>
      <c r="G100" s="42"/>
      <c r="H100" s="42"/>
      <c r="I100" s="34" t="s">
        <v>35</v>
      </c>
      <c r="J100" s="38" t="str">
        <f>E26</f>
        <v>Ing. Alena Chmelová, Opava</v>
      </c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8"/>
      <c r="B102" s="189"/>
      <c r="C102" s="190" t="s">
        <v>199</v>
      </c>
      <c r="D102" s="191" t="s">
        <v>59</v>
      </c>
      <c r="E102" s="191" t="s">
        <v>55</v>
      </c>
      <c r="F102" s="191" t="s">
        <v>56</v>
      </c>
      <c r="G102" s="191" t="s">
        <v>200</v>
      </c>
      <c r="H102" s="191" t="s">
        <v>201</v>
      </c>
      <c r="I102" s="191" t="s">
        <v>202</v>
      </c>
      <c r="J102" s="191" t="s">
        <v>160</v>
      </c>
      <c r="K102" s="192" t="s">
        <v>203</v>
      </c>
      <c r="L102" s="193"/>
      <c r="M102" s="94" t="s">
        <v>19</v>
      </c>
      <c r="N102" s="95" t="s">
        <v>44</v>
      </c>
      <c r="O102" s="95" t="s">
        <v>204</v>
      </c>
      <c r="P102" s="95" t="s">
        <v>205</v>
      </c>
      <c r="Q102" s="95" t="s">
        <v>206</v>
      </c>
      <c r="R102" s="95" t="s">
        <v>207</v>
      </c>
      <c r="S102" s="95" t="s">
        <v>208</v>
      </c>
      <c r="T102" s="96" t="s">
        <v>209</v>
      </c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</row>
    <row r="103" s="2" customFormat="1" ht="22.8" customHeight="1">
      <c r="A103" s="40"/>
      <c r="B103" s="41"/>
      <c r="C103" s="101" t="s">
        <v>210</v>
      </c>
      <c r="D103" s="42"/>
      <c r="E103" s="42"/>
      <c r="F103" s="42"/>
      <c r="G103" s="42"/>
      <c r="H103" s="42"/>
      <c r="I103" s="42"/>
      <c r="J103" s="194">
        <f>BK103</f>
        <v>0</v>
      </c>
      <c r="K103" s="42"/>
      <c r="L103" s="46"/>
      <c r="M103" s="97"/>
      <c r="N103" s="195"/>
      <c r="O103" s="98"/>
      <c r="P103" s="196">
        <f>P104+P166</f>
        <v>0</v>
      </c>
      <c r="Q103" s="98"/>
      <c r="R103" s="196">
        <f>R104+R166</f>
        <v>0</v>
      </c>
      <c r="S103" s="98"/>
      <c r="T103" s="197">
        <f>T104+T166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73</v>
      </c>
      <c r="AU103" s="19" t="s">
        <v>161</v>
      </c>
      <c r="BK103" s="198">
        <f>BK104+BK166</f>
        <v>0</v>
      </c>
    </row>
    <row r="104" s="12" customFormat="1" ht="25.92" customHeight="1">
      <c r="A104" s="12"/>
      <c r="B104" s="199"/>
      <c r="C104" s="200"/>
      <c r="D104" s="201" t="s">
        <v>73</v>
      </c>
      <c r="E104" s="202" t="s">
        <v>211</v>
      </c>
      <c r="F104" s="202" t="s">
        <v>212</v>
      </c>
      <c r="G104" s="200"/>
      <c r="H104" s="200"/>
      <c r="I104" s="203"/>
      <c r="J104" s="204">
        <f>BK104</f>
        <v>0</v>
      </c>
      <c r="K104" s="200"/>
      <c r="L104" s="205"/>
      <c r="M104" s="206"/>
      <c r="N104" s="207"/>
      <c r="O104" s="207"/>
      <c r="P104" s="208">
        <f>P105+P121+P125+P128+P132+P147+P156+P163</f>
        <v>0</v>
      </c>
      <c r="Q104" s="207"/>
      <c r="R104" s="208">
        <f>R105+R121+R125+R128+R132+R147+R156+R163</f>
        <v>0</v>
      </c>
      <c r="S104" s="207"/>
      <c r="T104" s="209">
        <f>T105+T121+T125+T128+T132+T147+T156+T163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81</v>
      </c>
      <c r="AT104" s="211" t="s">
        <v>73</v>
      </c>
      <c r="AU104" s="211" t="s">
        <v>74</v>
      </c>
      <c r="AY104" s="210" t="s">
        <v>213</v>
      </c>
      <c r="BK104" s="212">
        <f>BK105+BK121+BK125+BK128+BK132+BK147+BK156+BK163</f>
        <v>0</v>
      </c>
    </row>
    <row r="105" s="12" customFormat="1" ht="22.8" customHeight="1">
      <c r="A105" s="12"/>
      <c r="B105" s="199"/>
      <c r="C105" s="200"/>
      <c r="D105" s="201" t="s">
        <v>73</v>
      </c>
      <c r="E105" s="213" t="s">
        <v>81</v>
      </c>
      <c r="F105" s="213" t="s">
        <v>214</v>
      </c>
      <c r="G105" s="200"/>
      <c r="H105" s="200"/>
      <c r="I105" s="203"/>
      <c r="J105" s="214">
        <f>BK105</f>
        <v>0</v>
      </c>
      <c r="K105" s="200"/>
      <c r="L105" s="205"/>
      <c r="M105" s="206"/>
      <c r="N105" s="207"/>
      <c r="O105" s="207"/>
      <c r="P105" s="208">
        <f>SUM(P106:P120)</f>
        <v>0</v>
      </c>
      <c r="Q105" s="207"/>
      <c r="R105" s="208">
        <f>SUM(R106:R120)</f>
        <v>0</v>
      </c>
      <c r="S105" s="207"/>
      <c r="T105" s="209">
        <f>SUM(T106:T120)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81</v>
      </c>
      <c r="AT105" s="211" t="s">
        <v>73</v>
      </c>
      <c r="AU105" s="211" t="s">
        <v>81</v>
      </c>
      <c r="AY105" s="210" t="s">
        <v>213</v>
      </c>
      <c r="BK105" s="212">
        <f>SUM(BK106:BK120)</f>
        <v>0</v>
      </c>
    </row>
    <row r="106" s="2" customFormat="1" ht="16.5" customHeight="1">
      <c r="A106" s="40"/>
      <c r="B106" s="41"/>
      <c r="C106" s="215" t="s">
        <v>81</v>
      </c>
      <c r="D106" s="215" t="s">
        <v>215</v>
      </c>
      <c r="E106" s="216" t="s">
        <v>5929</v>
      </c>
      <c r="F106" s="217" t="s">
        <v>5930</v>
      </c>
      <c r="G106" s="218" t="s">
        <v>218</v>
      </c>
      <c r="H106" s="219">
        <v>1.1000000000000001</v>
      </c>
      <c r="I106" s="220"/>
      <c r="J106" s="221">
        <f>ROUND(I106*H106,2)</f>
        <v>0</v>
      </c>
      <c r="K106" s="217" t="s">
        <v>4470</v>
      </c>
      <c r="L106" s="46"/>
      <c r="M106" s="222" t="s">
        <v>19</v>
      </c>
      <c r="N106" s="223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220</v>
      </c>
      <c r="AT106" s="226" t="s">
        <v>215</v>
      </c>
      <c r="AU106" s="226" t="s">
        <v>83</v>
      </c>
      <c r="AY106" s="19" t="s">
        <v>213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81</v>
      </c>
      <c r="BK106" s="227">
        <f>ROUND(I106*H106,2)</f>
        <v>0</v>
      </c>
      <c r="BL106" s="19" t="s">
        <v>220</v>
      </c>
      <c r="BM106" s="226" t="s">
        <v>5931</v>
      </c>
    </row>
    <row r="107" s="2" customFormat="1" ht="16.5" customHeight="1">
      <c r="A107" s="40"/>
      <c r="B107" s="41"/>
      <c r="C107" s="215" t="s">
        <v>83</v>
      </c>
      <c r="D107" s="215" t="s">
        <v>215</v>
      </c>
      <c r="E107" s="216" t="s">
        <v>5932</v>
      </c>
      <c r="F107" s="217" t="s">
        <v>5933</v>
      </c>
      <c r="G107" s="218" t="s">
        <v>218</v>
      </c>
      <c r="H107" s="219">
        <v>18</v>
      </c>
      <c r="I107" s="220"/>
      <c r="J107" s="221">
        <f>ROUND(I107*H107,2)</f>
        <v>0</v>
      </c>
      <c r="K107" s="217" t="s">
        <v>4470</v>
      </c>
      <c r="L107" s="46"/>
      <c r="M107" s="222" t="s">
        <v>19</v>
      </c>
      <c r="N107" s="223" t="s">
        <v>45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220</v>
      </c>
      <c r="AT107" s="226" t="s">
        <v>215</v>
      </c>
      <c r="AU107" s="226" t="s">
        <v>83</v>
      </c>
      <c r="AY107" s="19" t="s">
        <v>213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81</v>
      </c>
      <c r="BK107" s="227">
        <f>ROUND(I107*H107,2)</f>
        <v>0</v>
      </c>
      <c r="BL107" s="19" t="s">
        <v>220</v>
      </c>
      <c r="BM107" s="226" t="s">
        <v>5934</v>
      </c>
    </row>
    <row r="108" s="2" customFormat="1" ht="16.5" customHeight="1">
      <c r="A108" s="40"/>
      <c r="B108" s="41"/>
      <c r="C108" s="215" t="s">
        <v>106</v>
      </c>
      <c r="D108" s="215" t="s">
        <v>215</v>
      </c>
      <c r="E108" s="216" t="s">
        <v>5935</v>
      </c>
      <c r="F108" s="217" t="s">
        <v>5936</v>
      </c>
      <c r="G108" s="218" t="s">
        <v>218</v>
      </c>
      <c r="H108" s="219">
        <v>18</v>
      </c>
      <c r="I108" s="220"/>
      <c r="J108" s="221">
        <f>ROUND(I108*H108,2)</f>
        <v>0</v>
      </c>
      <c r="K108" s="217" t="s">
        <v>4470</v>
      </c>
      <c r="L108" s="46"/>
      <c r="M108" s="222" t="s">
        <v>19</v>
      </c>
      <c r="N108" s="223" t="s">
        <v>45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220</v>
      </c>
      <c r="AT108" s="226" t="s">
        <v>215</v>
      </c>
      <c r="AU108" s="226" t="s">
        <v>83</v>
      </c>
      <c r="AY108" s="19" t="s">
        <v>213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81</v>
      </c>
      <c r="BK108" s="227">
        <f>ROUND(I108*H108,2)</f>
        <v>0</v>
      </c>
      <c r="BL108" s="19" t="s">
        <v>220</v>
      </c>
      <c r="BM108" s="226" t="s">
        <v>5937</v>
      </c>
    </row>
    <row r="109" s="2" customFormat="1" ht="16.5" customHeight="1">
      <c r="A109" s="40"/>
      <c r="B109" s="41"/>
      <c r="C109" s="215" t="s">
        <v>220</v>
      </c>
      <c r="D109" s="215" t="s">
        <v>215</v>
      </c>
      <c r="E109" s="216" t="s">
        <v>5938</v>
      </c>
      <c r="F109" s="217" t="s">
        <v>5939</v>
      </c>
      <c r="G109" s="218" t="s">
        <v>218</v>
      </c>
      <c r="H109" s="219">
        <v>2</v>
      </c>
      <c r="I109" s="220"/>
      <c r="J109" s="221">
        <f>ROUND(I109*H109,2)</f>
        <v>0</v>
      </c>
      <c r="K109" s="217" t="s">
        <v>4470</v>
      </c>
      <c r="L109" s="46"/>
      <c r="M109" s="222" t="s">
        <v>19</v>
      </c>
      <c r="N109" s="223" t="s">
        <v>45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220</v>
      </c>
      <c r="AT109" s="226" t="s">
        <v>215</v>
      </c>
      <c r="AU109" s="226" t="s">
        <v>83</v>
      </c>
      <c r="AY109" s="19" t="s">
        <v>213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81</v>
      </c>
      <c r="BK109" s="227">
        <f>ROUND(I109*H109,2)</f>
        <v>0</v>
      </c>
      <c r="BL109" s="19" t="s">
        <v>220</v>
      </c>
      <c r="BM109" s="226" t="s">
        <v>5940</v>
      </c>
    </row>
    <row r="110" s="2" customFormat="1" ht="16.5" customHeight="1">
      <c r="A110" s="40"/>
      <c r="B110" s="41"/>
      <c r="C110" s="215" t="s">
        <v>243</v>
      </c>
      <c r="D110" s="215" t="s">
        <v>215</v>
      </c>
      <c r="E110" s="216" t="s">
        <v>5941</v>
      </c>
      <c r="F110" s="217" t="s">
        <v>5942</v>
      </c>
      <c r="G110" s="218" t="s">
        <v>218</v>
      </c>
      <c r="H110" s="219">
        <v>2</v>
      </c>
      <c r="I110" s="220"/>
      <c r="J110" s="221">
        <f>ROUND(I110*H110,2)</f>
        <v>0</v>
      </c>
      <c r="K110" s="217" t="s">
        <v>4470</v>
      </c>
      <c r="L110" s="46"/>
      <c r="M110" s="222" t="s">
        <v>19</v>
      </c>
      <c r="N110" s="223" t="s">
        <v>45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220</v>
      </c>
      <c r="AT110" s="226" t="s">
        <v>215</v>
      </c>
      <c r="AU110" s="226" t="s">
        <v>83</v>
      </c>
      <c r="AY110" s="19" t="s">
        <v>213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81</v>
      </c>
      <c r="BK110" s="227">
        <f>ROUND(I110*H110,2)</f>
        <v>0</v>
      </c>
      <c r="BL110" s="19" t="s">
        <v>220</v>
      </c>
      <c r="BM110" s="226" t="s">
        <v>5943</v>
      </c>
    </row>
    <row r="111" s="2" customFormat="1" ht="16.5" customHeight="1">
      <c r="A111" s="40"/>
      <c r="B111" s="41"/>
      <c r="C111" s="215" t="s">
        <v>248</v>
      </c>
      <c r="D111" s="215" t="s">
        <v>215</v>
      </c>
      <c r="E111" s="216" t="s">
        <v>5944</v>
      </c>
      <c r="F111" s="217" t="s">
        <v>5945</v>
      </c>
      <c r="G111" s="218" t="s">
        <v>218</v>
      </c>
      <c r="H111" s="219">
        <v>20.800000000000001</v>
      </c>
      <c r="I111" s="220"/>
      <c r="J111" s="221">
        <f>ROUND(I111*H111,2)</f>
        <v>0</v>
      </c>
      <c r="K111" s="217" t="s">
        <v>4470</v>
      </c>
      <c r="L111" s="46"/>
      <c r="M111" s="222" t="s">
        <v>19</v>
      </c>
      <c r="N111" s="223" t="s">
        <v>45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220</v>
      </c>
      <c r="AT111" s="226" t="s">
        <v>215</v>
      </c>
      <c r="AU111" s="226" t="s">
        <v>83</v>
      </c>
      <c r="AY111" s="19" t="s">
        <v>213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81</v>
      </c>
      <c r="BK111" s="227">
        <f>ROUND(I111*H111,2)</f>
        <v>0</v>
      </c>
      <c r="BL111" s="19" t="s">
        <v>220</v>
      </c>
      <c r="BM111" s="226" t="s">
        <v>5946</v>
      </c>
    </row>
    <row r="112" s="2" customFormat="1" ht="16.5" customHeight="1">
      <c r="A112" s="40"/>
      <c r="B112" s="41"/>
      <c r="C112" s="215" t="s">
        <v>253</v>
      </c>
      <c r="D112" s="215" t="s">
        <v>215</v>
      </c>
      <c r="E112" s="216" t="s">
        <v>4494</v>
      </c>
      <c r="F112" s="217" t="s">
        <v>4495</v>
      </c>
      <c r="G112" s="218" t="s">
        <v>218</v>
      </c>
      <c r="H112" s="219">
        <v>21.100000000000001</v>
      </c>
      <c r="I112" s="220"/>
      <c r="J112" s="221">
        <f>ROUND(I112*H112,2)</f>
        <v>0</v>
      </c>
      <c r="K112" s="217" t="s">
        <v>4470</v>
      </c>
      <c r="L112" s="46"/>
      <c r="M112" s="222" t="s">
        <v>19</v>
      </c>
      <c r="N112" s="223" t="s">
        <v>45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220</v>
      </c>
      <c r="AT112" s="226" t="s">
        <v>215</v>
      </c>
      <c r="AU112" s="226" t="s">
        <v>83</v>
      </c>
      <c r="AY112" s="19" t="s">
        <v>213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81</v>
      </c>
      <c r="BK112" s="227">
        <f>ROUND(I112*H112,2)</f>
        <v>0</v>
      </c>
      <c r="BL112" s="19" t="s">
        <v>220</v>
      </c>
      <c r="BM112" s="226" t="s">
        <v>5947</v>
      </c>
    </row>
    <row r="113" s="2" customFormat="1" ht="16.5" customHeight="1">
      <c r="A113" s="40"/>
      <c r="B113" s="41"/>
      <c r="C113" s="215" t="s">
        <v>257</v>
      </c>
      <c r="D113" s="215" t="s">
        <v>215</v>
      </c>
      <c r="E113" s="216" t="s">
        <v>4497</v>
      </c>
      <c r="F113" s="217" t="s">
        <v>4498</v>
      </c>
      <c r="G113" s="218" t="s">
        <v>218</v>
      </c>
      <c r="H113" s="219">
        <v>2.3999999999999999</v>
      </c>
      <c r="I113" s="220"/>
      <c r="J113" s="221">
        <f>ROUND(I113*H113,2)</f>
        <v>0</v>
      </c>
      <c r="K113" s="217" t="s">
        <v>4470</v>
      </c>
      <c r="L113" s="46"/>
      <c r="M113" s="222" t="s">
        <v>19</v>
      </c>
      <c r="N113" s="223" t="s">
        <v>45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220</v>
      </c>
      <c r="AT113" s="226" t="s">
        <v>215</v>
      </c>
      <c r="AU113" s="226" t="s">
        <v>83</v>
      </c>
      <c r="AY113" s="19" t="s">
        <v>213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81</v>
      </c>
      <c r="BK113" s="227">
        <f>ROUND(I113*H113,2)</f>
        <v>0</v>
      </c>
      <c r="BL113" s="19" t="s">
        <v>220</v>
      </c>
      <c r="BM113" s="226" t="s">
        <v>5948</v>
      </c>
    </row>
    <row r="114" s="2" customFormat="1" ht="16.5" customHeight="1">
      <c r="A114" s="40"/>
      <c r="B114" s="41"/>
      <c r="C114" s="215" t="s">
        <v>261</v>
      </c>
      <c r="D114" s="215" t="s">
        <v>215</v>
      </c>
      <c r="E114" s="216" t="s">
        <v>4500</v>
      </c>
      <c r="F114" s="217" t="s">
        <v>4501</v>
      </c>
      <c r="G114" s="218" t="s">
        <v>218</v>
      </c>
      <c r="H114" s="219">
        <v>2.3999999999999999</v>
      </c>
      <c r="I114" s="220"/>
      <c r="J114" s="221">
        <f>ROUND(I114*H114,2)</f>
        <v>0</v>
      </c>
      <c r="K114" s="217" t="s">
        <v>4470</v>
      </c>
      <c r="L114" s="46"/>
      <c r="M114" s="222" t="s">
        <v>19</v>
      </c>
      <c r="N114" s="223" t="s">
        <v>45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220</v>
      </c>
      <c r="AT114" s="226" t="s">
        <v>215</v>
      </c>
      <c r="AU114" s="226" t="s">
        <v>83</v>
      </c>
      <c r="AY114" s="19" t="s">
        <v>213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81</v>
      </c>
      <c r="BK114" s="227">
        <f>ROUND(I114*H114,2)</f>
        <v>0</v>
      </c>
      <c r="BL114" s="19" t="s">
        <v>220</v>
      </c>
      <c r="BM114" s="226" t="s">
        <v>5949</v>
      </c>
    </row>
    <row r="115" s="2" customFormat="1" ht="16.5" customHeight="1">
      <c r="A115" s="40"/>
      <c r="B115" s="41"/>
      <c r="C115" s="215" t="s">
        <v>267</v>
      </c>
      <c r="D115" s="215" t="s">
        <v>215</v>
      </c>
      <c r="E115" s="216" t="s">
        <v>4503</v>
      </c>
      <c r="F115" s="217" t="s">
        <v>4504</v>
      </c>
      <c r="G115" s="218" t="s">
        <v>218</v>
      </c>
      <c r="H115" s="219">
        <v>0.40000000000000002</v>
      </c>
      <c r="I115" s="220"/>
      <c r="J115" s="221">
        <f>ROUND(I115*H115,2)</f>
        <v>0</v>
      </c>
      <c r="K115" s="217" t="s">
        <v>4470</v>
      </c>
      <c r="L115" s="46"/>
      <c r="M115" s="222" t="s">
        <v>19</v>
      </c>
      <c r="N115" s="223" t="s">
        <v>45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220</v>
      </c>
      <c r="AT115" s="226" t="s">
        <v>215</v>
      </c>
      <c r="AU115" s="226" t="s">
        <v>83</v>
      </c>
      <c r="AY115" s="19" t="s">
        <v>213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81</v>
      </c>
      <c r="BK115" s="227">
        <f>ROUND(I115*H115,2)</f>
        <v>0</v>
      </c>
      <c r="BL115" s="19" t="s">
        <v>220</v>
      </c>
      <c r="BM115" s="226" t="s">
        <v>5950</v>
      </c>
    </row>
    <row r="116" s="2" customFormat="1" ht="16.5" customHeight="1">
      <c r="A116" s="40"/>
      <c r="B116" s="41"/>
      <c r="C116" s="215" t="s">
        <v>274</v>
      </c>
      <c r="D116" s="215" t="s">
        <v>215</v>
      </c>
      <c r="E116" s="216" t="s">
        <v>4506</v>
      </c>
      <c r="F116" s="217" t="s">
        <v>4507</v>
      </c>
      <c r="G116" s="218" t="s">
        <v>288</v>
      </c>
      <c r="H116" s="219">
        <v>3.8399999999999999</v>
      </c>
      <c r="I116" s="220"/>
      <c r="J116" s="221">
        <f>ROUND(I116*H116,2)</f>
        <v>0</v>
      </c>
      <c r="K116" s="217" t="s">
        <v>4470</v>
      </c>
      <c r="L116" s="46"/>
      <c r="M116" s="222" t="s">
        <v>19</v>
      </c>
      <c r="N116" s="223" t="s">
        <v>45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220</v>
      </c>
      <c r="AT116" s="226" t="s">
        <v>215</v>
      </c>
      <c r="AU116" s="226" t="s">
        <v>83</v>
      </c>
      <c r="AY116" s="19" t="s">
        <v>213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81</v>
      </c>
      <c r="BK116" s="227">
        <f>ROUND(I116*H116,2)</f>
        <v>0</v>
      </c>
      <c r="BL116" s="19" t="s">
        <v>220</v>
      </c>
      <c r="BM116" s="226" t="s">
        <v>5951</v>
      </c>
    </row>
    <row r="117" s="2" customFormat="1" ht="16.5" customHeight="1">
      <c r="A117" s="40"/>
      <c r="B117" s="41"/>
      <c r="C117" s="215" t="s">
        <v>279</v>
      </c>
      <c r="D117" s="215" t="s">
        <v>215</v>
      </c>
      <c r="E117" s="216" t="s">
        <v>4509</v>
      </c>
      <c r="F117" s="217" t="s">
        <v>4510</v>
      </c>
      <c r="G117" s="218" t="s">
        <v>218</v>
      </c>
      <c r="H117" s="219">
        <v>18.699999999999999</v>
      </c>
      <c r="I117" s="220"/>
      <c r="J117" s="221">
        <f>ROUND(I117*H117,2)</f>
        <v>0</v>
      </c>
      <c r="K117" s="217" t="s">
        <v>4470</v>
      </c>
      <c r="L117" s="46"/>
      <c r="M117" s="222" t="s">
        <v>19</v>
      </c>
      <c r="N117" s="223" t="s">
        <v>45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220</v>
      </c>
      <c r="AT117" s="226" t="s">
        <v>215</v>
      </c>
      <c r="AU117" s="226" t="s">
        <v>83</v>
      </c>
      <c r="AY117" s="19" t="s">
        <v>213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81</v>
      </c>
      <c r="BK117" s="227">
        <f>ROUND(I117*H117,2)</f>
        <v>0</v>
      </c>
      <c r="BL117" s="19" t="s">
        <v>220</v>
      </c>
      <c r="BM117" s="226" t="s">
        <v>5952</v>
      </c>
    </row>
    <row r="118" s="2" customFormat="1" ht="16.5" customHeight="1">
      <c r="A118" s="40"/>
      <c r="B118" s="41"/>
      <c r="C118" s="215" t="s">
        <v>285</v>
      </c>
      <c r="D118" s="215" t="s">
        <v>215</v>
      </c>
      <c r="E118" s="216" t="s">
        <v>4512</v>
      </c>
      <c r="F118" s="217" t="s">
        <v>4513</v>
      </c>
      <c r="G118" s="218" t="s">
        <v>218</v>
      </c>
      <c r="H118" s="219">
        <v>3</v>
      </c>
      <c r="I118" s="220"/>
      <c r="J118" s="221">
        <f>ROUND(I118*H118,2)</f>
        <v>0</v>
      </c>
      <c r="K118" s="217" t="s">
        <v>4470</v>
      </c>
      <c r="L118" s="46"/>
      <c r="M118" s="222" t="s">
        <v>19</v>
      </c>
      <c r="N118" s="223" t="s">
        <v>45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220</v>
      </c>
      <c r="AT118" s="226" t="s">
        <v>215</v>
      </c>
      <c r="AU118" s="226" t="s">
        <v>83</v>
      </c>
      <c r="AY118" s="19" t="s">
        <v>213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81</v>
      </c>
      <c r="BK118" s="227">
        <f>ROUND(I118*H118,2)</f>
        <v>0</v>
      </c>
      <c r="BL118" s="19" t="s">
        <v>220</v>
      </c>
      <c r="BM118" s="226" t="s">
        <v>5953</v>
      </c>
    </row>
    <row r="119" s="2" customFormat="1" ht="16.5" customHeight="1">
      <c r="A119" s="40"/>
      <c r="B119" s="41"/>
      <c r="C119" s="272" t="s">
        <v>291</v>
      </c>
      <c r="D119" s="272" t="s">
        <v>310</v>
      </c>
      <c r="E119" s="273" t="s">
        <v>4515</v>
      </c>
      <c r="F119" s="274" t="s">
        <v>4516</v>
      </c>
      <c r="G119" s="275" t="s">
        <v>288</v>
      </c>
      <c r="H119" s="276">
        <v>6.4000000000000004</v>
      </c>
      <c r="I119" s="277"/>
      <c r="J119" s="278">
        <f>ROUND(I119*H119,2)</f>
        <v>0</v>
      </c>
      <c r="K119" s="274" t="s">
        <v>4470</v>
      </c>
      <c r="L119" s="279"/>
      <c r="M119" s="280" t="s">
        <v>19</v>
      </c>
      <c r="N119" s="281" t="s">
        <v>45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257</v>
      </c>
      <c r="AT119" s="226" t="s">
        <v>310</v>
      </c>
      <c r="AU119" s="226" t="s">
        <v>83</v>
      </c>
      <c r="AY119" s="19" t="s">
        <v>213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81</v>
      </c>
      <c r="BK119" s="227">
        <f>ROUND(I119*H119,2)</f>
        <v>0</v>
      </c>
      <c r="BL119" s="19" t="s">
        <v>220</v>
      </c>
      <c r="BM119" s="226" t="s">
        <v>5954</v>
      </c>
    </row>
    <row r="120" s="2" customFormat="1" ht="16.5" customHeight="1">
      <c r="A120" s="40"/>
      <c r="B120" s="41"/>
      <c r="C120" s="215" t="s">
        <v>8</v>
      </c>
      <c r="D120" s="215" t="s">
        <v>215</v>
      </c>
      <c r="E120" s="216" t="s">
        <v>4518</v>
      </c>
      <c r="F120" s="217" t="s">
        <v>4519</v>
      </c>
      <c r="G120" s="218" t="s">
        <v>218</v>
      </c>
      <c r="H120" s="219">
        <v>3</v>
      </c>
      <c r="I120" s="220"/>
      <c r="J120" s="221">
        <f>ROUND(I120*H120,2)</f>
        <v>0</v>
      </c>
      <c r="K120" s="217" t="s">
        <v>4470</v>
      </c>
      <c r="L120" s="46"/>
      <c r="M120" s="222" t="s">
        <v>19</v>
      </c>
      <c r="N120" s="223" t="s">
        <v>45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220</v>
      </c>
      <c r="AT120" s="226" t="s">
        <v>215</v>
      </c>
      <c r="AU120" s="226" t="s">
        <v>83</v>
      </c>
      <c r="AY120" s="19" t="s">
        <v>213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81</v>
      </c>
      <c r="BK120" s="227">
        <f>ROUND(I120*H120,2)</f>
        <v>0</v>
      </c>
      <c r="BL120" s="19" t="s">
        <v>220</v>
      </c>
      <c r="BM120" s="226" t="s">
        <v>5955</v>
      </c>
    </row>
    <row r="121" s="12" customFormat="1" ht="22.8" customHeight="1">
      <c r="A121" s="12"/>
      <c r="B121" s="199"/>
      <c r="C121" s="200"/>
      <c r="D121" s="201" t="s">
        <v>73</v>
      </c>
      <c r="E121" s="213" t="s">
        <v>106</v>
      </c>
      <c r="F121" s="213" t="s">
        <v>437</v>
      </c>
      <c r="G121" s="200"/>
      <c r="H121" s="200"/>
      <c r="I121" s="203"/>
      <c r="J121" s="214">
        <f>BK121</f>
        <v>0</v>
      </c>
      <c r="K121" s="200"/>
      <c r="L121" s="205"/>
      <c r="M121" s="206"/>
      <c r="N121" s="207"/>
      <c r="O121" s="207"/>
      <c r="P121" s="208">
        <f>SUM(P122:P124)</f>
        <v>0</v>
      </c>
      <c r="Q121" s="207"/>
      <c r="R121" s="208">
        <f>SUM(R122:R124)</f>
        <v>0</v>
      </c>
      <c r="S121" s="207"/>
      <c r="T121" s="209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0" t="s">
        <v>81</v>
      </c>
      <c r="AT121" s="211" t="s">
        <v>73</v>
      </c>
      <c r="AU121" s="211" t="s">
        <v>81</v>
      </c>
      <c r="AY121" s="210" t="s">
        <v>213</v>
      </c>
      <c r="BK121" s="212">
        <f>SUM(BK122:BK124)</f>
        <v>0</v>
      </c>
    </row>
    <row r="122" s="2" customFormat="1" ht="16.5" customHeight="1">
      <c r="A122" s="40"/>
      <c r="B122" s="41"/>
      <c r="C122" s="215" t="s">
        <v>309</v>
      </c>
      <c r="D122" s="215" t="s">
        <v>215</v>
      </c>
      <c r="E122" s="216" t="s">
        <v>5956</v>
      </c>
      <c r="F122" s="217" t="s">
        <v>5957</v>
      </c>
      <c r="G122" s="218" t="s">
        <v>501</v>
      </c>
      <c r="H122" s="219">
        <v>2</v>
      </c>
      <c r="I122" s="220"/>
      <c r="J122" s="221">
        <f>ROUND(I122*H122,2)</f>
        <v>0</v>
      </c>
      <c r="K122" s="217" t="s">
        <v>4470</v>
      </c>
      <c r="L122" s="46"/>
      <c r="M122" s="222" t="s">
        <v>19</v>
      </c>
      <c r="N122" s="223" t="s">
        <v>45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220</v>
      </c>
      <c r="AT122" s="226" t="s">
        <v>215</v>
      </c>
      <c r="AU122" s="226" t="s">
        <v>83</v>
      </c>
      <c r="AY122" s="19" t="s">
        <v>213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81</v>
      </c>
      <c r="BK122" s="227">
        <f>ROUND(I122*H122,2)</f>
        <v>0</v>
      </c>
      <c r="BL122" s="19" t="s">
        <v>220</v>
      </c>
      <c r="BM122" s="226" t="s">
        <v>5958</v>
      </c>
    </row>
    <row r="123" s="2" customFormat="1" ht="16.5" customHeight="1">
      <c r="A123" s="40"/>
      <c r="B123" s="41"/>
      <c r="C123" s="215" t="s">
        <v>315</v>
      </c>
      <c r="D123" s="215" t="s">
        <v>215</v>
      </c>
      <c r="E123" s="216" t="s">
        <v>5228</v>
      </c>
      <c r="F123" s="217" t="s">
        <v>5229</v>
      </c>
      <c r="G123" s="218" t="s">
        <v>236</v>
      </c>
      <c r="H123" s="219">
        <v>56.049999999999997</v>
      </c>
      <c r="I123" s="220"/>
      <c r="J123" s="221">
        <f>ROUND(I123*H123,2)</f>
        <v>0</v>
      </c>
      <c r="K123" s="217" t="s">
        <v>4470</v>
      </c>
      <c r="L123" s="46"/>
      <c r="M123" s="222" t="s">
        <v>19</v>
      </c>
      <c r="N123" s="223" t="s">
        <v>45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220</v>
      </c>
      <c r="AT123" s="226" t="s">
        <v>215</v>
      </c>
      <c r="AU123" s="226" t="s">
        <v>83</v>
      </c>
      <c r="AY123" s="19" t="s">
        <v>213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81</v>
      </c>
      <c r="BK123" s="227">
        <f>ROUND(I123*H123,2)</f>
        <v>0</v>
      </c>
      <c r="BL123" s="19" t="s">
        <v>220</v>
      </c>
      <c r="BM123" s="226" t="s">
        <v>5959</v>
      </c>
    </row>
    <row r="124" s="2" customFormat="1" ht="16.5" customHeight="1">
      <c r="A124" s="40"/>
      <c r="B124" s="41"/>
      <c r="C124" s="215" t="s">
        <v>321</v>
      </c>
      <c r="D124" s="215" t="s">
        <v>215</v>
      </c>
      <c r="E124" s="216" t="s">
        <v>5960</v>
      </c>
      <c r="F124" s="217" t="s">
        <v>5961</v>
      </c>
      <c r="G124" s="218" t="s">
        <v>501</v>
      </c>
      <c r="H124" s="219">
        <v>2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45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220</v>
      </c>
      <c r="AT124" s="226" t="s">
        <v>215</v>
      </c>
      <c r="AU124" s="226" t="s">
        <v>83</v>
      </c>
      <c r="AY124" s="19" t="s">
        <v>213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81</v>
      </c>
      <c r="BK124" s="227">
        <f>ROUND(I124*H124,2)</f>
        <v>0</v>
      </c>
      <c r="BL124" s="19" t="s">
        <v>220</v>
      </c>
      <c r="BM124" s="226" t="s">
        <v>5962</v>
      </c>
    </row>
    <row r="125" s="12" customFormat="1" ht="22.8" customHeight="1">
      <c r="A125" s="12"/>
      <c r="B125" s="199"/>
      <c r="C125" s="200"/>
      <c r="D125" s="201" t="s">
        <v>73</v>
      </c>
      <c r="E125" s="213" t="s">
        <v>220</v>
      </c>
      <c r="F125" s="213" t="s">
        <v>677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SUM(P126:P127)</f>
        <v>0</v>
      </c>
      <c r="Q125" s="207"/>
      <c r="R125" s="208">
        <f>SUM(R126:R127)</f>
        <v>0</v>
      </c>
      <c r="S125" s="207"/>
      <c r="T125" s="209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81</v>
      </c>
      <c r="AT125" s="211" t="s">
        <v>73</v>
      </c>
      <c r="AU125" s="211" t="s">
        <v>81</v>
      </c>
      <c r="AY125" s="210" t="s">
        <v>213</v>
      </c>
      <c r="BK125" s="212">
        <f>SUM(BK126:BK127)</f>
        <v>0</v>
      </c>
    </row>
    <row r="126" s="2" customFormat="1" ht="16.5" customHeight="1">
      <c r="A126" s="40"/>
      <c r="B126" s="41"/>
      <c r="C126" s="215" t="s">
        <v>324</v>
      </c>
      <c r="D126" s="215" t="s">
        <v>215</v>
      </c>
      <c r="E126" s="216" t="s">
        <v>5963</v>
      </c>
      <c r="F126" s="217" t="s">
        <v>5964</v>
      </c>
      <c r="G126" s="218" t="s">
        <v>218</v>
      </c>
      <c r="H126" s="219">
        <v>0.28999999999999998</v>
      </c>
      <c r="I126" s="220"/>
      <c r="J126" s="221">
        <f>ROUND(I126*H126,2)</f>
        <v>0</v>
      </c>
      <c r="K126" s="217" t="s">
        <v>4470</v>
      </c>
      <c r="L126" s="46"/>
      <c r="M126" s="222" t="s">
        <v>19</v>
      </c>
      <c r="N126" s="223" t="s">
        <v>45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220</v>
      </c>
      <c r="AT126" s="226" t="s">
        <v>215</v>
      </c>
      <c r="AU126" s="226" t="s">
        <v>83</v>
      </c>
      <c r="AY126" s="19" t="s">
        <v>213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81</v>
      </c>
      <c r="BK126" s="227">
        <f>ROUND(I126*H126,2)</f>
        <v>0</v>
      </c>
      <c r="BL126" s="19" t="s">
        <v>220</v>
      </c>
      <c r="BM126" s="226" t="s">
        <v>5965</v>
      </c>
    </row>
    <row r="127" s="2" customFormat="1" ht="16.5" customHeight="1">
      <c r="A127" s="40"/>
      <c r="B127" s="41"/>
      <c r="C127" s="215" t="s">
        <v>330</v>
      </c>
      <c r="D127" s="215" t="s">
        <v>215</v>
      </c>
      <c r="E127" s="216" t="s">
        <v>4521</v>
      </c>
      <c r="F127" s="217" t="s">
        <v>4522</v>
      </c>
      <c r="G127" s="218" t="s">
        <v>218</v>
      </c>
      <c r="H127" s="219">
        <v>1</v>
      </c>
      <c r="I127" s="220"/>
      <c r="J127" s="221">
        <f>ROUND(I127*H127,2)</f>
        <v>0</v>
      </c>
      <c r="K127" s="217" t="s">
        <v>4470</v>
      </c>
      <c r="L127" s="46"/>
      <c r="M127" s="222" t="s">
        <v>19</v>
      </c>
      <c r="N127" s="223" t="s">
        <v>45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220</v>
      </c>
      <c r="AT127" s="226" t="s">
        <v>215</v>
      </c>
      <c r="AU127" s="226" t="s">
        <v>83</v>
      </c>
      <c r="AY127" s="19" t="s">
        <v>213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81</v>
      </c>
      <c r="BK127" s="227">
        <f>ROUND(I127*H127,2)</f>
        <v>0</v>
      </c>
      <c r="BL127" s="19" t="s">
        <v>220</v>
      </c>
      <c r="BM127" s="226" t="s">
        <v>5966</v>
      </c>
    </row>
    <row r="128" s="12" customFormat="1" ht="22.8" customHeight="1">
      <c r="A128" s="12"/>
      <c r="B128" s="199"/>
      <c r="C128" s="200"/>
      <c r="D128" s="201" t="s">
        <v>73</v>
      </c>
      <c r="E128" s="213" t="s">
        <v>248</v>
      </c>
      <c r="F128" s="213" t="s">
        <v>893</v>
      </c>
      <c r="G128" s="200"/>
      <c r="H128" s="200"/>
      <c r="I128" s="203"/>
      <c r="J128" s="214">
        <f>BK128</f>
        <v>0</v>
      </c>
      <c r="K128" s="200"/>
      <c r="L128" s="205"/>
      <c r="M128" s="206"/>
      <c r="N128" s="207"/>
      <c r="O128" s="207"/>
      <c r="P128" s="208">
        <f>SUM(P129:P131)</f>
        <v>0</v>
      </c>
      <c r="Q128" s="207"/>
      <c r="R128" s="208">
        <f>SUM(R129:R131)</f>
        <v>0</v>
      </c>
      <c r="S128" s="207"/>
      <c r="T128" s="209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81</v>
      </c>
      <c r="AT128" s="211" t="s">
        <v>73</v>
      </c>
      <c r="AU128" s="211" t="s">
        <v>81</v>
      </c>
      <c r="AY128" s="210" t="s">
        <v>213</v>
      </c>
      <c r="BK128" s="212">
        <f>SUM(BK129:BK131)</f>
        <v>0</v>
      </c>
    </row>
    <row r="129" s="2" customFormat="1" ht="16.5" customHeight="1">
      <c r="A129" s="40"/>
      <c r="B129" s="41"/>
      <c r="C129" s="215" t="s">
        <v>7</v>
      </c>
      <c r="D129" s="215" t="s">
        <v>215</v>
      </c>
      <c r="E129" s="216" t="s">
        <v>5232</v>
      </c>
      <c r="F129" s="217" t="s">
        <v>5233</v>
      </c>
      <c r="G129" s="218" t="s">
        <v>236</v>
      </c>
      <c r="H129" s="219">
        <v>56.049999999999997</v>
      </c>
      <c r="I129" s="220"/>
      <c r="J129" s="221">
        <f>ROUND(I129*H129,2)</f>
        <v>0</v>
      </c>
      <c r="K129" s="217" t="s">
        <v>5967</v>
      </c>
      <c r="L129" s="46"/>
      <c r="M129" s="222" t="s">
        <v>19</v>
      </c>
      <c r="N129" s="223" t="s">
        <v>45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220</v>
      </c>
      <c r="AT129" s="226" t="s">
        <v>215</v>
      </c>
      <c r="AU129" s="226" t="s">
        <v>83</v>
      </c>
      <c r="AY129" s="19" t="s">
        <v>213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81</v>
      </c>
      <c r="BK129" s="227">
        <f>ROUND(I129*H129,2)</f>
        <v>0</v>
      </c>
      <c r="BL129" s="19" t="s">
        <v>220</v>
      </c>
      <c r="BM129" s="226" t="s">
        <v>5968</v>
      </c>
    </row>
    <row r="130" s="2" customFormat="1" ht="16.5" customHeight="1">
      <c r="A130" s="40"/>
      <c r="B130" s="41"/>
      <c r="C130" s="215" t="s">
        <v>342</v>
      </c>
      <c r="D130" s="215" t="s">
        <v>215</v>
      </c>
      <c r="E130" s="216" t="s">
        <v>5969</v>
      </c>
      <c r="F130" s="217" t="s">
        <v>5970</v>
      </c>
      <c r="G130" s="218" t="s">
        <v>218</v>
      </c>
      <c r="H130" s="219">
        <v>5.5499999999999998</v>
      </c>
      <c r="I130" s="220"/>
      <c r="J130" s="221">
        <f>ROUND(I130*H130,2)</f>
        <v>0</v>
      </c>
      <c r="K130" s="217" t="s">
        <v>4470</v>
      </c>
      <c r="L130" s="46"/>
      <c r="M130" s="222" t="s">
        <v>19</v>
      </c>
      <c r="N130" s="223" t="s">
        <v>45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220</v>
      </c>
      <c r="AT130" s="226" t="s">
        <v>215</v>
      </c>
      <c r="AU130" s="226" t="s">
        <v>83</v>
      </c>
      <c r="AY130" s="19" t="s">
        <v>213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81</v>
      </c>
      <c r="BK130" s="227">
        <f>ROUND(I130*H130,2)</f>
        <v>0</v>
      </c>
      <c r="BL130" s="19" t="s">
        <v>220</v>
      </c>
      <c r="BM130" s="226" t="s">
        <v>5971</v>
      </c>
    </row>
    <row r="131" s="2" customFormat="1" ht="16.5" customHeight="1">
      <c r="A131" s="40"/>
      <c r="B131" s="41"/>
      <c r="C131" s="215" t="s">
        <v>347</v>
      </c>
      <c r="D131" s="215" t="s">
        <v>215</v>
      </c>
      <c r="E131" s="216" t="s">
        <v>5972</v>
      </c>
      <c r="F131" s="217" t="s">
        <v>5973</v>
      </c>
      <c r="G131" s="218" t="s">
        <v>218</v>
      </c>
      <c r="H131" s="219">
        <v>5.5499999999999998</v>
      </c>
      <c r="I131" s="220"/>
      <c r="J131" s="221">
        <f>ROUND(I131*H131,2)</f>
        <v>0</v>
      </c>
      <c r="K131" s="217" t="s">
        <v>4470</v>
      </c>
      <c r="L131" s="46"/>
      <c r="M131" s="222" t="s">
        <v>19</v>
      </c>
      <c r="N131" s="223" t="s">
        <v>45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220</v>
      </c>
      <c r="AT131" s="226" t="s">
        <v>215</v>
      </c>
      <c r="AU131" s="226" t="s">
        <v>83</v>
      </c>
      <c r="AY131" s="19" t="s">
        <v>213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81</v>
      </c>
      <c r="BK131" s="227">
        <f>ROUND(I131*H131,2)</f>
        <v>0</v>
      </c>
      <c r="BL131" s="19" t="s">
        <v>220</v>
      </c>
      <c r="BM131" s="226" t="s">
        <v>5974</v>
      </c>
    </row>
    <row r="132" s="12" customFormat="1" ht="22.8" customHeight="1">
      <c r="A132" s="12"/>
      <c r="B132" s="199"/>
      <c r="C132" s="200"/>
      <c r="D132" s="201" t="s">
        <v>73</v>
      </c>
      <c r="E132" s="213" t="s">
        <v>257</v>
      </c>
      <c r="F132" s="213" t="s">
        <v>1248</v>
      </c>
      <c r="G132" s="200"/>
      <c r="H132" s="200"/>
      <c r="I132" s="203"/>
      <c r="J132" s="214">
        <f>BK132</f>
        <v>0</v>
      </c>
      <c r="K132" s="200"/>
      <c r="L132" s="205"/>
      <c r="M132" s="206"/>
      <c r="N132" s="207"/>
      <c r="O132" s="207"/>
      <c r="P132" s="208">
        <f>SUM(P133:P146)</f>
        <v>0</v>
      </c>
      <c r="Q132" s="207"/>
      <c r="R132" s="208">
        <f>SUM(R133:R146)</f>
        <v>0</v>
      </c>
      <c r="S132" s="207"/>
      <c r="T132" s="209">
        <f>SUM(T133:T146)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81</v>
      </c>
      <c r="AT132" s="211" t="s">
        <v>73</v>
      </c>
      <c r="AU132" s="211" t="s">
        <v>81</v>
      </c>
      <c r="AY132" s="210" t="s">
        <v>213</v>
      </c>
      <c r="BK132" s="212">
        <f>SUM(BK133:BK146)</f>
        <v>0</v>
      </c>
    </row>
    <row r="133" s="2" customFormat="1" ht="21.75" customHeight="1">
      <c r="A133" s="40"/>
      <c r="B133" s="41"/>
      <c r="C133" s="215" t="s">
        <v>352</v>
      </c>
      <c r="D133" s="215" t="s">
        <v>215</v>
      </c>
      <c r="E133" s="216" t="s">
        <v>5975</v>
      </c>
      <c r="F133" s="217" t="s">
        <v>5976</v>
      </c>
      <c r="G133" s="218" t="s">
        <v>338</v>
      </c>
      <c r="H133" s="219">
        <v>13</v>
      </c>
      <c r="I133" s="220"/>
      <c r="J133" s="221">
        <f>ROUND(I133*H133,2)</f>
        <v>0</v>
      </c>
      <c r="K133" s="217" t="s">
        <v>4470</v>
      </c>
      <c r="L133" s="46"/>
      <c r="M133" s="222" t="s">
        <v>19</v>
      </c>
      <c r="N133" s="223" t="s">
        <v>45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220</v>
      </c>
      <c r="AT133" s="226" t="s">
        <v>215</v>
      </c>
      <c r="AU133" s="226" t="s">
        <v>83</v>
      </c>
      <c r="AY133" s="19" t="s">
        <v>213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81</v>
      </c>
      <c r="BK133" s="227">
        <f>ROUND(I133*H133,2)</f>
        <v>0</v>
      </c>
      <c r="BL133" s="19" t="s">
        <v>220</v>
      </c>
      <c r="BM133" s="226" t="s">
        <v>5977</v>
      </c>
    </row>
    <row r="134" s="2" customFormat="1" ht="16.5" customHeight="1">
      <c r="A134" s="40"/>
      <c r="B134" s="41"/>
      <c r="C134" s="272" t="s">
        <v>359</v>
      </c>
      <c r="D134" s="272" t="s">
        <v>310</v>
      </c>
      <c r="E134" s="273" t="s">
        <v>5978</v>
      </c>
      <c r="F134" s="274" t="s">
        <v>5979</v>
      </c>
      <c r="G134" s="275" t="s">
        <v>338</v>
      </c>
      <c r="H134" s="276">
        <v>13</v>
      </c>
      <c r="I134" s="277"/>
      <c r="J134" s="278">
        <f>ROUND(I134*H134,2)</f>
        <v>0</v>
      </c>
      <c r="K134" s="274" t="s">
        <v>4470</v>
      </c>
      <c r="L134" s="279"/>
      <c r="M134" s="280" t="s">
        <v>19</v>
      </c>
      <c r="N134" s="281" t="s">
        <v>45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257</v>
      </c>
      <c r="AT134" s="226" t="s">
        <v>310</v>
      </c>
      <c r="AU134" s="226" t="s">
        <v>83</v>
      </c>
      <c r="AY134" s="19" t="s">
        <v>213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81</v>
      </c>
      <c r="BK134" s="227">
        <f>ROUND(I134*H134,2)</f>
        <v>0</v>
      </c>
      <c r="BL134" s="19" t="s">
        <v>220</v>
      </c>
      <c r="BM134" s="226" t="s">
        <v>5980</v>
      </c>
    </row>
    <row r="135" s="2" customFormat="1" ht="21.75" customHeight="1">
      <c r="A135" s="40"/>
      <c r="B135" s="41"/>
      <c r="C135" s="215" t="s">
        <v>364</v>
      </c>
      <c r="D135" s="215" t="s">
        <v>215</v>
      </c>
      <c r="E135" s="216" t="s">
        <v>5981</v>
      </c>
      <c r="F135" s="217" t="s">
        <v>5982</v>
      </c>
      <c r="G135" s="218" t="s">
        <v>501</v>
      </c>
      <c r="H135" s="219">
        <v>6</v>
      </c>
      <c r="I135" s="220"/>
      <c r="J135" s="221">
        <f>ROUND(I135*H135,2)</f>
        <v>0</v>
      </c>
      <c r="K135" s="217" t="s">
        <v>4470</v>
      </c>
      <c r="L135" s="46"/>
      <c r="M135" s="222" t="s">
        <v>19</v>
      </c>
      <c r="N135" s="223" t="s">
        <v>45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220</v>
      </c>
      <c r="AT135" s="226" t="s">
        <v>215</v>
      </c>
      <c r="AU135" s="226" t="s">
        <v>83</v>
      </c>
      <c r="AY135" s="19" t="s">
        <v>213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81</v>
      </c>
      <c r="BK135" s="227">
        <f>ROUND(I135*H135,2)</f>
        <v>0</v>
      </c>
      <c r="BL135" s="19" t="s">
        <v>220</v>
      </c>
      <c r="BM135" s="226" t="s">
        <v>5983</v>
      </c>
    </row>
    <row r="136" s="2" customFormat="1" ht="16.5" customHeight="1">
      <c r="A136" s="40"/>
      <c r="B136" s="41"/>
      <c r="C136" s="272" t="s">
        <v>369</v>
      </c>
      <c r="D136" s="272" t="s">
        <v>310</v>
      </c>
      <c r="E136" s="273" t="s">
        <v>5984</v>
      </c>
      <c r="F136" s="274" t="s">
        <v>5985</v>
      </c>
      <c r="G136" s="275" t="s">
        <v>501</v>
      </c>
      <c r="H136" s="276">
        <v>6</v>
      </c>
      <c r="I136" s="277"/>
      <c r="J136" s="278">
        <f>ROUND(I136*H136,2)</f>
        <v>0</v>
      </c>
      <c r="K136" s="274" t="s">
        <v>4470</v>
      </c>
      <c r="L136" s="279"/>
      <c r="M136" s="280" t="s">
        <v>19</v>
      </c>
      <c r="N136" s="281" t="s">
        <v>45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257</v>
      </c>
      <c r="AT136" s="226" t="s">
        <v>310</v>
      </c>
      <c r="AU136" s="226" t="s">
        <v>83</v>
      </c>
      <c r="AY136" s="19" t="s">
        <v>213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81</v>
      </c>
      <c r="BK136" s="227">
        <f>ROUND(I136*H136,2)</f>
        <v>0</v>
      </c>
      <c r="BL136" s="19" t="s">
        <v>220</v>
      </c>
      <c r="BM136" s="226" t="s">
        <v>5986</v>
      </c>
    </row>
    <row r="137" s="2" customFormat="1" ht="21.75" customHeight="1">
      <c r="A137" s="40"/>
      <c r="B137" s="41"/>
      <c r="C137" s="215" t="s">
        <v>377</v>
      </c>
      <c r="D137" s="215" t="s">
        <v>215</v>
      </c>
      <c r="E137" s="216" t="s">
        <v>5987</v>
      </c>
      <c r="F137" s="217" t="s">
        <v>5988</v>
      </c>
      <c r="G137" s="218" t="s">
        <v>501</v>
      </c>
      <c r="H137" s="219">
        <v>1</v>
      </c>
      <c r="I137" s="220"/>
      <c r="J137" s="221">
        <f>ROUND(I137*H137,2)</f>
        <v>0</v>
      </c>
      <c r="K137" s="217" t="s">
        <v>4470</v>
      </c>
      <c r="L137" s="46"/>
      <c r="M137" s="222" t="s">
        <v>19</v>
      </c>
      <c r="N137" s="223" t="s">
        <v>45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220</v>
      </c>
      <c r="AT137" s="226" t="s">
        <v>215</v>
      </c>
      <c r="AU137" s="226" t="s">
        <v>83</v>
      </c>
      <c r="AY137" s="19" t="s">
        <v>213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81</v>
      </c>
      <c r="BK137" s="227">
        <f>ROUND(I137*H137,2)</f>
        <v>0</v>
      </c>
      <c r="BL137" s="19" t="s">
        <v>220</v>
      </c>
      <c r="BM137" s="226" t="s">
        <v>5989</v>
      </c>
    </row>
    <row r="138" s="2" customFormat="1" ht="16.5" customHeight="1">
      <c r="A138" s="40"/>
      <c r="B138" s="41"/>
      <c r="C138" s="272" t="s">
        <v>381</v>
      </c>
      <c r="D138" s="272" t="s">
        <v>310</v>
      </c>
      <c r="E138" s="273" t="s">
        <v>5990</v>
      </c>
      <c r="F138" s="274" t="s">
        <v>5991</v>
      </c>
      <c r="G138" s="275" t="s">
        <v>501</v>
      </c>
      <c r="H138" s="276">
        <v>1</v>
      </c>
      <c r="I138" s="277"/>
      <c r="J138" s="278">
        <f>ROUND(I138*H138,2)</f>
        <v>0</v>
      </c>
      <c r="K138" s="274" t="s">
        <v>4470</v>
      </c>
      <c r="L138" s="279"/>
      <c r="M138" s="280" t="s">
        <v>19</v>
      </c>
      <c r="N138" s="281" t="s">
        <v>45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257</v>
      </c>
      <c r="AT138" s="226" t="s">
        <v>310</v>
      </c>
      <c r="AU138" s="226" t="s">
        <v>83</v>
      </c>
      <c r="AY138" s="19" t="s">
        <v>213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81</v>
      </c>
      <c r="BK138" s="227">
        <f>ROUND(I138*H138,2)</f>
        <v>0</v>
      </c>
      <c r="BL138" s="19" t="s">
        <v>220</v>
      </c>
      <c r="BM138" s="226" t="s">
        <v>5992</v>
      </c>
    </row>
    <row r="139" s="2" customFormat="1" ht="16.5" customHeight="1">
      <c r="A139" s="40"/>
      <c r="B139" s="41"/>
      <c r="C139" s="215" t="s">
        <v>387</v>
      </c>
      <c r="D139" s="215" t="s">
        <v>215</v>
      </c>
      <c r="E139" s="216" t="s">
        <v>5993</v>
      </c>
      <c r="F139" s="217" t="s">
        <v>5994</v>
      </c>
      <c r="G139" s="218" t="s">
        <v>338</v>
      </c>
      <c r="H139" s="219">
        <v>13</v>
      </c>
      <c r="I139" s="220"/>
      <c r="J139" s="221">
        <f>ROUND(I139*H139,2)</f>
        <v>0</v>
      </c>
      <c r="K139" s="217" t="s">
        <v>4470</v>
      </c>
      <c r="L139" s="46"/>
      <c r="M139" s="222" t="s">
        <v>19</v>
      </c>
      <c r="N139" s="223" t="s">
        <v>45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220</v>
      </c>
      <c r="AT139" s="226" t="s">
        <v>215</v>
      </c>
      <c r="AU139" s="226" t="s">
        <v>83</v>
      </c>
      <c r="AY139" s="19" t="s">
        <v>213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81</v>
      </c>
      <c r="BK139" s="227">
        <f>ROUND(I139*H139,2)</f>
        <v>0</v>
      </c>
      <c r="BL139" s="19" t="s">
        <v>220</v>
      </c>
      <c r="BM139" s="226" t="s">
        <v>5995</v>
      </c>
    </row>
    <row r="140" s="2" customFormat="1" ht="16.5" customHeight="1">
      <c r="A140" s="40"/>
      <c r="B140" s="41"/>
      <c r="C140" s="215" t="s">
        <v>393</v>
      </c>
      <c r="D140" s="215" t="s">
        <v>215</v>
      </c>
      <c r="E140" s="216" t="s">
        <v>4582</v>
      </c>
      <c r="F140" s="217" t="s">
        <v>4583</v>
      </c>
      <c r="G140" s="218" t="s">
        <v>501</v>
      </c>
      <c r="H140" s="219">
        <v>2</v>
      </c>
      <c r="I140" s="220"/>
      <c r="J140" s="221">
        <f>ROUND(I140*H140,2)</f>
        <v>0</v>
      </c>
      <c r="K140" s="217" t="s">
        <v>4470</v>
      </c>
      <c r="L140" s="46"/>
      <c r="M140" s="222" t="s">
        <v>19</v>
      </c>
      <c r="N140" s="223" t="s">
        <v>45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220</v>
      </c>
      <c r="AT140" s="226" t="s">
        <v>215</v>
      </c>
      <c r="AU140" s="226" t="s">
        <v>83</v>
      </c>
      <c r="AY140" s="19" t="s">
        <v>213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81</v>
      </c>
      <c r="BK140" s="227">
        <f>ROUND(I140*H140,2)</f>
        <v>0</v>
      </c>
      <c r="BL140" s="19" t="s">
        <v>220</v>
      </c>
      <c r="BM140" s="226" t="s">
        <v>5996</v>
      </c>
    </row>
    <row r="141" s="2" customFormat="1" ht="16.5" customHeight="1">
      <c r="A141" s="40"/>
      <c r="B141" s="41"/>
      <c r="C141" s="215" t="s">
        <v>397</v>
      </c>
      <c r="D141" s="215" t="s">
        <v>215</v>
      </c>
      <c r="E141" s="216" t="s">
        <v>5997</v>
      </c>
      <c r="F141" s="217" t="s">
        <v>5998</v>
      </c>
      <c r="G141" s="218" t="s">
        <v>501</v>
      </c>
      <c r="H141" s="219">
        <v>1</v>
      </c>
      <c r="I141" s="220"/>
      <c r="J141" s="221">
        <f>ROUND(I141*H141,2)</f>
        <v>0</v>
      </c>
      <c r="K141" s="217" t="s">
        <v>4470</v>
      </c>
      <c r="L141" s="46"/>
      <c r="M141" s="222" t="s">
        <v>19</v>
      </c>
      <c r="N141" s="223" t="s">
        <v>45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220</v>
      </c>
      <c r="AT141" s="226" t="s">
        <v>215</v>
      </c>
      <c r="AU141" s="226" t="s">
        <v>83</v>
      </c>
      <c r="AY141" s="19" t="s">
        <v>213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81</v>
      </c>
      <c r="BK141" s="227">
        <f>ROUND(I141*H141,2)</f>
        <v>0</v>
      </c>
      <c r="BL141" s="19" t="s">
        <v>220</v>
      </c>
      <c r="BM141" s="226" t="s">
        <v>5999</v>
      </c>
    </row>
    <row r="142" s="2" customFormat="1" ht="16.5" customHeight="1">
      <c r="A142" s="40"/>
      <c r="B142" s="41"/>
      <c r="C142" s="215" t="s">
        <v>402</v>
      </c>
      <c r="D142" s="215" t="s">
        <v>215</v>
      </c>
      <c r="E142" s="216" t="s">
        <v>6000</v>
      </c>
      <c r="F142" s="217" t="s">
        <v>6001</v>
      </c>
      <c r="G142" s="218" t="s">
        <v>501</v>
      </c>
      <c r="H142" s="219">
        <v>1</v>
      </c>
      <c r="I142" s="220"/>
      <c r="J142" s="221">
        <f>ROUND(I142*H142,2)</f>
        <v>0</v>
      </c>
      <c r="K142" s="217" t="s">
        <v>4470</v>
      </c>
      <c r="L142" s="46"/>
      <c r="M142" s="222" t="s">
        <v>19</v>
      </c>
      <c r="N142" s="223" t="s">
        <v>45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220</v>
      </c>
      <c r="AT142" s="226" t="s">
        <v>215</v>
      </c>
      <c r="AU142" s="226" t="s">
        <v>83</v>
      </c>
      <c r="AY142" s="19" t="s">
        <v>213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81</v>
      </c>
      <c r="BK142" s="227">
        <f>ROUND(I142*H142,2)</f>
        <v>0</v>
      </c>
      <c r="BL142" s="19" t="s">
        <v>220</v>
      </c>
      <c r="BM142" s="226" t="s">
        <v>6002</v>
      </c>
    </row>
    <row r="143" s="2" customFormat="1" ht="16.5" customHeight="1">
      <c r="A143" s="40"/>
      <c r="B143" s="41"/>
      <c r="C143" s="215" t="s">
        <v>408</v>
      </c>
      <c r="D143" s="215" t="s">
        <v>215</v>
      </c>
      <c r="E143" s="216" t="s">
        <v>6003</v>
      </c>
      <c r="F143" s="217" t="s">
        <v>6004</v>
      </c>
      <c r="G143" s="218" t="s">
        <v>501</v>
      </c>
      <c r="H143" s="219">
        <v>1</v>
      </c>
      <c r="I143" s="220"/>
      <c r="J143" s="221">
        <f>ROUND(I143*H143,2)</f>
        <v>0</v>
      </c>
      <c r="K143" s="217" t="s">
        <v>4470</v>
      </c>
      <c r="L143" s="46"/>
      <c r="M143" s="222" t="s">
        <v>19</v>
      </c>
      <c r="N143" s="223" t="s">
        <v>45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220</v>
      </c>
      <c r="AT143" s="226" t="s">
        <v>215</v>
      </c>
      <c r="AU143" s="226" t="s">
        <v>83</v>
      </c>
      <c r="AY143" s="19" t="s">
        <v>213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81</v>
      </c>
      <c r="BK143" s="227">
        <f>ROUND(I143*H143,2)</f>
        <v>0</v>
      </c>
      <c r="BL143" s="19" t="s">
        <v>220</v>
      </c>
      <c r="BM143" s="226" t="s">
        <v>6005</v>
      </c>
    </row>
    <row r="144" s="2" customFormat="1" ht="21.75" customHeight="1">
      <c r="A144" s="40"/>
      <c r="B144" s="41"/>
      <c r="C144" s="215" t="s">
        <v>412</v>
      </c>
      <c r="D144" s="215" t="s">
        <v>215</v>
      </c>
      <c r="E144" s="216" t="s">
        <v>6006</v>
      </c>
      <c r="F144" s="217" t="s">
        <v>6007</v>
      </c>
      <c r="G144" s="218" t="s">
        <v>501</v>
      </c>
      <c r="H144" s="219">
        <v>1</v>
      </c>
      <c r="I144" s="220"/>
      <c r="J144" s="221">
        <f>ROUND(I144*H144,2)</f>
        <v>0</v>
      </c>
      <c r="K144" s="217" t="s">
        <v>4470</v>
      </c>
      <c r="L144" s="46"/>
      <c r="M144" s="222" t="s">
        <v>19</v>
      </c>
      <c r="N144" s="223" t="s">
        <v>45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220</v>
      </c>
      <c r="AT144" s="226" t="s">
        <v>215</v>
      </c>
      <c r="AU144" s="226" t="s">
        <v>83</v>
      </c>
      <c r="AY144" s="19" t="s">
        <v>213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81</v>
      </c>
      <c r="BK144" s="227">
        <f>ROUND(I144*H144,2)</f>
        <v>0</v>
      </c>
      <c r="BL144" s="19" t="s">
        <v>220</v>
      </c>
      <c r="BM144" s="226" t="s">
        <v>6008</v>
      </c>
    </row>
    <row r="145" s="2" customFormat="1" ht="16.5" customHeight="1">
      <c r="A145" s="40"/>
      <c r="B145" s="41"/>
      <c r="C145" s="215" t="s">
        <v>417</v>
      </c>
      <c r="D145" s="215" t="s">
        <v>215</v>
      </c>
      <c r="E145" s="216" t="s">
        <v>6009</v>
      </c>
      <c r="F145" s="217" t="s">
        <v>6010</v>
      </c>
      <c r="G145" s="218" t="s">
        <v>501</v>
      </c>
      <c r="H145" s="219">
        <v>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45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220</v>
      </c>
      <c r="AT145" s="226" t="s">
        <v>215</v>
      </c>
      <c r="AU145" s="226" t="s">
        <v>83</v>
      </c>
      <c r="AY145" s="19" t="s">
        <v>213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81</v>
      </c>
      <c r="BK145" s="227">
        <f>ROUND(I145*H145,2)</f>
        <v>0</v>
      </c>
      <c r="BL145" s="19" t="s">
        <v>220</v>
      </c>
      <c r="BM145" s="226" t="s">
        <v>6011</v>
      </c>
    </row>
    <row r="146" s="2" customFormat="1" ht="16.5" customHeight="1">
      <c r="A146" s="40"/>
      <c r="B146" s="41"/>
      <c r="C146" s="215" t="s">
        <v>427</v>
      </c>
      <c r="D146" s="215" t="s">
        <v>215</v>
      </c>
      <c r="E146" s="216" t="s">
        <v>6012</v>
      </c>
      <c r="F146" s="217" t="s">
        <v>6013</v>
      </c>
      <c r="G146" s="218" t="s">
        <v>501</v>
      </c>
      <c r="H146" s="219">
        <v>2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45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220</v>
      </c>
      <c r="AT146" s="226" t="s">
        <v>215</v>
      </c>
      <c r="AU146" s="226" t="s">
        <v>83</v>
      </c>
      <c r="AY146" s="19" t="s">
        <v>213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81</v>
      </c>
      <c r="BK146" s="227">
        <f>ROUND(I146*H146,2)</f>
        <v>0</v>
      </c>
      <c r="BL146" s="19" t="s">
        <v>220</v>
      </c>
      <c r="BM146" s="226" t="s">
        <v>6014</v>
      </c>
    </row>
    <row r="147" s="12" customFormat="1" ht="22.8" customHeight="1">
      <c r="A147" s="12"/>
      <c r="B147" s="199"/>
      <c r="C147" s="200"/>
      <c r="D147" s="201" t="s">
        <v>73</v>
      </c>
      <c r="E147" s="213" t="s">
        <v>261</v>
      </c>
      <c r="F147" s="213" t="s">
        <v>1254</v>
      </c>
      <c r="G147" s="200"/>
      <c r="H147" s="200"/>
      <c r="I147" s="203"/>
      <c r="J147" s="214">
        <f>BK147</f>
        <v>0</v>
      </c>
      <c r="K147" s="200"/>
      <c r="L147" s="205"/>
      <c r="M147" s="206"/>
      <c r="N147" s="207"/>
      <c r="O147" s="207"/>
      <c r="P147" s="208">
        <f>SUM(P148:P155)</f>
        <v>0</v>
      </c>
      <c r="Q147" s="207"/>
      <c r="R147" s="208">
        <f>SUM(R148:R155)</f>
        <v>0</v>
      </c>
      <c r="S147" s="207"/>
      <c r="T147" s="209">
        <f>SUM(T148:T155)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0" t="s">
        <v>81</v>
      </c>
      <c r="AT147" s="211" t="s">
        <v>73</v>
      </c>
      <c r="AU147" s="211" t="s">
        <v>81</v>
      </c>
      <c r="AY147" s="210" t="s">
        <v>213</v>
      </c>
      <c r="BK147" s="212">
        <f>SUM(BK148:BK155)</f>
        <v>0</v>
      </c>
    </row>
    <row r="148" s="2" customFormat="1" ht="16.5" customHeight="1">
      <c r="A148" s="40"/>
      <c r="B148" s="41"/>
      <c r="C148" s="215" t="s">
        <v>432</v>
      </c>
      <c r="D148" s="215" t="s">
        <v>215</v>
      </c>
      <c r="E148" s="216" t="s">
        <v>6015</v>
      </c>
      <c r="F148" s="217" t="s">
        <v>6016</v>
      </c>
      <c r="G148" s="218" t="s">
        <v>338</v>
      </c>
      <c r="H148" s="219">
        <v>2</v>
      </c>
      <c r="I148" s="220"/>
      <c r="J148" s="221">
        <f>ROUND(I148*H148,2)</f>
        <v>0</v>
      </c>
      <c r="K148" s="217" t="s">
        <v>4470</v>
      </c>
      <c r="L148" s="46"/>
      <c r="M148" s="222" t="s">
        <v>19</v>
      </c>
      <c r="N148" s="223" t="s">
        <v>45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220</v>
      </c>
      <c r="AT148" s="226" t="s">
        <v>215</v>
      </c>
      <c r="AU148" s="226" t="s">
        <v>83</v>
      </c>
      <c r="AY148" s="19" t="s">
        <v>213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81</v>
      </c>
      <c r="BK148" s="227">
        <f>ROUND(I148*H148,2)</f>
        <v>0</v>
      </c>
      <c r="BL148" s="19" t="s">
        <v>220</v>
      </c>
      <c r="BM148" s="226" t="s">
        <v>6017</v>
      </c>
    </row>
    <row r="149" s="2" customFormat="1" ht="16.5" customHeight="1">
      <c r="A149" s="40"/>
      <c r="B149" s="41"/>
      <c r="C149" s="215" t="s">
        <v>438</v>
      </c>
      <c r="D149" s="215" t="s">
        <v>215</v>
      </c>
      <c r="E149" s="216" t="s">
        <v>5235</v>
      </c>
      <c r="F149" s="217" t="s">
        <v>5236</v>
      </c>
      <c r="G149" s="218" t="s">
        <v>501</v>
      </c>
      <c r="H149" s="219">
        <v>1</v>
      </c>
      <c r="I149" s="220"/>
      <c r="J149" s="221">
        <f>ROUND(I149*H149,2)</f>
        <v>0</v>
      </c>
      <c r="K149" s="217" t="s">
        <v>4470</v>
      </c>
      <c r="L149" s="46"/>
      <c r="M149" s="222" t="s">
        <v>19</v>
      </c>
      <c r="N149" s="223" t="s">
        <v>45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220</v>
      </c>
      <c r="AT149" s="226" t="s">
        <v>215</v>
      </c>
      <c r="AU149" s="226" t="s">
        <v>83</v>
      </c>
      <c r="AY149" s="19" t="s">
        <v>213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81</v>
      </c>
      <c r="BK149" s="227">
        <f>ROUND(I149*H149,2)</f>
        <v>0</v>
      </c>
      <c r="BL149" s="19" t="s">
        <v>220</v>
      </c>
      <c r="BM149" s="226" t="s">
        <v>6018</v>
      </c>
    </row>
    <row r="150" s="2" customFormat="1" ht="16.5" customHeight="1">
      <c r="A150" s="40"/>
      <c r="B150" s="41"/>
      <c r="C150" s="215" t="s">
        <v>445</v>
      </c>
      <c r="D150" s="215" t="s">
        <v>215</v>
      </c>
      <c r="E150" s="216" t="s">
        <v>5238</v>
      </c>
      <c r="F150" s="217" t="s">
        <v>5239</v>
      </c>
      <c r="G150" s="218" t="s">
        <v>501</v>
      </c>
      <c r="H150" s="219">
        <v>2</v>
      </c>
      <c r="I150" s="220"/>
      <c r="J150" s="221">
        <f>ROUND(I150*H150,2)</f>
        <v>0</v>
      </c>
      <c r="K150" s="217" t="s">
        <v>4470</v>
      </c>
      <c r="L150" s="46"/>
      <c r="M150" s="222" t="s">
        <v>19</v>
      </c>
      <c r="N150" s="223" t="s">
        <v>45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220</v>
      </c>
      <c r="AT150" s="226" t="s">
        <v>215</v>
      </c>
      <c r="AU150" s="226" t="s">
        <v>83</v>
      </c>
      <c r="AY150" s="19" t="s">
        <v>213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81</v>
      </c>
      <c r="BK150" s="227">
        <f>ROUND(I150*H150,2)</f>
        <v>0</v>
      </c>
      <c r="BL150" s="19" t="s">
        <v>220</v>
      </c>
      <c r="BM150" s="226" t="s">
        <v>6019</v>
      </c>
    </row>
    <row r="151" s="2" customFormat="1" ht="16.5" customHeight="1">
      <c r="A151" s="40"/>
      <c r="B151" s="41"/>
      <c r="C151" s="215" t="s">
        <v>461</v>
      </c>
      <c r="D151" s="215" t="s">
        <v>215</v>
      </c>
      <c r="E151" s="216" t="s">
        <v>1546</v>
      </c>
      <c r="F151" s="217" t="s">
        <v>5241</v>
      </c>
      <c r="G151" s="218" t="s">
        <v>501</v>
      </c>
      <c r="H151" s="219">
        <v>9</v>
      </c>
      <c r="I151" s="220"/>
      <c r="J151" s="221">
        <f>ROUND(I151*H151,2)</f>
        <v>0</v>
      </c>
      <c r="K151" s="217" t="s">
        <v>4470</v>
      </c>
      <c r="L151" s="46"/>
      <c r="M151" s="222" t="s">
        <v>19</v>
      </c>
      <c r="N151" s="223" t="s">
        <v>45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220</v>
      </c>
      <c r="AT151" s="226" t="s">
        <v>215</v>
      </c>
      <c r="AU151" s="226" t="s">
        <v>83</v>
      </c>
      <c r="AY151" s="19" t="s">
        <v>213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81</v>
      </c>
      <c r="BK151" s="227">
        <f>ROUND(I151*H151,2)</f>
        <v>0</v>
      </c>
      <c r="BL151" s="19" t="s">
        <v>220</v>
      </c>
      <c r="BM151" s="226" t="s">
        <v>6020</v>
      </c>
    </row>
    <row r="152" s="2" customFormat="1" ht="16.5" customHeight="1">
      <c r="A152" s="40"/>
      <c r="B152" s="41"/>
      <c r="C152" s="215" t="s">
        <v>468</v>
      </c>
      <c r="D152" s="215" t="s">
        <v>215</v>
      </c>
      <c r="E152" s="216" t="s">
        <v>6021</v>
      </c>
      <c r="F152" s="217" t="s">
        <v>6022</v>
      </c>
      <c r="G152" s="218" t="s">
        <v>501</v>
      </c>
      <c r="H152" s="219">
        <v>3</v>
      </c>
      <c r="I152" s="220"/>
      <c r="J152" s="221">
        <f>ROUND(I152*H152,2)</f>
        <v>0</v>
      </c>
      <c r="K152" s="217" t="s">
        <v>4470</v>
      </c>
      <c r="L152" s="46"/>
      <c r="M152" s="222" t="s">
        <v>19</v>
      </c>
      <c r="N152" s="223" t="s">
        <v>45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220</v>
      </c>
      <c r="AT152" s="226" t="s">
        <v>215</v>
      </c>
      <c r="AU152" s="226" t="s">
        <v>83</v>
      </c>
      <c r="AY152" s="19" t="s">
        <v>213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81</v>
      </c>
      <c r="BK152" s="227">
        <f>ROUND(I152*H152,2)</f>
        <v>0</v>
      </c>
      <c r="BL152" s="19" t="s">
        <v>220</v>
      </c>
      <c r="BM152" s="226" t="s">
        <v>6023</v>
      </c>
    </row>
    <row r="153" s="2" customFormat="1" ht="16.5" customHeight="1">
      <c r="A153" s="40"/>
      <c r="B153" s="41"/>
      <c r="C153" s="215" t="s">
        <v>473</v>
      </c>
      <c r="D153" s="215" t="s">
        <v>215</v>
      </c>
      <c r="E153" s="216" t="s">
        <v>5243</v>
      </c>
      <c r="F153" s="217" t="s">
        <v>5244</v>
      </c>
      <c r="G153" s="218" t="s">
        <v>501</v>
      </c>
      <c r="H153" s="219">
        <v>54</v>
      </c>
      <c r="I153" s="220"/>
      <c r="J153" s="221">
        <f>ROUND(I153*H153,2)</f>
        <v>0</v>
      </c>
      <c r="K153" s="217" t="s">
        <v>4470</v>
      </c>
      <c r="L153" s="46"/>
      <c r="M153" s="222" t="s">
        <v>19</v>
      </c>
      <c r="N153" s="223" t="s">
        <v>45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220</v>
      </c>
      <c r="AT153" s="226" t="s">
        <v>215</v>
      </c>
      <c r="AU153" s="226" t="s">
        <v>83</v>
      </c>
      <c r="AY153" s="19" t="s">
        <v>213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81</v>
      </c>
      <c r="BK153" s="227">
        <f>ROUND(I153*H153,2)</f>
        <v>0</v>
      </c>
      <c r="BL153" s="19" t="s">
        <v>220</v>
      </c>
      <c r="BM153" s="226" t="s">
        <v>6024</v>
      </c>
    </row>
    <row r="154" s="2" customFormat="1" ht="16.5" customHeight="1">
      <c r="A154" s="40"/>
      <c r="B154" s="41"/>
      <c r="C154" s="215" t="s">
        <v>479</v>
      </c>
      <c r="D154" s="215" t="s">
        <v>215</v>
      </c>
      <c r="E154" s="216" t="s">
        <v>5246</v>
      </c>
      <c r="F154" s="217" t="s">
        <v>5247</v>
      </c>
      <c r="G154" s="218" t="s">
        <v>338</v>
      </c>
      <c r="H154" s="219">
        <v>217</v>
      </c>
      <c r="I154" s="220"/>
      <c r="J154" s="221">
        <f>ROUND(I154*H154,2)</f>
        <v>0</v>
      </c>
      <c r="K154" s="217" t="s">
        <v>4470</v>
      </c>
      <c r="L154" s="46"/>
      <c r="M154" s="222" t="s">
        <v>19</v>
      </c>
      <c r="N154" s="223" t="s">
        <v>45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220</v>
      </c>
      <c r="AT154" s="226" t="s">
        <v>215</v>
      </c>
      <c r="AU154" s="226" t="s">
        <v>83</v>
      </c>
      <c r="AY154" s="19" t="s">
        <v>213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81</v>
      </c>
      <c r="BK154" s="227">
        <f>ROUND(I154*H154,2)</f>
        <v>0</v>
      </c>
      <c r="BL154" s="19" t="s">
        <v>220</v>
      </c>
      <c r="BM154" s="226" t="s">
        <v>6025</v>
      </c>
    </row>
    <row r="155" s="2" customFormat="1" ht="16.5" customHeight="1">
      <c r="A155" s="40"/>
      <c r="B155" s="41"/>
      <c r="C155" s="215" t="s">
        <v>484</v>
      </c>
      <c r="D155" s="215" t="s">
        <v>215</v>
      </c>
      <c r="E155" s="216" t="s">
        <v>6026</v>
      </c>
      <c r="F155" s="217" t="s">
        <v>6027</v>
      </c>
      <c r="G155" s="218" t="s">
        <v>338</v>
      </c>
      <c r="H155" s="219">
        <v>229</v>
      </c>
      <c r="I155" s="220"/>
      <c r="J155" s="221">
        <f>ROUND(I155*H155,2)</f>
        <v>0</v>
      </c>
      <c r="K155" s="217" t="s">
        <v>4470</v>
      </c>
      <c r="L155" s="46"/>
      <c r="M155" s="222" t="s">
        <v>19</v>
      </c>
      <c r="N155" s="223" t="s">
        <v>45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220</v>
      </c>
      <c r="AT155" s="226" t="s">
        <v>215</v>
      </c>
      <c r="AU155" s="226" t="s">
        <v>83</v>
      </c>
      <c r="AY155" s="19" t="s">
        <v>213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81</v>
      </c>
      <c r="BK155" s="227">
        <f>ROUND(I155*H155,2)</f>
        <v>0</v>
      </c>
      <c r="BL155" s="19" t="s">
        <v>220</v>
      </c>
      <c r="BM155" s="226" t="s">
        <v>6028</v>
      </c>
    </row>
    <row r="156" s="12" customFormat="1" ht="22.8" customHeight="1">
      <c r="A156" s="12"/>
      <c r="B156" s="199"/>
      <c r="C156" s="200"/>
      <c r="D156" s="201" t="s">
        <v>73</v>
      </c>
      <c r="E156" s="213" t="s">
        <v>1662</v>
      </c>
      <c r="F156" s="213" t="s">
        <v>1663</v>
      </c>
      <c r="G156" s="200"/>
      <c r="H156" s="200"/>
      <c r="I156" s="203"/>
      <c r="J156" s="214">
        <f>BK156</f>
        <v>0</v>
      </c>
      <c r="K156" s="200"/>
      <c r="L156" s="205"/>
      <c r="M156" s="206"/>
      <c r="N156" s="207"/>
      <c r="O156" s="207"/>
      <c r="P156" s="208">
        <f>SUM(P157:P162)</f>
        <v>0</v>
      </c>
      <c r="Q156" s="207"/>
      <c r="R156" s="208">
        <f>SUM(R157:R162)</f>
        <v>0</v>
      </c>
      <c r="S156" s="207"/>
      <c r="T156" s="209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0" t="s">
        <v>81</v>
      </c>
      <c r="AT156" s="211" t="s">
        <v>73</v>
      </c>
      <c r="AU156" s="211" t="s">
        <v>81</v>
      </c>
      <c r="AY156" s="210" t="s">
        <v>213</v>
      </c>
      <c r="BK156" s="212">
        <f>SUM(BK157:BK162)</f>
        <v>0</v>
      </c>
    </row>
    <row r="157" s="2" customFormat="1" ht="21.75" customHeight="1">
      <c r="A157" s="40"/>
      <c r="B157" s="41"/>
      <c r="C157" s="215" t="s">
        <v>493</v>
      </c>
      <c r="D157" s="215" t="s">
        <v>215</v>
      </c>
      <c r="E157" s="216" t="s">
        <v>5249</v>
      </c>
      <c r="F157" s="217" t="s">
        <v>5250</v>
      </c>
      <c r="G157" s="218" t="s">
        <v>288</v>
      </c>
      <c r="H157" s="219">
        <v>21.379999999999999</v>
      </c>
      <c r="I157" s="220"/>
      <c r="J157" s="221">
        <f>ROUND(I157*H157,2)</f>
        <v>0</v>
      </c>
      <c r="K157" s="217" t="s">
        <v>4470</v>
      </c>
      <c r="L157" s="46"/>
      <c r="M157" s="222" t="s">
        <v>19</v>
      </c>
      <c r="N157" s="223" t="s">
        <v>45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220</v>
      </c>
      <c r="AT157" s="226" t="s">
        <v>215</v>
      </c>
      <c r="AU157" s="226" t="s">
        <v>83</v>
      </c>
      <c r="AY157" s="19" t="s">
        <v>213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81</v>
      </c>
      <c r="BK157" s="227">
        <f>ROUND(I157*H157,2)</f>
        <v>0</v>
      </c>
      <c r="BL157" s="19" t="s">
        <v>220</v>
      </c>
      <c r="BM157" s="226" t="s">
        <v>6029</v>
      </c>
    </row>
    <row r="158" s="2" customFormat="1" ht="16.5" customHeight="1">
      <c r="A158" s="40"/>
      <c r="B158" s="41"/>
      <c r="C158" s="215" t="s">
        <v>498</v>
      </c>
      <c r="D158" s="215" t="s">
        <v>215</v>
      </c>
      <c r="E158" s="216" t="s">
        <v>1674</v>
      </c>
      <c r="F158" s="217" t="s">
        <v>5252</v>
      </c>
      <c r="G158" s="218" t="s">
        <v>288</v>
      </c>
      <c r="H158" s="219">
        <v>21.379999999999999</v>
      </c>
      <c r="I158" s="220"/>
      <c r="J158" s="221">
        <f>ROUND(I158*H158,2)</f>
        <v>0</v>
      </c>
      <c r="K158" s="217" t="s">
        <v>5967</v>
      </c>
      <c r="L158" s="46"/>
      <c r="M158" s="222" t="s">
        <v>19</v>
      </c>
      <c r="N158" s="223" t="s">
        <v>45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220</v>
      </c>
      <c r="AT158" s="226" t="s">
        <v>215</v>
      </c>
      <c r="AU158" s="226" t="s">
        <v>83</v>
      </c>
      <c r="AY158" s="19" t="s">
        <v>213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81</v>
      </c>
      <c r="BK158" s="227">
        <f>ROUND(I158*H158,2)</f>
        <v>0</v>
      </c>
      <c r="BL158" s="19" t="s">
        <v>220</v>
      </c>
      <c r="BM158" s="226" t="s">
        <v>6030</v>
      </c>
    </row>
    <row r="159" s="2" customFormat="1" ht="16.5" customHeight="1">
      <c r="A159" s="40"/>
      <c r="B159" s="41"/>
      <c r="C159" s="215" t="s">
        <v>510</v>
      </c>
      <c r="D159" s="215" t="s">
        <v>215</v>
      </c>
      <c r="E159" s="216" t="s">
        <v>1678</v>
      </c>
      <c r="F159" s="217" t="s">
        <v>5254</v>
      </c>
      <c r="G159" s="218" t="s">
        <v>288</v>
      </c>
      <c r="H159" s="219">
        <v>294.93799999999999</v>
      </c>
      <c r="I159" s="220"/>
      <c r="J159" s="221">
        <f>ROUND(I159*H159,2)</f>
        <v>0</v>
      </c>
      <c r="K159" s="217" t="s">
        <v>5967</v>
      </c>
      <c r="L159" s="46"/>
      <c r="M159" s="222" t="s">
        <v>19</v>
      </c>
      <c r="N159" s="223" t="s">
        <v>45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220</v>
      </c>
      <c r="AT159" s="226" t="s">
        <v>215</v>
      </c>
      <c r="AU159" s="226" t="s">
        <v>83</v>
      </c>
      <c r="AY159" s="19" t="s">
        <v>213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81</v>
      </c>
      <c r="BK159" s="227">
        <f>ROUND(I159*H159,2)</f>
        <v>0</v>
      </c>
      <c r="BL159" s="19" t="s">
        <v>220</v>
      </c>
      <c r="BM159" s="226" t="s">
        <v>6031</v>
      </c>
    </row>
    <row r="160" s="14" customFormat="1">
      <c r="A160" s="14"/>
      <c r="B160" s="239"/>
      <c r="C160" s="240"/>
      <c r="D160" s="230" t="s">
        <v>222</v>
      </c>
      <c r="E160" s="241" t="s">
        <v>19</v>
      </c>
      <c r="F160" s="242" t="s">
        <v>6032</v>
      </c>
      <c r="G160" s="240"/>
      <c r="H160" s="243">
        <v>294.93799999999999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9" t="s">
        <v>222</v>
      </c>
      <c r="AU160" s="249" t="s">
        <v>83</v>
      </c>
      <c r="AV160" s="14" t="s">
        <v>83</v>
      </c>
      <c r="AW160" s="14" t="s">
        <v>34</v>
      </c>
      <c r="AX160" s="14" t="s">
        <v>74</v>
      </c>
      <c r="AY160" s="249" t="s">
        <v>213</v>
      </c>
    </row>
    <row r="161" s="15" customFormat="1">
      <c r="A161" s="15"/>
      <c r="B161" s="250"/>
      <c r="C161" s="251"/>
      <c r="D161" s="230" t="s">
        <v>222</v>
      </c>
      <c r="E161" s="252" t="s">
        <v>19</v>
      </c>
      <c r="F161" s="253" t="s">
        <v>228</v>
      </c>
      <c r="G161" s="251"/>
      <c r="H161" s="254">
        <v>294.93799999999999</v>
      </c>
      <c r="I161" s="255"/>
      <c r="J161" s="251"/>
      <c r="K161" s="251"/>
      <c r="L161" s="256"/>
      <c r="M161" s="257"/>
      <c r="N161" s="258"/>
      <c r="O161" s="258"/>
      <c r="P161" s="258"/>
      <c r="Q161" s="258"/>
      <c r="R161" s="258"/>
      <c r="S161" s="258"/>
      <c r="T161" s="259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0" t="s">
        <v>222</v>
      </c>
      <c r="AU161" s="260" t="s">
        <v>83</v>
      </c>
      <c r="AV161" s="15" t="s">
        <v>220</v>
      </c>
      <c r="AW161" s="15" t="s">
        <v>34</v>
      </c>
      <c r="AX161" s="15" t="s">
        <v>81</v>
      </c>
      <c r="AY161" s="260" t="s">
        <v>213</v>
      </c>
    </row>
    <row r="162" s="2" customFormat="1" ht="16.5" customHeight="1">
      <c r="A162" s="40"/>
      <c r="B162" s="41"/>
      <c r="C162" s="215" t="s">
        <v>514</v>
      </c>
      <c r="D162" s="215" t="s">
        <v>215</v>
      </c>
      <c r="E162" s="216" t="s">
        <v>6033</v>
      </c>
      <c r="F162" s="217" t="s">
        <v>6034</v>
      </c>
      <c r="G162" s="218" t="s">
        <v>288</v>
      </c>
      <c r="H162" s="219">
        <v>21.067</v>
      </c>
      <c r="I162" s="220"/>
      <c r="J162" s="221">
        <f>ROUND(I162*H162,2)</f>
        <v>0</v>
      </c>
      <c r="K162" s="217" t="s">
        <v>5967</v>
      </c>
      <c r="L162" s="46"/>
      <c r="M162" s="222" t="s">
        <v>19</v>
      </c>
      <c r="N162" s="223" t="s">
        <v>45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220</v>
      </c>
      <c r="AT162" s="226" t="s">
        <v>215</v>
      </c>
      <c r="AU162" s="226" t="s">
        <v>83</v>
      </c>
      <c r="AY162" s="19" t="s">
        <v>213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81</v>
      </c>
      <c r="BK162" s="227">
        <f>ROUND(I162*H162,2)</f>
        <v>0</v>
      </c>
      <c r="BL162" s="19" t="s">
        <v>220</v>
      </c>
      <c r="BM162" s="226" t="s">
        <v>6035</v>
      </c>
    </row>
    <row r="163" s="12" customFormat="1" ht="22.8" customHeight="1">
      <c r="A163" s="12"/>
      <c r="B163" s="199"/>
      <c r="C163" s="200"/>
      <c r="D163" s="201" t="s">
        <v>73</v>
      </c>
      <c r="E163" s="213" t="s">
        <v>1710</v>
      </c>
      <c r="F163" s="213" t="s">
        <v>1711</v>
      </c>
      <c r="G163" s="200"/>
      <c r="H163" s="200"/>
      <c r="I163" s="203"/>
      <c r="J163" s="214">
        <f>BK163</f>
        <v>0</v>
      </c>
      <c r="K163" s="200"/>
      <c r="L163" s="205"/>
      <c r="M163" s="206"/>
      <c r="N163" s="207"/>
      <c r="O163" s="207"/>
      <c r="P163" s="208">
        <f>SUM(P164:P165)</f>
        <v>0</v>
      </c>
      <c r="Q163" s="207"/>
      <c r="R163" s="208">
        <f>SUM(R164:R165)</f>
        <v>0</v>
      </c>
      <c r="S163" s="207"/>
      <c r="T163" s="209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0" t="s">
        <v>81</v>
      </c>
      <c r="AT163" s="211" t="s">
        <v>73</v>
      </c>
      <c r="AU163" s="211" t="s">
        <v>81</v>
      </c>
      <c r="AY163" s="210" t="s">
        <v>213</v>
      </c>
      <c r="BK163" s="212">
        <f>SUM(BK164:BK165)</f>
        <v>0</v>
      </c>
    </row>
    <row r="164" s="2" customFormat="1" ht="16.5" customHeight="1">
      <c r="A164" s="40"/>
      <c r="B164" s="41"/>
      <c r="C164" s="215" t="s">
        <v>518</v>
      </c>
      <c r="D164" s="215" t="s">
        <v>215</v>
      </c>
      <c r="E164" s="216" t="s">
        <v>5261</v>
      </c>
      <c r="F164" s="217" t="s">
        <v>5262</v>
      </c>
      <c r="G164" s="218" t="s">
        <v>288</v>
      </c>
      <c r="H164" s="219">
        <v>27.038</v>
      </c>
      <c r="I164" s="220"/>
      <c r="J164" s="221">
        <f>ROUND(I164*H164,2)</f>
        <v>0</v>
      </c>
      <c r="K164" s="217" t="s">
        <v>4470</v>
      </c>
      <c r="L164" s="46"/>
      <c r="M164" s="222" t="s">
        <v>19</v>
      </c>
      <c r="N164" s="223" t="s">
        <v>45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220</v>
      </c>
      <c r="AT164" s="226" t="s">
        <v>215</v>
      </c>
      <c r="AU164" s="226" t="s">
        <v>83</v>
      </c>
      <c r="AY164" s="19" t="s">
        <v>213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81</v>
      </c>
      <c r="BK164" s="227">
        <f>ROUND(I164*H164,2)</f>
        <v>0</v>
      </c>
      <c r="BL164" s="19" t="s">
        <v>220</v>
      </c>
      <c r="BM164" s="226" t="s">
        <v>6036</v>
      </c>
    </row>
    <row r="165" s="2" customFormat="1" ht="16.5" customHeight="1">
      <c r="A165" s="40"/>
      <c r="B165" s="41"/>
      <c r="C165" s="215" t="s">
        <v>525</v>
      </c>
      <c r="D165" s="215" t="s">
        <v>215</v>
      </c>
      <c r="E165" s="216" t="s">
        <v>4607</v>
      </c>
      <c r="F165" s="217" t="s">
        <v>4608</v>
      </c>
      <c r="G165" s="218" t="s">
        <v>288</v>
      </c>
      <c r="H165" s="219">
        <v>1.9370000000000001</v>
      </c>
      <c r="I165" s="220"/>
      <c r="J165" s="221">
        <f>ROUND(I165*H165,2)</f>
        <v>0</v>
      </c>
      <c r="K165" s="217" t="s">
        <v>4470</v>
      </c>
      <c r="L165" s="46"/>
      <c r="M165" s="222" t="s">
        <v>19</v>
      </c>
      <c r="N165" s="223" t="s">
        <v>45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220</v>
      </c>
      <c r="AT165" s="226" t="s">
        <v>215</v>
      </c>
      <c r="AU165" s="226" t="s">
        <v>83</v>
      </c>
      <c r="AY165" s="19" t="s">
        <v>213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81</v>
      </c>
      <c r="BK165" s="227">
        <f>ROUND(I165*H165,2)</f>
        <v>0</v>
      </c>
      <c r="BL165" s="19" t="s">
        <v>220</v>
      </c>
      <c r="BM165" s="226" t="s">
        <v>6037</v>
      </c>
    </row>
    <row r="166" s="12" customFormat="1" ht="25.92" customHeight="1">
      <c r="A166" s="12"/>
      <c r="B166" s="199"/>
      <c r="C166" s="200"/>
      <c r="D166" s="201" t="s">
        <v>73</v>
      </c>
      <c r="E166" s="202" t="s">
        <v>1716</v>
      </c>
      <c r="F166" s="202" t="s">
        <v>1717</v>
      </c>
      <c r="G166" s="200"/>
      <c r="H166" s="200"/>
      <c r="I166" s="203"/>
      <c r="J166" s="204">
        <f>BK166</f>
        <v>0</v>
      </c>
      <c r="K166" s="200"/>
      <c r="L166" s="205"/>
      <c r="M166" s="206"/>
      <c r="N166" s="207"/>
      <c r="O166" s="207"/>
      <c r="P166" s="208">
        <f>P167+P196+P228+P232+P276+P281+P283+P288</f>
        <v>0</v>
      </c>
      <c r="Q166" s="207"/>
      <c r="R166" s="208">
        <f>R167+R196+R228+R232+R276+R281+R283+R288</f>
        <v>0</v>
      </c>
      <c r="S166" s="207"/>
      <c r="T166" s="209">
        <f>T167+T196+T228+T232+T276+T281+T283+T288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0" t="s">
        <v>83</v>
      </c>
      <c r="AT166" s="211" t="s">
        <v>73</v>
      </c>
      <c r="AU166" s="211" t="s">
        <v>74</v>
      </c>
      <c r="AY166" s="210" t="s">
        <v>213</v>
      </c>
      <c r="BK166" s="212">
        <f>BK167+BK196+BK228+BK232+BK276+BK281+BK283+BK288</f>
        <v>0</v>
      </c>
    </row>
    <row r="167" s="12" customFormat="1" ht="22.8" customHeight="1">
      <c r="A167" s="12"/>
      <c r="B167" s="199"/>
      <c r="C167" s="200"/>
      <c r="D167" s="201" t="s">
        <v>73</v>
      </c>
      <c r="E167" s="213" t="s">
        <v>1953</v>
      </c>
      <c r="F167" s="213" t="s">
        <v>1954</v>
      </c>
      <c r="G167" s="200"/>
      <c r="H167" s="200"/>
      <c r="I167" s="203"/>
      <c r="J167" s="214">
        <f>BK167</f>
        <v>0</v>
      </c>
      <c r="K167" s="200"/>
      <c r="L167" s="205"/>
      <c r="M167" s="206"/>
      <c r="N167" s="207"/>
      <c r="O167" s="207"/>
      <c r="P167" s="208">
        <f>SUM(P168:P195)</f>
        <v>0</v>
      </c>
      <c r="Q167" s="207"/>
      <c r="R167" s="208">
        <f>SUM(R168:R195)</f>
        <v>0</v>
      </c>
      <c r="S167" s="207"/>
      <c r="T167" s="209">
        <f>SUM(T168:T195)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0" t="s">
        <v>83</v>
      </c>
      <c r="AT167" s="211" t="s">
        <v>73</v>
      </c>
      <c r="AU167" s="211" t="s">
        <v>81</v>
      </c>
      <c r="AY167" s="210" t="s">
        <v>213</v>
      </c>
      <c r="BK167" s="212">
        <f>SUM(BK168:BK195)</f>
        <v>0</v>
      </c>
    </row>
    <row r="168" s="2" customFormat="1" ht="16.5" customHeight="1">
      <c r="A168" s="40"/>
      <c r="B168" s="41"/>
      <c r="C168" s="215" t="s">
        <v>529</v>
      </c>
      <c r="D168" s="215" t="s">
        <v>215</v>
      </c>
      <c r="E168" s="216" t="s">
        <v>6038</v>
      </c>
      <c r="F168" s="217" t="s">
        <v>6039</v>
      </c>
      <c r="G168" s="218" t="s">
        <v>338</v>
      </c>
      <c r="H168" s="219">
        <v>280</v>
      </c>
      <c r="I168" s="220"/>
      <c r="J168" s="221">
        <f>ROUND(I168*H168,2)</f>
        <v>0</v>
      </c>
      <c r="K168" s="217" t="s">
        <v>4470</v>
      </c>
      <c r="L168" s="46"/>
      <c r="M168" s="222" t="s">
        <v>19</v>
      </c>
      <c r="N168" s="223" t="s">
        <v>45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309</v>
      </c>
      <c r="AT168" s="226" t="s">
        <v>215</v>
      </c>
      <c r="AU168" s="226" t="s">
        <v>83</v>
      </c>
      <c r="AY168" s="19" t="s">
        <v>213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81</v>
      </c>
      <c r="BK168" s="227">
        <f>ROUND(I168*H168,2)</f>
        <v>0</v>
      </c>
      <c r="BL168" s="19" t="s">
        <v>309</v>
      </c>
      <c r="BM168" s="226" t="s">
        <v>6040</v>
      </c>
    </row>
    <row r="169" s="2" customFormat="1" ht="16.5" customHeight="1">
      <c r="A169" s="40"/>
      <c r="B169" s="41"/>
      <c r="C169" s="215" t="s">
        <v>536</v>
      </c>
      <c r="D169" s="215" t="s">
        <v>215</v>
      </c>
      <c r="E169" s="216" t="s">
        <v>6041</v>
      </c>
      <c r="F169" s="217" t="s">
        <v>6042</v>
      </c>
      <c r="G169" s="218" t="s">
        <v>338</v>
      </c>
      <c r="H169" s="219">
        <v>35</v>
      </c>
      <c r="I169" s="220"/>
      <c r="J169" s="221">
        <f>ROUND(I169*H169,2)</f>
        <v>0</v>
      </c>
      <c r="K169" s="217" t="s">
        <v>4470</v>
      </c>
      <c r="L169" s="46"/>
      <c r="M169" s="222" t="s">
        <v>19</v>
      </c>
      <c r="N169" s="223" t="s">
        <v>45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309</v>
      </c>
      <c r="AT169" s="226" t="s">
        <v>215</v>
      </c>
      <c r="AU169" s="226" t="s">
        <v>83</v>
      </c>
      <c r="AY169" s="19" t="s">
        <v>213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81</v>
      </c>
      <c r="BK169" s="227">
        <f>ROUND(I169*H169,2)</f>
        <v>0</v>
      </c>
      <c r="BL169" s="19" t="s">
        <v>309</v>
      </c>
      <c r="BM169" s="226" t="s">
        <v>6043</v>
      </c>
    </row>
    <row r="170" s="2" customFormat="1" ht="16.5" customHeight="1">
      <c r="A170" s="40"/>
      <c r="B170" s="41"/>
      <c r="C170" s="215" t="s">
        <v>541</v>
      </c>
      <c r="D170" s="215" t="s">
        <v>215</v>
      </c>
      <c r="E170" s="216" t="s">
        <v>6044</v>
      </c>
      <c r="F170" s="217" t="s">
        <v>6045</v>
      </c>
      <c r="G170" s="218" t="s">
        <v>338</v>
      </c>
      <c r="H170" s="219">
        <v>45</v>
      </c>
      <c r="I170" s="220"/>
      <c r="J170" s="221">
        <f>ROUND(I170*H170,2)</f>
        <v>0</v>
      </c>
      <c r="K170" s="217" t="s">
        <v>4470</v>
      </c>
      <c r="L170" s="46"/>
      <c r="M170" s="222" t="s">
        <v>19</v>
      </c>
      <c r="N170" s="223" t="s">
        <v>45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309</v>
      </c>
      <c r="AT170" s="226" t="s">
        <v>215</v>
      </c>
      <c r="AU170" s="226" t="s">
        <v>83</v>
      </c>
      <c r="AY170" s="19" t="s">
        <v>213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81</v>
      </c>
      <c r="BK170" s="227">
        <f>ROUND(I170*H170,2)</f>
        <v>0</v>
      </c>
      <c r="BL170" s="19" t="s">
        <v>309</v>
      </c>
      <c r="BM170" s="226" t="s">
        <v>6046</v>
      </c>
    </row>
    <row r="171" s="2" customFormat="1" ht="16.5" customHeight="1">
      <c r="A171" s="40"/>
      <c r="B171" s="41"/>
      <c r="C171" s="215" t="s">
        <v>547</v>
      </c>
      <c r="D171" s="215" t="s">
        <v>215</v>
      </c>
      <c r="E171" s="216" t="s">
        <v>6047</v>
      </c>
      <c r="F171" s="217" t="s">
        <v>6048</v>
      </c>
      <c r="G171" s="218" t="s">
        <v>338</v>
      </c>
      <c r="H171" s="219">
        <v>25</v>
      </c>
      <c r="I171" s="220"/>
      <c r="J171" s="221">
        <f>ROUND(I171*H171,2)</f>
        <v>0</v>
      </c>
      <c r="K171" s="217" t="s">
        <v>4470</v>
      </c>
      <c r="L171" s="46"/>
      <c r="M171" s="222" t="s">
        <v>19</v>
      </c>
      <c r="N171" s="223" t="s">
        <v>45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309</v>
      </c>
      <c r="AT171" s="226" t="s">
        <v>215</v>
      </c>
      <c r="AU171" s="226" t="s">
        <v>83</v>
      </c>
      <c r="AY171" s="19" t="s">
        <v>213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81</v>
      </c>
      <c r="BK171" s="227">
        <f>ROUND(I171*H171,2)</f>
        <v>0</v>
      </c>
      <c r="BL171" s="19" t="s">
        <v>309</v>
      </c>
      <c r="BM171" s="226" t="s">
        <v>6049</v>
      </c>
    </row>
    <row r="172" s="2" customFormat="1" ht="16.5" customHeight="1">
      <c r="A172" s="40"/>
      <c r="B172" s="41"/>
      <c r="C172" s="215" t="s">
        <v>553</v>
      </c>
      <c r="D172" s="215" t="s">
        <v>215</v>
      </c>
      <c r="E172" s="216" t="s">
        <v>6050</v>
      </c>
      <c r="F172" s="217" t="s">
        <v>6051</v>
      </c>
      <c r="G172" s="218" t="s">
        <v>338</v>
      </c>
      <c r="H172" s="219">
        <v>10</v>
      </c>
      <c r="I172" s="220"/>
      <c r="J172" s="221">
        <f>ROUND(I172*H172,2)</f>
        <v>0</v>
      </c>
      <c r="K172" s="217" t="s">
        <v>4470</v>
      </c>
      <c r="L172" s="46"/>
      <c r="M172" s="222" t="s">
        <v>19</v>
      </c>
      <c r="N172" s="223" t="s">
        <v>45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309</v>
      </c>
      <c r="AT172" s="226" t="s">
        <v>215</v>
      </c>
      <c r="AU172" s="226" t="s">
        <v>83</v>
      </c>
      <c r="AY172" s="19" t="s">
        <v>213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81</v>
      </c>
      <c r="BK172" s="227">
        <f>ROUND(I172*H172,2)</f>
        <v>0</v>
      </c>
      <c r="BL172" s="19" t="s">
        <v>309</v>
      </c>
      <c r="BM172" s="226" t="s">
        <v>6052</v>
      </c>
    </row>
    <row r="173" s="2" customFormat="1" ht="16.5" customHeight="1">
      <c r="A173" s="40"/>
      <c r="B173" s="41"/>
      <c r="C173" s="215" t="s">
        <v>558</v>
      </c>
      <c r="D173" s="215" t="s">
        <v>215</v>
      </c>
      <c r="E173" s="216" t="s">
        <v>6053</v>
      </c>
      <c r="F173" s="217" t="s">
        <v>6054</v>
      </c>
      <c r="G173" s="218" t="s">
        <v>338</v>
      </c>
      <c r="H173" s="219">
        <v>35</v>
      </c>
      <c r="I173" s="220"/>
      <c r="J173" s="221">
        <f>ROUND(I173*H173,2)</f>
        <v>0</v>
      </c>
      <c r="K173" s="217" t="s">
        <v>4470</v>
      </c>
      <c r="L173" s="46"/>
      <c r="M173" s="222" t="s">
        <v>19</v>
      </c>
      <c r="N173" s="223" t="s">
        <v>45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309</v>
      </c>
      <c r="AT173" s="226" t="s">
        <v>215</v>
      </c>
      <c r="AU173" s="226" t="s">
        <v>83</v>
      </c>
      <c r="AY173" s="19" t="s">
        <v>213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81</v>
      </c>
      <c r="BK173" s="227">
        <f>ROUND(I173*H173,2)</f>
        <v>0</v>
      </c>
      <c r="BL173" s="19" t="s">
        <v>309</v>
      </c>
      <c r="BM173" s="226" t="s">
        <v>6055</v>
      </c>
    </row>
    <row r="174" s="2" customFormat="1" ht="16.5" customHeight="1">
      <c r="A174" s="40"/>
      <c r="B174" s="41"/>
      <c r="C174" s="215" t="s">
        <v>566</v>
      </c>
      <c r="D174" s="215" t="s">
        <v>215</v>
      </c>
      <c r="E174" s="216" t="s">
        <v>6056</v>
      </c>
      <c r="F174" s="217" t="s">
        <v>6057</v>
      </c>
      <c r="G174" s="218" t="s">
        <v>338</v>
      </c>
      <c r="H174" s="219">
        <v>10</v>
      </c>
      <c r="I174" s="220"/>
      <c r="J174" s="221">
        <f>ROUND(I174*H174,2)</f>
        <v>0</v>
      </c>
      <c r="K174" s="217" t="s">
        <v>4470</v>
      </c>
      <c r="L174" s="46"/>
      <c r="M174" s="222" t="s">
        <v>19</v>
      </c>
      <c r="N174" s="223" t="s">
        <v>45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309</v>
      </c>
      <c r="AT174" s="226" t="s">
        <v>215</v>
      </c>
      <c r="AU174" s="226" t="s">
        <v>83</v>
      </c>
      <c r="AY174" s="19" t="s">
        <v>213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81</v>
      </c>
      <c r="BK174" s="227">
        <f>ROUND(I174*H174,2)</f>
        <v>0</v>
      </c>
      <c r="BL174" s="19" t="s">
        <v>309</v>
      </c>
      <c r="BM174" s="226" t="s">
        <v>6058</v>
      </c>
    </row>
    <row r="175" s="2" customFormat="1" ht="16.5" customHeight="1">
      <c r="A175" s="40"/>
      <c r="B175" s="41"/>
      <c r="C175" s="215" t="s">
        <v>573</v>
      </c>
      <c r="D175" s="215" t="s">
        <v>215</v>
      </c>
      <c r="E175" s="216" t="s">
        <v>6059</v>
      </c>
      <c r="F175" s="217" t="s">
        <v>6060</v>
      </c>
      <c r="G175" s="218" t="s">
        <v>338</v>
      </c>
      <c r="H175" s="219">
        <v>135</v>
      </c>
      <c r="I175" s="220"/>
      <c r="J175" s="221">
        <f>ROUND(I175*H175,2)</f>
        <v>0</v>
      </c>
      <c r="K175" s="217" t="s">
        <v>4470</v>
      </c>
      <c r="L175" s="46"/>
      <c r="M175" s="222" t="s">
        <v>19</v>
      </c>
      <c r="N175" s="223" t="s">
        <v>45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309</v>
      </c>
      <c r="AT175" s="226" t="s">
        <v>215</v>
      </c>
      <c r="AU175" s="226" t="s">
        <v>83</v>
      </c>
      <c r="AY175" s="19" t="s">
        <v>213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81</v>
      </c>
      <c r="BK175" s="227">
        <f>ROUND(I175*H175,2)</f>
        <v>0</v>
      </c>
      <c r="BL175" s="19" t="s">
        <v>309</v>
      </c>
      <c r="BM175" s="226" t="s">
        <v>6061</v>
      </c>
    </row>
    <row r="176" s="2" customFormat="1" ht="16.5" customHeight="1">
      <c r="A176" s="40"/>
      <c r="B176" s="41"/>
      <c r="C176" s="215" t="s">
        <v>580</v>
      </c>
      <c r="D176" s="215" t="s">
        <v>215</v>
      </c>
      <c r="E176" s="216" t="s">
        <v>6062</v>
      </c>
      <c r="F176" s="217" t="s">
        <v>6063</v>
      </c>
      <c r="G176" s="218" t="s">
        <v>338</v>
      </c>
      <c r="H176" s="219">
        <v>120</v>
      </c>
      <c r="I176" s="220"/>
      <c r="J176" s="221">
        <f>ROUND(I176*H176,2)</f>
        <v>0</v>
      </c>
      <c r="K176" s="217" t="s">
        <v>4470</v>
      </c>
      <c r="L176" s="46"/>
      <c r="M176" s="222" t="s">
        <v>19</v>
      </c>
      <c r="N176" s="223" t="s">
        <v>45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309</v>
      </c>
      <c r="AT176" s="226" t="s">
        <v>215</v>
      </c>
      <c r="AU176" s="226" t="s">
        <v>83</v>
      </c>
      <c r="AY176" s="19" t="s">
        <v>213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81</v>
      </c>
      <c r="BK176" s="227">
        <f>ROUND(I176*H176,2)</f>
        <v>0</v>
      </c>
      <c r="BL176" s="19" t="s">
        <v>309</v>
      </c>
      <c r="BM176" s="226" t="s">
        <v>6064</v>
      </c>
    </row>
    <row r="177" s="2" customFormat="1" ht="16.5" customHeight="1">
      <c r="A177" s="40"/>
      <c r="B177" s="41"/>
      <c r="C177" s="215" t="s">
        <v>585</v>
      </c>
      <c r="D177" s="215" t="s">
        <v>215</v>
      </c>
      <c r="E177" s="216" t="s">
        <v>6065</v>
      </c>
      <c r="F177" s="217" t="s">
        <v>6066</v>
      </c>
      <c r="G177" s="218" t="s">
        <v>338</v>
      </c>
      <c r="H177" s="219">
        <v>35</v>
      </c>
      <c r="I177" s="220"/>
      <c r="J177" s="221">
        <f>ROUND(I177*H177,2)</f>
        <v>0</v>
      </c>
      <c r="K177" s="217" t="s">
        <v>4470</v>
      </c>
      <c r="L177" s="46"/>
      <c r="M177" s="222" t="s">
        <v>19</v>
      </c>
      <c r="N177" s="223" t="s">
        <v>45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309</v>
      </c>
      <c r="AT177" s="226" t="s">
        <v>215</v>
      </c>
      <c r="AU177" s="226" t="s">
        <v>83</v>
      </c>
      <c r="AY177" s="19" t="s">
        <v>213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81</v>
      </c>
      <c r="BK177" s="227">
        <f>ROUND(I177*H177,2)</f>
        <v>0</v>
      </c>
      <c r="BL177" s="19" t="s">
        <v>309</v>
      </c>
      <c r="BM177" s="226" t="s">
        <v>6067</v>
      </c>
    </row>
    <row r="178" s="2" customFormat="1" ht="16.5" customHeight="1">
      <c r="A178" s="40"/>
      <c r="B178" s="41"/>
      <c r="C178" s="215" t="s">
        <v>592</v>
      </c>
      <c r="D178" s="215" t="s">
        <v>215</v>
      </c>
      <c r="E178" s="216" t="s">
        <v>6068</v>
      </c>
      <c r="F178" s="217" t="s">
        <v>6069</v>
      </c>
      <c r="G178" s="218" t="s">
        <v>338</v>
      </c>
      <c r="H178" s="219">
        <v>50</v>
      </c>
      <c r="I178" s="220"/>
      <c r="J178" s="221">
        <f>ROUND(I178*H178,2)</f>
        <v>0</v>
      </c>
      <c r="K178" s="217" t="s">
        <v>4470</v>
      </c>
      <c r="L178" s="46"/>
      <c r="M178" s="222" t="s">
        <v>19</v>
      </c>
      <c r="N178" s="223" t="s">
        <v>45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309</v>
      </c>
      <c r="AT178" s="226" t="s">
        <v>215</v>
      </c>
      <c r="AU178" s="226" t="s">
        <v>83</v>
      </c>
      <c r="AY178" s="19" t="s">
        <v>213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81</v>
      </c>
      <c r="BK178" s="227">
        <f>ROUND(I178*H178,2)</f>
        <v>0</v>
      </c>
      <c r="BL178" s="19" t="s">
        <v>309</v>
      </c>
      <c r="BM178" s="226" t="s">
        <v>6070</v>
      </c>
    </row>
    <row r="179" s="2" customFormat="1" ht="16.5" customHeight="1">
      <c r="A179" s="40"/>
      <c r="B179" s="41"/>
      <c r="C179" s="215" t="s">
        <v>598</v>
      </c>
      <c r="D179" s="215" t="s">
        <v>215</v>
      </c>
      <c r="E179" s="216" t="s">
        <v>6071</v>
      </c>
      <c r="F179" s="217" t="s">
        <v>6072</v>
      </c>
      <c r="G179" s="218" t="s">
        <v>501</v>
      </c>
      <c r="H179" s="219">
        <v>21</v>
      </c>
      <c r="I179" s="220"/>
      <c r="J179" s="221">
        <f>ROUND(I179*H179,2)</f>
        <v>0</v>
      </c>
      <c r="K179" s="217" t="s">
        <v>4470</v>
      </c>
      <c r="L179" s="46"/>
      <c r="M179" s="222" t="s">
        <v>19</v>
      </c>
      <c r="N179" s="223" t="s">
        <v>45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309</v>
      </c>
      <c r="AT179" s="226" t="s">
        <v>215</v>
      </c>
      <c r="AU179" s="226" t="s">
        <v>83</v>
      </c>
      <c r="AY179" s="19" t="s">
        <v>213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81</v>
      </c>
      <c r="BK179" s="227">
        <f>ROUND(I179*H179,2)</f>
        <v>0</v>
      </c>
      <c r="BL179" s="19" t="s">
        <v>309</v>
      </c>
      <c r="BM179" s="226" t="s">
        <v>6073</v>
      </c>
    </row>
    <row r="180" s="2" customFormat="1" ht="16.5" customHeight="1">
      <c r="A180" s="40"/>
      <c r="B180" s="41"/>
      <c r="C180" s="215" t="s">
        <v>603</v>
      </c>
      <c r="D180" s="215" t="s">
        <v>215</v>
      </c>
      <c r="E180" s="216" t="s">
        <v>6074</v>
      </c>
      <c r="F180" s="217" t="s">
        <v>6075</v>
      </c>
      <c r="G180" s="218" t="s">
        <v>501</v>
      </c>
      <c r="H180" s="219">
        <v>13</v>
      </c>
      <c r="I180" s="220"/>
      <c r="J180" s="221">
        <f>ROUND(I180*H180,2)</f>
        <v>0</v>
      </c>
      <c r="K180" s="217" t="s">
        <v>4470</v>
      </c>
      <c r="L180" s="46"/>
      <c r="M180" s="222" t="s">
        <v>19</v>
      </c>
      <c r="N180" s="223" t="s">
        <v>45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309</v>
      </c>
      <c r="AT180" s="226" t="s">
        <v>215</v>
      </c>
      <c r="AU180" s="226" t="s">
        <v>83</v>
      </c>
      <c r="AY180" s="19" t="s">
        <v>213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81</v>
      </c>
      <c r="BK180" s="227">
        <f>ROUND(I180*H180,2)</f>
        <v>0</v>
      </c>
      <c r="BL180" s="19" t="s">
        <v>309</v>
      </c>
      <c r="BM180" s="226" t="s">
        <v>6076</v>
      </c>
    </row>
    <row r="181" s="2" customFormat="1" ht="16.5" customHeight="1">
      <c r="A181" s="40"/>
      <c r="B181" s="41"/>
      <c r="C181" s="215" t="s">
        <v>610</v>
      </c>
      <c r="D181" s="215" t="s">
        <v>215</v>
      </c>
      <c r="E181" s="216" t="s">
        <v>6077</v>
      </c>
      <c r="F181" s="217" t="s">
        <v>6078</v>
      </c>
      <c r="G181" s="218" t="s">
        <v>501</v>
      </c>
      <c r="H181" s="219">
        <v>3</v>
      </c>
      <c r="I181" s="220"/>
      <c r="J181" s="221">
        <f>ROUND(I181*H181,2)</f>
        <v>0</v>
      </c>
      <c r="K181" s="217" t="s">
        <v>4470</v>
      </c>
      <c r="L181" s="46"/>
      <c r="M181" s="222" t="s">
        <v>19</v>
      </c>
      <c r="N181" s="223" t="s">
        <v>45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309</v>
      </c>
      <c r="AT181" s="226" t="s">
        <v>215</v>
      </c>
      <c r="AU181" s="226" t="s">
        <v>83</v>
      </c>
      <c r="AY181" s="19" t="s">
        <v>213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81</v>
      </c>
      <c r="BK181" s="227">
        <f>ROUND(I181*H181,2)</f>
        <v>0</v>
      </c>
      <c r="BL181" s="19" t="s">
        <v>309</v>
      </c>
      <c r="BM181" s="226" t="s">
        <v>6079</v>
      </c>
    </row>
    <row r="182" s="2" customFormat="1" ht="16.5" customHeight="1">
      <c r="A182" s="40"/>
      <c r="B182" s="41"/>
      <c r="C182" s="215" t="s">
        <v>617</v>
      </c>
      <c r="D182" s="215" t="s">
        <v>215</v>
      </c>
      <c r="E182" s="216" t="s">
        <v>6080</v>
      </c>
      <c r="F182" s="217" t="s">
        <v>6081</v>
      </c>
      <c r="G182" s="218" t="s">
        <v>501</v>
      </c>
      <c r="H182" s="219">
        <v>23</v>
      </c>
      <c r="I182" s="220"/>
      <c r="J182" s="221">
        <f>ROUND(I182*H182,2)</f>
        <v>0</v>
      </c>
      <c r="K182" s="217" t="s">
        <v>4470</v>
      </c>
      <c r="L182" s="46"/>
      <c r="M182" s="222" t="s">
        <v>19</v>
      </c>
      <c r="N182" s="223" t="s">
        <v>45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309</v>
      </c>
      <c r="AT182" s="226" t="s">
        <v>215</v>
      </c>
      <c r="AU182" s="226" t="s">
        <v>83</v>
      </c>
      <c r="AY182" s="19" t="s">
        <v>213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81</v>
      </c>
      <c r="BK182" s="227">
        <f>ROUND(I182*H182,2)</f>
        <v>0</v>
      </c>
      <c r="BL182" s="19" t="s">
        <v>309</v>
      </c>
      <c r="BM182" s="226" t="s">
        <v>6082</v>
      </c>
    </row>
    <row r="183" s="2" customFormat="1" ht="16.5" customHeight="1">
      <c r="A183" s="40"/>
      <c r="B183" s="41"/>
      <c r="C183" s="215" t="s">
        <v>623</v>
      </c>
      <c r="D183" s="215" t="s">
        <v>215</v>
      </c>
      <c r="E183" s="216" t="s">
        <v>6083</v>
      </c>
      <c r="F183" s="217" t="s">
        <v>6084</v>
      </c>
      <c r="G183" s="218" t="s">
        <v>501</v>
      </c>
      <c r="H183" s="219">
        <v>7</v>
      </c>
      <c r="I183" s="220"/>
      <c r="J183" s="221">
        <f>ROUND(I183*H183,2)</f>
        <v>0</v>
      </c>
      <c r="K183" s="217" t="s">
        <v>4470</v>
      </c>
      <c r="L183" s="46"/>
      <c r="M183" s="222" t="s">
        <v>19</v>
      </c>
      <c r="N183" s="223" t="s">
        <v>45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309</v>
      </c>
      <c r="AT183" s="226" t="s">
        <v>215</v>
      </c>
      <c r="AU183" s="226" t="s">
        <v>83</v>
      </c>
      <c r="AY183" s="19" t="s">
        <v>213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81</v>
      </c>
      <c r="BK183" s="227">
        <f>ROUND(I183*H183,2)</f>
        <v>0</v>
      </c>
      <c r="BL183" s="19" t="s">
        <v>309</v>
      </c>
      <c r="BM183" s="226" t="s">
        <v>6085</v>
      </c>
    </row>
    <row r="184" s="2" customFormat="1" ht="16.5" customHeight="1">
      <c r="A184" s="40"/>
      <c r="B184" s="41"/>
      <c r="C184" s="215" t="s">
        <v>630</v>
      </c>
      <c r="D184" s="215" t="s">
        <v>215</v>
      </c>
      <c r="E184" s="216" t="s">
        <v>6086</v>
      </c>
      <c r="F184" s="217" t="s">
        <v>6087</v>
      </c>
      <c r="G184" s="218" t="s">
        <v>501</v>
      </c>
      <c r="H184" s="219">
        <v>1</v>
      </c>
      <c r="I184" s="220"/>
      <c r="J184" s="221">
        <f>ROUND(I184*H184,2)</f>
        <v>0</v>
      </c>
      <c r="K184" s="217" t="s">
        <v>4470</v>
      </c>
      <c r="L184" s="46"/>
      <c r="M184" s="222" t="s">
        <v>19</v>
      </c>
      <c r="N184" s="223" t="s">
        <v>45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309</v>
      </c>
      <c r="AT184" s="226" t="s">
        <v>215</v>
      </c>
      <c r="AU184" s="226" t="s">
        <v>83</v>
      </c>
      <c r="AY184" s="19" t="s">
        <v>213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81</v>
      </c>
      <c r="BK184" s="227">
        <f>ROUND(I184*H184,2)</f>
        <v>0</v>
      </c>
      <c r="BL184" s="19" t="s">
        <v>309</v>
      </c>
      <c r="BM184" s="226" t="s">
        <v>6088</v>
      </c>
    </row>
    <row r="185" s="2" customFormat="1" ht="16.5" customHeight="1">
      <c r="A185" s="40"/>
      <c r="B185" s="41"/>
      <c r="C185" s="272" t="s">
        <v>635</v>
      </c>
      <c r="D185" s="272" t="s">
        <v>310</v>
      </c>
      <c r="E185" s="273" t="s">
        <v>6089</v>
      </c>
      <c r="F185" s="274" t="s">
        <v>6090</v>
      </c>
      <c r="G185" s="275" t="s">
        <v>501</v>
      </c>
      <c r="H185" s="276">
        <v>1</v>
      </c>
      <c r="I185" s="277"/>
      <c r="J185" s="278">
        <f>ROUND(I185*H185,2)</f>
        <v>0</v>
      </c>
      <c r="K185" s="274" t="s">
        <v>19</v>
      </c>
      <c r="L185" s="279"/>
      <c r="M185" s="280" t="s">
        <v>19</v>
      </c>
      <c r="N185" s="281" t="s">
        <v>45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397</v>
      </c>
      <c r="AT185" s="226" t="s">
        <v>310</v>
      </c>
      <c r="AU185" s="226" t="s">
        <v>83</v>
      </c>
      <c r="AY185" s="19" t="s">
        <v>213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81</v>
      </c>
      <c r="BK185" s="227">
        <f>ROUND(I185*H185,2)</f>
        <v>0</v>
      </c>
      <c r="BL185" s="19" t="s">
        <v>309</v>
      </c>
      <c r="BM185" s="226" t="s">
        <v>6091</v>
      </c>
    </row>
    <row r="186" s="2" customFormat="1" ht="16.5" customHeight="1">
      <c r="A186" s="40"/>
      <c r="B186" s="41"/>
      <c r="C186" s="215" t="s">
        <v>640</v>
      </c>
      <c r="D186" s="215" t="s">
        <v>215</v>
      </c>
      <c r="E186" s="216" t="s">
        <v>6092</v>
      </c>
      <c r="F186" s="217" t="s">
        <v>6093</v>
      </c>
      <c r="G186" s="218" t="s">
        <v>501</v>
      </c>
      <c r="H186" s="219">
        <v>1</v>
      </c>
      <c r="I186" s="220"/>
      <c r="J186" s="221">
        <f>ROUND(I186*H186,2)</f>
        <v>0</v>
      </c>
      <c r="K186" s="217" t="s">
        <v>4470</v>
      </c>
      <c r="L186" s="46"/>
      <c r="M186" s="222" t="s">
        <v>19</v>
      </c>
      <c r="N186" s="223" t="s">
        <v>45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309</v>
      </c>
      <c r="AT186" s="226" t="s">
        <v>215</v>
      </c>
      <c r="AU186" s="226" t="s">
        <v>83</v>
      </c>
      <c r="AY186" s="19" t="s">
        <v>213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81</v>
      </c>
      <c r="BK186" s="227">
        <f>ROUND(I186*H186,2)</f>
        <v>0</v>
      </c>
      <c r="BL186" s="19" t="s">
        <v>309</v>
      </c>
      <c r="BM186" s="226" t="s">
        <v>6094</v>
      </c>
    </row>
    <row r="187" s="2" customFormat="1" ht="16.5" customHeight="1">
      <c r="A187" s="40"/>
      <c r="B187" s="41"/>
      <c r="C187" s="215" t="s">
        <v>652</v>
      </c>
      <c r="D187" s="215" t="s">
        <v>215</v>
      </c>
      <c r="E187" s="216" t="s">
        <v>6095</v>
      </c>
      <c r="F187" s="217" t="s">
        <v>6096</v>
      </c>
      <c r="G187" s="218" t="s">
        <v>501</v>
      </c>
      <c r="H187" s="219">
        <v>2</v>
      </c>
      <c r="I187" s="220"/>
      <c r="J187" s="221">
        <f>ROUND(I187*H187,2)</f>
        <v>0</v>
      </c>
      <c r="K187" s="217" t="s">
        <v>4470</v>
      </c>
      <c r="L187" s="46"/>
      <c r="M187" s="222" t="s">
        <v>19</v>
      </c>
      <c r="N187" s="223" t="s">
        <v>45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309</v>
      </c>
      <c r="AT187" s="226" t="s">
        <v>215</v>
      </c>
      <c r="AU187" s="226" t="s">
        <v>83</v>
      </c>
      <c r="AY187" s="19" t="s">
        <v>213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81</v>
      </c>
      <c r="BK187" s="227">
        <f>ROUND(I187*H187,2)</f>
        <v>0</v>
      </c>
      <c r="BL187" s="19" t="s">
        <v>309</v>
      </c>
      <c r="BM187" s="226" t="s">
        <v>6097</v>
      </c>
    </row>
    <row r="188" s="2" customFormat="1" ht="16.5" customHeight="1">
      <c r="A188" s="40"/>
      <c r="B188" s="41"/>
      <c r="C188" s="215" t="s">
        <v>658</v>
      </c>
      <c r="D188" s="215" t="s">
        <v>215</v>
      </c>
      <c r="E188" s="216" t="s">
        <v>6098</v>
      </c>
      <c r="F188" s="217" t="s">
        <v>6099</v>
      </c>
      <c r="G188" s="218" t="s">
        <v>501</v>
      </c>
      <c r="H188" s="219">
        <v>3</v>
      </c>
      <c r="I188" s="220"/>
      <c r="J188" s="221">
        <f>ROUND(I188*H188,2)</f>
        <v>0</v>
      </c>
      <c r="K188" s="217" t="s">
        <v>4470</v>
      </c>
      <c r="L188" s="46"/>
      <c r="M188" s="222" t="s">
        <v>19</v>
      </c>
      <c r="N188" s="223" t="s">
        <v>45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309</v>
      </c>
      <c r="AT188" s="226" t="s">
        <v>215</v>
      </c>
      <c r="AU188" s="226" t="s">
        <v>83</v>
      </c>
      <c r="AY188" s="19" t="s">
        <v>213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81</v>
      </c>
      <c r="BK188" s="227">
        <f>ROUND(I188*H188,2)</f>
        <v>0</v>
      </c>
      <c r="BL188" s="19" t="s">
        <v>309</v>
      </c>
      <c r="BM188" s="226" t="s">
        <v>6100</v>
      </c>
    </row>
    <row r="189" s="2" customFormat="1" ht="16.5" customHeight="1">
      <c r="A189" s="40"/>
      <c r="B189" s="41"/>
      <c r="C189" s="215" t="s">
        <v>671</v>
      </c>
      <c r="D189" s="215" t="s">
        <v>215</v>
      </c>
      <c r="E189" s="216" t="s">
        <v>6101</v>
      </c>
      <c r="F189" s="217" t="s">
        <v>6102</v>
      </c>
      <c r="G189" s="218" t="s">
        <v>501</v>
      </c>
      <c r="H189" s="219">
        <v>7</v>
      </c>
      <c r="I189" s="220"/>
      <c r="J189" s="221">
        <f>ROUND(I189*H189,2)</f>
        <v>0</v>
      </c>
      <c r="K189" s="217" t="s">
        <v>4470</v>
      </c>
      <c r="L189" s="46"/>
      <c r="M189" s="222" t="s">
        <v>19</v>
      </c>
      <c r="N189" s="223" t="s">
        <v>45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309</v>
      </c>
      <c r="AT189" s="226" t="s">
        <v>215</v>
      </c>
      <c r="AU189" s="226" t="s">
        <v>83</v>
      </c>
      <c r="AY189" s="19" t="s">
        <v>213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81</v>
      </c>
      <c r="BK189" s="227">
        <f>ROUND(I189*H189,2)</f>
        <v>0</v>
      </c>
      <c r="BL189" s="19" t="s">
        <v>309</v>
      </c>
      <c r="BM189" s="226" t="s">
        <v>6103</v>
      </c>
    </row>
    <row r="190" s="2" customFormat="1" ht="16.5" customHeight="1">
      <c r="A190" s="40"/>
      <c r="B190" s="41"/>
      <c r="C190" s="215" t="s">
        <v>678</v>
      </c>
      <c r="D190" s="215" t="s">
        <v>215</v>
      </c>
      <c r="E190" s="216" t="s">
        <v>6104</v>
      </c>
      <c r="F190" s="217" t="s">
        <v>6105</v>
      </c>
      <c r="G190" s="218" t="s">
        <v>338</v>
      </c>
      <c r="H190" s="219">
        <v>475</v>
      </c>
      <c r="I190" s="220"/>
      <c r="J190" s="221">
        <f>ROUND(I190*H190,2)</f>
        <v>0</v>
      </c>
      <c r="K190" s="217" t="s">
        <v>4470</v>
      </c>
      <c r="L190" s="46"/>
      <c r="M190" s="222" t="s">
        <v>19</v>
      </c>
      <c r="N190" s="223" t="s">
        <v>45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309</v>
      </c>
      <c r="AT190" s="226" t="s">
        <v>215</v>
      </c>
      <c r="AU190" s="226" t="s">
        <v>83</v>
      </c>
      <c r="AY190" s="19" t="s">
        <v>213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81</v>
      </c>
      <c r="BK190" s="227">
        <f>ROUND(I190*H190,2)</f>
        <v>0</v>
      </c>
      <c r="BL190" s="19" t="s">
        <v>309</v>
      </c>
      <c r="BM190" s="226" t="s">
        <v>6106</v>
      </c>
    </row>
    <row r="191" s="2" customFormat="1" ht="16.5" customHeight="1">
      <c r="A191" s="40"/>
      <c r="B191" s="41"/>
      <c r="C191" s="215" t="s">
        <v>684</v>
      </c>
      <c r="D191" s="215" t="s">
        <v>215</v>
      </c>
      <c r="E191" s="216" t="s">
        <v>6107</v>
      </c>
      <c r="F191" s="217" t="s">
        <v>6108</v>
      </c>
      <c r="G191" s="218" t="s">
        <v>338</v>
      </c>
      <c r="H191" s="219">
        <v>25</v>
      </c>
      <c r="I191" s="220"/>
      <c r="J191" s="221">
        <f>ROUND(I191*H191,2)</f>
        <v>0</v>
      </c>
      <c r="K191" s="217" t="s">
        <v>4470</v>
      </c>
      <c r="L191" s="46"/>
      <c r="M191" s="222" t="s">
        <v>19</v>
      </c>
      <c r="N191" s="223" t="s">
        <v>45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309</v>
      </c>
      <c r="AT191" s="226" t="s">
        <v>215</v>
      </c>
      <c r="AU191" s="226" t="s">
        <v>83</v>
      </c>
      <c r="AY191" s="19" t="s">
        <v>213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81</v>
      </c>
      <c r="BK191" s="227">
        <f>ROUND(I191*H191,2)</f>
        <v>0</v>
      </c>
      <c r="BL191" s="19" t="s">
        <v>309</v>
      </c>
      <c r="BM191" s="226" t="s">
        <v>6109</v>
      </c>
    </row>
    <row r="192" s="2" customFormat="1" ht="16.5" customHeight="1">
      <c r="A192" s="40"/>
      <c r="B192" s="41"/>
      <c r="C192" s="215" t="s">
        <v>689</v>
      </c>
      <c r="D192" s="215" t="s">
        <v>215</v>
      </c>
      <c r="E192" s="216" t="s">
        <v>6110</v>
      </c>
      <c r="F192" s="217" t="s">
        <v>6111</v>
      </c>
      <c r="G192" s="218" t="s">
        <v>288</v>
      </c>
      <c r="H192" s="219">
        <v>0.63</v>
      </c>
      <c r="I192" s="220"/>
      <c r="J192" s="221">
        <f>ROUND(I192*H192,2)</f>
        <v>0</v>
      </c>
      <c r="K192" s="217" t="s">
        <v>4470</v>
      </c>
      <c r="L192" s="46"/>
      <c r="M192" s="222" t="s">
        <v>19</v>
      </c>
      <c r="N192" s="223" t="s">
        <v>45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309</v>
      </c>
      <c r="AT192" s="226" t="s">
        <v>215</v>
      </c>
      <c r="AU192" s="226" t="s">
        <v>83</v>
      </c>
      <c r="AY192" s="19" t="s">
        <v>213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81</v>
      </c>
      <c r="BK192" s="227">
        <f>ROUND(I192*H192,2)</f>
        <v>0</v>
      </c>
      <c r="BL192" s="19" t="s">
        <v>309</v>
      </c>
      <c r="BM192" s="226" t="s">
        <v>6112</v>
      </c>
    </row>
    <row r="193" s="2" customFormat="1" ht="16.5" customHeight="1">
      <c r="A193" s="40"/>
      <c r="B193" s="41"/>
      <c r="C193" s="215" t="s">
        <v>694</v>
      </c>
      <c r="D193" s="215" t="s">
        <v>215</v>
      </c>
      <c r="E193" s="216" t="s">
        <v>6113</v>
      </c>
      <c r="F193" s="217" t="s">
        <v>6114</v>
      </c>
      <c r="G193" s="218" t="s">
        <v>501</v>
      </c>
      <c r="H193" s="219">
        <v>1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45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309</v>
      </c>
      <c r="AT193" s="226" t="s">
        <v>215</v>
      </c>
      <c r="AU193" s="226" t="s">
        <v>83</v>
      </c>
      <c r="AY193" s="19" t="s">
        <v>213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81</v>
      </c>
      <c r="BK193" s="227">
        <f>ROUND(I193*H193,2)</f>
        <v>0</v>
      </c>
      <c r="BL193" s="19" t="s">
        <v>309</v>
      </c>
      <c r="BM193" s="226" t="s">
        <v>6115</v>
      </c>
    </row>
    <row r="194" s="2" customFormat="1" ht="16.5" customHeight="1">
      <c r="A194" s="40"/>
      <c r="B194" s="41"/>
      <c r="C194" s="215" t="s">
        <v>699</v>
      </c>
      <c r="D194" s="215" t="s">
        <v>215</v>
      </c>
      <c r="E194" s="216" t="s">
        <v>6116</v>
      </c>
      <c r="F194" s="217" t="s">
        <v>6117</v>
      </c>
      <c r="G194" s="218" t="s">
        <v>19</v>
      </c>
      <c r="H194" s="219">
        <v>2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45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309</v>
      </c>
      <c r="AT194" s="226" t="s">
        <v>215</v>
      </c>
      <c r="AU194" s="226" t="s">
        <v>83</v>
      </c>
      <c r="AY194" s="19" t="s">
        <v>213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81</v>
      </c>
      <c r="BK194" s="227">
        <f>ROUND(I194*H194,2)</f>
        <v>0</v>
      </c>
      <c r="BL194" s="19" t="s">
        <v>309</v>
      </c>
      <c r="BM194" s="226" t="s">
        <v>6118</v>
      </c>
    </row>
    <row r="195" s="2" customFormat="1" ht="16.5" customHeight="1">
      <c r="A195" s="40"/>
      <c r="B195" s="41"/>
      <c r="C195" s="215" t="s">
        <v>704</v>
      </c>
      <c r="D195" s="215" t="s">
        <v>215</v>
      </c>
      <c r="E195" s="216" t="s">
        <v>6119</v>
      </c>
      <c r="F195" s="217" t="s">
        <v>6120</v>
      </c>
      <c r="G195" s="218" t="s">
        <v>288</v>
      </c>
      <c r="H195" s="219">
        <v>0.52300000000000002</v>
      </c>
      <c r="I195" s="220"/>
      <c r="J195" s="221">
        <f>ROUND(I195*H195,2)</f>
        <v>0</v>
      </c>
      <c r="K195" s="217" t="s">
        <v>4470</v>
      </c>
      <c r="L195" s="46"/>
      <c r="M195" s="222" t="s">
        <v>19</v>
      </c>
      <c r="N195" s="223" t="s">
        <v>45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309</v>
      </c>
      <c r="AT195" s="226" t="s">
        <v>215</v>
      </c>
      <c r="AU195" s="226" t="s">
        <v>83</v>
      </c>
      <c r="AY195" s="19" t="s">
        <v>213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81</v>
      </c>
      <c r="BK195" s="227">
        <f>ROUND(I195*H195,2)</f>
        <v>0</v>
      </c>
      <c r="BL195" s="19" t="s">
        <v>309</v>
      </c>
      <c r="BM195" s="226" t="s">
        <v>6121</v>
      </c>
    </row>
    <row r="196" s="12" customFormat="1" ht="22.8" customHeight="1">
      <c r="A196" s="12"/>
      <c r="B196" s="199"/>
      <c r="C196" s="200"/>
      <c r="D196" s="201" t="s">
        <v>73</v>
      </c>
      <c r="E196" s="213" t="s">
        <v>4610</v>
      </c>
      <c r="F196" s="213" t="s">
        <v>4611</v>
      </c>
      <c r="G196" s="200"/>
      <c r="H196" s="200"/>
      <c r="I196" s="203"/>
      <c r="J196" s="214">
        <f>BK196</f>
        <v>0</v>
      </c>
      <c r="K196" s="200"/>
      <c r="L196" s="205"/>
      <c r="M196" s="206"/>
      <c r="N196" s="207"/>
      <c r="O196" s="207"/>
      <c r="P196" s="208">
        <f>SUM(P197:P227)</f>
        <v>0</v>
      </c>
      <c r="Q196" s="207"/>
      <c r="R196" s="208">
        <f>SUM(R197:R227)</f>
        <v>0</v>
      </c>
      <c r="S196" s="207"/>
      <c r="T196" s="209">
        <f>SUM(T197:T227)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0" t="s">
        <v>83</v>
      </c>
      <c r="AT196" s="211" t="s">
        <v>73</v>
      </c>
      <c r="AU196" s="211" t="s">
        <v>81</v>
      </c>
      <c r="AY196" s="210" t="s">
        <v>213</v>
      </c>
      <c r="BK196" s="212">
        <f>SUM(BK197:BK227)</f>
        <v>0</v>
      </c>
    </row>
    <row r="197" s="2" customFormat="1" ht="16.5" customHeight="1">
      <c r="A197" s="40"/>
      <c r="B197" s="41"/>
      <c r="C197" s="215" t="s">
        <v>709</v>
      </c>
      <c r="D197" s="215" t="s">
        <v>215</v>
      </c>
      <c r="E197" s="216" t="s">
        <v>6122</v>
      </c>
      <c r="F197" s="217" t="s">
        <v>6123</v>
      </c>
      <c r="G197" s="218" t="s">
        <v>338</v>
      </c>
      <c r="H197" s="219">
        <v>55</v>
      </c>
      <c r="I197" s="220"/>
      <c r="J197" s="221">
        <f>ROUND(I197*H197,2)</f>
        <v>0</v>
      </c>
      <c r="K197" s="217" t="s">
        <v>4470</v>
      </c>
      <c r="L197" s="46"/>
      <c r="M197" s="222" t="s">
        <v>19</v>
      </c>
      <c r="N197" s="223" t="s">
        <v>45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309</v>
      </c>
      <c r="AT197" s="226" t="s">
        <v>215</v>
      </c>
      <c r="AU197" s="226" t="s">
        <v>83</v>
      </c>
      <c r="AY197" s="19" t="s">
        <v>213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81</v>
      </c>
      <c r="BK197" s="227">
        <f>ROUND(I197*H197,2)</f>
        <v>0</v>
      </c>
      <c r="BL197" s="19" t="s">
        <v>309</v>
      </c>
      <c r="BM197" s="226" t="s">
        <v>6124</v>
      </c>
    </row>
    <row r="198" s="2" customFormat="1" ht="16.5" customHeight="1">
      <c r="A198" s="40"/>
      <c r="B198" s="41"/>
      <c r="C198" s="215" t="s">
        <v>714</v>
      </c>
      <c r="D198" s="215" t="s">
        <v>215</v>
      </c>
      <c r="E198" s="216" t="s">
        <v>6125</v>
      </c>
      <c r="F198" s="217" t="s">
        <v>6126</v>
      </c>
      <c r="G198" s="218" t="s">
        <v>338</v>
      </c>
      <c r="H198" s="219">
        <v>40</v>
      </c>
      <c r="I198" s="220"/>
      <c r="J198" s="221">
        <f>ROUND(I198*H198,2)</f>
        <v>0</v>
      </c>
      <c r="K198" s="217" t="s">
        <v>4470</v>
      </c>
      <c r="L198" s="46"/>
      <c r="M198" s="222" t="s">
        <v>19</v>
      </c>
      <c r="N198" s="223" t="s">
        <v>45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309</v>
      </c>
      <c r="AT198" s="226" t="s">
        <v>215</v>
      </c>
      <c r="AU198" s="226" t="s">
        <v>83</v>
      </c>
      <c r="AY198" s="19" t="s">
        <v>213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81</v>
      </c>
      <c r="BK198" s="227">
        <f>ROUND(I198*H198,2)</f>
        <v>0</v>
      </c>
      <c r="BL198" s="19" t="s">
        <v>309</v>
      </c>
      <c r="BM198" s="226" t="s">
        <v>6127</v>
      </c>
    </row>
    <row r="199" s="2" customFormat="1" ht="16.5" customHeight="1">
      <c r="A199" s="40"/>
      <c r="B199" s="41"/>
      <c r="C199" s="215" t="s">
        <v>719</v>
      </c>
      <c r="D199" s="215" t="s">
        <v>215</v>
      </c>
      <c r="E199" s="216" t="s">
        <v>6128</v>
      </c>
      <c r="F199" s="217" t="s">
        <v>6129</v>
      </c>
      <c r="G199" s="218" t="s">
        <v>338</v>
      </c>
      <c r="H199" s="219">
        <v>237</v>
      </c>
      <c r="I199" s="220"/>
      <c r="J199" s="221">
        <f>ROUND(I199*H199,2)</f>
        <v>0</v>
      </c>
      <c r="K199" s="217" t="s">
        <v>4470</v>
      </c>
      <c r="L199" s="46"/>
      <c r="M199" s="222" t="s">
        <v>19</v>
      </c>
      <c r="N199" s="223" t="s">
        <v>45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309</v>
      </c>
      <c r="AT199" s="226" t="s">
        <v>215</v>
      </c>
      <c r="AU199" s="226" t="s">
        <v>83</v>
      </c>
      <c r="AY199" s="19" t="s">
        <v>213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81</v>
      </c>
      <c r="BK199" s="227">
        <f>ROUND(I199*H199,2)</f>
        <v>0</v>
      </c>
      <c r="BL199" s="19" t="s">
        <v>309</v>
      </c>
      <c r="BM199" s="226" t="s">
        <v>6130</v>
      </c>
    </row>
    <row r="200" s="2" customFormat="1" ht="16.5" customHeight="1">
      <c r="A200" s="40"/>
      <c r="B200" s="41"/>
      <c r="C200" s="215" t="s">
        <v>724</v>
      </c>
      <c r="D200" s="215" t="s">
        <v>215</v>
      </c>
      <c r="E200" s="216" t="s">
        <v>6131</v>
      </c>
      <c r="F200" s="217" t="s">
        <v>6132</v>
      </c>
      <c r="G200" s="218" t="s">
        <v>501</v>
      </c>
      <c r="H200" s="219">
        <v>52</v>
      </c>
      <c r="I200" s="220"/>
      <c r="J200" s="221">
        <f>ROUND(I200*H200,2)</f>
        <v>0</v>
      </c>
      <c r="K200" s="217" t="s">
        <v>4470</v>
      </c>
      <c r="L200" s="46"/>
      <c r="M200" s="222" t="s">
        <v>19</v>
      </c>
      <c r="N200" s="223" t="s">
        <v>45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309</v>
      </c>
      <c r="AT200" s="226" t="s">
        <v>215</v>
      </c>
      <c r="AU200" s="226" t="s">
        <v>83</v>
      </c>
      <c r="AY200" s="19" t="s">
        <v>213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81</v>
      </c>
      <c r="BK200" s="227">
        <f>ROUND(I200*H200,2)</f>
        <v>0</v>
      </c>
      <c r="BL200" s="19" t="s">
        <v>309</v>
      </c>
      <c r="BM200" s="226" t="s">
        <v>6133</v>
      </c>
    </row>
    <row r="201" s="2" customFormat="1" ht="16.5" customHeight="1">
      <c r="A201" s="40"/>
      <c r="B201" s="41"/>
      <c r="C201" s="215" t="s">
        <v>729</v>
      </c>
      <c r="D201" s="215" t="s">
        <v>215</v>
      </c>
      <c r="E201" s="216" t="s">
        <v>6134</v>
      </c>
      <c r="F201" s="217" t="s">
        <v>6135</v>
      </c>
      <c r="G201" s="218" t="s">
        <v>338</v>
      </c>
      <c r="H201" s="219">
        <v>105</v>
      </c>
      <c r="I201" s="220"/>
      <c r="J201" s="221">
        <f>ROUND(I201*H201,2)</f>
        <v>0</v>
      </c>
      <c r="K201" s="217" t="s">
        <v>4470</v>
      </c>
      <c r="L201" s="46"/>
      <c r="M201" s="222" t="s">
        <v>19</v>
      </c>
      <c r="N201" s="223" t="s">
        <v>45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309</v>
      </c>
      <c r="AT201" s="226" t="s">
        <v>215</v>
      </c>
      <c r="AU201" s="226" t="s">
        <v>83</v>
      </c>
      <c r="AY201" s="19" t="s">
        <v>213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81</v>
      </c>
      <c r="BK201" s="227">
        <f>ROUND(I201*H201,2)</f>
        <v>0</v>
      </c>
      <c r="BL201" s="19" t="s">
        <v>309</v>
      </c>
      <c r="BM201" s="226" t="s">
        <v>6136</v>
      </c>
    </row>
    <row r="202" s="2" customFormat="1" ht="16.5" customHeight="1">
      <c r="A202" s="40"/>
      <c r="B202" s="41"/>
      <c r="C202" s="215" t="s">
        <v>734</v>
      </c>
      <c r="D202" s="215" t="s">
        <v>215</v>
      </c>
      <c r="E202" s="216" t="s">
        <v>6137</v>
      </c>
      <c r="F202" s="217" t="s">
        <v>6138</v>
      </c>
      <c r="G202" s="218" t="s">
        <v>338</v>
      </c>
      <c r="H202" s="219">
        <v>75</v>
      </c>
      <c r="I202" s="220"/>
      <c r="J202" s="221">
        <f>ROUND(I202*H202,2)</f>
        <v>0</v>
      </c>
      <c r="K202" s="217" t="s">
        <v>4470</v>
      </c>
      <c r="L202" s="46"/>
      <c r="M202" s="222" t="s">
        <v>19</v>
      </c>
      <c r="N202" s="223" t="s">
        <v>45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309</v>
      </c>
      <c r="AT202" s="226" t="s">
        <v>215</v>
      </c>
      <c r="AU202" s="226" t="s">
        <v>83</v>
      </c>
      <c r="AY202" s="19" t="s">
        <v>213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81</v>
      </c>
      <c r="BK202" s="227">
        <f>ROUND(I202*H202,2)</f>
        <v>0</v>
      </c>
      <c r="BL202" s="19" t="s">
        <v>309</v>
      </c>
      <c r="BM202" s="226" t="s">
        <v>6139</v>
      </c>
    </row>
    <row r="203" s="2" customFormat="1" ht="16.5" customHeight="1">
      <c r="A203" s="40"/>
      <c r="B203" s="41"/>
      <c r="C203" s="215" t="s">
        <v>739</v>
      </c>
      <c r="D203" s="215" t="s">
        <v>215</v>
      </c>
      <c r="E203" s="216" t="s">
        <v>6140</v>
      </c>
      <c r="F203" s="217" t="s">
        <v>6141</v>
      </c>
      <c r="G203" s="218" t="s">
        <v>338</v>
      </c>
      <c r="H203" s="219">
        <v>48</v>
      </c>
      <c r="I203" s="220"/>
      <c r="J203" s="221">
        <f>ROUND(I203*H203,2)</f>
        <v>0</v>
      </c>
      <c r="K203" s="217" t="s">
        <v>4470</v>
      </c>
      <c r="L203" s="46"/>
      <c r="M203" s="222" t="s">
        <v>19</v>
      </c>
      <c r="N203" s="223" t="s">
        <v>45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309</v>
      </c>
      <c r="AT203" s="226" t="s">
        <v>215</v>
      </c>
      <c r="AU203" s="226" t="s">
        <v>83</v>
      </c>
      <c r="AY203" s="19" t="s">
        <v>213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81</v>
      </c>
      <c r="BK203" s="227">
        <f>ROUND(I203*H203,2)</f>
        <v>0</v>
      </c>
      <c r="BL203" s="19" t="s">
        <v>309</v>
      </c>
      <c r="BM203" s="226" t="s">
        <v>6142</v>
      </c>
    </row>
    <row r="204" s="2" customFormat="1" ht="16.5" customHeight="1">
      <c r="A204" s="40"/>
      <c r="B204" s="41"/>
      <c r="C204" s="215" t="s">
        <v>744</v>
      </c>
      <c r="D204" s="215" t="s">
        <v>215</v>
      </c>
      <c r="E204" s="216" t="s">
        <v>6143</v>
      </c>
      <c r="F204" s="217" t="s">
        <v>6144</v>
      </c>
      <c r="G204" s="218" t="s">
        <v>338</v>
      </c>
      <c r="H204" s="219">
        <v>5</v>
      </c>
      <c r="I204" s="220"/>
      <c r="J204" s="221">
        <f>ROUND(I204*H204,2)</f>
        <v>0</v>
      </c>
      <c r="K204" s="217" t="s">
        <v>4470</v>
      </c>
      <c r="L204" s="46"/>
      <c r="M204" s="222" t="s">
        <v>19</v>
      </c>
      <c r="N204" s="223" t="s">
        <v>45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309</v>
      </c>
      <c r="AT204" s="226" t="s">
        <v>215</v>
      </c>
      <c r="AU204" s="226" t="s">
        <v>83</v>
      </c>
      <c r="AY204" s="19" t="s">
        <v>213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81</v>
      </c>
      <c r="BK204" s="227">
        <f>ROUND(I204*H204,2)</f>
        <v>0</v>
      </c>
      <c r="BL204" s="19" t="s">
        <v>309</v>
      </c>
      <c r="BM204" s="226" t="s">
        <v>6145</v>
      </c>
    </row>
    <row r="205" s="2" customFormat="1" ht="16.5" customHeight="1">
      <c r="A205" s="40"/>
      <c r="B205" s="41"/>
      <c r="C205" s="215" t="s">
        <v>751</v>
      </c>
      <c r="D205" s="215" t="s">
        <v>215</v>
      </c>
      <c r="E205" s="216" t="s">
        <v>6146</v>
      </c>
      <c r="F205" s="217" t="s">
        <v>6147</v>
      </c>
      <c r="G205" s="218" t="s">
        <v>338</v>
      </c>
      <c r="H205" s="219">
        <v>10</v>
      </c>
      <c r="I205" s="220"/>
      <c r="J205" s="221">
        <f>ROUND(I205*H205,2)</f>
        <v>0</v>
      </c>
      <c r="K205" s="217" t="s">
        <v>4470</v>
      </c>
      <c r="L205" s="46"/>
      <c r="M205" s="222" t="s">
        <v>19</v>
      </c>
      <c r="N205" s="223" t="s">
        <v>45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309</v>
      </c>
      <c r="AT205" s="226" t="s">
        <v>215</v>
      </c>
      <c r="AU205" s="226" t="s">
        <v>83</v>
      </c>
      <c r="AY205" s="19" t="s">
        <v>213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81</v>
      </c>
      <c r="BK205" s="227">
        <f>ROUND(I205*H205,2)</f>
        <v>0</v>
      </c>
      <c r="BL205" s="19" t="s">
        <v>309</v>
      </c>
      <c r="BM205" s="226" t="s">
        <v>6148</v>
      </c>
    </row>
    <row r="206" s="2" customFormat="1" ht="21.75" customHeight="1">
      <c r="A206" s="40"/>
      <c r="B206" s="41"/>
      <c r="C206" s="215" t="s">
        <v>755</v>
      </c>
      <c r="D206" s="215" t="s">
        <v>215</v>
      </c>
      <c r="E206" s="216" t="s">
        <v>6149</v>
      </c>
      <c r="F206" s="217" t="s">
        <v>6150</v>
      </c>
      <c r="G206" s="218" t="s">
        <v>338</v>
      </c>
      <c r="H206" s="219">
        <v>105</v>
      </c>
      <c r="I206" s="220"/>
      <c r="J206" s="221">
        <f>ROUND(I206*H206,2)</f>
        <v>0</v>
      </c>
      <c r="K206" s="217" t="s">
        <v>4470</v>
      </c>
      <c r="L206" s="46"/>
      <c r="M206" s="222" t="s">
        <v>19</v>
      </c>
      <c r="N206" s="223" t="s">
        <v>45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309</v>
      </c>
      <c r="AT206" s="226" t="s">
        <v>215</v>
      </c>
      <c r="AU206" s="226" t="s">
        <v>83</v>
      </c>
      <c r="AY206" s="19" t="s">
        <v>213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81</v>
      </c>
      <c r="BK206" s="227">
        <f>ROUND(I206*H206,2)</f>
        <v>0</v>
      </c>
      <c r="BL206" s="19" t="s">
        <v>309</v>
      </c>
      <c r="BM206" s="226" t="s">
        <v>6151</v>
      </c>
    </row>
    <row r="207" s="2" customFormat="1" ht="21.75" customHeight="1">
      <c r="A207" s="40"/>
      <c r="B207" s="41"/>
      <c r="C207" s="215" t="s">
        <v>762</v>
      </c>
      <c r="D207" s="215" t="s">
        <v>215</v>
      </c>
      <c r="E207" s="216" t="s">
        <v>6152</v>
      </c>
      <c r="F207" s="217" t="s">
        <v>6153</v>
      </c>
      <c r="G207" s="218" t="s">
        <v>338</v>
      </c>
      <c r="H207" s="219">
        <v>183</v>
      </c>
      <c r="I207" s="220"/>
      <c r="J207" s="221">
        <f>ROUND(I207*H207,2)</f>
        <v>0</v>
      </c>
      <c r="K207" s="217" t="s">
        <v>4470</v>
      </c>
      <c r="L207" s="46"/>
      <c r="M207" s="222" t="s">
        <v>19</v>
      </c>
      <c r="N207" s="223" t="s">
        <v>45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309</v>
      </c>
      <c r="AT207" s="226" t="s">
        <v>215</v>
      </c>
      <c r="AU207" s="226" t="s">
        <v>83</v>
      </c>
      <c r="AY207" s="19" t="s">
        <v>213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81</v>
      </c>
      <c r="BK207" s="227">
        <f>ROUND(I207*H207,2)</f>
        <v>0</v>
      </c>
      <c r="BL207" s="19" t="s">
        <v>309</v>
      </c>
      <c r="BM207" s="226" t="s">
        <v>6154</v>
      </c>
    </row>
    <row r="208" s="2" customFormat="1" ht="21.75" customHeight="1">
      <c r="A208" s="40"/>
      <c r="B208" s="41"/>
      <c r="C208" s="215" t="s">
        <v>766</v>
      </c>
      <c r="D208" s="215" t="s">
        <v>215</v>
      </c>
      <c r="E208" s="216" t="s">
        <v>6155</v>
      </c>
      <c r="F208" s="217" t="s">
        <v>6156</v>
      </c>
      <c r="G208" s="218" t="s">
        <v>338</v>
      </c>
      <c r="H208" s="219">
        <v>50</v>
      </c>
      <c r="I208" s="220"/>
      <c r="J208" s="221">
        <f>ROUND(I208*H208,2)</f>
        <v>0</v>
      </c>
      <c r="K208" s="217" t="s">
        <v>4470</v>
      </c>
      <c r="L208" s="46"/>
      <c r="M208" s="222" t="s">
        <v>19</v>
      </c>
      <c r="N208" s="223" t="s">
        <v>45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309</v>
      </c>
      <c r="AT208" s="226" t="s">
        <v>215</v>
      </c>
      <c r="AU208" s="226" t="s">
        <v>83</v>
      </c>
      <c r="AY208" s="19" t="s">
        <v>213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81</v>
      </c>
      <c r="BK208" s="227">
        <f>ROUND(I208*H208,2)</f>
        <v>0</v>
      </c>
      <c r="BL208" s="19" t="s">
        <v>309</v>
      </c>
      <c r="BM208" s="226" t="s">
        <v>6157</v>
      </c>
    </row>
    <row r="209" s="2" customFormat="1" ht="16.5" customHeight="1">
      <c r="A209" s="40"/>
      <c r="B209" s="41"/>
      <c r="C209" s="215" t="s">
        <v>771</v>
      </c>
      <c r="D209" s="215" t="s">
        <v>215</v>
      </c>
      <c r="E209" s="216" t="s">
        <v>6158</v>
      </c>
      <c r="F209" s="217" t="s">
        <v>6159</v>
      </c>
      <c r="G209" s="218" t="s">
        <v>338</v>
      </c>
      <c r="H209" s="219">
        <v>237</v>
      </c>
      <c r="I209" s="220"/>
      <c r="J209" s="221">
        <f>ROUND(I209*H209,2)</f>
        <v>0</v>
      </c>
      <c r="K209" s="217" t="s">
        <v>4470</v>
      </c>
      <c r="L209" s="46"/>
      <c r="M209" s="222" t="s">
        <v>19</v>
      </c>
      <c r="N209" s="223" t="s">
        <v>45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309</v>
      </c>
      <c r="AT209" s="226" t="s">
        <v>215</v>
      </c>
      <c r="AU209" s="226" t="s">
        <v>83</v>
      </c>
      <c r="AY209" s="19" t="s">
        <v>213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81</v>
      </c>
      <c r="BK209" s="227">
        <f>ROUND(I209*H209,2)</f>
        <v>0</v>
      </c>
      <c r="BL209" s="19" t="s">
        <v>309</v>
      </c>
      <c r="BM209" s="226" t="s">
        <v>6160</v>
      </c>
    </row>
    <row r="210" s="2" customFormat="1" ht="16.5" customHeight="1">
      <c r="A210" s="40"/>
      <c r="B210" s="41"/>
      <c r="C210" s="215" t="s">
        <v>779</v>
      </c>
      <c r="D210" s="215" t="s">
        <v>215</v>
      </c>
      <c r="E210" s="216" t="s">
        <v>6161</v>
      </c>
      <c r="F210" s="217" t="s">
        <v>6162</v>
      </c>
      <c r="G210" s="218" t="s">
        <v>501</v>
      </c>
      <c r="H210" s="219">
        <v>71</v>
      </c>
      <c r="I210" s="220"/>
      <c r="J210" s="221">
        <f>ROUND(I210*H210,2)</f>
        <v>0</v>
      </c>
      <c r="K210" s="217" t="s">
        <v>4470</v>
      </c>
      <c r="L210" s="46"/>
      <c r="M210" s="222" t="s">
        <v>19</v>
      </c>
      <c r="N210" s="223" t="s">
        <v>45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309</v>
      </c>
      <c r="AT210" s="226" t="s">
        <v>215</v>
      </c>
      <c r="AU210" s="226" t="s">
        <v>83</v>
      </c>
      <c r="AY210" s="19" t="s">
        <v>213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81</v>
      </c>
      <c r="BK210" s="227">
        <f>ROUND(I210*H210,2)</f>
        <v>0</v>
      </c>
      <c r="BL210" s="19" t="s">
        <v>309</v>
      </c>
      <c r="BM210" s="226" t="s">
        <v>6163</v>
      </c>
    </row>
    <row r="211" s="2" customFormat="1" ht="16.5" customHeight="1">
      <c r="A211" s="40"/>
      <c r="B211" s="41"/>
      <c r="C211" s="215" t="s">
        <v>785</v>
      </c>
      <c r="D211" s="215" t="s">
        <v>215</v>
      </c>
      <c r="E211" s="216" t="s">
        <v>6164</v>
      </c>
      <c r="F211" s="217" t="s">
        <v>6165</v>
      </c>
      <c r="G211" s="218" t="s">
        <v>501</v>
      </c>
      <c r="H211" s="219">
        <v>15</v>
      </c>
      <c r="I211" s="220"/>
      <c r="J211" s="221">
        <f>ROUND(I211*H211,2)</f>
        <v>0</v>
      </c>
      <c r="K211" s="217" t="s">
        <v>4470</v>
      </c>
      <c r="L211" s="46"/>
      <c r="M211" s="222" t="s">
        <v>19</v>
      </c>
      <c r="N211" s="223" t="s">
        <v>45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309</v>
      </c>
      <c r="AT211" s="226" t="s">
        <v>215</v>
      </c>
      <c r="AU211" s="226" t="s">
        <v>83</v>
      </c>
      <c r="AY211" s="19" t="s">
        <v>213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81</v>
      </c>
      <c r="BK211" s="227">
        <f>ROUND(I211*H211,2)</f>
        <v>0</v>
      </c>
      <c r="BL211" s="19" t="s">
        <v>309</v>
      </c>
      <c r="BM211" s="226" t="s">
        <v>6166</v>
      </c>
    </row>
    <row r="212" s="2" customFormat="1" ht="16.5" customHeight="1">
      <c r="A212" s="40"/>
      <c r="B212" s="41"/>
      <c r="C212" s="215" t="s">
        <v>790</v>
      </c>
      <c r="D212" s="215" t="s">
        <v>215</v>
      </c>
      <c r="E212" s="216" t="s">
        <v>6167</v>
      </c>
      <c r="F212" s="217" t="s">
        <v>6168</v>
      </c>
      <c r="G212" s="218" t="s">
        <v>501</v>
      </c>
      <c r="H212" s="219">
        <v>4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45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309</v>
      </c>
      <c r="AT212" s="226" t="s">
        <v>215</v>
      </c>
      <c r="AU212" s="226" t="s">
        <v>83</v>
      </c>
      <c r="AY212" s="19" t="s">
        <v>213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81</v>
      </c>
      <c r="BK212" s="227">
        <f>ROUND(I212*H212,2)</f>
        <v>0</v>
      </c>
      <c r="BL212" s="19" t="s">
        <v>309</v>
      </c>
      <c r="BM212" s="226" t="s">
        <v>6169</v>
      </c>
    </row>
    <row r="213" s="2" customFormat="1" ht="16.5" customHeight="1">
      <c r="A213" s="40"/>
      <c r="B213" s="41"/>
      <c r="C213" s="215" t="s">
        <v>794</v>
      </c>
      <c r="D213" s="215" t="s">
        <v>215</v>
      </c>
      <c r="E213" s="216" t="s">
        <v>6170</v>
      </c>
      <c r="F213" s="217" t="s">
        <v>6171</v>
      </c>
      <c r="G213" s="218" t="s">
        <v>501</v>
      </c>
      <c r="H213" s="219">
        <v>1</v>
      </c>
      <c r="I213" s="220"/>
      <c r="J213" s="221">
        <f>ROUND(I213*H213,2)</f>
        <v>0</v>
      </c>
      <c r="K213" s="217" t="s">
        <v>4470</v>
      </c>
      <c r="L213" s="46"/>
      <c r="M213" s="222" t="s">
        <v>19</v>
      </c>
      <c r="N213" s="223" t="s">
        <v>45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309</v>
      </c>
      <c r="AT213" s="226" t="s">
        <v>215</v>
      </c>
      <c r="AU213" s="226" t="s">
        <v>83</v>
      </c>
      <c r="AY213" s="19" t="s">
        <v>213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81</v>
      </c>
      <c r="BK213" s="227">
        <f>ROUND(I213*H213,2)</f>
        <v>0</v>
      </c>
      <c r="BL213" s="19" t="s">
        <v>309</v>
      </c>
      <c r="BM213" s="226" t="s">
        <v>6172</v>
      </c>
    </row>
    <row r="214" s="2" customFormat="1" ht="16.5" customHeight="1">
      <c r="A214" s="40"/>
      <c r="B214" s="41"/>
      <c r="C214" s="215" t="s">
        <v>798</v>
      </c>
      <c r="D214" s="215" t="s">
        <v>215</v>
      </c>
      <c r="E214" s="216" t="s">
        <v>6173</v>
      </c>
      <c r="F214" s="217" t="s">
        <v>6174</v>
      </c>
      <c r="G214" s="218" t="s">
        <v>501</v>
      </c>
      <c r="H214" s="219">
        <v>2</v>
      </c>
      <c r="I214" s="220"/>
      <c r="J214" s="221">
        <f>ROUND(I214*H214,2)</f>
        <v>0</v>
      </c>
      <c r="K214" s="217" t="s">
        <v>4470</v>
      </c>
      <c r="L214" s="46"/>
      <c r="M214" s="222" t="s">
        <v>19</v>
      </c>
      <c r="N214" s="223" t="s">
        <v>45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309</v>
      </c>
      <c r="AT214" s="226" t="s">
        <v>215</v>
      </c>
      <c r="AU214" s="226" t="s">
        <v>83</v>
      </c>
      <c r="AY214" s="19" t="s">
        <v>213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81</v>
      </c>
      <c r="BK214" s="227">
        <f>ROUND(I214*H214,2)</f>
        <v>0</v>
      </c>
      <c r="BL214" s="19" t="s">
        <v>309</v>
      </c>
      <c r="BM214" s="226" t="s">
        <v>6175</v>
      </c>
    </row>
    <row r="215" s="2" customFormat="1" ht="16.5" customHeight="1">
      <c r="A215" s="40"/>
      <c r="B215" s="41"/>
      <c r="C215" s="215" t="s">
        <v>802</v>
      </c>
      <c r="D215" s="215" t="s">
        <v>215</v>
      </c>
      <c r="E215" s="216" t="s">
        <v>6176</v>
      </c>
      <c r="F215" s="217" t="s">
        <v>6177</v>
      </c>
      <c r="G215" s="218" t="s">
        <v>501</v>
      </c>
      <c r="H215" s="219">
        <v>1</v>
      </c>
      <c r="I215" s="220"/>
      <c r="J215" s="221">
        <f>ROUND(I215*H215,2)</f>
        <v>0</v>
      </c>
      <c r="K215" s="217" t="s">
        <v>4470</v>
      </c>
      <c r="L215" s="46"/>
      <c r="M215" s="222" t="s">
        <v>19</v>
      </c>
      <c r="N215" s="223" t="s">
        <v>45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309</v>
      </c>
      <c r="AT215" s="226" t="s">
        <v>215</v>
      </c>
      <c r="AU215" s="226" t="s">
        <v>83</v>
      </c>
      <c r="AY215" s="19" t="s">
        <v>213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81</v>
      </c>
      <c r="BK215" s="227">
        <f>ROUND(I215*H215,2)</f>
        <v>0</v>
      </c>
      <c r="BL215" s="19" t="s">
        <v>309</v>
      </c>
      <c r="BM215" s="226" t="s">
        <v>6178</v>
      </c>
    </row>
    <row r="216" s="2" customFormat="1" ht="16.5" customHeight="1">
      <c r="A216" s="40"/>
      <c r="B216" s="41"/>
      <c r="C216" s="215" t="s">
        <v>807</v>
      </c>
      <c r="D216" s="215" t="s">
        <v>215</v>
      </c>
      <c r="E216" s="216" t="s">
        <v>6179</v>
      </c>
      <c r="F216" s="217" t="s">
        <v>6180</v>
      </c>
      <c r="G216" s="218" t="s">
        <v>501</v>
      </c>
      <c r="H216" s="219">
        <v>2</v>
      </c>
      <c r="I216" s="220"/>
      <c r="J216" s="221">
        <f>ROUND(I216*H216,2)</f>
        <v>0</v>
      </c>
      <c r="K216" s="217" t="s">
        <v>4470</v>
      </c>
      <c r="L216" s="46"/>
      <c r="M216" s="222" t="s">
        <v>19</v>
      </c>
      <c r="N216" s="223" t="s">
        <v>45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309</v>
      </c>
      <c r="AT216" s="226" t="s">
        <v>215</v>
      </c>
      <c r="AU216" s="226" t="s">
        <v>83</v>
      </c>
      <c r="AY216" s="19" t="s">
        <v>213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81</v>
      </c>
      <c r="BK216" s="227">
        <f>ROUND(I216*H216,2)</f>
        <v>0</v>
      </c>
      <c r="BL216" s="19" t="s">
        <v>309</v>
      </c>
      <c r="BM216" s="226" t="s">
        <v>6181</v>
      </c>
    </row>
    <row r="217" s="2" customFormat="1" ht="16.5" customHeight="1">
      <c r="A217" s="40"/>
      <c r="B217" s="41"/>
      <c r="C217" s="215" t="s">
        <v>812</v>
      </c>
      <c r="D217" s="215" t="s">
        <v>215</v>
      </c>
      <c r="E217" s="216" t="s">
        <v>6182</v>
      </c>
      <c r="F217" s="217" t="s">
        <v>6183</v>
      </c>
      <c r="G217" s="218" t="s">
        <v>501</v>
      </c>
      <c r="H217" s="219">
        <v>5</v>
      </c>
      <c r="I217" s="220"/>
      <c r="J217" s="221">
        <f>ROUND(I217*H217,2)</f>
        <v>0</v>
      </c>
      <c r="K217" s="217" t="s">
        <v>4470</v>
      </c>
      <c r="L217" s="46"/>
      <c r="M217" s="222" t="s">
        <v>19</v>
      </c>
      <c r="N217" s="223" t="s">
        <v>45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309</v>
      </c>
      <c r="AT217" s="226" t="s">
        <v>215</v>
      </c>
      <c r="AU217" s="226" t="s">
        <v>83</v>
      </c>
      <c r="AY217" s="19" t="s">
        <v>213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81</v>
      </c>
      <c r="BK217" s="227">
        <f>ROUND(I217*H217,2)</f>
        <v>0</v>
      </c>
      <c r="BL217" s="19" t="s">
        <v>309</v>
      </c>
      <c r="BM217" s="226" t="s">
        <v>6184</v>
      </c>
    </row>
    <row r="218" s="2" customFormat="1" ht="16.5" customHeight="1">
      <c r="A218" s="40"/>
      <c r="B218" s="41"/>
      <c r="C218" s="215" t="s">
        <v>817</v>
      </c>
      <c r="D218" s="215" t="s">
        <v>215</v>
      </c>
      <c r="E218" s="216" t="s">
        <v>6185</v>
      </c>
      <c r="F218" s="217" t="s">
        <v>6186</v>
      </c>
      <c r="G218" s="218" t="s">
        <v>501</v>
      </c>
      <c r="H218" s="219">
        <v>2</v>
      </c>
      <c r="I218" s="220"/>
      <c r="J218" s="221">
        <f>ROUND(I218*H218,2)</f>
        <v>0</v>
      </c>
      <c r="K218" s="217" t="s">
        <v>4470</v>
      </c>
      <c r="L218" s="46"/>
      <c r="M218" s="222" t="s">
        <v>19</v>
      </c>
      <c r="N218" s="223" t="s">
        <v>45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309</v>
      </c>
      <c r="AT218" s="226" t="s">
        <v>215</v>
      </c>
      <c r="AU218" s="226" t="s">
        <v>83</v>
      </c>
      <c r="AY218" s="19" t="s">
        <v>213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81</v>
      </c>
      <c r="BK218" s="227">
        <f>ROUND(I218*H218,2)</f>
        <v>0</v>
      </c>
      <c r="BL218" s="19" t="s">
        <v>309</v>
      </c>
      <c r="BM218" s="226" t="s">
        <v>6187</v>
      </c>
    </row>
    <row r="219" s="2" customFormat="1" ht="16.5" customHeight="1">
      <c r="A219" s="40"/>
      <c r="B219" s="41"/>
      <c r="C219" s="215" t="s">
        <v>825</v>
      </c>
      <c r="D219" s="215" t="s">
        <v>215</v>
      </c>
      <c r="E219" s="216" t="s">
        <v>6188</v>
      </c>
      <c r="F219" s="217" t="s">
        <v>6189</v>
      </c>
      <c r="G219" s="218" t="s">
        <v>501</v>
      </c>
      <c r="H219" s="219">
        <v>22</v>
      </c>
      <c r="I219" s="220"/>
      <c r="J219" s="221">
        <f>ROUND(I219*H219,2)</f>
        <v>0</v>
      </c>
      <c r="K219" s="217" t="s">
        <v>4470</v>
      </c>
      <c r="L219" s="46"/>
      <c r="M219" s="222" t="s">
        <v>19</v>
      </c>
      <c r="N219" s="223" t="s">
        <v>45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309</v>
      </c>
      <c r="AT219" s="226" t="s">
        <v>215</v>
      </c>
      <c r="AU219" s="226" t="s">
        <v>83</v>
      </c>
      <c r="AY219" s="19" t="s">
        <v>213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81</v>
      </c>
      <c r="BK219" s="227">
        <f>ROUND(I219*H219,2)</f>
        <v>0</v>
      </c>
      <c r="BL219" s="19" t="s">
        <v>309</v>
      </c>
      <c r="BM219" s="226" t="s">
        <v>6190</v>
      </c>
    </row>
    <row r="220" s="2" customFormat="1" ht="16.5" customHeight="1">
      <c r="A220" s="40"/>
      <c r="B220" s="41"/>
      <c r="C220" s="215" t="s">
        <v>831</v>
      </c>
      <c r="D220" s="215" t="s">
        <v>215</v>
      </c>
      <c r="E220" s="216" t="s">
        <v>6191</v>
      </c>
      <c r="F220" s="217" t="s">
        <v>6192</v>
      </c>
      <c r="G220" s="218" t="s">
        <v>501</v>
      </c>
      <c r="H220" s="219">
        <v>1</v>
      </c>
      <c r="I220" s="220"/>
      <c r="J220" s="221">
        <f>ROUND(I220*H220,2)</f>
        <v>0</v>
      </c>
      <c r="K220" s="217" t="s">
        <v>4470</v>
      </c>
      <c r="L220" s="46"/>
      <c r="M220" s="222" t="s">
        <v>19</v>
      </c>
      <c r="N220" s="223" t="s">
        <v>45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309</v>
      </c>
      <c r="AT220" s="226" t="s">
        <v>215</v>
      </c>
      <c r="AU220" s="226" t="s">
        <v>83</v>
      </c>
      <c r="AY220" s="19" t="s">
        <v>213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81</v>
      </c>
      <c r="BK220" s="227">
        <f>ROUND(I220*H220,2)</f>
        <v>0</v>
      </c>
      <c r="BL220" s="19" t="s">
        <v>309</v>
      </c>
      <c r="BM220" s="226" t="s">
        <v>6193</v>
      </c>
    </row>
    <row r="221" s="2" customFormat="1" ht="16.5" customHeight="1">
      <c r="A221" s="40"/>
      <c r="B221" s="41"/>
      <c r="C221" s="215" t="s">
        <v>837</v>
      </c>
      <c r="D221" s="215" t="s">
        <v>215</v>
      </c>
      <c r="E221" s="216" t="s">
        <v>6194</v>
      </c>
      <c r="F221" s="217" t="s">
        <v>6195</v>
      </c>
      <c r="G221" s="218" t="s">
        <v>487</v>
      </c>
      <c r="H221" s="219">
        <v>6</v>
      </c>
      <c r="I221" s="220"/>
      <c r="J221" s="221">
        <f>ROUND(I221*H221,2)</f>
        <v>0</v>
      </c>
      <c r="K221" s="217" t="s">
        <v>4470</v>
      </c>
      <c r="L221" s="46"/>
      <c r="M221" s="222" t="s">
        <v>19</v>
      </c>
      <c r="N221" s="223" t="s">
        <v>45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309</v>
      </c>
      <c r="AT221" s="226" t="s">
        <v>215</v>
      </c>
      <c r="AU221" s="226" t="s">
        <v>83</v>
      </c>
      <c r="AY221" s="19" t="s">
        <v>213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81</v>
      </c>
      <c r="BK221" s="227">
        <f>ROUND(I221*H221,2)</f>
        <v>0</v>
      </c>
      <c r="BL221" s="19" t="s">
        <v>309</v>
      </c>
      <c r="BM221" s="226" t="s">
        <v>6196</v>
      </c>
    </row>
    <row r="222" s="2" customFormat="1" ht="16.5" customHeight="1">
      <c r="A222" s="40"/>
      <c r="B222" s="41"/>
      <c r="C222" s="215" t="s">
        <v>841</v>
      </c>
      <c r="D222" s="215" t="s">
        <v>215</v>
      </c>
      <c r="E222" s="216" t="s">
        <v>6197</v>
      </c>
      <c r="F222" s="217" t="s">
        <v>6198</v>
      </c>
      <c r="G222" s="218" t="s">
        <v>501</v>
      </c>
      <c r="H222" s="219">
        <v>1</v>
      </c>
      <c r="I222" s="220"/>
      <c r="J222" s="221">
        <f>ROUND(I222*H222,2)</f>
        <v>0</v>
      </c>
      <c r="K222" s="217" t="s">
        <v>4470</v>
      </c>
      <c r="L222" s="46"/>
      <c r="M222" s="222" t="s">
        <v>19</v>
      </c>
      <c r="N222" s="223" t="s">
        <v>45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309</v>
      </c>
      <c r="AT222" s="226" t="s">
        <v>215</v>
      </c>
      <c r="AU222" s="226" t="s">
        <v>83</v>
      </c>
      <c r="AY222" s="19" t="s">
        <v>213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81</v>
      </c>
      <c r="BK222" s="227">
        <f>ROUND(I222*H222,2)</f>
        <v>0</v>
      </c>
      <c r="BL222" s="19" t="s">
        <v>309</v>
      </c>
      <c r="BM222" s="226" t="s">
        <v>6199</v>
      </c>
    </row>
    <row r="223" s="2" customFormat="1" ht="16.5" customHeight="1">
      <c r="A223" s="40"/>
      <c r="B223" s="41"/>
      <c r="C223" s="215" t="s">
        <v>847</v>
      </c>
      <c r="D223" s="215" t="s">
        <v>215</v>
      </c>
      <c r="E223" s="216" t="s">
        <v>6200</v>
      </c>
      <c r="F223" s="217" t="s">
        <v>6201</v>
      </c>
      <c r="G223" s="218" t="s">
        <v>501</v>
      </c>
      <c r="H223" s="219">
        <v>2</v>
      </c>
      <c r="I223" s="220"/>
      <c r="J223" s="221">
        <f>ROUND(I223*H223,2)</f>
        <v>0</v>
      </c>
      <c r="K223" s="217" t="s">
        <v>4470</v>
      </c>
      <c r="L223" s="46"/>
      <c r="M223" s="222" t="s">
        <v>19</v>
      </c>
      <c r="N223" s="223" t="s">
        <v>45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309</v>
      </c>
      <c r="AT223" s="226" t="s">
        <v>215</v>
      </c>
      <c r="AU223" s="226" t="s">
        <v>83</v>
      </c>
      <c r="AY223" s="19" t="s">
        <v>213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81</v>
      </c>
      <c r="BK223" s="227">
        <f>ROUND(I223*H223,2)</f>
        <v>0</v>
      </c>
      <c r="BL223" s="19" t="s">
        <v>309</v>
      </c>
      <c r="BM223" s="226" t="s">
        <v>6202</v>
      </c>
    </row>
    <row r="224" s="2" customFormat="1" ht="16.5" customHeight="1">
      <c r="A224" s="40"/>
      <c r="B224" s="41"/>
      <c r="C224" s="215" t="s">
        <v>852</v>
      </c>
      <c r="D224" s="215" t="s">
        <v>215</v>
      </c>
      <c r="E224" s="216" t="s">
        <v>6203</v>
      </c>
      <c r="F224" s="217" t="s">
        <v>6204</v>
      </c>
      <c r="G224" s="218" t="s">
        <v>338</v>
      </c>
      <c r="H224" s="219">
        <v>338</v>
      </c>
      <c r="I224" s="220"/>
      <c r="J224" s="221">
        <f>ROUND(I224*H224,2)</f>
        <v>0</v>
      </c>
      <c r="K224" s="217" t="s">
        <v>4470</v>
      </c>
      <c r="L224" s="46"/>
      <c r="M224" s="222" t="s">
        <v>19</v>
      </c>
      <c r="N224" s="223" t="s">
        <v>45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309</v>
      </c>
      <c r="AT224" s="226" t="s">
        <v>215</v>
      </c>
      <c r="AU224" s="226" t="s">
        <v>83</v>
      </c>
      <c r="AY224" s="19" t="s">
        <v>213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81</v>
      </c>
      <c r="BK224" s="227">
        <f>ROUND(I224*H224,2)</f>
        <v>0</v>
      </c>
      <c r="BL224" s="19" t="s">
        <v>309</v>
      </c>
      <c r="BM224" s="226" t="s">
        <v>6205</v>
      </c>
    </row>
    <row r="225" s="2" customFormat="1" ht="16.5" customHeight="1">
      <c r="A225" s="40"/>
      <c r="B225" s="41"/>
      <c r="C225" s="215" t="s">
        <v>857</v>
      </c>
      <c r="D225" s="215" t="s">
        <v>215</v>
      </c>
      <c r="E225" s="216" t="s">
        <v>6206</v>
      </c>
      <c r="F225" s="217" t="s">
        <v>6207</v>
      </c>
      <c r="G225" s="218" t="s">
        <v>338</v>
      </c>
      <c r="H225" s="219">
        <v>338</v>
      </c>
      <c r="I225" s="220"/>
      <c r="J225" s="221">
        <f>ROUND(I225*H225,2)</f>
        <v>0</v>
      </c>
      <c r="K225" s="217" t="s">
        <v>4470</v>
      </c>
      <c r="L225" s="46"/>
      <c r="M225" s="222" t="s">
        <v>19</v>
      </c>
      <c r="N225" s="223" t="s">
        <v>45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309</v>
      </c>
      <c r="AT225" s="226" t="s">
        <v>215</v>
      </c>
      <c r="AU225" s="226" t="s">
        <v>83</v>
      </c>
      <c r="AY225" s="19" t="s">
        <v>213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81</v>
      </c>
      <c r="BK225" s="227">
        <f>ROUND(I225*H225,2)</f>
        <v>0</v>
      </c>
      <c r="BL225" s="19" t="s">
        <v>309</v>
      </c>
      <c r="BM225" s="226" t="s">
        <v>6208</v>
      </c>
    </row>
    <row r="226" s="2" customFormat="1" ht="16.5" customHeight="1">
      <c r="A226" s="40"/>
      <c r="B226" s="41"/>
      <c r="C226" s="215" t="s">
        <v>864</v>
      </c>
      <c r="D226" s="215" t="s">
        <v>215</v>
      </c>
      <c r="E226" s="216" t="s">
        <v>6209</v>
      </c>
      <c r="F226" s="217" t="s">
        <v>6210</v>
      </c>
      <c r="G226" s="218" t="s">
        <v>288</v>
      </c>
      <c r="H226" s="219">
        <v>1.3080000000000001</v>
      </c>
      <c r="I226" s="220"/>
      <c r="J226" s="221">
        <f>ROUND(I226*H226,2)</f>
        <v>0</v>
      </c>
      <c r="K226" s="217" t="s">
        <v>4470</v>
      </c>
      <c r="L226" s="46"/>
      <c r="M226" s="222" t="s">
        <v>19</v>
      </c>
      <c r="N226" s="223" t="s">
        <v>45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309</v>
      </c>
      <c r="AT226" s="226" t="s">
        <v>215</v>
      </c>
      <c r="AU226" s="226" t="s">
        <v>83</v>
      </c>
      <c r="AY226" s="19" t="s">
        <v>213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81</v>
      </c>
      <c r="BK226" s="227">
        <f>ROUND(I226*H226,2)</f>
        <v>0</v>
      </c>
      <c r="BL226" s="19" t="s">
        <v>309</v>
      </c>
      <c r="BM226" s="226" t="s">
        <v>6211</v>
      </c>
    </row>
    <row r="227" s="2" customFormat="1" ht="16.5" customHeight="1">
      <c r="A227" s="40"/>
      <c r="B227" s="41"/>
      <c r="C227" s="215" t="s">
        <v>871</v>
      </c>
      <c r="D227" s="215" t="s">
        <v>215</v>
      </c>
      <c r="E227" s="216" t="s">
        <v>6212</v>
      </c>
      <c r="F227" s="217" t="s">
        <v>6213</v>
      </c>
      <c r="G227" s="218" t="s">
        <v>288</v>
      </c>
      <c r="H227" s="219">
        <v>1.034</v>
      </c>
      <c r="I227" s="220"/>
      <c r="J227" s="221">
        <f>ROUND(I227*H227,2)</f>
        <v>0</v>
      </c>
      <c r="K227" s="217" t="s">
        <v>4470</v>
      </c>
      <c r="L227" s="46"/>
      <c r="M227" s="222" t="s">
        <v>19</v>
      </c>
      <c r="N227" s="223" t="s">
        <v>45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309</v>
      </c>
      <c r="AT227" s="226" t="s">
        <v>215</v>
      </c>
      <c r="AU227" s="226" t="s">
        <v>83</v>
      </c>
      <c r="AY227" s="19" t="s">
        <v>213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81</v>
      </c>
      <c r="BK227" s="227">
        <f>ROUND(I227*H227,2)</f>
        <v>0</v>
      </c>
      <c r="BL227" s="19" t="s">
        <v>309</v>
      </c>
      <c r="BM227" s="226" t="s">
        <v>6214</v>
      </c>
    </row>
    <row r="228" s="12" customFormat="1" ht="22.8" customHeight="1">
      <c r="A228" s="12"/>
      <c r="B228" s="199"/>
      <c r="C228" s="200"/>
      <c r="D228" s="201" t="s">
        <v>73</v>
      </c>
      <c r="E228" s="213" t="s">
        <v>6215</v>
      </c>
      <c r="F228" s="213" t="s">
        <v>6216</v>
      </c>
      <c r="G228" s="200"/>
      <c r="H228" s="200"/>
      <c r="I228" s="203"/>
      <c r="J228" s="214">
        <f>BK228</f>
        <v>0</v>
      </c>
      <c r="K228" s="200"/>
      <c r="L228" s="205"/>
      <c r="M228" s="206"/>
      <c r="N228" s="207"/>
      <c r="O228" s="207"/>
      <c r="P228" s="208">
        <f>SUM(P229:P231)</f>
        <v>0</v>
      </c>
      <c r="Q228" s="207"/>
      <c r="R228" s="208">
        <f>SUM(R229:R231)</f>
        <v>0</v>
      </c>
      <c r="S228" s="207"/>
      <c r="T228" s="209">
        <f>SUM(T229:T231)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0" t="s">
        <v>83</v>
      </c>
      <c r="AT228" s="211" t="s">
        <v>73</v>
      </c>
      <c r="AU228" s="211" t="s">
        <v>81</v>
      </c>
      <c r="AY228" s="210" t="s">
        <v>213</v>
      </c>
      <c r="BK228" s="212">
        <f>SUM(BK229:BK231)</f>
        <v>0</v>
      </c>
    </row>
    <row r="229" s="2" customFormat="1" ht="16.5" customHeight="1">
      <c r="A229" s="40"/>
      <c r="B229" s="41"/>
      <c r="C229" s="215" t="s">
        <v>878</v>
      </c>
      <c r="D229" s="215" t="s">
        <v>215</v>
      </c>
      <c r="E229" s="216" t="s">
        <v>6217</v>
      </c>
      <c r="F229" s="217" t="s">
        <v>6218</v>
      </c>
      <c r="G229" s="218" t="s">
        <v>338</v>
      </c>
      <c r="H229" s="219">
        <v>25</v>
      </c>
      <c r="I229" s="220"/>
      <c r="J229" s="221">
        <f>ROUND(I229*H229,2)</f>
        <v>0</v>
      </c>
      <c r="K229" s="217" t="s">
        <v>4470</v>
      </c>
      <c r="L229" s="46"/>
      <c r="M229" s="222" t="s">
        <v>19</v>
      </c>
      <c r="N229" s="223" t="s">
        <v>45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309</v>
      </c>
      <c r="AT229" s="226" t="s">
        <v>215</v>
      </c>
      <c r="AU229" s="226" t="s">
        <v>83</v>
      </c>
      <c r="AY229" s="19" t="s">
        <v>213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81</v>
      </c>
      <c r="BK229" s="227">
        <f>ROUND(I229*H229,2)</f>
        <v>0</v>
      </c>
      <c r="BL229" s="19" t="s">
        <v>309</v>
      </c>
      <c r="BM229" s="226" t="s">
        <v>6219</v>
      </c>
    </row>
    <row r="230" s="2" customFormat="1" ht="16.5" customHeight="1">
      <c r="A230" s="40"/>
      <c r="B230" s="41"/>
      <c r="C230" s="215" t="s">
        <v>889</v>
      </c>
      <c r="D230" s="215" t="s">
        <v>215</v>
      </c>
      <c r="E230" s="216" t="s">
        <v>6220</v>
      </c>
      <c r="F230" s="217" t="s">
        <v>6221</v>
      </c>
      <c r="G230" s="218" t="s">
        <v>501</v>
      </c>
      <c r="H230" s="219">
        <v>1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45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309</v>
      </c>
      <c r="AT230" s="226" t="s">
        <v>215</v>
      </c>
      <c r="AU230" s="226" t="s">
        <v>83</v>
      </c>
      <c r="AY230" s="19" t="s">
        <v>213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81</v>
      </c>
      <c r="BK230" s="227">
        <f>ROUND(I230*H230,2)</f>
        <v>0</v>
      </c>
      <c r="BL230" s="19" t="s">
        <v>309</v>
      </c>
      <c r="BM230" s="226" t="s">
        <v>6222</v>
      </c>
    </row>
    <row r="231" s="2" customFormat="1" ht="16.5" customHeight="1">
      <c r="A231" s="40"/>
      <c r="B231" s="41"/>
      <c r="C231" s="215" t="s">
        <v>894</v>
      </c>
      <c r="D231" s="215" t="s">
        <v>215</v>
      </c>
      <c r="E231" s="216" t="s">
        <v>6223</v>
      </c>
      <c r="F231" s="217" t="s">
        <v>6224</v>
      </c>
      <c r="G231" s="218" t="s">
        <v>288</v>
      </c>
      <c r="H231" s="219">
        <v>0.085999999999999993</v>
      </c>
      <c r="I231" s="220"/>
      <c r="J231" s="221">
        <f>ROUND(I231*H231,2)</f>
        <v>0</v>
      </c>
      <c r="K231" s="217" t="s">
        <v>4470</v>
      </c>
      <c r="L231" s="46"/>
      <c r="M231" s="222" t="s">
        <v>19</v>
      </c>
      <c r="N231" s="223" t="s">
        <v>45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309</v>
      </c>
      <c r="AT231" s="226" t="s">
        <v>215</v>
      </c>
      <c r="AU231" s="226" t="s">
        <v>83</v>
      </c>
      <c r="AY231" s="19" t="s">
        <v>213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81</v>
      </c>
      <c r="BK231" s="227">
        <f>ROUND(I231*H231,2)</f>
        <v>0</v>
      </c>
      <c r="BL231" s="19" t="s">
        <v>309</v>
      </c>
      <c r="BM231" s="226" t="s">
        <v>6225</v>
      </c>
    </row>
    <row r="232" s="12" customFormat="1" ht="22.8" customHeight="1">
      <c r="A232" s="12"/>
      <c r="B232" s="199"/>
      <c r="C232" s="200"/>
      <c r="D232" s="201" t="s">
        <v>73</v>
      </c>
      <c r="E232" s="213" t="s">
        <v>6226</v>
      </c>
      <c r="F232" s="213" t="s">
        <v>6227</v>
      </c>
      <c r="G232" s="200"/>
      <c r="H232" s="200"/>
      <c r="I232" s="203"/>
      <c r="J232" s="214">
        <f>BK232</f>
        <v>0</v>
      </c>
      <c r="K232" s="200"/>
      <c r="L232" s="205"/>
      <c r="M232" s="206"/>
      <c r="N232" s="207"/>
      <c r="O232" s="207"/>
      <c r="P232" s="208">
        <f>SUM(P233:P275)</f>
        <v>0</v>
      </c>
      <c r="Q232" s="207"/>
      <c r="R232" s="208">
        <f>SUM(R233:R275)</f>
        <v>0</v>
      </c>
      <c r="S232" s="207"/>
      <c r="T232" s="209">
        <f>SUM(T233:T275)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0" t="s">
        <v>83</v>
      </c>
      <c r="AT232" s="211" t="s">
        <v>73</v>
      </c>
      <c r="AU232" s="211" t="s">
        <v>81</v>
      </c>
      <c r="AY232" s="210" t="s">
        <v>213</v>
      </c>
      <c r="BK232" s="212">
        <f>SUM(BK233:BK275)</f>
        <v>0</v>
      </c>
    </row>
    <row r="233" s="2" customFormat="1" ht="16.5" customHeight="1">
      <c r="A233" s="40"/>
      <c r="B233" s="41"/>
      <c r="C233" s="215" t="s">
        <v>900</v>
      </c>
      <c r="D233" s="215" t="s">
        <v>215</v>
      </c>
      <c r="E233" s="216" t="s">
        <v>6228</v>
      </c>
      <c r="F233" s="217" t="s">
        <v>6229</v>
      </c>
      <c r="G233" s="218" t="s">
        <v>487</v>
      </c>
      <c r="H233" s="219">
        <v>13</v>
      </c>
      <c r="I233" s="220"/>
      <c r="J233" s="221">
        <f>ROUND(I233*H233,2)</f>
        <v>0</v>
      </c>
      <c r="K233" s="217" t="s">
        <v>4470</v>
      </c>
      <c r="L233" s="46"/>
      <c r="M233" s="222" t="s">
        <v>19</v>
      </c>
      <c r="N233" s="223" t="s">
        <v>45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309</v>
      </c>
      <c r="AT233" s="226" t="s">
        <v>215</v>
      </c>
      <c r="AU233" s="226" t="s">
        <v>83</v>
      </c>
      <c r="AY233" s="19" t="s">
        <v>213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81</v>
      </c>
      <c r="BK233" s="227">
        <f>ROUND(I233*H233,2)</f>
        <v>0</v>
      </c>
      <c r="BL233" s="19" t="s">
        <v>309</v>
      </c>
      <c r="BM233" s="226" t="s">
        <v>6230</v>
      </c>
    </row>
    <row r="234" s="2" customFormat="1" ht="16.5" customHeight="1">
      <c r="A234" s="40"/>
      <c r="B234" s="41"/>
      <c r="C234" s="215" t="s">
        <v>908</v>
      </c>
      <c r="D234" s="215" t="s">
        <v>215</v>
      </c>
      <c r="E234" s="216" t="s">
        <v>6231</v>
      </c>
      <c r="F234" s="217" t="s">
        <v>6232</v>
      </c>
      <c r="G234" s="218" t="s">
        <v>487</v>
      </c>
      <c r="H234" s="219">
        <v>6</v>
      </c>
      <c r="I234" s="220"/>
      <c r="J234" s="221">
        <f>ROUND(I234*H234,2)</f>
        <v>0</v>
      </c>
      <c r="K234" s="217" t="s">
        <v>4470</v>
      </c>
      <c r="L234" s="46"/>
      <c r="M234" s="222" t="s">
        <v>19</v>
      </c>
      <c r="N234" s="223" t="s">
        <v>45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309</v>
      </c>
      <c r="AT234" s="226" t="s">
        <v>215</v>
      </c>
      <c r="AU234" s="226" t="s">
        <v>83</v>
      </c>
      <c r="AY234" s="19" t="s">
        <v>213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81</v>
      </c>
      <c r="BK234" s="227">
        <f>ROUND(I234*H234,2)</f>
        <v>0</v>
      </c>
      <c r="BL234" s="19" t="s">
        <v>309</v>
      </c>
      <c r="BM234" s="226" t="s">
        <v>6233</v>
      </c>
    </row>
    <row r="235" s="2" customFormat="1" ht="16.5" customHeight="1">
      <c r="A235" s="40"/>
      <c r="B235" s="41"/>
      <c r="C235" s="215" t="s">
        <v>915</v>
      </c>
      <c r="D235" s="215" t="s">
        <v>215</v>
      </c>
      <c r="E235" s="216" t="s">
        <v>6234</v>
      </c>
      <c r="F235" s="217" t="s">
        <v>6235</v>
      </c>
      <c r="G235" s="218" t="s">
        <v>487</v>
      </c>
      <c r="H235" s="219">
        <v>16</v>
      </c>
      <c r="I235" s="220"/>
      <c r="J235" s="221">
        <f>ROUND(I235*H235,2)</f>
        <v>0</v>
      </c>
      <c r="K235" s="217" t="s">
        <v>4470</v>
      </c>
      <c r="L235" s="46"/>
      <c r="M235" s="222" t="s">
        <v>19</v>
      </c>
      <c r="N235" s="223" t="s">
        <v>45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309</v>
      </c>
      <c r="AT235" s="226" t="s">
        <v>215</v>
      </c>
      <c r="AU235" s="226" t="s">
        <v>83</v>
      </c>
      <c r="AY235" s="19" t="s">
        <v>213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81</v>
      </c>
      <c r="BK235" s="227">
        <f>ROUND(I235*H235,2)</f>
        <v>0</v>
      </c>
      <c r="BL235" s="19" t="s">
        <v>309</v>
      </c>
      <c r="BM235" s="226" t="s">
        <v>6236</v>
      </c>
    </row>
    <row r="236" s="2" customFormat="1" ht="16.5" customHeight="1">
      <c r="A236" s="40"/>
      <c r="B236" s="41"/>
      <c r="C236" s="215" t="s">
        <v>927</v>
      </c>
      <c r="D236" s="215" t="s">
        <v>215</v>
      </c>
      <c r="E236" s="216" t="s">
        <v>6237</v>
      </c>
      <c r="F236" s="217" t="s">
        <v>6238</v>
      </c>
      <c r="G236" s="218" t="s">
        <v>501</v>
      </c>
      <c r="H236" s="219">
        <v>1</v>
      </c>
      <c r="I236" s="220"/>
      <c r="J236" s="221">
        <f>ROUND(I236*H236,2)</f>
        <v>0</v>
      </c>
      <c r="K236" s="217" t="s">
        <v>4470</v>
      </c>
      <c r="L236" s="46"/>
      <c r="M236" s="222" t="s">
        <v>19</v>
      </c>
      <c r="N236" s="223" t="s">
        <v>45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309</v>
      </c>
      <c r="AT236" s="226" t="s">
        <v>215</v>
      </c>
      <c r="AU236" s="226" t="s">
        <v>83</v>
      </c>
      <c r="AY236" s="19" t="s">
        <v>213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81</v>
      </c>
      <c r="BK236" s="227">
        <f>ROUND(I236*H236,2)</f>
        <v>0</v>
      </c>
      <c r="BL236" s="19" t="s">
        <v>309</v>
      </c>
      <c r="BM236" s="226" t="s">
        <v>6239</v>
      </c>
    </row>
    <row r="237" s="2" customFormat="1" ht="16.5" customHeight="1">
      <c r="A237" s="40"/>
      <c r="B237" s="41"/>
      <c r="C237" s="272" t="s">
        <v>933</v>
      </c>
      <c r="D237" s="272" t="s">
        <v>310</v>
      </c>
      <c r="E237" s="273" t="s">
        <v>6240</v>
      </c>
      <c r="F237" s="274" t="s">
        <v>6241</v>
      </c>
      <c r="G237" s="275" t="s">
        <v>501</v>
      </c>
      <c r="H237" s="276">
        <v>1</v>
      </c>
      <c r="I237" s="277"/>
      <c r="J237" s="278">
        <f>ROUND(I237*H237,2)</f>
        <v>0</v>
      </c>
      <c r="K237" s="274" t="s">
        <v>4470</v>
      </c>
      <c r="L237" s="279"/>
      <c r="M237" s="280" t="s">
        <v>19</v>
      </c>
      <c r="N237" s="281" t="s">
        <v>45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397</v>
      </c>
      <c r="AT237" s="226" t="s">
        <v>310</v>
      </c>
      <c r="AU237" s="226" t="s">
        <v>83</v>
      </c>
      <c r="AY237" s="19" t="s">
        <v>213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81</v>
      </c>
      <c r="BK237" s="227">
        <f>ROUND(I237*H237,2)</f>
        <v>0</v>
      </c>
      <c r="BL237" s="19" t="s">
        <v>309</v>
      </c>
      <c r="BM237" s="226" t="s">
        <v>6242</v>
      </c>
    </row>
    <row r="238" s="2" customFormat="1" ht="16.5" customHeight="1">
      <c r="A238" s="40"/>
      <c r="B238" s="41"/>
      <c r="C238" s="215" t="s">
        <v>941</v>
      </c>
      <c r="D238" s="215" t="s">
        <v>215</v>
      </c>
      <c r="E238" s="216" t="s">
        <v>6243</v>
      </c>
      <c r="F238" s="217" t="s">
        <v>6244</v>
      </c>
      <c r="G238" s="218" t="s">
        <v>487</v>
      </c>
      <c r="H238" s="219">
        <v>4</v>
      </c>
      <c r="I238" s="220"/>
      <c r="J238" s="221">
        <f>ROUND(I238*H238,2)</f>
        <v>0</v>
      </c>
      <c r="K238" s="217" t="s">
        <v>4470</v>
      </c>
      <c r="L238" s="46"/>
      <c r="M238" s="222" t="s">
        <v>19</v>
      </c>
      <c r="N238" s="223" t="s">
        <v>45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309</v>
      </c>
      <c r="AT238" s="226" t="s">
        <v>215</v>
      </c>
      <c r="AU238" s="226" t="s">
        <v>83</v>
      </c>
      <c r="AY238" s="19" t="s">
        <v>213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81</v>
      </c>
      <c r="BK238" s="227">
        <f>ROUND(I238*H238,2)</f>
        <v>0</v>
      </c>
      <c r="BL238" s="19" t="s">
        <v>309</v>
      </c>
      <c r="BM238" s="226" t="s">
        <v>6245</v>
      </c>
    </row>
    <row r="239" s="2" customFormat="1" ht="16.5" customHeight="1">
      <c r="A239" s="40"/>
      <c r="B239" s="41"/>
      <c r="C239" s="215" t="s">
        <v>946</v>
      </c>
      <c r="D239" s="215" t="s">
        <v>215</v>
      </c>
      <c r="E239" s="216" t="s">
        <v>6246</v>
      </c>
      <c r="F239" s="217" t="s">
        <v>6247</v>
      </c>
      <c r="G239" s="218" t="s">
        <v>487</v>
      </c>
      <c r="H239" s="219">
        <v>3</v>
      </c>
      <c r="I239" s="220"/>
      <c r="J239" s="221">
        <f>ROUND(I239*H239,2)</f>
        <v>0</v>
      </c>
      <c r="K239" s="217" t="s">
        <v>4470</v>
      </c>
      <c r="L239" s="46"/>
      <c r="M239" s="222" t="s">
        <v>19</v>
      </c>
      <c r="N239" s="223" t="s">
        <v>45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309</v>
      </c>
      <c r="AT239" s="226" t="s">
        <v>215</v>
      </c>
      <c r="AU239" s="226" t="s">
        <v>83</v>
      </c>
      <c r="AY239" s="19" t="s">
        <v>213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81</v>
      </c>
      <c r="BK239" s="227">
        <f>ROUND(I239*H239,2)</f>
        <v>0</v>
      </c>
      <c r="BL239" s="19" t="s">
        <v>309</v>
      </c>
      <c r="BM239" s="226" t="s">
        <v>6248</v>
      </c>
    </row>
    <row r="240" s="2" customFormat="1" ht="16.5" customHeight="1">
      <c r="A240" s="40"/>
      <c r="B240" s="41"/>
      <c r="C240" s="215" t="s">
        <v>952</v>
      </c>
      <c r="D240" s="215" t="s">
        <v>215</v>
      </c>
      <c r="E240" s="216" t="s">
        <v>6249</v>
      </c>
      <c r="F240" s="217" t="s">
        <v>6250</v>
      </c>
      <c r="G240" s="218" t="s">
        <v>487</v>
      </c>
      <c r="H240" s="219">
        <v>22</v>
      </c>
      <c r="I240" s="220"/>
      <c r="J240" s="221">
        <f>ROUND(I240*H240,2)</f>
        <v>0</v>
      </c>
      <c r="K240" s="217" t="s">
        <v>4470</v>
      </c>
      <c r="L240" s="46"/>
      <c r="M240" s="222" t="s">
        <v>19</v>
      </c>
      <c r="N240" s="223" t="s">
        <v>45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309</v>
      </c>
      <c r="AT240" s="226" t="s">
        <v>215</v>
      </c>
      <c r="AU240" s="226" t="s">
        <v>83</v>
      </c>
      <c r="AY240" s="19" t="s">
        <v>213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81</v>
      </c>
      <c r="BK240" s="227">
        <f>ROUND(I240*H240,2)</f>
        <v>0</v>
      </c>
      <c r="BL240" s="19" t="s">
        <v>309</v>
      </c>
      <c r="BM240" s="226" t="s">
        <v>6251</v>
      </c>
    </row>
    <row r="241" s="2" customFormat="1" ht="16.5" customHeight="1">
      <c r="A241" s="40"/>
      <c r="B241" s="41"/>
      <c r="C241" s="215" t="s">
        <v>961</v>
      </c>
      <c r="D241" s="215" t="s">
        <v>215</v>
      </c>
      <c r="E241" s="216" t="s">
        <v>6252</v>
      </c>
      <c r="F241" s="217" t="s">
        <v>6253</v>
      </c>
      <c r="G241" s="218" t="s">
        <v>487</v>
      </c>
      <c r="H241" s="219">
        <v>17</v>
      </c>
      <c r="I241" s="220"/>
      <c r="J241" s="221">
        <f>ROUND(I241*H241,2)</f>
        <v>0</v>
      </c>
      <c r="K241" s="217" t="s">
        <v>4470</v>
      </c>
      <c r="L241" s="46"/>
      <c r="M241" s="222" t="s">
        <v>19</v>
      </c>
      <c r="N241" s="223" t="s">
        <v>45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309</v>
      </c>
      <c r="AT241" s="226" t="s">
        <v>215</v>
      </c>
      <c r="AU241" s="226" t="s">
        <v>83</v>
      </c>
      <c r="AY241" s="19" t="s">
        <v>213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81</v>
      </c>
      <c r="BK241" s="227">
        <f>ROUND(I241*H241,2)</f>
        <v>0</v>
      </c>
      <c r="BL241" s="19" t="s">
        <v>309</v>
      </c>
      <c r="BM241" s="226" t="s">
        <v>6254</v>
      </c>
    </row>
    <row r="242" s="2" customFormat="1" ht="16.5" customHeight="1">
      <c r="A242" s="40"/>
      <c r="B242" s="41"/>
      <c r="C242" s="215" t="s">
        <v>972</v>
      </c>
      <c r="D242" s="215" t="s">
        <v>215</v>
      </c>
      <c r="E242" s="216" t="s">
        <v>6255</v>
      </c>
      <c r="F242" s="217" t="s">
        <v>6256</v>
      </c>
      <c r="G242" s="218" t="s">
        <v>487</v>
      </c>
      <c r="H242" s="219">
        <v>1</v>
      </c>
      <c r="I242" s="220"/>
      <c r="J242" s="221">
        <f>ROUND(I242*H242,2)</f>
        <v>0</v>
      </c>
      <c r="K242" s="217" t="s">
        <v>4470</v>
      </c>
      <c r="L242" s="46"/>
      <c r="M242" s="222" t="s">
        <v>19</v>
      </c>
      <c r="N242" s="223" t="s">
        <v>45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309</v>
      </c>
      <c r="AT242" s="226" t="s">
        <v>215</v>
      </c>
      <c r="AU242" s="226" t="s">
        <v>83</v>
      </c>
      <c r="AY242" s="19" t="s">
        <v>213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81</v>
      </c>
      <c r="BK242" s="227">
        <f>ROUND(I242*H242,2)</f>
        <v>0</v>
      </c>
      <c r="BL242" s="19" t="s">
        <v>309</v>
      </c>
      <c r="BM242" s="226" t="s">
        <v>6257</v>
      </c>
    </row>
    <row r="243" s="2" customFormat="1" ht="16.5" customHeight="1">
      <c r="A243" s="40"/>
      <c r="B243" s="41"/>
      <c r="C243" s="215" t="s">
        <v>977</v>
      </c>
      <c r="D243" s="215" t="s">
        <v>215</v>
      </c>
      <c r="E243" s="216" t="s">
        <v>6258</v>
      </c>
      <c r="F243" s="217" t="s">
        <v>6259</v>
      </c>
      <c r="G243" s="218" t="s">
        <v>487</v>
      </c>
      <c r="H243" s="219">
        <v>3</v>
      </c>
      <c r="I243" s="220"/>
      <c r="J243" s="221">
        <f>ROUND(I243*H243,2)</f>
        <v>0</v>
      </c>
      <c r="K243" s="217" t="s">
        <v>4470</v>
      </c>
      <c r="L243" s="46"/>
      <c r="M243" s="222" t="s">
        <v>19</v>
      </c>
      <c r="N243" s="223" t="s">
        <v>45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309</v>
      </c>
      <c r="AT243" s="226" t="s">
        <v>215</v>
      </c>
      <c r="AU243" s="226" t="s">
        <v>83</v>
      </c>
      <c r="AY243" s="19" t="s">
        <v>213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81</v>
      </c>
      <c r="BK243" s="227">
        <f>ROUND(I243*H243,2)</f>
        <v>0</v>
      </c>
      <c r="BL243" s="19" t="s">
        <v>309</v>
      </c>
      <c r="BM243" s="226" t="s">
        <v>6260</v>
      </c>
    </row>
    <row r="244" s="2" customFormat="1" ht="16.5" customHeight="1">
      <c r="A244" s="40"/>
      <c r="B244" s="41"/>
      <c r="C244" s="272" t="s">
        <v>983</v>
      </c>
      <c r="D244" s="272" t="s">
        <v>310</v>
      </c>
      <c r="E244" s="273" t="s">
        <v>6261</v>
      </c>
      <c r="F244" s="274" t="s">
        <v>6262</v>
      </c>
      <c r="G244" s="275" t="s">
        <v>501</v>
      </c>
      <c r="H244" s="276">
        <v>3</v>
      </c>
      <c r="I244" s="277"/>
      <c r="J244" s="278">
        <f>ROUND(I244*H244,2)</f>
        <v>0</v>
      </c>
      <c r="K244" s="274" t="s">
        <v>4470</v>
      </c>
      <c r="L244" s="279"/>
      <c r="M244" s="280" t="s">
        <v>19</v>
      </c>
      <c r="N244" s="281" t="s">
        <v>45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397</v>
      </c>
      <c r="AT244" s="226" t="s">
        <v>310</v>
      </c>
      <c r="AU244" s="226" t="s">
        <v>83</v>
      </c>
      <c r="AY244" s="19" t="s">
        <v>213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81</v>
      </c>
      <c r="BK244" s="227">
        <f>ROUND(I244*H244,2)</f>
        <v>0</v>
      </c>
      <c r="BL244" s="19" t="s">
        <v>309</v>
      </c>
      <c r="BM244" s="226" t="s">
        <v>6263</v>
      </c>
    </row>
    <row r="245" s="2" customFormat="1" ht="21.75" customHeight="1">
      <c r="A245" s="40"/>
      <c r="B245" s="41"/>
      <c r="C245" s="215" t="s">
        <v>989</v>
      </c>
      <c r="D245" s="215" t="s">
        <v>215</v>
      </c>
      <c r="E245" s="216" t="s">
        <v>6264</v>
      </c>
      <c r="F245" s="217" t="s">
        <v>6265</v>
      </c>
      <c r="G245" s="218" t="s">
        <v>487</v>
      </c>
      <c r="H245" s="219">
        <v>2</v>
      </c>
      <c r="I245" s="220"/>
      <c r="J245" s="221">
        <f>ROUND(I245*H245,2)</f>
        <v>0</v>
      </c>
      <c r="K245" s="217" t="s">
        <v>4470</v>
      </c>
      <c r="L245" s="46"/>
      <c r="M245" s="222" t="s">
        <v>19</v>
      </c>
      <c r="N245" s="223" t="s">
        <v>45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309</v>
      </c>
      <c r="AT245" s="226" t="s">
        <v>215</v>
      </c>
      <c r="AU245" s="226" t="s">
        <v>83</v>
      </c>
      <c r="AY245" s="19" t="s">
        <v>213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81</v>
      </c>
      <c r="BK245" s="227">
        <f>ROUND(I245*H245,2)</f>
        <v>0</v>
      </c>
      <c r="BL245" s="19" t="s">
        <v>309</v>
      </c>
      <c r="BM245" s="226" t="s">
        <v>6266</v>
      </c>
    </row>
    <row r="246" s="2" customFormat="1" ht="16.5" customHeight="1">
      <c r="A246" s="40"/>
      <c r="B246" s="41"/>
      <c r="C246" s="215" t="s">
        <v>995</v>
      </c>
      <c r="D246" s="215" t="s">
        <v>215</v>
      </c>
      <c r="E246" s="216" t="s">
        <v>6267</v>
      </c>
      <c r="F246" s="217" t="s">
        <v>6268</v>
      </c>
      <c r="G246" s="218" t="s">
        <v>487</v>
      </c>
      <c r="H246" s="219">
        <v>18</v>
      </c>
      <c r="I246" s="220"/>
      <c r="J246" s="221">
        <f>ROUND(I246*H246,2)</f>
        <v>0</v>
      </c>
      <c r="K246" s="217" t="s">
        <v>4470</v>
      </c>
      <c r="L246" s="46"/>
      <c r="M246" s="222" t="s">
        <v>19</v>
      </c>
      <c r="N246" s="223" t="s">
        <v>45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309</v>
      </c>
      <c r="AT246" s="226" t="s">
        <v>215</v>
      </c>
      <c r="AU246" s="226" t="s">
        <v>83</v>
      </c>
      <c r="AY246" s="19" t="s">
        <v>213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81</v>
      </c>
      <c r="BK246" s="227">
        <f>ROUND(I246*H246,2)</f>
        <v>0</v>
      </c>
      <c r="BL246" s="19" t="s">
        <v>309</v>
      </c>
      <c r="BM246" s="226" t="s">
        <v>6269</v>
      </c>
    </row>
    <row r="247" s="2" customFormat="1" ht="16.5" customHeight="1">
      <c r="A247" s="40"/>
      <c r="B247" s="41"/>
      <c r="C247" s="215" t="s">
        <v>1000</v>
      </c>
      <c r="D247" s="215" t="s">
        <v>215</v>
      </c>
      <c r="E247" s="216" t="s">
        <v>6270</v>
      </c>
      <c r="F247" s="217" t="s">
        <v>6271</v>
      </c>
      <c r="G247" s="218" t="s">
        <v>487</v>
      </c>
      <c r="H247" s="219">
        <v>17</v>
      </c>
      <c r="I247" s="220"/>
      <c r="J247" s="221">
        <f>ROUND(I247*H247,2)</f>
        <v>0</v>
      </c>
      <c r="K247" s="217" t="s">
        <v>4470</v>
      </c>
      <c r="L247" s="46"/>
      <c r="M247" s="222" t="s">
        <v>19</v>
      </c>
      <c r="N247" s="223" t="s">
        <v>45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309</v>
      </c>
      <c r="AT247" s="226" t="s">
        <v>215</v>
      </c>
      <c r="AU247" s="226" t="s">
        <v>83</v>
      </c>
      <c r="AY247" s="19" t="s">
        <v>213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81</v>
      </c>
      <c r="BK247" s="227">
        <f>ROUND(I247*H247,2)</f>
        <v>0</v>
      </c>
      <c r="BL247" s="19" t="s">
        <v>309</v>
      </c>
      <c r="BM247" s="226" t="s">
        <v>6272</v>
      </c>
    </row>
    <row r="248" s="2" customFormat="1" ht="16.5" customHeight="1">
      <c r="A248" s="40"/>
      <c r="B248" s="41"/>
      <c r="C248" s="215" t="s">
        <v>1005</v>
      </c>
      <c r="D248" s="215" t="s">
        <v>215</v>
      </c>
      <c r="E248" s="216" t="s">
        <v>6273</v>
      </c>
      <c r="F248" s="217" t="s">
        <v>6274</v>
      </c>
      <c r="G248" s="218" t="s">
        <v>487</v>
      </c>
      <c r="H248" s="219">
        <v>9</v>
      </c>
      <c r="I248" s="220"/>
      <c r="J248" s="221">
        <f>ROUND(I248*H248,2)</f>
        <v>0</v>
      </c>
      <c r="K248" s="217" t="s">
        <v>4470</v>
      </c>
      <c r="L248" s="46"/>
      <c r="M248" s="222" t="s">
        <v>19</v>
      </c>
      <c r="N248" s="223" t="s">
        <v>45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309</v>
      </c>
      <c r="AT248" s="226" t="s">
        <v>215</v>
      </c>
      <c r="AU248" s="226" t="s">
        <v>83</v>
      </c>
      <c r="AY248" s="19" t="s">
        <v>213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81</v>
      </c>
      <c r="BK248" s="227">
        <f>ROUND(I248*H248,2)</f>
        <v>0</v>
      </c>
      <c r="BL248" s="19" t="s">
        <v>309</v>
      </c>
      <c r="BM248" s="226" t="s">
        <v>6275</v>
      </c>
    </row>
    <row r="249" s="2" customFormat="1" ht="21.75" customHeight="1">
      <c r="A249" s="40"/>
      <c r="B249" s="41"/>
      <c r="C249" s="215" t="s">
        <v>1010</v>
      </c>
      <c r="D249" s="215" t="s">
        <v>215</v>
      </c>
      <c r="E249" s="216" t="s">
        <v>6276</v>
      </c>
      <c r="F249" s="217" t="s">
        <v>6277</v>
      </c>
      <c r="G249" s="218" t="s">
        <v>487</v>
      </c>
      <c r="H249" s="219">
        <v>8</v>
      </c>
      <c r="I249" s="220"/>
      <c r="J249" s="221">
        <f>ROUND(I249*H249,2)</f>
        <v>0</v>
      </c>
      <c r="K249" s="217" t="s">
        <v>4470</v>
      </c>
      <c r="L249" s="46"/>
      <c r="M249" s="222" t="s">
        <v>19</v>
      </c>
      <c r="N249" s="223" t="s">
        <v>45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309</v>
      </c>
      <c r="AT249" s="226" t="s">
        <v>215</v>
      </c>
      <c r="AU249" s="226" t="s">
        <v>83</v>
      </c>
      <c r="AY249" s="19" t="s">
        <v>213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81</v>
      </c>
      <c r="BK249" s="227">
        <f>ROUND(I249*H249,2)</f>
        <v>0</v>
      </c>
      <c r="BL249" s="19" t="s">
        <v>309</v>
      </c>
      <c r="BM249" s="226" t="s">
        <v>6278</v>
      </c>
    </row>
    <row r="250" s="2" customFormat="1" ht="16.5" customHeight="1">
      <c r="A250" s="40"/>
      <c r="B250" s="41"/>
      <c r="C250" s="215" t="s">
        <v>1016</v>
      </c>
      <c r="D250" s="215" t="s">
        <v>215</v>
      </c>
      <c r="E250" s="216" t="s">
        <v>6279</v>
      </c>
      <c r="F250" s="217" t="s">
        <v>6280</v>
      </c>
      <c r="G250" s="218" t="s">
        <v>487</v>
      </c>
      <c r="H250" s="219">
        <v>2</v>
      </c>
      <c r="I250" s="220"/>
      <c r="J250" s="221">
        <f>ROUND(I250*H250,2)</f>
        <v>0</v>
      </c>
      <c r="K250" s="217" t="s">
        <v>4470</v>
      </c>
      <c r="L250" s="46"/>
      <c r="M250" s="222" t="s">
        <v>19</v>
      </c>
      <c r="N250" s="223" t="s">
        <v>45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309</v>
      </c>
      <c r="AT250" s="226" t="s">
        <v>215</v>
      </c>
      <c r="AU250" s="226" t="s">
        <v>83</v>
      </c>
      <c r="AY250" s="19" t="s">
        <v>213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81</v>
      </c>
      <c r="BK250" s="227">
        <f>ROUND(I250*H250,2)</f>
        <v>0</v>
      </c>
      <c r="BL250" s="19" t="s">
        <v>309</v>
      </c>
      <c r="BM250" s="226" t="s">
        <v>6281</v>
      </c>
    </row>
    <row r="251" s="2" customFormat="1" ht="16.5" customHeight="1">
      <c r="A251" s="40"/>
      <c r="B251" s="41"/>
      <c r="C251" s="215" t="s">
        <v>1021</v>
      </c>
      <c r="D251" s="215" t="s">
        <v>215</v>
      </c>
      <c r="E251" s="216" t="s">
        <v>6282</v>
      </c>
      <c r="F251" s="217" t="s">
        <v>6283</v>
      </c>
      <c r="G251" s="218" t="s">
        <v>487</v>
      </c>
      <c r="H251" s="219">
        <v>6</v>
      </c>
      <c r="I251" s="220"/>
      <c r="J251" s="221">
        <f>ROUND(I251*H251,2)</f>
        <v>0</v>
      </c>
      <c r="K251" s="217" t="s">
        <v>4470</v>
      </c>
      <c r="L251" s="46"/>
      <c r="M251" s="222" t="s">
        <v>19</v>
      </c>
      <c r="N251" s="223" t="s">
        <v>45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309</v>
      </c>
      <c r="AT251" s="226" t="s">
        <v>215</v>
      </c>
      <c r="AU251" s="226" t="s">
        <v>83</v>
      </c>
      <c r="AY251" s="19" t="s">
        <v>213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81</v>
      </c>
      <c r="BK251" s="227">
        <f>ROUND(I251*H251,2)</f>
        <v>0</v>
      </c>
      <c r="BL251" s="19" t="s">
        <v>309</v>
      </c>
      <c r="BM251" s="226" t="s">
        <v>6284</v>
      </c>
    </row>
    <row r="252" s="2" customFormat="1" ht="16.5" customHeight="1">
      <c r="A252" s="40"/>
      <c r="B252" s="41"/>
      <c r="C252" s="215" t="s">
        <v>1026</v>
      </c>
      <c r="D252" s="215" t="s">
        <v>215</v>
      </c>
      <c r="E252" s="216" t="s">
        <v>6285</v>
      </c>
      <c r="F252" s="217" t="s">
        <v>6286</v>
      </c>
      <c r="G252" s="218" t="s">
        <v>487</v>
      </c>
      <c r="H252" s="219">
        <v>13</v>
      </c>
      <c r="I252" s="220"/>
      <c r="J252" s="221">
        <f>ROUND(I252*H252,2)</f>
        <v>0</v>
      </c>
      <c r="K252" s="217" t="s">
        <v>4470</v>
      </c>
      <c r="L252" s="46"/>
      <c r="M252" s="222" t="s">
        <v>19</v>
      </c>
      <c r="N252" s="223" t="s">
        <v>45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309</v>
      </c>
      <c r="AT252" s="226" t="s">
        <v>215</v>
      </c>
      <c r="AU252" s="226" t="s">
        <v>83</v>
      </c>
      <c r="AY252" s="19" t="s">
        <v>213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81</v>
      </c>
      <c r="BK252" s="227">
        <f>ROUND(I252*H252,2)</f>
        <v>0</v>
      </c>
      <c r="BL252" s="19" t="s">
        <v>309</v>
      </c>
      <c r="BM252" s="226" t="s">
        <v>6287</v>
      </c>
    </row>
    <row r="253" s="2" customFormat="1" ht="16.5" customHeight="1">
      <c r="A253" s="40"/>
      <c r="B253" s="41"/>
      <c r="C253" s="215" t="s">
        <v>1032</v>
      </c>
      <c r="D253" s="215" t="s">
        <v>215</v>
      </c>
      <c r="E253" s="216" t="s">
        <v>6288</v>
      </c>
      <c r="F253" s="217" t="s">
        <v>6289</v>
      </c>
      <c r="G253" s="218" t="s">
        <v>487</v>
      </c>
      <c r="H253" s="219">
        <v>3</v>
      </c>
      <c r="I253" s="220"/>
      <c r="J253" s="221">
        <f>ROUND(I253*H253,2)</f>
        <v>0</v>
      </c>
      <c r="K253" s="217" t="s">
        <v>4470</v>
      </c>
      <c r="L253" s="46"/>
      <c r="M253" s="222" t="s">
        <v>19</v>
      </c>
      <c r="N253" s="223" t="s">
        <v>45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309</v>
      </c>
      <c r="AT253" s="226" t="s">
        <v>215</v>
      </c>
      <c r="AU253" s="226" t="s">
        <v>83</v>
      </c>
      <c r="AY253" s="19" t="s">
        <v>213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81</v>
      </c>
      <c r="BK253" s="227">
        <f>ROUND(I253*H253,2)</f>
        <v>0</v>
      </c>
      <c r="BL253" s="19" t="s">
        <v>309</v>
      </c>
      <c r="BM253" s="226" t="s">
        <v>6290</v>
      </c>
    </row>
    <row r="254" s="2" customFormat="1" ht="16.5" customHeight="1">
      <c r="A254" s="40"/>
      <c r="B254" s="41"/>
      <c r="C254" s="215" t="s">
        <v>1037</v>
      </c>
      <c r="D254" s="215" t="s">
        <v>215</v>
      </c>
      <c r="E254" s="216" t="s">
        <v>6291</v>
      </c>
      <c r="F254" s="217" t="s">
        <v>6292</v>
      </c>
      <c r="G254" s="218" t="s">
        <v>487</v>
      </c>
      <c r="H254" s="219">
        <v>4</v>
      </c>
      <c r="I254" s="220"/>
      <c r="J254" s="221">
        <f>ROUND(I254*H254,2)</f>
        <v>0</v>
      </c>
      <c r="K254" s="217" t="s">
        <v>4470</v>
      </c>
      <c r="L254" s="46"/>
      <c r="M254" s="222" t="s">
        <v>19</v>
      </c>
      <c r="N254" s="223" t="s">
        <v>45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309</v>
      </c>
      <c r="AT254" s="226" t="s">
        <v>215</v>
      </c>
      <c r="AU254" s="226" t="s">
        <v>83</v>
      </c>
      <c r="AY254" s="19" t="s">
        <v>213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81</v>
      </c>
      <c r="BK254" s="227">
        <f>ROUND(I254*H254,2)</f>
        <v>0</v>
      </c>
      <c r="BL254" s="19" t="s">
        <v>309</v>
      </c>
      <c r="BM254" s="226" t="s">
        <v>6293</v>
      </c>
    </row>
    <row r="255" s="2" customFormat="1" ht="16.5" customHeight="1">
      <c r="A255" s="40"/>
      <c r="B255" s="41"/>
      <c r="C255" s="215" t="s">
        <v>1042</v>
      </c>
      <c r="D255" s="215" t="s">
        <v>215</v>
      </c>
      <c r="E255" s="216" t="s">
        <v>6294</v>
      </c>
      <c r="F255" s="217" t="s">
        <v>6295</v>
      </c>
      <c r="G255" s="218" t="s">
        <v>487</v>
      </c>
      <c r="H255" s="219">
        <v>2</v>
      </c>
      <c r="I255" s="220"/>
      <c r="J255" s="221">
        <f>ROUND(I255*H255,2)</f>
        <v>0</v>
      </c>
      <c r="K255" s="217" t="s">
        <v>4470</v>
      </c>
      <c r="L255" s="46"/>
      <c r="M255" s="222" t="s">
        <v>19</v>
      </c>
      <c r="N255" s="223" t="s">
        <v>45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309</v>
      </c>
      <c r="AT255" s="226" t="s">
        <v>215</v>
      </c>
      <c r="AU255" s="226" t="s">
        <v>83</v>
      </c>
      <c r="AY255" s="19" t="s">
        <v>213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81</v>
      </c>
      <c r="BK255" s="227">
        <f>ROUND(I255*H255,2)</f>
        <v>0</v>
      </c>
      <c r="BL255" s="19" t="s">
        <v>309</v>
      </c>
      <c r="BM255" s="226" t="s">
        <v>6296</v>
      </c>
    </row>
    <row r="256" s="2" customFormat="1" ht="16.5" customHeight="1">
      <c r="A256" s="40"/>
      <c r="B256" s="41"/>
      <c r="C256" s="215" t="s">
        <v>1047</v>
      </c>
      <c r="D256" s="215" t="s">
        <v>215</v>
      </c>
      <c r="E256" s="216" t="s">
        <v>6297</v>
      </c>
      <c r="F256" s="217" t="s">
        <v>6298</v>
      </c>
      <c r="G256" s="218" t="s">
        <v>501</v>
      </c>
      <c r="H256" s="219">
        <v>1</v>
      </c>
      <c r="I256" s="220"/>
      <c r="J256" s="221">
        <f>ROUND(I256*H256,2)</f>
        <v>0</v>
      </c>
      <c r="K256" s="217" t="s">
        <v>4470</v>
      </c>
      <c r="L256" s="46"/>
      <c r="M256" s="222" t="s">
        <v>19</v>
      </c>
      <c r="N256" s="223" t="s">
        <v>45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309</v>
      </c>
      <c r="AT256" s="226" t="s">
        <v>215</v>
      </c>
      <c r="AU256" s="226" t="s">
        <v>83</v>
      </c>
      <c r="AY256" s="19" t="s">
        <v>213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81</v>
      </c>
      <c r="BK256" s="227">
        <f>ROUND(I256*H256,2)</f>
        <v>0</v>
      </c>
      <c r="BL256" s="19" t="s">
        <v>309</v>
      </c>
      <c r="BM256" s="226" t="s">
        <v>6299</v>
      </c>
    </row>
    <row r="257" s="2" customFormat="1" ht="16.5" customHeight="1">
      <c r="A257" s="40"/>
      <c r="B257" s="41"/>
      <c r="C257" s="215" t="s">
        <v>1055</v>
      </c>
      <c r="D257" s="215" t="s">
        <v>215</v>
      </c>
      <c r="E257" s="216" t="s">
        <v>6300</v>
      </c>
      <c r="F257" s="217" t="s">
        <v>6301</v>
      </c>
      <c r="G257" s="218" t="s">
        <v>288</v>
      </c>
      <c r="H257" s="219">
        <v>0.82899999999999996</v>
      </c>
      <c r="I257" s="220"/>
      <c r="J257" s="221">
        <f>ROUND(I257*H257,2)</f>
        <v>0</v>
      </c>
      <c r="K257" s="217" t="s">
        <v>4470</v>
      </c>
      <c r="L257" s="46"/>
      <c r="M257" s="222" t="s">
        <v>19</v>
      </c>
      <c r="N257" s="223" t="s">
        <v>45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309</v>
      </c>
      <c r="AT257" s="226" t="s">
        <v>215</v>
      </c>
      <c r="AU257" s="226" t="s">
        <v>83</v>
      </c>
      <c r="AY257" s="19" t="s">
        <v>213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81</v>
      </c>
      <c r="BK257" s="227">
        <f>ROUND(I257*H257,2)</f>
        <v>0</v>
      </c>
      <c r="BL257" s="19" t="s">
        <v>309</v>
      </c>
      <c r="BM257" s="226" t="s">
        <v>6302</v>
      </c>
    </row>
    <row r="258" s="2" customFormat="1" ht="16.5" customHeight="1">
      <c r="A258" s="40"/>
      <c r="B258" s="41"/>
      <c r="C258" s="215" t="s">
        <v>1061</v>
      </c>
      <c r="D258" s="215" t="s">
        <v>215</v>
      </c>
      <c r="E258" s="216" t="s">
        <v>6303</v>
      </c>
      <c r="F258" s="217" t="s">
        <v>6304</v>
      </c>
      <c r="G258" s="218" t="s">
        <v>487</v>
      </c>
      <c r="H258" s="219">
        <v>68</v>
      </c>
      <c r="I258" s="220"/>
      <c r="J258" s="221">
        <f>ROUND(I258*H258,2)</f>
        <v>0</v>
      </c>
      <c r="K258" s="217" t="s">
        <v>4470</v>
      </c>
      <c r="L258" s="46"/>
      <c r="M258" s="222" t="s">
        <v>19</v>
      </c>
      <c r="N258" s="223" t="s">
        <v>45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309</v>
      </c>
      <c r="AT258" s="226" t="s">
        <v>215</v>
      </c>
      <c r="AU258" s="226" t="s">
        <v>83</v>
      </c>
      <c r="AY258" s="19" t="s">
        <v>213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81</v>
      </c>
      <c r="BK258" s="227">
        <f>ROUND(I258*H258,2)</f>
        <v>0</v>
      </c>
      <c r="BL258" s="19" t="s">
        <v>309</v>
      </c>
      <c r="BM258" s="226" t="s">
        <v>6305</v>
      </c>
    </row>
    <row r="259" s="2" customFormat="1" ht="16.5" customHeight="1">
      <c r="A259" s="40"/>
      <c r="B259" s="41"/>
      <c r="C259" s="215" t="s">
        <v>1076</v>
      </c>
      <c r="D259" s="215" t="s">
        <v>215</v>
      </c>
      <c r="E259" s="216" t="s">
        <v>6306</v>
      </c>
      <c r="F259" s="217" t="s">
        <v>6307</v>
      </c>
      <c r="G259" s="218" t="s">
        <v>501</v>
      </c>
      <c r="H259" s="219">
        <v>1</v>
      </c>
      <c r="I259" s="220"/>
      <c r="J259" s="221">
        <f>ROUND(I259*H259,2)</f>
        <v>0</v>
      </c>
      <c r="K259" s="217" t="s">
        <v>4470</v>
      </c>
      <c r="L259" s="46"/>
      <c r="M259" s="222" t="s">
        <v>19</v>
      </c>
      <c r="N259" s="223" t="s">
        <v>45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309</v>
      </c>
      <c r="AT259" s="226" t="s">
        <v>215</v>
      </c>
      <c r="AU259" s="226" t="s">
        <v>83</v>
      </c>
      <c r="AY259" s="19" t="s">
        <v>213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81</v>
      </c>
      <c r="BK259" s="227">
        <f>ROUND(I259*H259,2)</f>
        <v>0</v>
      </c>
      <c r="BL259" s="19" t="s">
        <v>309</v>
      </c>
      <c r="BM259" s="226" t="s">
        <v>6308</v>
      </c>
    </row>
    <row r="260" s="2" customFormat="1" ht="16.5" customHeight="1">
      <c r="A260" s="40"/>
      <c r="B260" s="41"/>
      <c r="C260" s="215" t="s">
        <v>1081</v>
      </c>
      <c r="D260" s="215" t="s">
        <v>215</v>
      </c>
      <c r="E260" s="216" t="s">
        <v>6309</v>
      </c>
      <c r="F260" s="217" t="s">
        <v>6310</v>
      </c>
      <c r="G260" s="218" t="s">
        <v>487</v>
      </c>
      <c r="H260" s="219">
        <v>68</v>
      </c>
      <c r="I260" s="220"/>
      <c r="J260" s="221">
        <f>ROUND(I260*H260,2)</f>
        <v>0</v>
      </c>
      <c r="K260" s="217" t="s">
        <v>4470</v>
      </c>
      <c r="L260" s="46"/>
      <c r="M260" s="222" t="s">
        <v>19</v>
      </c>
      <c r="N260" s="223" t="s">
        <v>45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309</v>
      </c>
      <c r="AT260" s="226" t="s">
        <v>215</v>
      </c>
      <c r="AU260" s="226" t="s">
        <v>83</v>
      </c>
      <c r="AY260" s="19" t="s">
        <v>213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81</v>
      </c>
      <c r="BK260" s="227">
        <f>ROUND(I260*H260,2)</f>
        <v>0</v>
      </c>
      <c r="BL260" s="19" t="s">
        <v>309</v>
      </c>
      <c r="BM260" s="226" t="s">
        <v>6311</v>
      </c>
    </row>
    <row r="261" s="2" customFormat="1" ht="16.5" customHeight="1">
      <c r="A261" s="40"/>
      <c r="B261" s="41"/>
      <c r="C261" s="215" t="s">
        <v>1087</v>
      </c>
      <c r="D261" s="215" t="s">
        <v>215</v>
      </c>
      <c r="E261" s="216" t="s">
        <v>6312</v>
      </c>
      <c r="F261" s="217" t="s">
        <v>6313</v>
      </c>
      <c r="G261" s="218" t="s">
        <v>487</v>
      </c>
      <c r="H261" s="219">
        <v>24</v>
      </c>
      <c r="I261" s="220"/>
      <c r="J261" s="221">
        <f>ROUND(I261*H261,2)</f>
        <v>0</v>
      </c>
      <c r="K261" s="217" t="s">
        <v>4470</v>
      </c>
      <c r="L261" s="46"/>
      <c r="M261" s="222" t="s">
        <v>19</v>
      </c>
      <c r="N261" s="223" t="s">
        <v>45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309</v>
      </c>
      <c r="AT261" s="226" t="s">
        <v>215</v>
      </c>
      <c r="AU261" s="226" t="s">
        <v>83</v>
      </c>
      <c r="AY261" s="19" t="s">
        <v>213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81</v>
      </c>
      <c r="BK261" s="227">
        <f>ROUND(I261*H261,2)</f>
        <v>0</v>
      </c>
      <c r="BL261" s="19" t="s">
        <v>309</v>
      </c>
      <c r="BM261" s="226" t="s">
        <v>6314</v>
      </c>
    </row>
    <row r="262" s="2" customFormat="1" ht="16.5" customHeight="1">
      <c r="A262" s="40"/>
      <c r="B262" s="41"/>
      <c r="C262" s="215" t="s">
        <v>1092</v>
      </c>
      <c r="D262" s="215" t="s">
        <v>215</v>
      </c>
      <c r="E262" s="216" t="s">
        <v>6315</v>
      </c>
      <c r="F262" s="217" t="s">
        <v>6316</v>
      </c>
      <c r="G262" s="218" t="s">
        <v>487</v>
      </c>
      <c r="H262" s="219">
        <v>6</v>
      </c>
      <c r="I262" s="220"/>
      <c r="J262" s="221">
        <f>ROUND(I262*H262,2)</f>
        <v>0</v>
      </c>
      <c r="K262" s="217" t="s">
        <v>4470</v>
      </c>
      <c r="L262" s="46"/>
      <c r="M262" s="222" t="s">
        <v>19</v>
      </c>
      <c r="N262" s="223" t="s">
        <v>45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309</v>
      </c>
      <c r="AT262" s="226" t="s">
        <v>215</v>
      </c>
      <c r="AU262" s="226" t="s">
        <v>83</v>
      </c>
      <c r="AY262" s="19" t="s">
        <v>213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81</v>
      </c>
      <c r="BK262" s="227">
        <f>ROUND(I262*H262,2)</f>
        <v>0</v>
      </c>
      <c r="BL262" s="19" t="s">
        <v>309</v>
      </c>
      <c r="BM262" s="226" t="s">
        <v>6317</v>
      </c>
    </row>
    <row r="263" s="2" customFormat="1" ht="16.5" customHeight="1">
      <c r="A263" s="40"/>
      <c r="B263" s="41"/>
      <c r="C263" s="215" t="s">
        <v>1098</v>
      </c>
      <c r="D263" s="215" t="s">
        <v>215</v>
      </c>
      <c r="E263" s="216" t="s">
        <v>6318</v>
      </c>
      <c r="F263" s="217" t="s">
        <v>6319</v>
      </c>
      <c r="G263" s="218" t="s">
        <v>487</v>
      </c>
      <c r="H263" s="219">
        <v>8</v>
      </c>
      <c r="I263" s="220"/>
      <c r="J263" s="221">
        <f>ROUND(I263*H263,2)</f>
        <v>0</v>
      </c>
      <c r="K263" s="217" t="s">
        <v>4470</v>
      </c>
      <c r="L263" s="46"/>
      <c r="M263" s="222" t="s">
        <v>19</v>
      </c>
      <c r="N263" s="223" t="s">
        <v>45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309</v>
      </c>
      <c r="AT263" s="226" t="s">
        <v>215</v>
      </c>
      <c r="AU263" s="226" t="s">
        <v>83</v>
      </c>
      <c r="AY263" s="19" t="s">
        <v>213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81</v>
      </c>
      <c r="BK263" s="227">
        <f>ROUND(I263*H263,2)</f>
        <v>0</v>
      </c>
      <c r="BL263" s="19" t="s">
        <v>309</v>
      </c>
      <c r="BM263" s="226" t="s">
        <v>6320</v>
      </c>
    </row>
    <row r="264" s="2" customFormat="1" ht="16.5" customHeight="1">
      <c r="A264" s="40"/>
      <c r="B264" s="41"/>
      <c r="C264" s="215" t="s">
        <v>1105</v>
      </c>
      <c r="D264" s="215" t="s">
        <v>215</v>
      </c>
      <c r="E264" s="216" t="s">
        <v>6321</v>
      </c>
      <c r="F264" s="217" t="s">
        <v>6322</v>
      </c>
      <c r="G264" s="218" t="s">
        <v>487</v>
      </c>
      <c r="H264" s="219">
        <v>18</v>
      </c>
      <c r="I264" s="220"/>
      <c r="J264" s="221">
        <f>ROUND(I264*H264,2)</f>
        <v>0</v>
      </c>
      <c r="K264" s="217" t="s">
        <v>4470</v>
      </c>
      <c r="L264" s="46"/>
      <c r="M264" s="222" t="s">
        <v>19</v>
      </c>
      <c r="N264" s="223" t="s">
        <v>45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309</v>
      </c>
      <c r="AT264" s="226" t="s">
        <v>215</v>
      </c>
      <c r="AU264" s="226" t="s">
        <v>83</v>
      </c>
      <c r="AY264" s="19" t="s">
        <v>213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81</v>
      </c>
      <c r="BK264" s="227">
        <f>ROUND(I264*H264,2)</f>
        <v>0</v>
      </c>
      <c r="BL264" s="19" t="s">
        <v>309</v>
      </c>
      <c r="BM264" s="226" t="s">
        <v>6323</v>
      </c>
    </row>
    <row r="265" s="2" customFormat="1" ht="16.5" customHeight="1">
      <c r="A265" s="40"/>
      <c r="B265" s="41"/>
      <c r="C265" s="215" t="s">
        <v>1110</v>
      </c>
      <c r="D265" s="215" t="s">
        <v>215</v>
      </c>
      <c r="E265" s="216" t="s">
        <v>6324</v>
      </c>
      <c r="F265" s="217" t="s">
        <v>6325</v>
      </c>
      <c r="G265" s="218" t="s">
        <v>501</v>
      </c>
      <c r="H265" s="219">
        <v>2</v>
      </c>
      <c r="I265" s="220"/>
      <c r="J265" s="221">
        <f>ROUND(I265*H265,2)</f>
        <v>0</v>
      </c>
      <c r="K265" s="217" t="s">
        <v>4470</v>
      </c>
      <c r="L265" s="46"/>
      <c r="M265" s="222" t="s">
        <v>19</v>
      </c>
      <c r="N265" s="223" t="s">
        <v>45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309</v>
      </c>
      <c r="AT265" s="226" t="s">
        <v>215</v>
      </c>
      <c r="AU265" s="226" t="s">
        <v>83</v>
      </c>
      <c r="AY265" s="19" t="s">
        <v>213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81</v>
      </c>
      <c r="BK265" s="227">
        <f>ROUND(I265*H265,2)</f>
        <v>0</v>
      </c>
      <c r="BL265" s="19" t="s">
        <v>309</v>
      </c>
      <c r="BM265" s="226" t="s">
        <v>6326</v>
      </c>
    </row>
    <row r="266" s="2" customFormat="1" ht="16.5" customHeight="1">
      <c r="A266" s="40"/>
      <c r="B266" s="41"/>
      <c r="C266" s="215" t="s">
        <v>1118</v>
      </c>
      <c r="D266" s="215" t="s">
        <v>215</v>
      </c>
      <c r="E266" s="216" t="s">
        <v>6327</v>
      </c>
      <c r="F266" s="217" t="s">
        <v>6328</v>
      </c>
      <c r="G266" s="218" t="s">
        <v>487</v>
      </c>
      <c r="H266" s="219">
        <v>3</v>
      </c>
      <c r="I266" s="220"/>
      <c r="J266" s="221">
        <f>ROUND(I266*H266,2)</f>
        <v>0</v>
      </c>
      <c r="K266" s="217" t="s">
        <v>4470</v>
      </c>
      <c r="L266" s="46"/>
      <c r="M266" s="222" t="s">
        <v>19</v>
      </c>
      <c r="N266" s="223" t="s">
        <v>45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309</v>
      </c>
      <c r="AT266" s="226" t="s">
        <v>215</v>
      </c>
      <c r="AU266" s="226" t="s">
        <v>83</v>
      </c>
      <c r="AY266" s="19" t="s">
        <v>213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81</v>
      </c>
      <c r="BK266" s="227">
        <f>ROUND(I266*H266,2)</f>
        <v>0</v>
      </c>
      <c r="BL266" s="19" t="s">
        <v>309</v>
      </c>
      <c r="BM266" s="226" t="s">
        <v>6329</v>
      </c>
    </row>
    <row r="267" s="2" customFormat="1" ht="16.5" customHeight="1">
      <c r="A267" s="40"/>
      <c r="B267" s="41"/>
      <c r="C267" s="215" t="s">
        <v>1123</v>
      </c>
      <c r="D267" s="215" t="s">
        <v>215</v>
      </c>
      <c r="E267" s="216" t="s">
        <v>6330</v>
      </c>
      <c r="F267" s="217" t="s">
        <v>6331</v>
      </c>
      <c r="G267" s="218" t="s">
        <v>501</v>
      </c>
      <c r="H267" s="219">
        <v>22</v>
      </c>
      <c r="I267" s="220"/>
      <c r="J267" s="221">
        <f>ROUND(I267*H267,2)</f>
        <v>0</v>
      </c>
      <c r="K267" s="217" t="s">
        <v>4470</v>
      </c>
      <c r="L267" s="46"/>
      <c r="M267" s="222" t="s">
        <v>19</v>
      </c>
      <c r="N267" s="223" t="s">
        <v>45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309</v>
      </c>
      <c r="AT267" s="226" t="s">
        <v>215</v>
      </c>
      <c r="AU267" s="226" t="s">
        <v>83</v>
      </c>
      <c r="AY267" s="19" t="s">
        <v>213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81</v>
      </c>
      <c r="BK267" s="227">
        <f>ROUND(I267*H267,2)</f>
        <v>0</v>
      </c>
      <c r="BL267" s="19" t="s">
        <v>309</v>
      </c>
      <c r="BM267" s="226" t="s">
        <v>6332</v>
      </c>
    </row>
    <row r="268" s="2" customFormat="1" ht="16.5" customHeight="1">
      <c r="A268" s="40"/>
      <c r="B268" s="41"/>
      <c r="C268" s="215" t="s">
        <v>1130</v>
      </c>
      <c r="D268" s="215" t="s">
        <v>215</v>
      </c>
      <c r="E268" s="216" t="s">
        <v>6333</v>
      </c>
      <c r="F268" s="217" t="s">
        <v>6334</v>
      </c>
      <c r="G268" s="218" t="s">
        <v>501</v>
      </c>
      <c r="H268" s="219">
        <v>17</v>
      </c>
      <c r="I268" s="220"/>
      <c r="J268" s="221">
        <f>ROUND(I268*H268,2)</f>
        <v>0</v>
      </c>
      <c r="K268" s="217" t="s">
        <v>4470</v>
      </c>
      <c r="L268" s="46"/>
      <c r="M268" s="222" t="s">
        <v>19</v>
      </c>
      <c r="N268" s="223" t="s">
        <v>45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309</v>
      </c>
      <c r="AT268" s="226" t="s">
        <v>215</v>
      </c>
      <c r="AU268" s="226" t="s">
        <v>83</v>
      </c>
      <c r="AY268" s="19" t="s">
        <v>213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81</v>
      </c>
      <c r="BK268" s="227">
        <f>ROUND(I268*H268,2)</f>
        <v>0</v>
      </c>
      <c r="BL268" s="19" t="s">
        <v>309</v>
      </c>
      <c r="BM268" s="226" t="s">
        <v>6335</v>
      </c>
    </row>
    <row r="269" s="2" customFormat="1" ht="16.5" customHeight="1">
      <c r="A269" s="40"/>
      <c r="B269" s="41"/>
      <c r="C269" s="215" t="s">
        <v>1134</v>
      </c>
      <c r="D269" s="215" t="s">
        <v>215</v>
      </c>
      <c r="E269" s="216" t="s">
        <v>6336</v>
      </c>
      <c r="F269" s="217" t="s">
        <v>6337</v>
      </c>
      <c r="G269" s="218" t="s">
        <v>501</v>
      </c>
      <c r="H269" s="219">
        <v>8</v>
      </c>
      <c r="I269" s="220"/>
      <c r="J269" s="221">
        <f>ROUND(I269*H269,2)</f>
        <v>0</v>
      </c>
      <c r="K269" s="217" t="s">
        <v>4470</v>
      </c>
      <c r="L269" s="46"/>
      <c r="M269" s="222" t="s">
        <v>19</v>
      </c>
      <c r="N269" s="223" t="s">
        <v>45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309</v>
      </c>
      <c r="AT269" s="226" t="s">
        <v>215</v>
      </c>
      <c r="AU269" s="226" t="s">
        <v>83</v>
      </c>
      <c r="AY269" s="19" t="s">
        <v>213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81</v>
      </c>
      <c r="BK269" s="227">
        <f>ROUND(I269*H269,2)</f>
        <v>0</v>
      </c>
      <c r="BL269" s="19" t="s">
        <v>309</v>
      </c>
      <c r="BM269" s="226" t="s">
        <v>6338</v>
      </c>
    </row>
    <row r="270" s="2" customFormat="1" ht="16.5" customHeight="1">
      <c r="A270" s="40"/>
      <c r="B270" s="41"/>
      <c r="C270" s="215" t="s">
        <v>1149</v>
      </c>
      <c r="D270" s="215" t="s">
        <v>215</v>
      </c>
      <c r="E270" s="216" t="s">
        <v>6339</v>
      </c>
      <c r="F270" s="217" t="s">
        <v>6340</v>
      </c>
      <c r="G270" s="218" t="s">
        <v>501</v>
      </c>
      <c r="H270" s="219">
        <v>1</v>
      </c>
      <c r="I270" s="220"/>
      <c r="J270" s="221">
        <f>ROUND(I270*H270,2)</f>
        <v>0</v>
      </c>
      <c r="K270" s="217" t="s">
        <v>4470</v>
      </c>
      <c r="L270" s="46"/>
      <c r="M270" s="222" t="s">
        <v>19</v>
      </c>
      <c r="N270" s="223" t="s">
        <v>45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309</v>
      </c>
      <c r="AT270" s="226" t="s">
        <v>215</v>
      </c>
      <c r="AU270" s="226" t="s">
        <v>83</v>
      </c>
      <c r="AY270" s="19" t="s">
        <v>213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81</v>
      </c>
      <c r="BK270" s="227">
        <f>ROUND(I270*H270,2)</f>
        <v>0</v>
      </c>
      <c r="BL270" s="19" t="s">
        <v>309</v>
      </c>
      <c r="BM270" s="226" t="s">
        <v>6341</v>
      </c>
    </row>
    <row r="271" s="2" customFormat="1" ht="16.5" customHeight="1">
      <c r="A271" s="40"/>
      <c r="B271" s="41"/>
      <c r="C271" s="272" t="s">
        <v>1162</v>
      </c>
      <c r="D271" s="272" t="s">
        <v>310</v>
      </c>
      <c r="E271" s="273" t="s">
        <v>6342</v>
      </c>
      <c r="F271" s="274" t="s">
        <v>6343</v>
      </c>
      <c r="G271" s="275" t="s">
        <v>501</v>
      </c>
      <c r="H271" s="276">
        <v>1</v>
      </c>
      <c r="I271" s="277"/>
      <c r="J271" s="278">
        <f>ROUND(I271*H271,2)</f>
        <v>0</v>
      </c>
      <c r="K271" s="274" t="s">
        <v>4470</v>
      </c>
      <c r="L271" s="279"/>
      <c r="M271" s="280" t="s">
        <v>19</v>
      </c>
      <c r="N271" s="281" t="s">
        <v>45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397</v>
      </c>
      <c r="AT271" s="226" t="s">
        <v>310</v>
      </c>
      <c r="AU271" s="226" t="s">
        <v>83</v>
      </c>
      <c r="AY271" s="19" t="s">
        <v>213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81</v>
      </c>
      <c r="BK271" s="227">
        <f>ROUND(I271*H271,2)</f>
        <v>0</v>
      </c>
      <c r="BL271" s="19" t="s">
        <v>309</v>
      </c>
      <c r="BM271" s="226" t="s">
        <v>6344</v>
      </c>
    </row>
    <row r="272" s="2" customFormat="1" ht="16.5" customHeight="1">
      <c r="A272" s="40"/>
      <c r="B272" s="41"/>
      <c r="C272" s="215" t="s">
        <v>1182</v>
      </c>
      <c r="D272" s="215" t="s">
        <v>215</v>
      </c>
      <c r="E272" s="216" t="s">
        <v>6345</v>
      </c>
      <c r="F272" s="217" t="s">
        <v>6346</v>
      </c>
      <c r="G272" s="218" t="s">
        <v>501</v>
      </c>
      <c r="H272" s="219">
        <v>15</v>
      </c>
      <c r="I272" s="220"/>
      <c r="J272" s="221">
        <f>ROUND(I272*H272,2)</f>
        <v>0</v>
      </c>
      <c r="K272" s="217" t="s">
        <v>4470</v>
      </c>
      <c r="L272" s="46"/>
      <c r="M272" s="222" t="s">
        <v>19</v>
      </c>
      <c r="N272" s="223" t="s">
        <v>45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309</v>
      </c>
      <c r="AT272" s="226" t="s">
        <v>215</v>
      </c>
      <c r="AU272" s="226" t="s">
        <v>83</v>
      </c>
      <c r="AY272" s="19" t="s">
        <v>213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81</v>
      </c>
      <c r="BK272" s="227">
        <f>ROUND(I272*H272,2)</f>
        <v>0</v>
      </c>
      <c r="BL272" s="19" t="s">
        <v>309</v>
      </c>
      <c r="BM272" s="226" t="s">
        <v>6347</v>
      </c>
    </row>
    <row r="273" s="2" customFormat="1" ht="16.5" customHeight="1">
      <c r="A273" s="40"/>
      <c r="B273" s="41"/>
      <c r="C273" s="272" t="s">
        <v>1186</v>
      </c>
      <c r="D273" s="272" t="s">
        <v>310</v>
      </c>
      <c r="E273" s="273" t="s">
        <v>6348</v>
      </c>
      <c r="F273" s="274" t="s">
        <v>6349</v>
      </c>
      <c r="G273" s="275" t="s">
        <v>501</v>
      </c>
      <c r="H273" s="276">
        <v>15</v>
      </c>
      <c r="I273" s="277"/>
      <c r="J273" s="278">
        <f>ROUND(I273*H273,2)</f>
        <v>0</v>
      </c>
      <c r="K273" s="274" t="s">
        <v>19</v>
      </c>
      <c r="L273" s="279"/>
      <c r="M273" s="280" t="s">
        <v>19</v>
      </c>
      <c r="N273" s="281" t="s">
        <v>45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397</v>
      </c>
      <c r="AT273" s="226" t="s">
        <v>310</v>
      </c>
      <c r="AU273" s="226" t="s">
        <v>83</v>
      </c>
      <c r="AY273" s="19" t="s">
        <v>213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81</v>
      </c>
      <c r="BK273" s="227">
        <f>ROUND(I273*H273,2)</f>
        <v>0</v>
      </c>
      <c r="BL273" s="19" t="s">
        <v>309</v>
      </c>
      <c r="BM273" s="226" t="s">
        <v>6350</v>
      </c>
    </row>
    <row r="274" s="2" customFormat="1" ht="16.5" customHeight="1">
      <c r="A274" s="40"/>
      <c r="B274" s="41"/>
      <c r="C274" s="215" t="s">
        <v>1192</v>
      </c>
      <c r="D274" s="215" t="s">
        <v>215</v>
      </c>
      <c r="E274" s="216" t="s">
        <v>6351</v>
      </c>
      <c r="F274" s="217" t="s">
        <v>6352</v>
      </c>
      <c r="G274" s="218" t="s">
        <v>501</v>
      </c>
      <c r="H274" s="219">
        <v>9</v>
      </c>
      <c r="I274" s="220"/>
      <c r="J274" s="221">
        <f>ROUND(I274*H274,2)</f>
        <v>0</v>
      </c>
      <c r="K274" s="217" t="s">
        <v>4470</v>
      </c>
      <c r="L274" s="46"/>
      <c r="M274" s="222" t="s">
        <v>19</v>
      </c>
      <c r="N274" s="223" t="s">
        <v>45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309</v>
      </c>
      <c r="AT274" s="226" t="s">
        <v>215</v>
      </c>
      <c r="AU274" s="226" t="s">
        <v>83</v>
      </c>
      <c r="AY274" s="19" t="s">
        <v>213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81</v>
      </c>
      <c r="BK274" s="227">
        <f>ROUND(I274*H274,2)</f>
        <v>0</v>
      </c>
      <c r="BL274" s="19" t="s">
        <v>309</v>
      </c>
      <c r="BM274" s="226" t="s">
        <v>6353</v>
      </c>
    </row>
    <row r="275" s="2" customFormat="1" ht="16.5" customHeight="1">
      <c r="A275" s="40"/>
      <c r="B275" s="41"/>
      <c r="C275" s="215" t="s">
        <v>1206</v>
      </c>
      <c r="D275" s="215" t="s">
        <v>215</v>
      </c>
      <c r="E275" s="216" t="s">
        <v>6354</v>
      </c>
      <c r="F275" s="217" t="s">
        <v>6355</v>
      </c>
      <c r="G275" s="218" t="s">
        <v>288</v>
      </c>
      <c r="H275" s="219">
        <v>1.4910000000000001</v>
      </c>
      <c r="I275" s="220"/>
      <c r="J275" s="221">
        <f>ROUND(I275*H275,2)</f>
        <v>0</v>
      </c>
      <c r="K275" s="217" t="s">
        <v>4470</v>
      </c>
      <c r="L275" s="46"/>
      <c r="M275" s="222" t="s">
        <v>19</v>
      </c>
      <c r="N275" s="223" t="s">
        <v>45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309</v>
      </c>
      <c r="AT275" s="226" t="s">
        <v>215</v>
      </c>
      <c r="AU275" s="226" t="s">
        <v>83</v>
      </c>
      <c r="AY275" s="19" t="s">
        <v>213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81</v>
      </c>
      <c r="BK275" s="227">
        <f>ROUND(I275*H275,2)</f>
        <v>0</v>
      </c>
      <c r="BL275" s="19" t="s">
        <v>309</v>
      </c>
      <c r="BM275" s="226" t="s">
        <v>6356</v>
      </c>
    </row>
    <row r="276" s="12" customFormat="1" ht="22.8" customHeight="1">
      <c r="A276" s="12"/>
      <c r="B276" s="199"/>
      <c r="C276" s="200"/>
      <c r="D276" s="201" t="s">
        <v>73</v>
      </c>
      <c r="E276" s="213" t="s">
        <v>6357</v>
      </c>
      <c r="F276" s="213" t="s">
        <v>6358</v>
      </c>
      <c r="G276" s="200"/>
      <c r="H276" s="200"/>
      <c r="I276" s="203"/>
      <c r="J276" s="214">
        <f>BK276</f>
        <v>0</v>
      </c>
      <c r="K276" s="200"/>
      <c r="L276" s="205"/>
      <c r="M276" s="206"/>
      <c r="N276" s="207"/>
      <c r="O276" s="207"/>
      <c r="P276" s="208">
        <f>SUM(P277:P280)</f>
        <v>0</v>
      </c>
      <c r="Q276" s="207"/>
      <c r="R276" s="208">
        <f>SUM(R277:R280)</f>
        <v>0</v>
      </c>
      <c r="S276" s="207"/>
      <c r="T276" s="209">
        <f>SUM(T277:T280)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0" t="s">
        <v>83</v>
      </c>
      <c r="AT276" s="211" t="s">
        <v>73</v>
      </c>
      <c r="AU276" s="211" t="s">
        <v>81</v>
      </c>
      <c r="AY276" s="210" t="s">
        <v>213</v>
      </c>
      <c r="BK276" s="212">
        <f>SUM(BK277:BK280)</f>
        <v>0</v>
      </c>
    </row>
    <row r="277" s="2" customFormat="1" ht="16.5" customHeight="1">
      <c r="A277" s="40"/>
      <c r="B277" s="41"/>
      <c r="C277" s="215" t="s">
        <v>1213</v>
      </c>
      <c r="D277" s="215" t="s">
        <v>215</v>
      </c>
      <c r="E277" s="216" t="s">
        <v>6359</v>
      </c>
      <c r="F277" s="217" t="s">
        <v>6360</v>
      </c>
      <c r="G277" s="218" t="s">
        <v>487</v>
      </c>
      <c r="H277" s="219">
        <v>17</v>
      </c>
      <c r="I277" s="220"/>
      <c r="J277" s="221">
        <f>ROUND(I277*H277,2)</f>
        <v>0</v>
      </c>
      <c r="K277" s="217" t="s">
        <v>4470</v>
      </c>
      <c r="L277" s="46"/>
      <c r="M277" s="222" t="s">
        <v>19</v>
      </c>
      <c r="N277" s="223" t="s">
        <v>45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309</v>
      </c>
      <c r="AT277" s="226" t="s">
        <v>215</v>
      </c>
      <c r="AU277" s="226" t="s">
        <v>83</v>
      </c>
      <c r="AY277" s="19" t="s">
        <v>213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81</v>
      </c>
      <c r="BK277" s="227">
        <f>ROUND(I277*H277,2)</f>
        <v>0</v>
      </c>
      <c r="BL277" s="19" t="s">
        <v>309</v>
      </c>
      <c r="BM277" s="226" t="s">
        <v>6361</v>
      </c>
    </row>
    <row r="278" s="2" customFormat="1" ht="16.5" customHeight="1">
      <c r="A278" s="40"/>
      <c r="B278" s="41"/>
      <c r="C278" s="215" t="s">
        <v>1228</v>
      </c>
      <c r="D278" s="215" t="s">
        <v>215</v>
      </c>
      <c r="E278" s="216" t="s">
        <v>6362</v>
      </c>
      <c r="F278" s="217" t="s">
        <v>6363</v>
      </c>
      <c r="G278" s="218" t="s">
        <v>487</v>
      </c>
      <c r="H278" s="219">
        <v>17</v>
      </c>
      <c r="I278" s="220"/>
      <c r="J278" s="221">
        <f>ROUND(I278*H278,2)</f>
        <v>0</v>
      </c>
      <c r="K278" s="217" t="s">
        <v>4470</v>
      </c>
      <c r="L278" s="46"/>
      <c r="M278" s="222" t="s">
        <v>19</v>
      </c>
      <c r="N278" s="223" t="s">
        <v>45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309</v>
      </c>
      <c r="AT278" s="226" t="s">
        <v>215</v>
      </c>
      <c r="AU278" s="226" t="s">
        <v>83</v>
      </c>
      <c r="AY278" s="19" t="s">
        <v>213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81</v>
      </c>
      <c r="BK278" s="227">
        <f>ROUND(I278*H278,2)</f>
        <v>0</v>
      </c>
      <c r="BL278" s="19" t="s">
        <v>309</v>
      </c>
      <c r="BM278" s="226" t="s">
        <v>6364</v>
      </c>
    </row>
    <row r="279" s="2" customFormat="1" ht="16.5" customHeight="1">
      <c r="A279" s="40"/>
      <c r="B279" s="41"/>
      <c r="C279" s="215" t="s">
        <v>1233</v>
      </c>
      <c r="D279" s="215" t="s">
        <v>215</v>
      </c>
      <c r="E279" s="216" t="s">
        <v>6365</v>
      </c>
      <c r="F279" s="217" t="s">
        <v>6366</v>
      </c>
      <c r="G279" s="218" t="s">
        <v>487</v>
      </c>
      <c r="H279" s="219">
        <v>17</v>
      </c>
      <c r="I279" s="220"/>
      <c r="J279" s="221">
        <f>ROUND(I279*H279,2)</f>
        <v>0</v>
      </c>
      <c r="K279" s="217" t="s">
        <v>4470</v>
      </c>
      <c r="L279" s="46"/>
      <c r="M279" s="222" t="s">
        <v>19</v>
      </c>
      <c r="N279" s="223" t="s">
        <v>45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309</v>
      </c>
      <c r="AT279" s="226" t="s">
        <v>215</v>
      </c>
      <c r="AU279" s="226" t="s">
        <v>83</v>
      </c>
      <c r="AY279" s="19" t="s">
        <v>213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81</v>
      </c>
      <c r="BK279" s="227">
        <f>ROUND(I279*H279,2)</f>
        <v>0</v>
      </c>
      <c r="BL279" s="19" t="s">
        <v>309</v>
      </c>
      <c r="BM279" s="226" t="s">
        <v>6367</v>
      </c>
    </row>
    <row r="280" s="2" customFormat="1" ht="16.5" customHeight="1">
      <c r="A280" s="40"/>
      <c r="B280" s="41"/>
      <c r="C280" s="215" t="s">
        <v>1239</v>
      </c>
      <c r="D280" s="215" t="s">
        <v>215</v>
      </c>
      <c r="E280" s="216" t="s">
        <v>6368</v>
      </c>
      <c r="F280" s="217" t="s">
        <v>6369</v>
      </c>
      <c r="G280" s="218" t="s">
        <v>288</v>
      </c>
      <c r="H280" s="219">
        <v>0.16700000000000001</v>
      </c>
      <c r="I280" s="220"/>
      <c r="J280" s="221">
        <f>ROUND(I280*H280,2)</f>
        <v>0</v>
      </c>
      <c r="K280" s="217" t="s">
        <v>4470</v>
      </c>
      <c r="L280" s="46"/>
      <c r="M280" s="222" t="s">
        <v>19</v>
      </c>
      <c r="N280" s="223" t="s">
        <v>45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309</v>
      </c>
      <c r="AT280" s="226" t="s">
        <v>215</v>
      </c>
      <c r="AU280" s="226" t="s">
        <v>83</v>
      </c>
      <c r="AY280" s="19" t="s">
        <v>213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81</v>
      </c>
      <c r="BK280" s="227">
        <f>ROUND(I280*H280,2)</f>
        <v>0</v>
      </c>
      <c r="BL280" s="19" t="s">
        <v>309</v>
      </c>
      <c r="BM280" s="226" t="s">
        <v>6370</v>
      </c>
    </row>
    <row r="281" s="12" customFormat="1" ht="22.8" customHeight="1">
      <c r="A281" s="12"/>
      <c r="B281" s="199"/>
      <c r="C281" s="200"/>
      <c r="D281" s="201" t="s">
        <v>73</v>
      </c>
      <c r="E281" s="213" t="s">
        <v>6371</v>
      </c>
      <c r="F281" s="213" t="s">
        <v>6372</v>
      </c>
      <c r="G281" s="200"/>
      <c r="H281" s="200"/>
      <c r="I281" s="203"/>
      <c r="J281" s="214">
        <f>BK281</f>
        <v>0</v>
      </c>
      <c r="K281" s="200"/>
      <c r="L281" s="205"/>
      <c r="M281" s="206"/>
      <c r="N281" s="207"/>
      <c r="O281" s="207"/>
      <c r="P281" s="208">
        <f>P282</f>
        <v>0</v>
      </c>
      <c r="Q281" s="207"/>
      <c r="R281" s="208">
        <f>R282</f>
        <v>0</v>
      </c>
      <c r="S281" s="207"/>
      <c r="T281" s="209">
        <f>T282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0" t="s">
        <v>83</v>
      </c>
      <c r="AT281" s="211" t="s">
        <v>73</v>
      </c>
      <c r="AU281" s="211" t="s">
        <v>81</v>
      </c>
      <c r="AY281" s="210" t="s">
        <v>213</v>
      </c>
      <c r="BK281" s="212">
        <f>BK282</f>
        <v>0</v>
      </c>
    </row>
    <row r="282" s="2" customFormat="1" ht="16.5" customHeight="1">
      <c r="A282" s="40"/>
      <c r="B282" s="41"/>
      <c r="C282" s="215" t="s">
        <v>1244</v>
      </c>
      <c r="D282" s="215" t="s">
        <v>215</v>
      </c>
      <c r="E282" s="216" t="s">
        <v>6373</v>
      </c>
      <c r="F282" s="217" t="s">
        <v>6374</v>
      </c>
      <c r="G282" s="218" t="s">
        <v>501</v>
      </c>
      <c r="H282" s="219">
        <v>27</v>
      </c>
      <c r="I282" s="220"/>
      <c r="J282" s="221">
        <f>ROUND(I282*H282,2)</f>
        <v>0</v>
      </c>
      <c r="K282" s="217" t="s">
        <v>4470</v>
      </c>
      <c r="L282" s="46"/>
      <c r="M282" s="222" t="s">
        <v>19</v>
      </c>
      <c r="N282" s="223" t="s">
        <v>45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309</v>
      </c>
      <c r="AT282" s="226" t="s">
        <v>215</v>
      </c>
      <c r="AU282" s="226" t="s">
        <v>83</v>
      </c>
      <c r="AY282" s="19" t="s">
        <v>213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81</v>
      </c>
      <c r="BK282" s="227">
        <f>ROUND(I282*H282,2)</f>
        <v>0</v>
      </c>
      <c r="BL282" s="19" t="s">
        <v>309</v>
      </c>
      <c r="BM282" s="226" t="s">
        <v>6375</v>
      </c>
    </row>
    <row r="283" s="12" customFormat="1" ht="22.8" customHeight="1">
      <c r="A283" s="12"/>
      <c r="B283" s="199"/>
      <c r="C283" s="200"/>
      <c r="D283" s="201" t="s">
        <v>73</v>
      </c>
      <c r="E283" s="213" t="s">
        <v>6376</v>
      </c>
      <c r="F283" s="213" t="s">
        <v>6377</v>
      </c>
      <c r="G283" s="200"/>
      <c r="H283" s="200"/>
      <c r="I283" s="203"/>
      <c r="J283" s="214">
        <f>BK283</f>
        <v>0</v>
      </c>
      <c r="K283" s="200"/>
      <c r="L283" s="205"/>
      <c r="M283" s="206"/>
      <c r="N283" s="207"/>
      <c r="O283" s="207"/>
      <c r="P283" s="208">
        <f>SUM(P284:P287)</f>
        <v>0</v>
      </c>
      <c r="Q283" s="207"/>
      <c r="R283" s="208">
        <f>SUM(R284:R287)</f>
        <v>0</v>
      </c>
      <c r="S283" s="207"/>
      <c r="T283" s="209">
        <f>SUM(T284:T287)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0" t="s">
        <v>83</v>
      </c>
      <c r="AT283" s="211" t="s">
        <v>73</v>
      </c>
      <c r="AU283" s="211" t="s">
        <v>81</v>
      </c>
      <c r="AY283" s="210" t="s">
        <v>213</v>
      </c>
      <c r="BK283" s="212">
        <f>SUM(BK284:BK287)</f>
        <v>0</v>
      </c>
    </row>
    <row r="284" s="2" customFormat="1" ht="16.5" customHeight="1">
      <c r="A284" s="40"/>
      <c r="B284" s="41"/>
      <c r="C284" s="215" t="s">
        <v>1249</v>
      </c>
      <c r="D284" s="215" t="s">
        <v>215</v>
      </c>
      <c r="E284" s="216" t="s">
        <v>6378</v>
      </c>
      <c r="F284" s="217" t="s">
        <v>6379</v>
      </c>
      <c r="G284" s="218" t="s">
        <v>487</v>
      </c>
      <c r="H284" s="219">
        <v>1</v>
      </c>
      <c r="I284" s="220"/>
      <c r="J284" s="221">
        <f>ROUND(I284*H284,2)</f>
        <v>0</v>
      </c>
      <c r="K284" s="217" t="s">
        <v>4470</v>
      </c>
      <c r="L284" s="46"/>
      <c r="M284" s="222" t="s">
        <v>19</v>
      </c>
      <c r="N284" s="223" t="s">
        <v>45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309</v>
      </c>
      <c r="AT284" s="226" t="s">
        <v>215</v>
      </c>
      <c r="AU284" s="226" t="s">
        <v>83</v>
      </c>
      <c r="AY284" s="19" t="s">
        <v>213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81</v>
      </c>
      <c r="BK284" s="227">
        <f>ROUND(I284*H284,2)</f>
        <v>0</v>
      </c>
      <c r="BL284" s="19" t="s">
        <v>309</v>
      </c>
      <c r="BM284" s="226" t="s">
        <v>6380</v>
      </c>
    </row>
    <row r="285" s="2" customFormat="1" ht="16.5" customHeight="1">
      <c r="A285" s="40"/>
      <c r="B285" s="41"/>
      <c r="C285" s="215" t="s">
        <v>1255</v>
      </c>
      <c r="D285" s="215" t="s">
        <v>215</v>
      </c>
      <c r="E285" s="216" t="s">
        <v>6381</v>
      </c>
      <c r="F285" s="217" t="s">
        <v>6382</v>
      </c>
      <c r="G285" s="218" t="s">
        <v>487</v>
      </c>
      <c r="H285" s="219">
        <v>1</v>
      </c>
      <c r="I285" s="220"/>
      <c r="J285" s="221">
        <f>ROUND(I285*H285,2)</f>
        <v>0</v>
      </c>
      <c r="K285" s="217" t="s">
        <v>4470</v>
      </c>
      <c r="L285" s="46"/>
      <c r="M285" s="222" t="s">
        <v>19</v>
      </c>
      <c r="N285" s="223" t="s">
        <v>45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309</v>
      </c>
      <c r="AT285" s="226" t="s">
        <v>215</v>
      </c>
      <c r="AU285" s="226" t="s">
        <v>83</v>
      </c>
      <c r="AY285" s="19" t="s">
        <v>213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81</v>
      </c>
      <c r="BK285" s="227">
        <f>ROUND(I285*H285,2)</f>
        <v>0</v>
      </c>
      <c r="BL285" s="19" t="s">
        <v>309</v>
      </c>
      <c r="BM285" s="226" t="s">
        <v>6383</v>
      </c>
    </row>
    <row r="286" s="2" customFormat="1" ht="21.75" customHeight="1">
      <c r="A286" s="40"/>
      <c r="B286" s="41"/>
      <c r="C286" s="215" t="s">
        <v>1261</v>
      </c>
      <c r="D286" s="215" t="s">
        <v>215</v>
      </c>
      <c r="E286" s="216" t="s">
        <v>6384</v>
      </c>
      <c r="F286" s="217" t="s">
        <v>6385</v>
      </c>
      <c r="G286" s="218" t="s">
        <v>487</v>
      </c>
      <c r="H286" s="219">
        <v>1</v>
      </c>
      <c r="I286" s="220"/>
      <c r="J286" s="221">
        <f>ROUND(I286*H286,2)</f>
        <v>0</v>
      </c>
      <c r="K286" s="217" t="s">
        <v>4470</v>
      </c>
      <c r="L286" s="46"/>
      <c r="M286" s="222" t="s">
        <v>19</v>
      </c>
      <c r="N286" s="223" t="s">
        <v>45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309</v>
      </c>
      <c r="AT286" s="226" t="s">
        <v>215</v>
      </c>
      <c r="AU286" s="226" t="s">
        <v>83</v>
      </c>
      <c r="AY286" s="19" t="s">
        <v>213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81</v>
      </c>
      <c r="BK286" s="227">
        <f>ROUND(I286*H286,2)</f>
        <v>0</v>
      </c>
      <c r="BL286" s="19" t="s">
        <v>309</v>
      </c>
      <c r="BM286" s="226" t="s">
        <v>6386</v>
      </c>
    </row>
    <row r="287" s="2" customFormat="1" ht="16.5" customHeight="1">
      <c r="A287" s="40"/>
      <c r="B287" s="41"/>
      <c r="C287" s="215" t="s">
        <v>1266</v>
      </c>
      <c r="D287" s="215" t="s">
        <v>215</v>
      </c>
      <c r="E287" s="216" t="s">
        <v>6387</v>
      </c>
      <c r="F287" s="217" t="s">
        <v>6388</v>
      </c>
      <c r="G287" s="218" t="s">
        <v>288</v>
      </c>
      <c r="H287" s="219">
        <v>0.016</v>
      </c>
      <c r="I287" s="220"/>
      <c r="J287" s="221">
        <f>ROUND(I287*H287,2)</f>
        <v>0</v>
      </c>
      <c r="K287" s="217" t="s">
        <v>4470</v>
      </c>
      <c r="L287" s="46"/>
      <c r="M287" s="222" t="s">
        <v>19</v>
      </c>
      <c r="N287" s="223" t="s">
        <v>45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309</v>
      </c>
      <c r="AT287" s="226" t="s">
        <v>215</v>
      </c>
      <c r="AU287" s="226" t="s">
        <v>83</v>
      </c>
      <c r="AY287" s="19" t="s">
        <v>213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81</v>
      </c>
      <c r="BK287" s="227">
        <f>ROUND(I287*H287,2)</f>
        <v>0</v>
      </c>
      <c r="BL287" s="19" t="s">
        <v>309</v>
      </c>
      <c r="BM287" s="226" t="s">
        <v>6389</v>
      </c>
    </row>
    <row r="288" s="12" customFormat="1" ht="22.8" customHeight="1">
      <c r="A288" s="12"/>
      <c r="B288" s="199"/>
      <c r="C288" s="200"/>
      <c r="D288" s="201" t="s">
        <v>73</v>
      </c>
      <c r="E288" s="213" t="s">
        <v>5377</v>
      </c>
      <c r="F288" s="213" t="s">
        <v>5378</v>
      </c>
      <c r="G288" s="200"/>
      <c r="H288" s="200"/>
      <c r="I288" s="203"/>
      <c r="J288" s="214">
        <f>BK288</f>
        <v>0</v>
      </c>
      <c r="K288" s="200"/>
      <c r="L288" s="205"/>
      <c r="M288" s="206"/>
      <c r="N288" s="207"/>
      <c r="O288" s="207"/>
      <c r="P288" s="208">
        <f>SUM(P289:P290)</f>
        <v>0</v>
      </c>
      <c r="Q288" s="207"/>
      <c r="R288" s="208">
        <f>SUM(R289:R290)</f>
        <v>0</v>
      </c>
      <c r="S288" s="207"/>
      <c r="T288" s="209">
        <f>SUM(T289:T290)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0" t="s">
        <v>83</v>
      </c>
      <c r="AT288" s="211" t="s">
        <v>73</v>
      </c>
      <c r="AU288" s="211" t="s">
        <v>81</v>
      </c>
      <c r="AY288" s="210" t="s">
        <v>213</v>
      </c>
      <c r="BK288" s="212">
        <f>SUM(BK289:BK290)</f>
        <v>0</v>
      </c>
    </row>
    <row r="289" s="2" customFormat="1" ht="16.5" customHeight="1">
      <c r="A289" s="40"/>
      <c r="B289" s="41"/>
      <c r="C289" s="215" t="s">
        <v>1270</v>
      </c>
      <c r="D289" s="215" t="s">
        <v>215</v>
      </c>
      <c r="E289" s="216" t="s">
        <v>6390</v>
      </c>
      <c r="F289" s="217" t="s">
        <v>6391</v>
      </c>
      <c r="G289" s="218" t="s">
        <v>501</v>
      </c>
      <c r="H289" s="219">
        <v>1</v>
      </c>
      <c r="I289" s="220"/>
      <c r="J289" s="221">
        <f>ROUND(I289*H289,2)</f>
        <v>0</v>
      </c>
      <c r="K289" s="217" t="s">
        <v>4470</v>
      </c>
      <c r="L289" s="46"/>
      <c r="M289" s="222" t="s">
        <v>19</v>
      </c>
      <c r="N289" s="223" t="s">
        <v>45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309</v>
      </c>
      <c r="AT289" s="226" t="s">
        <v>215</v>
      </c>
      <c r="AU289" s="226" t="s">
        <v>83</v>
      </c>
      <c r="AY289" s="19" t="s">
        <v>213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81</v>
      </c>
      <c r="BK289" s="227">
        <f>ROUND(I289*H289,2)</f>
        <v>0</v>
      </c>
      <c r="BL289" s="19" t="s">
        <v>309</v>
      </c>
      <c r="BM289" s="226" t="s">
        <v>6392</v>
      </c>
    </row>
    <row r="290" s="2" customFormat="1" ht="16.5" customHeight="1">
      <c r="A290" s="40"/>
      <c r="B290" s="41"/>
      <c r="C290" s="215" t="s">
        <v>1274</v>
      </c>
      <c r="D290" s="215" t="s">
        <v>215</v>
      </c>
      <c r="E290" s="216" t="s">
        <v>6393</v>
      </c>
      <c r="F290" s="217" t="s">
        <v>6394</v>
      </c>
      <c r="G290" s="218" t="s">
        <v>288</v>
      </c>
      <c r="H290" s="219">
        <v>0.001</v>
      </c>
      <c r="I290" s="220"/>
      <c r="J290" s="221">
        <f>ROUND(I290*H290,2)</f>
        <v>0</v>
      </c>
      <c r="K290" s="217" t="s">
        <v>4470</v>
      </c>
      <c r="L290" s="46"/>
      <c r="M290" s="283" t="s">
        <v>19</v>
      </c>
      <c r="N290" s="284" t="s">
        <v>45</v>
      </c>
      <c r="O290" s="285"/>
      <c r="P290" s="286">
        <f>O290*H290</f>
        <v>0</v>
      </c>
      <c r="Q290" s="286">
        <v>0</v>
      </c>
      <c r="R290" s="286">
        <f>Q290*H290</f>
        <v>0</v>
      </c>
      <c r="S290" s="286">
        <v>0</v>
      </c>
      <c r="T290" s="287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309</v>
      </c>
      <c r="AT290" s="226" t="s">
        <v>215</v>
      </c>
      <c r="AU290" s="226" t="s">
        <v>83</v>
      </c>
      <c r="AY290" s="19" t="s">
        <v>213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81</v>
      </c>
      <c r="BK290" s="227">
        <f>ROUND(I290*H290,2)</f>
        <v>0</v>
      </c>
      <c r="BL290" s="19" t="s">
        <v>309</v>
      </c>
      <c r="BM290" s="226" t="s">
        <v>6395</v>
      </c>
    </row>
    <row r="291" s="2" customFormat="1" ht="6.96" customHeight="1">
      <c r="A291" s="40"/>
      <c r="B291" s="61"/>
      <c r="C291" s="62"/>
      <c r="D291" s="62"/>
      <c r="E291" s="62"/>
      <c r="F291" s="62"/>
      <c r="G291" s="62"/>
      <c r="H291" s="62"/>
      <c r="I291" s="62"/>
      <c r="J291" s="62"/>
      <c r="K291" s="62"/>
      <c r="L291" s="46"/>
      <c r="M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</row>
  </sheetData>
  <sheetProtection sheet="1" autoFilter="0" formatColumns="0" formatRows="0" objects="1" scenarios="1" spinCount="100000" saltValue="NE0HeKa8/7xuRZAaN9z78lDnL6pqK+spjRH7mHPYxzPXlB4heSQywxcFdq6jG/A+Dk1tJgpe4lbqOT13nT/qQg==" hashValue="18X54MF94Q2m33BBOPSgxd0D5xQbnGhH0Qzn2nk9qZfcqBxhaSqfm+ASfuO6TswWkVLhRH0rHKiyqm+L2/neQw==" algorithmName="SHA-512" password="CC35"/>
  <autoFilter ref="C102:K2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a přístavba budovy ZUŠ náměstí Míru, Krnov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155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6396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7. 3. 2021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32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35</v>
      </c>
      <c r="E25" s="40"/>
      <c r="F25" s="40"/>
      <c r="G25" s="40"/>
      <c r="H25" s="40"/>
      <c r="I25" s="145" t="s">
        <v>26</v>
      </c>
      <c r="J25" s="135" t="s">
        <v>36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5" t="s">
        <v>28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50"/>
      <c r="B29" s="151"/>
      <c r="C29" s="150"/>
      <c r="D29" s="150"/>
      <c r="E29" s="152" t="s">
        <v>39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ROUND(J90,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ROUND((SUM(BE90:BE284)),  2)</f>
        <v>0</v>
      </c>
      <c r="G35" s="40"/>
      <c r="H35" s="40"/>
      <c r="I35" s="160">
        <v>0.20999999999999999</v>
      </c>
      <c r="J35" s="159">
        <f>ROUND(((SUM(BE90:BE284))*I35),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ROUND((SUM(BF90:BF284)),  2)</f>
        <v>0</v>
      </c>
      <c r="G36" s="40"/>
      <c r="H36" s="40"/>
      <c r="I36" s="160">
        <v>0.14999999999999999</v>
      </c>
      <c r="J36" s="159">
        <f>ROUND(((SUM(BF90:BF284))*I36),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ROUND((SUM(BG90:BG284)),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ROUND((SUM(BH90:BH284)),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ROUND((SUM(BI90:BI284)),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Rekonstrukce a přístavba budovy ZUŠ náměstí Míru, Krnov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155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01-EL - Elektroinstalace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parc.č. 341, 344/1, k.ú.opavské předměstí</v>
      </c>
      <c r="G56" s="42"/>
      <c r="H56" s="42"/>
      <c r="I56" s="34" t="s">
        <v>23</v>
      </c>
      <c r="J56" s="74" t="str">
        <f>IF(J14="","",J14)</f>
        <v>7. 3. 2021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Krnov</v>
      </c>
      <c r="G58" s="42"/>
      <c r="H58" s="42"/>
      <c r="I58" s="34" t="s">
        <v>31</v>
      </c>
      <c r="J58" s="38" t="str">
        <f>E23</f>
        <v>Ing. Karel Grygera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Ing. Alena Chmelová, Opava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159</v>
      </c>
      <c r="D61" s="174"/>
      <c r="E61" s="174"/>
      <c r="F61" s="174"/>
      <c r="G61" s="174"/>
      <c r="H61" s="174"/>
      <c r="I61" s="174"/>
      <c r="J61" s="175" t="s">
        <v>160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161</v>
      </c>
    </row>
    <row r="64" s="9" customFormat="1" ht="24.96" customHeight="1">
      <c r="A64" s="9"/>
      <c r="B64" s="177"/>
      <c r="C64" s="178"/>
      <c r="D64" s="179" t="s">
        <v>6397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4286</v>
      </c>
      <c r="E65" s="180"/>
      <c r="F65" s="180"/>
      <c r="G65" s="180"/>
      <c r="H65" s="180"/>
      <c r="I65" s="180"/>
      <c r="J65" s="181">
        <f>J172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4287</v>
      </c>
      <c r="E66" s="180"/>
      <c r="F66" s="180"/>
      <c r="G66" s="180"/>
      <c r="H66" s="180"/>
      <c r="I66" s="180"/>
      <c r="J66" s="181">
        <f>J254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4288</v>
      </c>
      <c r="E67" s="180"/>
      <c r="F67" s="180"/>
      <c r="G67" s="180"/>
      <c r="H67" s="180"/>
      <c r="I67" s="180"/>
      <c r="J67" s="181">
        <f>J265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4648</v>
      </c>
      <c r="E68" s="180"/>
      <c r="F68" s="180"/>
      <c r="G68" s="180"/>
      <c r="H68" s="180"/>
      <c r="I68" s="180"/>
      <c r="J68" s="181">
        <f>J282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198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Rekonstrukce a přístavba budovy ZUŠ náměstí Míru, Krnov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154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155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156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SO 01-EL - Elektroinstalace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>parc.č. 341, 344/1, k.ú.opavské předměstí</v>
      </c>
      <c r="G84" s="42"/>
      <c r="H84" s="42"/>
      <c r="I84" s="34" t="s">
        <v>23</v>
      </c>
      <c r="J84" s="74" t="str">
        <f>IF(J14="","",J14)</f>
        <v>7. 3. 2021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město Krnov</v>
      </c>
      <c r="G86" s="42"/>
      <c r="H86" s="42"/>
      <c r="I86" s="34" t="s">
        <v>31</v>
      </c>
      <c r="J86" s="38" t="str">
        <f>E23</f>
        <v>Ing. Karel Grygera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29</v>
      </c>
      <c r="D87" s="42"/>
      <c r="E87" s="42"/>
      <c r="F87" s="29" t="str">
        <f>IF(E20="","",E20)</f>
        <v>Vyplň údaj</v>
      </c>
      <c r="G87" s="42"/>
      <c r="H87" s="42"/>
      <c r="I87" s="34" t="s">
        <v>35</v>
      </c>
      <c r="J87" s="38" t="str">
        <f>E26</f>
        <v>Ing. Alena Chmelová, Opava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8"/>
      <c r="B89" s="189"/>
      <c r="C89" s="190" t="s">
        <v>199</v>
      </c>
      <c r="D89" s="191" t="s">
        <v>59</v>
      </c>
      <c r="E89" s="191" t="s">
        <v>55</v>
      </c>
      <c r="F89" s="191" t="s">
        <v>56</v>
      </c>
      <c r="G89" s="191" t="s">
        <v>200</v>
      </c>
      <c r="H89" s="191" t="s">
        <v>201</v>
      </c>
      <c r="I89" s="191" t="s">
        <v>202</v>
      </c>
      <c r="J89" s="191" t="s">
        <v>160</v>
      </c>
      <c r="K89" s="192" t="s">
        <v>203</v>
      </c>
      <c r="L89" s="193"/>
      <c r="M89" s="94" t="s">
        <v>19</v>
      </c>
      <c r="N89" s="95" t="s">
        <v>44</v>
      </c>
      <c r="O89" s="95" t="s">
        <v>204</v>
      </c>
      <c r="P89" s="95" t="s">
        <v>205</v>
      </c>
      <c r="Q89" s="95" t="s">
        <v>206</v>
      </c>
      <c r="R89" s="95" t="s">
        <v>207</v>
      </c>
      <c r="S89" s="95" t="s">
        <v>208</v>
      </c>
      <c r="T89" s="96" t="s">
        <v>209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0"/>
      <c r="B90" s="41"/>
      <c r="C90" s="101" t="s">
        <v>210</v>
      </c>
      <c r="D90" s="42"/>
      <c r="E90" s="42"/>
      <c r="F90" s="42"/>
      <c r="G90" s="42"/>
      <c r="H90" s="42"/>
      <c r="I90" s="42"/>
      <c r="J90" s="194">
        <f>BK90</f>
        <v>0</v>
      </c>
      <c r="K90" s="42"/>
      <c r="L90" s="46"/>
      <c r="M90" s="97"/>
      <c r="N90" s="195"/>
      <c r="O90" s="98"/>
      <c r="P90" s="196">
        <f>P91+P172+P254+P265+P282</f>
        <v>0</v>
      </c>
      <c r="Q90" s="98"/>
      <c r="R90" s="196">
        <f>R91+R172+R254+R265+R282</f>
        <v>0</v>
      </c>
      <c r="S90" s="98"/>
      <c r="T90" s="197">
        <f>T91+T172+T254+T265+T282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73</v>
      </c>
      <c r="AU90" s="19" t="s">
        <v>161</v>
      </c>
      <c r="BK90" s="198">
        <f>BK91+BK172+BK254+BK265+BK282</f>
        <v>0</v>
      </c>
    </row>
    <row r="91" s="12" customFormat="1" ht="25.92" customHeight="1">
      <c r="A91" s="12"/>
      <c r="B91" s="199"/>
      <c r="C91" s="200"/>
      <c r="D91" s="201" t="s">
        <v>73</v>
      </c>
      <c r="E91" s="202" t="s">
        <v>6398</v>
      </c>
      <c r="F91" s="202" t="s">
        <v>4291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SUM(P92:P171)</f>
        <v>0</v>
      </c>
      <c r="Q91" s="207"/>
      <c r="R91" s="208">
        <f>SUM(R92:R171)</f>
        <v>0</v>
      </c>
      <c r="S91" s="207"/>
      <c r="T91" s="209">
        <f>SUM(T92:T171)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81</v>
      </c>
      <c r="AT91" s="211" t="s">
        <v>73</v>
      </c>
      <c r="AU91" s="211" t="s">
        <v>74</v>
      </c>
      <c r="AY91" s="210" t="s">
        <v>213</v>
      </c>
      <c r="BK91" s="212">
        <f>SUM(BK92:BK171)</f>
        <v>0</v>
      </c>
    </row>
    <row r="92" s="2" customFormat="1" ht="16.5" customHeight="1">
      <c r="A92" s="40"/>
      <c r="B92" s="41"/>
      <c r="C92" s="215" t="s">
        <v>81</v>
      </c>
      <c r="D92" s="215" t="s">
        <v>215</v>
      </c>
      <c r="E92" s="216" t="s">
        <v>6399</v>
      </c>
      <c r="F92" s="217" t="s">
        <v>6400</v>
      </c>
      <c r="G92" s="218" t="s">
        <v>4066</v>
      </c>
      <c r="H92" s="219">
        <v>38</v>
      </c>
      <c r="I92" s="220"/>
      <c r="J92" s="221">
        <f>ROUND(I92*H92,2)</f>
        <v>0</v>
      </c>
      <c r="K92" s="217" t="s">
        <v>19</v>
      </c>
      <c r="L92" s="46"/>
      <c r="M92" s="222" t="s">
        <v>19</v>
      </c>
      <c r="N92" s="223" t="s">
        <v>45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309</v>
      </c>
      <c r="AT92" s="226" t="s">
        <v>215</v>
      </c>
      <c r="AU92" s="226" t="s">
        <v>81</v>
      </c>
      <c r="AY92" s="19" t="s">
        <v>213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81</v>
      </c>
      <c r="BK92" s="227">
        <f>ROUND(I92*H92,2)</f>
        <v>0</v>
      </c>
      <c r="BL92" s="19" t="s">
        <v>309</v>
      </c>
      <c r="BM92" s="226" t="s">
        <v>6401</v>
      </c>
    </row>
    <row r="93" s="2" customFormat="1" ht="16.5" customHeight="1">
      <c r="A93" s="40"/>
      <c r="B93" s="41"/>
      <c r="C93" s="215" t="s">
        <v>83</v>
      </c>
      <c r="D93" s="215" t="s">
        <v>215</v>
      </c>
      <c r="E93" s="216" t="s">
        <v>6402</v>
      </c>
      <c r="F93" s="217" t="s">
        <v>6403</v>
      </c>
      <c r="G93" s="218" t="s">
        <v>4066</v>
      </c>
      <c r="H93" s="219">
        <v>49</v>
      </c>
      <c r="I93" s="220"/>
      <c r="J93" s="221">
        <f>ROUND(I93*H93,2)</f>
        <v>0</v>
      </c>
      <c r="K93" s="217" t="s">
        <v>19</v>
      </c>
      <c r="L93" s="46"/>
      <c r="M93" s="222" t="s">
        <v>19</v>
      </c>
      <c r="N93" s="223" t="s">
        <v>45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309</v>
      </c>
      <c r="AT93" s="226" t="s">
        <v>215</v>
      </c>
      <c r="AU93" s="226" t="s">
        <v>81</v>
      </c>
      <c r="AY93" s="19" t="s">
        <v>213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81</v>
      </c>
      <c r="BK93" s="227">
        <f>ROUND(I93*H93,2)</f>
        <v>0</v>
      </c>
      <c r="BL93" s="19" t="s">
        <v>309</v>
      </c>
      <c r="BM93" s="226" t="s">
        <v>6404</v>
      </c>
    </row>
    <row r="94" s="2" customFormat="1" ht="16.5" customHeight="1">
      <c r="A94" s="40"/>
      <c r="B94" s="41"/>
      <c r="C94" s="215" t="s">
        <v>106</v>
      </c>
      <c r="D94" s="215" t="s">
        <v>215</v>
      </c>
      <c r="E94" s="216" t="s">
        <v>6405</v>
      </c>
      <c r="F94" s="217" t="s">
        <v>6406</v>
      </c>
      <c r="G94" s="218" t="s">
        <v>4066</v>
      </c>
      <c r="H94" s="219">
        <v>1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45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309</v>
      </c>
      <c r="AT94" s="226" t="s">
        <v>215</v>
      </c>
      <c r="AU94" s="226" t="s">
        <v>81</v>
      </c>
      <c r="AY94" s="19" t="s">
        <v>213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81</v>
      </c>
      <c r="BK94" s="227">
        <f>ROUND(I94*H94,2)</f>
        <v>0</v>
      </c>
      <c r="BL94" s="19" t="s">
        <v>309</v>
      </c>
      <c r="BM94" s="226" t="s">
        <v>6407</v>
      </c>
    </row>
    <row r="95" s="2" customFormat="1" ht="16.5" customHeight="1">
      <c r="A95" s="40"/>
      <c r="B95" s="41"/>
      <c r="C95" s="215" t="s">
        <v>220</v>
      </c>
      <c r="D95" s="215" t="s">
        <v>215</v>
      </c>
      <c r="E95" s="216" t="s">
        <v>6408</v>
      </c>
      <c r="F95" s="217" t="s">
        <v>6409</v>
      </c>
      <c r="G95" s="218" t="s">
        <v>4066</v>
      </c>
      <c r="H95" s="219">
        <v>18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45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309</v>
      </c>
      <c r="AT95" s="226" t="s">
        <v>215</v>
      </c>
      <c r="AU95" s="226" t="s">
        <v>81</v>
      </c>
      <c r="AY95" s="19" t="s">
        <v>213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81</v>
      </c>
      <c r="BK95" s="227">
        <f>ROUND(I95*H95,2)</f>
        <v>0</v>
      </c>
      <c r="BL95" s="19" t="s">
        <v>309</v>
      </c>
      <c r="BM95" s="226" t="s">
        <v>6410</v>
      </c>
    </row>
    <row r="96" s="2" customFormat="1" ht="16.5" customHeight="1">
      <c r="A96" s="40"/>
      <c r="B96" s="41"/>
      <c r="C96" s="215" t="s">
        <v>243</v>
      </c>
      <c r="D96" s="215" t="s">
        <v>215</v>
      </c>
      <c r="E96" s="216" t="s">
        <v>6411</v>
      </c>
      <c r="F96" s="217" t="s">
        <v>6412</v>
      </c>
      <c r="G96" s="218" t="s">
        <v>4066</v>
      </c>
      <c r="H96" s="219">
        <v>34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45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309</v>
      </c>
      <c r="AT96" s="226" t="s">
        <v>215</v>
      </c>
      <c r="AU96" s="226" t="s">
        <v>81</v>
      </c>
      <c r="AY96" s="19" t="s">
        <v>213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81</v>
      </c>
      <c r="BK96" s="227">
        <f>ROUND(I96*H96,2)</f>
        <v>0</v>
      </c>
      <c r="BL96" s="19" t="s">
        <v>309</v>
      </c>
      <c r="BM96" s="226" t="s">
        <v>6413</v>
      </c>
    </row>
    <row r="97" s="2" customFormat="1" ht="16.5" customHeight="1">
      <c r="A97" s="40"/>
      <c r="B97" s="41"/>
      <c r="C97" s="215" t="s">
        <v>248</v>
      </c>
      <c r="D97" s="215" t="s">
        <v>215</v>
      </c>
      <c r="E97" s="216" t="s">
        <v>6414</v>
      </c>
      <c r="F97" s="217" t="s">
        <v>6415</v>
      </c>
      <c r="G97" s="218" t="s">
        <v>4066</v>
      </c>
      <c r="H97" s="219">
        <v>56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45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309</v>
      </c>
      <c r="AT97" s="226" t="s">
        <v>215</v>
      </c>
      <c r="AU97" s="226" t="s">
        <v>81</v>
      </c>
      <c r="AY97" s="19" t="s">
        <v>213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81</v>
      </c>
      <c r="BK97" s="227">
        <f>ROUND(I97*H97,2)</f>
        <v>0</v>
      </c>
      <c r="BL97" s="19" t="s">
        <v>309</v>
      </c>
      <c r="BM97" s="226" t="s">
        <v>6416</v>
      </c>
    </row>
    <row r="98" s="2" customFormat="1" ht="16.5" customHeight="1">
      <c r="A98" s="40"/>
      <c r="B98" s="41"/>
      <c r="C98" s="215" t="s">
        <v>253</v>
      </c>
      <c r="D98" s="215" t="s">
        <v>215</v>
      </c>
      <c r="E98" s="216" t="s">
        <v>6417</v>
      </c>
      <c r="F98" s="217" t="s">
        <v>6418</v>
      </c>
      <c r="G98" s="218" t="s">
        <v>4066</v>
      </c>
      <c r="H98" s="219">
        <v>18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45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309</v>
      </c>
      <c r="AT98" s="226" t="s">
        <v>215</v>
      </c>
      <c r="AU98" s="226" t="s">
        <v>81</v>
      </c>
      <c r="AY98" s="19" t="s">
        <v>213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81</v>
      </c>
      <c r="BK98" s="227">
        <f>ROUND(I98*H98,2)</f>
        <v>0</v>
      </c>
      <c r="BL98" s="19" t="s">
        <v>309</v>
      </c>
      <c r="BM98" s="226" t="s">
        <v>6419</v>
      </c>
    </row>
    <row r="99" s="2" customFormat="1" ht="16.5" customHeight="1">
      <c r="A99" s="40"/>
      <c r="B99" s="41"/>
      <c r="C99" s="215" t="s">
        <v>257</v>
      </c>
      <c r="D99" s="215" t="s">
        <v>215</v>
      </c>
      <c r="E99" s="216" t="s">
        <v>6420</v>
      </c>
      <c r="F99" s="217" t="s">
        <v>6421</v>
      </c>
      <c r="G99" s="218" t="s">
        <v>4066</v>
      </c>
      <c r="H99" s="219">
        <v>19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45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309</v>
      </c>
      <c r="AT99" s="226" t="s">
        <v>215</v>
      </c>
      <c r="AU99" s="226" t="s">
        <v>81</v>
      </c>
      <c r="AY99" s="19" t="s">
        <v>213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81</v>
      </c>
      <c r="BK99" s="227">
        <f>ROUND(I99*H99,2)</f>
        <v>0</v>
      </c>
      <c r="BL99" s="19" t="s">
        <v>309</v>
      </c>
      <c r="BM99" s="226" t="s">
        <v>6422</v>
      </c>
    </row>
    <row r="100" s="2" customFormat="1" ht="16.5" customHeight="1">
      <c r="A100" s="40"/>
      <c r="B100" s="41"/>
      <c r="C100" s="215" t="s">
        <v>261</v>
      </c>
      <c r="D100" s="215" t="s">
        <v>215</v>
      </c>
      <c r="E100" s="216" t="s">
        <v>6423</v>
      </c>
      <c r="F100" s="217" t="s">
        <v>6424</v>
      </c>
      <c r="G100" s="218" t="s">
        <v>4066</v>
      </c>
      <c r="H100" s="219">
        <v>36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45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309</v>
      </c>
      <c r="AT100" s="226" t="s">
        <v>215</v>
      </c>
      <c r="AU100" s="226" t="s">
        <v>81</v>
      </c>
      <c r="AY100" s="19" t="s">
        <v>213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81</v>
      </c>
      <c r="BK100" s="227">
        <f>ROUND(I100*H100,2)</f>
        <v>0</v>
      </c>
      <c r="BL100" s="19" t="s">
        <v>309</v>
      </c>
      <c r="BM100" s="226" t="s">
        <v>6425</v>
      </c>
    </row>
    <row r="101" s="2" customFormat="1" ht="16.5" customHeight="1">
      <c r="A101" s="40"/>
      <c r="B101" s="41"/>
      <c r="C101" s="215" t="s">
        <v>267</v>
      </c>
      <c r="D101" s="215" t="s">
        <v>215</v>
      </c>
      <c r="E101" s="216" t="s">
        <v>6426</v>
      </c>
      <c r="F101" s="217" t="s">
        <v>6427</v>
      </c>
      <c r="G101" s="218" t="s">
        <v>4066</v>
      </c>
      <c r="H101" s="219">
        <v>31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45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309</v>
      </c>
      <c r="AT101" s="226" t="s">
        <v>215</v>
      </c>
      <c r="AU101" s="226" t="s">
        <v>81</v>
      </c>
      <c r="AY101" s="19" t="s">
        <v>213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81</v>
      </c>
      <c r="BK101" s="227">
        <f>ROUND(I101*H101,2)</f>
        <v>0</v>
      </c>
      <c r="BL101" s="19" t="s">
        <v>309</v>
      </c>
      <c r="BM101" s="226" t="s">
        <v>6428</v>
      </c>
    </row>
    <row r="102" s="2" customFormat="1" ht="16.5" customHeight="1">
      <c r="A102" s="40"/>
      <c r="B102" s="41"/>
      <c r="C102" s="215" t="s">
        <v>274</v>
      </c>
      <c r="D102" s="215" t="s">
        <v>215</v>
      </c>
      <c r="E102" s="216" t="s">
        <v>6429</v>
      </c>
      <c r="F102" s="217" t="s">
        <v>6430</v>
      </c>
      <c r="G102" s="218" t="s">
        <v>4066</v>
      </c>
      <c r="H102" s="219">
        <v>32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45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309</v>
      </c>
      <c r="AT102" s="226" t="s">
        <v>215</v>
      </c>
      <c r="AU102" s="226" t="s">
        <v>81</v>
      </c>
      <c r="AY102" s="19" t="s">
        <v>213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81</v>
      </c>
      <c r="BK102" s="227">
        <f>ROUND(I102*H102,2)</f>
        <v>0</v>
      </c>
      <c r="BL102" s="19" t="s">
        <v>309</v>
      </c>
      <c r="BM102" s="226" t="s">
        <v>6431</v>
      </c>
    </row>
    <row r="103" s="2" customFormat="1" ht="16.5" customHeight="1">
      <c r="A103" s="40"/>
      <c r="B103" s="41"/>
      <c r="C103" s="215" t="s">
        <v>279</v>
      </c>
      <c r="D103" s="215" t="s">
        <v>215</v>
      </c>
      <c r="E103" s="216" t="s">
        <v>6432</v>
      </c>
      <c r="F103" s="217" t="s">
        <v>6433</v>
      </c>
      <c r="G103" s="218" t="s">
        <v>4066</v>
      </c>
      <c r="H103" s="219">
        <v>5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45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309</v>
      </c>
      <c r="AT103" s="226" t="s">
        <v>215</v>
      </c>
      <c r="AU103" s="226" t="s">
        <v>81</v>
      </c>
      <c r="AY103" s="19" t="s">
        <v>213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81</v>
      </c>
      <c r="BK103" s="227">
        <f>ROUND(I103*H103,2)</f>
        <v>0</v>
      </c>
      <c r="BL103" s="19" t="s">
        <v>309</v>
      </c>
      <c r="BM103" s="226" t="s">
        <v>6434</v>
      </c>
    </row>
    <row r="104" s="2" customFormat="1" ht="16.5" customHeight="1">
      <c r="A104" s="40"/>
      <c r="B104" s="41"/>
      <c r="C104" s="215" t="s">
        <v>285</v>
      </c>
      <c r="D104" s="215" t="s">
        <v>215</v>
      </c>
      <c r="E104" s="216" t="s">
        <v>6435</v>
      </c>
      <c r="F104" s="217" t="s">
        <v>6436</v>
      </c>
      <c r="G104" s="218" t="s">
        <v>4066</v>
      </c>
      <c r="H104" s="219">
        <v>46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45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309</v>
      </c>
      <c r="AT104" s="226" t="s">
        <v>215</v>
      </c>
      <c r="AU104" s="226" t="s">
        <v>81</v>
      </c>
      <c r="AY104" s="19" t="s">
        <v>213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81</v>
      </c>
      <c r="BK104" s="227">
        <f>ROUND(I104*H104,2)</f>
        <v>0</v>
      </c>
      <c r="BL104" s="19" t="s">
        <v>309</v>
      </c>
      <c r="BM104" s="226" t="s">
        <v>6437</v>
      </c>
    </row>
    <row r="105" s="2" customFormat="1" ht="16.5" customHeight="1">
      <c r="A105" s="40"/>
      <c r="B105" s="41"/>
      <c r="C105" s="215" t="s">
        <v>291</v>
      </c>
      <c r="D105" s="215" t="s">
        <v>215</v>
      </c>
      <c r="E105" s="216" t="s">
        <v>6438</v>
      </c>
      <c r="F105" s="217" t="s">
        <v>6439</v>
      </c>
      <c r="G105" s="218" t="s">
        <v>4066</v>
      </c>
      <c r="H105" s="219">
        <v>116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45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309</v>
      </c>
      <c r="AT105" s="226" t="s">
        <v>215</v>
      </c>
      <c r="AU105" s="226" t="s">
        <v>81</v>
      </c>
      <c r="AY105" s="19" t="s">
        <v>213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81</v>
      </c>
      <c r="BK105" s="227">
        <f>ROUND(I105*H105,2)</f>
        <v>0</v>
      </c>
      <c r="BL105" s="19" t="s">
        <v>309</v>
      </c>
      <c r="BM105" s="226" t="s">
        <v>6440</v>
      </c>
    </row>
    <row r="106" s="2" customFormat="1" ht="16.5" customHeight="1">
      <c r="A106" s="40"/>
      <c r="B106" s="41"/>
      <c r="C106" s="215" t="s">
        <v>8</v>
      </c>
      <c r="D106" s="215" t="s">
        <v>215</v>
      </c>
      <c r="E106" s="216" t="s">
        <v>6441</v>
      </c>
      <c r="F106" s="217" t="s">
        <v>6442</v>
      </c>
      <c r="G106" s="218" t="s">
        <v>4066</v>
      </c>
      <c r="H106" s="219">
        <v>18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309</v>
      </c>
      <c r="AT106" s="226" t="s">
        <v>215</v>
      </c>
      <c r="AU106" s="226" t="s">
        <v>81</v>
      </c>
      <c r="AY106" s="19" t="s">
        <v>213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81</v>
      </c>
      <c r="BK106" s="227">
        <f>ROUND(I106*H106,2)</f>
        <v>0</v>
      </c>
      <c r="BL106" s="19" t="s">
        <v>309</v>
      </c>
      <c r="BM106" s="226" t="s">
        <v>6443</v>
      </c>
    </row>
    <row r="107" s="2" customFormat="1" ht="16.5" customHeight="1">
      <c r="A107" s="40"/>
      <c r="B107" s="41"/>
      <c r="C107" s="215" t="s">
        <v>309</v>
      </c>
      <c r="D107" s="215" t="s">
        <v>215</v>
      </c>
      <c r="E107" s="216" t="s">
        <v>6444</v>
      </c>
      <c r="F107" s="217" t="s">
        <v>6445</v>
      </c>
      <c r="G107" s="218" t="s">
        <v>4066</v>
      </c>
      <c r="H107" s="219">
        <v>12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45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309</v>
      </c>
      <c r="AT107" s="226" t="s">
        <v>215</v>
      </c>
      <c r="AU107" s="226" t="s">
        <v>81</v>
      </c>
      <c r="AY107" s="19" t="s">
        <v>213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81</v>
      </c>
      <c r="BK107" s="227">
        <f>ROUND(I107*H107,2)</f>
        <v>0</v>
      </c>
      <c r="BL107" s="19" t="s">
        <v>309</v>
      </c>
      <c r="BM107" s="226" t="s">
        <v>6446</v>
      </c>
    </row>
    <row r="108" s="2" customFormat="1" ht="16.5" customHeight="1">
      <c r="A108" s="40"/>
      <c r="B108" s="41"/>
      <c r="C108" s="215" t="s">
        <v>315</v>
      </c>
      <c r="D108" s="215" t="s">
        <v>215</v>
      </c>
      <c r="E108" s="216" t="s">
        <v>6423</v>
      </c>
      <c r="F108" s="217" t="s">
        <v>6424</v>
      </c>
      <c r="G108" s="218" t="s">
        <v>4066</v>
      </c>
      <c r="H108" s="219">
        <v>2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45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309</v>
      </c>
      <c r="AT108" s="226" t="s">
        <v>215</v>
      </c>
      <c r="AU108" s="226" t="s">
        <v>81</v>
      </c>
      <c r="AY108" s="19" t="s">
        <v>213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81</v>
      </c>
      <c r="BK108" s="227">
        <f>ROUND(I108*H108,2)</f>
        <v>0</v>
      </c>
      <c r="BL108" s="19" t="s">
        <v>309</v>
      </c>
      <c r="BM108" s="226" t="s">
        <v>6447</v>
      </c>
    </row>
    <row r="109" s="2" customFormat="1" ht="16.5" customHeight="1">
      <c r="A109" s="40"/>
      <c r="B109" s="41"/>
      <c r="C109" s="215" t="s">
        <v>321</v>
      </c>
      <c r="D109" s="215" t="s">
        <v>215</v>
      </c>
      <c r="E109" s="216" t="s">
        <v>4295</v>
      </c>
      <c r="F109" s="217" t="s">
        <v>4296</v>
      </c>
      <c r="G109" s="218" t="s">
        <v>338</v>
      </c>
      <c r="H109" s="219">
        <v>370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45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309</v>
      </c>
      <c r="AT109" s="226" t="s">
        <v>215</v>
      </c>
      <c r="AU109" s="226" t="s">
        <v>81</v>
      </c>
      <c r="AY109" s="19" t="s">
        <v>213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81</v>
      </c>
      <c r="BK109" s="227">
        <f>ROUND(I109*H109,2)</f>
        <v>0</v>
      </c>
      <c r="BL109" s="19" t="s">
        <v>309</v>
      </c>
      <c r="BM109" s="226" t="s">
        <v>6448</v>
      </c>
    </row>
    <row r="110" s="2" customFormat="1" ht="16.5" customHeight="1">
      <c r="A110" s="40"/>
      <c r="B110" s="41"/>
      <c r="C110" s="215" t="s">
        <v>324</v>
      </c>
      <c r="D110" s="215" t="s">
        <v>215</v>
      </c>
      <c r="E110" s="216" t="s">
        <v>4298</v>
      </c>
      <c r="F110" s="217" t="s">
        <v>4299</v>
      </c>
      <c r="G110" s="218" t="s">
        <v>338</v>
      </c>
      <c r="H110" s="219">
        <v>650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45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309</v>
      </c>
      <c r="AT110" s="226" t="s">
        <v>215</v>
      </c>
      <c r="AU110" s="226" t="s">
        <v>81</v>
      </c>
      <c r="AY110" s="19" t="s">
        <v>213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81</v>
      </c>
      <c r="BK110" s="227">
        <f>ROUND(I110*H110,2)</f>
        <v>0</v>
      </c>
      <c r="BL110" s="19" t="s">
        <v>309</v>
      </c>
      <c r="BM110" s="226" t="s">
        <v>6449</v>
      </c>
    </row>
    <row r="111" s="2" customFormat="1" ht="16.5" customHeight="1">
      <c r="A111" s="40"/>
      <c r="B111" s="41"/>
      <c r="C111" s="215" t="s">
        <v>330</v>
      </c>
      <c r="D111" s="215" t="s">
        <v>215</v>
      </c>
      <c r="E111" s="216" t="s">
        <v>6450</v>
      </c>
      <c r="F111" s="217" t="s">
        <v>6451</v>
      </c>
      <c r="G111" s="218" t="s">
        <v>338</v>
      </c>
      <c r="H111" s="219">
        <v>90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45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309</v>
      </c>
      <c r="AT111" s="226" t="s">
        <v>215</v>
      </c>
      <c r="AU111" s="226" t="s">
        <v>81</v>
      </c>
      <c r="AY111" s="19" t="s">
        <v>213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81</v>
      </c>
      <c r="BK111" s="227">
        <f>ROUND(I111*H111,2)</f>
        <v>0</v>
      </c>
      <c r="BL111" s="19" t="s">
        <v>309</v>
      </c>
      <c r="BM111" s="226" t="s">
        <v>6452</v>
      </c>
    </row>
    <row r="112" s="2" customFormat="1" ht="16.5" customHeight="1">
      <c r="A112" s="40"/>
      <c r="B112" s="41"/>
      <c r="C112" s="215" t="s">
        <v>7</v>
      </c>
      <c r="D112" s="215" t="s">
        <v>215</v>
      </c>
      <c r="E112" s="216" t="s">
        <v>6453</v>
      </c>
      <c r="F112" s="217" t="s">
        <v>6454</v>
      </c>
      <c r="G112" s="218" t="s">
        <v>338</v>
      </c>
      <c r="H112" s="219">
        <v>360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45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309</v>
      </c>
      <c r="AT112" s="226" t="s">
        <v>215</v>
      </c>
      <c r="AU112" s="226" t="s">
        <v>81</v>
      </c>
      <c r="AY112" s="19" t="s">
        <v>213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81</v>
      </c>
      <c r="BK112" s="227">
        <f>ROUND(I112*H112,2)</f>
        <v>0</v>
      </c>
      <c r="BL112" s="19" t="s">
        <v>309</v>
      </c>
      <c r="BM112" s="226" t="s">
        <v>6455</v>
      </c>
    </row>
    <row r="113" s="2" customFormat="1" ht="16.5" customHeight="1">
      <c r="A113" s="40"/>
      <c r="B113" s="41"/>
      <c r="C113" s="215" t="s">
        <v>342</v>
      </c>
      <c r="D113" s="215" t="s">
        <v>215</v>
      </c>
      <c r="E113" s="216" t="s">
        <v>6456</v>
      </c>
      <c r="F113" s="217" t="s">
        <v>6457</v>
      </c>
      <c r="G113" s="218" t="s">
        <v>4066</v>
      </c>
      <c r="H113" s="219">
        <v>145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45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309</v>
      </c>
      <c r="AT113" s="226" t="s">
        <v>215</v>
      </c>
      <c r="AU113" s="226" t="s">
        <v>81</v>
      </c>
      <c r="AY113" s="19" t="s">
        <v>213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81</v>
      </c>
      <c r="BK113" s="227">
        <f>ROUND(I113*H113,2)</f>
        <v>0</v>
      </c>
      <c r="BL113" s="19" t="s">
        <v>309</v>
      </c>
      <c r="BM113" s="226" t="s">
        <v>6458</v>
      </c>
    </row>
    <row r="114" s="2" customFormat="1" ht="16.5" customHeight="1">
      <c r="A114" s="40"/>
      <c r="B114" s="41"/>
      <c r="C114" s="215" t="s">
        <v>347</v>
      </c>
      <c r="D114" s="215" t="s">
        <v>215</v>
      </c>
      <c r="E114" s="216" t="s">
        <v>6456</v>
      </c>
      <c r="F114" s="217" t="s">
        <v>6457</v>
      </c>
      <c r="G114" s="218" t="s">
        <v>4066</v>
      </c>
      <c r="H114" s="219">
        <v>132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45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309</v>
      </c>
      <c r="AT114" s="226" t="s">
        <v>215</v>
      </c>
      <c r="AU114" s="226" t="s">
        <v>81</v>
      </c>
      <c r="AY114" s="19" t="s">
        <v>213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81</v>
      </c>
      <c r="BK114" s="227">
        <f>ROUND(I114*H114,2)</f>
        <v>0</v>
      </c>
      <c r="BL114" s="19" t="s">
        <v>309</v>
      </c>
      <c r="BM114" s="226" t="s">
        <v>6459</v>
      </c>
    </row>
    <row r="115" s="2" customFormat="1" ht="16.5" customHeight="1">
      <c r="A115" s="40"/>
      <c r="B115" s="41"/>
      <c r="C115" s="215" t="s">
        <v>352</v>
      </c>
      <c r="D115" s="215" t="s">
        <v>215</v>
      </c>
      <c r="E115" s="216" t="s">
        <v>6456</v>
      </c>
      <c r="F115" s="217" t="s">
        <v>6457</v>
      </c>
      <c r="G115" s="218" t="s">
        <v>4066</v>
      </c>
      <c r="H115" s="219">
        <v>472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45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309</v>
      </c>
      <c r="AT115" s="226" t="s">
        <v>215</v>
      </c>
      <c r="AU115" s="226" t="s">
        <v>81</v>
      </c>
      <c r="AY115" s="19" t="s">
        <v>213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81</v>
      </c>
      <c r="BK115" s="227">
        <f>ROUND(I115*H115,2)</f>
        <v>0</v>
      </c>
      <c r="BL115" s="19" t="s">
        <v>309</v>
      </c>
      <c r="BM115" s="226" t="s">
        <v>6460</v>
      </c>
    </row>
    <row r="116" s="2" customFormat="1" ht="16.5" customHeight="1">
      <c r="A116" s="40"/>
      <c r="B116" s="41"/>
      <c r="C116" s="215" t="s">
        <v>359</v>
      </c>
      <c r="D116" s="215" t="s">
        <v>215</v>
      </c>
      <c r="E116" s="216" t="s">
        <v>6456</v>
      </c>
      <c r="F116" s="217" t="s">
        <v>6457</v>
      </c>
      <c r="G116" s="218" t="s">
        <v>4066</v>
      </c>
      <c r="H116" s="219">
        <v>4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45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309</v>
      </c>
      <c r="AT116" s="226" t="s">
        <v>215</v>
      </c>
      <c r="AU116" s="226" t="s">
        <v>81</v>
      </c>
      <c r="AY116" s="19" t="s">
        <v>213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81</v>
      </c>
      <c r="BK116" s="227">
        <f>ROUND(I116*H116,2)</f>
        <v>0</v>
      </c>
      <c r="BL116" s="19" t="s">
        <v>309</v>
      </c>
      <c r="BM116" s="226" t="s">
        <v>6461</v>
      </c>
    </row>
    <row r="117" s="2" customFormat="1" ht="16.5" customHeight="1">
      <c r="A117" s="40"/>
      <c r="B117" s="41"/>
      <c r="C117" s="215" t="s">
        <v>364</v>
      </c>
      <c r="D117" s="215" t="s">
        <v>215</v>
      </c>
      <c r="E117" s="216" t="s">
        <v>6462</v>
      </c>
      <c r="F117" s="217" t="s">
        <v>6463</v>
      </c>
      <c r="G117" s="218" t="s">
        <v>4066</v>
      </c>
      <c r="H117" s="219">
        <v>420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45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309</v>
      </c>
      <c r="AT117" s="226" t="s">
        <v>215</v>
      </c>
      <c r="AU117" s="226" t="s">
        <v>81</v>
      </c>
      <c r="AY117" s="19" t="s">
        <v>213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81</v>
      </c>
      <c r="BK117" s="227">
        <f>ROUND(I117*H117,2)</f>
        <v>0</v>
      </c>
      <c r="BL117" s="19" t="s">
        <v>309</v>
      </c>
      <c r="BM117" s="226" t="s">
        <v>6464</v>
      </c>
    </row>
    <row r="118" s="2" customFormat="1" ht="16.5" customHeight="1">
      <c r="A118" s="40"/>
      <c r="B118" s="41"/>
      <c r="C118" s="215" t="s">
        <v>369</v>
      </c>
      <c r="D118" s="215" t="s">
        <v>215</v>
      </c>
      <c r="E118" s="216" t="s">
        <v>6465</v>
      </c>
      <c r="F118" s="217" t="s">
        <v>6466</v>
      </c>
      <c r="G118" s="218" t="s">
        <v>4066</v>
      </c>
      <c r="H118" s="219">
        <v>531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45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309</v>
      </c>
      <c r="AT118" s="226" t="s">
        <v>215</v>
      </c>
      <c r="AU118" s="226" t="s">
        <v>81</v>
      </c>
      <c r="AY118" s="19" t="s">
        <v>213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81</v>
      </c>
      <c r="BK118" s="227">
        <f>ROUND(I118*H118,2)</f>
        <v>0</v>
      </c>
      <c r="BL118" s="19" t="s">
        <v>309</v>
      </c>
      <c r="BM118" s="226" t="s">
        <v>6467</v>
      </c>
    </row>
    <row r="119" s="2" customFormat="1" ht="16.5" customHeight="1">
      <c r="A119" s="40"/>
      <c r="B119" s="41"/>
      <c r="C119" s="215" t="s">
        <v>377</v>
      </c>
      <c r="D119" s="215" t="s">
        <v>215</v>
      </c>
      <c r="E119" s="216" t="s">
        <v>6468</v>
      </c>
      <c r="F119" s="217" t="s">
        <v>6469</v>
      </c>
      <c r="G119" s="218" t="s">
        <v>4066</v>
      </c>
      <c r="H119" s="219">
        <v>992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45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309</v>
      </c>
      <c r="AT119" s="226" t="s">
        <v>215</v>
      </c>
      <c r="AU119" s="226" t="s">
        <v>81</v>
      </c>
      <c r="AY119" s="19" t="s">
        <v>213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81</v>
      </c>
      <c r="BK119" s="227">
        <f>ROUND(I119*H119,2)</f>
        <v>0</v>
      </c>
      <c r="BL119" s="19" t="s">
        <v>309</v>
      </c>
      <c r="BM119" s="226" t="s">
        <v>6470</v>
      </c>
    </row>
    <row r="120" s="2" customFormat="1" ht="16.5" customHeight="1">
      <c r="A120" s="40"/>
      <c r="B120" s="41"/>
      <c r="C120" s="215" t="s">
        <v>381</v>
      </c>
      <c r="D120" s="215" t="s">
        <v>215</v>
      </c>
      <c r="E120" s="216" t="s">
        <v>6471</v>
      </c>
      <c r="F120" s="217" t="s">
        <v>6472</v>
      </c>
      <c r="G120" s="218" t="s">
        <v>4066</v>
      </c>
      <c r="H120" s="219">
        <v>78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45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309</v>
      </c>
      <c r="AT120" s="226" t="s">
        <v>215</v>
      </c>
      <c r="AU120" s="226" t="s">
        <v>81</v>
      </c>
      <c r="AY120" s="19" t="s">
        <v>213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81</v>
      </c>
      <c r="BK120" s="227">
        <f>ROUND(I120*H120,2)</f>
        <v>0</v>
      </c>
      <c r="BL120" s="19" t="s">
        <v>309</v>
      </c>
      <c r="BM120" s="226" t="s">
        <v>6473</v>
      </c>
    </row>
    <row r="121" s="2" customFormat="1" ht="16.5" customHeight="1">
      <c r="A121" s="40"/>
      <c r="B121" s="41"/>
      <c r="C121" s="215" t="s">
        <v>387</v>
      </c>
      <c r="D121" s="215" t="s">
        <v>215</v>
      </c>
      <c r="E121" s="216" t="s">
        <v>6471</v>
      </c>
      <c r="F121" s="217" t="s">
        <v>6472</v>
      </c>
      <c r="G121" s="218" t="s">
        <v>4066</v>
      </c>
      <c r="H121" s="219">
        <v>70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45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309</v>
      </c>
      <c r="AT121" s="226" t="s">
        <v>215</v>
      </c>
      <c r="AU121" s="226" t="s">
        <v>81</v>
      </c>
      <c r="AY121" s="19" t="s">
        <v>213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81</v>
      </c>
      <c r="BK121" s="227">
        <f>ROUND(I121*H121,2)</f>
        <v>0</v>
      </c>
      <c r="BL121" s="19" t="s">
        <v>309</v>
      </c>
      <c r="BM121" s="226" t="s">
        <v>6474</v>
      </c>
    </row>
    <row r="122" s="2" customFormat="1" ht="16.5" customHeight="1">
      <c r="A122" s="40"/>
      <c r="B122" s="41"/>
      <c r="C122" s="215" t="s">
        <v>393</v>
      </c>
      <c r="D122" s="215" t="s">
        <v>215</v>
      </c>
      <c r="E122" s="216" t="s">
        <v>6475</v>
      </c>
      <c r="F122" s="217" t="s">
        <v>6476</v>
      </c>
      <c r="G122" s="218" t="s">
        <v>4066</v>
      </c>
      <c r="H122" s="219">
        <v>20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45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309</v>
      </c>
      <c r="AT122" s="226" t="s">
        <v>215</v>
      </c>
      <c r="AU122" s="226" t="s">
        <v>81</v>
      </c>
      <c r="AY122" s="19" t="s">
        <v>213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81</v>
      </c>
      <c r="BK122" s="227">
        <f>ROUND(I122*H122,2)</f>
        <v>0</v>
      </c>
      <c r="BL122" s="19" t="s">
        <v>309</v>
      </c>
      <c r="BM122" s="226" t="s">
        <v>6477</v>
      </c>
    </row>
    <row r="123" s="2" customFormat="1" ht="16.5" customHeight="1">
      <c r="A123" s="40"/>
      <c r="B123" s="41"/>
      <c r="C123" s="215" t="s">
        <v>397</v>
      </c>
      <c r="D123" s="215" t="s">
        <v>215</v>
      </c>
      <c r="E123" s="216" t="s">
        <v>6478</v>
      </c>
      <c r="F123" s="217" t="s">
        <v>6479</v>
      </c>
      <c r="G123" s="218" t="s">
        <v>4066</v>
      </c>
      <c r="H123" s="219">
        <v>145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45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309</v>
      </c>
      <c r="AT123" s="226" t="s">
        <v>215</v>
      </c>
      <c r="AU123" s="226" t="s">
        <v>81</v>
      </c>
      <c r="AY123" s="19" t="s">
        <v>213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81</v>
      </c>
      <c r="BK123" s="227">
        <f>ROUND(I123*H123,2)</f>
        <v>0</v>
      </c>
      <c r="BL123" s="19" t="s">
        <v>309</v>
      </c>
      <c r="BM123" s="226" t="s">
        <v>6480</v>
      </c>
    </row>
    <row r="124" s="2" customFormat="1" ht="16.5" customHeight="1">
      <c r="A124" s="40"/>
      <c r="B124" s="41"/>
      <c r="C124" s="215" t="s">
        <v>402</v>
      </c>
      <c r="D124" s="215" t="s">
        <v>215</v>
      </c>
      <c r="E124" s="216" t="s">
        <v>6481</v>
      </c>
      <c r="F124" s="217" t="s">
        <v>6482</v>
      </c>
      <c r="G124" s="218" t="s">
        <v>4066</v>
      </c>
      <c r="H124" s="219">
        <v>2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45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309</v>
      </c>
      <c r="AT124" s="226" t="s">
        <v>215</v>
      </c>
      <c r="AU124" s="226" t="s">
        <v>81</v>
      </c>
      <c r="AY124" s="19" t="s">
        <v>213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81</v>
      </c>
      <c r="BK124" s="227">
        <f>ROUND(I124*H124,2)</f>
        <v>0</v>
      </c>
      <c r="BL124" s="19" t="s">
        <v>309</v>
      </c>
      <c r="BM124" s="226" t="s">
        <v>6483</v>
      </c>
    </row>
    <row r="125" s="2" customFormat="1" ht="16.5" customHeight="1">
      <c r="A125" s="40"/>
      <c r="B125" s="41"/>
      <c r="C125" s="215" t="s">
        <v>408</v>
      </c>
      <c r="D125" s="215" t="s">
        <v>215</v>
      </c>
      <c r="E125" s="216" t="s">
        <v>6484</v>
      </c>
      <c r="F125" s="217" t="s">
        <v>6485</v>
      </c>
      <c r="G125" s="218" t="s">
        <v>4066</v>
      </c>
      <c r="H125" s="219">
        <v>2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45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309</v>
      </c>
      <c r="AT125" s="226" t="s">
        <v>215</v>
      </c>
      <c r="AU125" s="226" t="s">
        <v>81</v>
      </c>
      <c r="AY125" s="19" t="s">
        <v>213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81</v>
      </c>
      <c r="BK125" s="227">
        <f>ROUND(I125*H125,2)</f>
        <v>0</v>
      </c>
      <c r="BL125" s="19" t="s">
        <v>309</v>
      </c>
      <c r="BM125" s="226" t="s">
        <v>6486</v>
      </c>
    </row>
    <row r="126" s="2" customFormat="1" ht="16.5" customHeight="1">
      <c r="A126" s="40"/>
      <c r="B126" s="41"/>
      <c r="C126" s="215" t="s">
        <v>412</v>
      </c>
      <c r="D126" s="215" t="s">
        <v>215</v>
      </c>
      <c r="E126" s="216" t="s">
        <v>6487</v>
      </c>
      <c r="F126" s="217" t="s">
        <v>6488</v>
      </c>
      <c r="G126" s="218" t="s">
        <v>4066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45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309</v>
      </c>
      <c r="AT126" s="226" t="s">
        <v>215</v>
      </c>
      <c r="AU126" s="226" t="s">
        <v>81</v>
      </c>
      <c r="AY126" s="19" t="s">
        <v>213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81</v>
      </c>
      <c r="BK126" s="227">
        <f>ROUND(I126*H126,2)</f>
        <v>0</v>
      </c>
      <c r="BL126" s="19" t="s">
        <v>309</v>
      </c>
      <c r="BM126" s="226" t="s">
        <v>6489</v>
      </c>
    </row>
    <row r="127" s="2" customFormat="1" ht="16.5" customHeight="1">
      <c r="A127" s="40"/>
      <c r="B127" s="41"/>
      <c r="C127" s="215" t="s">
        <v>417</v>
      </c>
      <c r="D127" s="215" t="s">
        <v>215</v>
      </c>
      <c r="E127" s="216" t="s">
        <v>6490</v>
      </c>
      <c r="F127" s="217" t="s">
        <v>6491</v>
      </c>
      <c r="G127" s="218" t="s">
        <v>4066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45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309</v>
      </c>
      <c r="AT127" s="226" t="s">
        <v>215</v>
      </c>
      <c r="AU127" s="226" t="s">
        <v>81</v>
      </c>
      <c r="AY127" s="19" t="s">
        <v>213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81</v>
      </c>
      <c r="BK127" s="227">
        <f>ROUND(I127*H127,2)</f>
        <v>0</v>
      </c>
      <c r="BL127" s="19" t="s">
        <v>309</v>
      </c>
      <c r="BM127" s="226" t="s">
        <v>6492</v>
      </c>
    </row>
    <row r="128" s="2" customFormat="1" ht="16.5" customHeight="1">
      <c r="A128" s="40"/>
      <c r="B128" s="41"/>
      <c r="C128" s="215" t="s">
        <v>427</v>
      </c>
      <c r="D128" s="215" t="s">
        <v>215</v>
      </c>
      <c r="E128" s="216" t="s">
        <v>4311</v>
      </c>
      <c r="F128" s="217" t="s">
        <v>6493</v>
      </c>
      <c r="G128" s="218" t="s">
        <v>4066</v>
      </c>
      <c r="H128" s="219">
        <v>1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45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309</v>
      </c>
      <c r="AT128" s="226" t="s">
        <v>215</v>
      </c>
      <c r="AU128" s="226" t="s">
        <v>81</v>
      </c>
      <c r="AY128" s="19" t="s">
        <v>213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81</v>
      </c>
      <c r="BK128" s="227">
        <f>ROUND(I128*H128,2)</f>
        <v>0</v>
      </c>
      <c r="BL128" s="19" t="s">
        <v>309</v>
      </c>
      <c r="BM128" s="226" t="s">
        <v>6494</v>
      </c>
    </row>
    <row r="129" s="2" customFormat="1" ht="16.5" customHeight="1">
      <c r="A129" s="40"/>
      <c r="B129" s="41"/>
      <c r="C129" s="215" t="s">
        <v>432</v>
      </c>
      <c r="D129" s="215" t="s">
        <v>215</v>
      </c>
      <c r="E129" s="216" t="s">
        <v>4314</v>
      </c>
      <c r="F129" s="217" t="s">
        <v>6495</v>
      </c>
      <c r="G129" s="218" t="s">
        <v>4066</v>
      </c>
      <c r="H129" s="219">
        <v>1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45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309</v>
      </c>
      <c r="AT129" s="226" t="s">
        <v>215</v>
      </c>
      <c r="AU129" s="226" t="s">
        <v>81</v>
      </c>
      <c r="AY129" s="19" t="s">
        <v>213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81</v>
      </c>
      <c r="BK129" s="227">
        <f>ROUND(I129*H129,2)</f>
        <v>0</v>
      </c>
      <c r="BL129" s="19" t="s">
        <v>309</v>
      </c>
      <c r="BM129" s="226" t="s">
        <v>6496</v>
      </c>
    </row>
    <row r="130" s="2" customFormat="1" ht="16.5" customHeight="1">
      <c r="A130" s="40"/>
      <c r="B130" s="41"/>
      <c r="C130" s="215" t="s">
        <v>438</v>
      </c>
      <c r="D130" s="215" t="s">
        <v>215</v>
      </c>
      <c r="E130" s="216" t="s">
        <v>6497</v>
      </c>
      <c r="F130" s="217" t="s">
        <v>6498</v>
      </c>
      <c r="G130" s="218" t="s">
        <v>4066</v>
      </c>
      <c r="H130" s="219">
        <v>6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45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309</v>
      </c>
      <c r="AT130" s="226" t="s">
        <v>215</v>
      </c>
      <c r="AU130" s="226" t="s">
        <v>81</v>
      </c>
      <c r="AY130" s="19" t="s">
        <v>213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81</v>
      </c>
      <c r="BK130" s="227">
        <f>ROUND(I130*H130,2)</f>
        <v>0</v>
      </c>
      <c r="BL130" s="19" t="s">
        <v>309</v>
      </c>
      <c r="BM130" s="226" t="s">
        <v>6499</v>
      </c>
    </row>
    <row r="131" s="2" customFormat="1" ht="16.5" customHeight="1">
      <c r="A131" s="40"/>
      <c r="B131" s="41"/>
      <c r="C131" s="215" t="s">
        <v>445</v>
      </c>
      <c r="D131" s="215" t="s">
        <v>215</v>
      </c>
      <c r="E131" s="216" t="s">
        <v>6500</v>
      </c>
      <c r="F131" s="217" t="s">
        <v>6501</v>
      </c>
      <c r="G131" s="218" t="s">
        <v>338</v>
      </c>
      <c r="H131" s="219">
        <v>220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45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309</v>
      </c>
      <c r="AT131" s="226" t="s">
        <v>215</v>
      </c>
      <c r="AU131" s="226" t="s">
        <v>81</v>
      </c>
      <c r="AY131" s="19" t="s">
        <v>213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81</v>
      </c>
      <c r="BK131" s="227">
        <f>ROUND(I131*H131,2)</f>
        <v>0</v>
      </c>
      <c r="BL131" s="19" t="s">
        <v>309</v>
      </c>
      <c r="BM131" s="226" t="s">
        <v>6502</v>
      </c>
    </row>
    <row r="132" s="2" customFormat="1" ht="16.5" customHeight="1">
      <c r="A132" s="40"/>
      <c r="B132" s="41"/>
      <c r="C132" s="215" t="s">
        <v>461</v>
      </c>
      <c r="D132" s="215" t="s">
        <v>215</v>
      </c>
      <c r="E132" s="216" t="s">
        <v>6503</v>
      </c>
      <c r="F132" s="217" t="s">
        <v>6504</v>
      </c>
      <c r="G132" s="218" t="s">
        <v>338</v>
      </c>
      <c r="H132" s="219">
        <v>65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45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309</v>
      </c>
      <c r="AT132" s="226" t="s">
        <v>215</v>
      </c>
      <c r="AU132" s="226" t="s">
        <v>81</v>
      </c>
      <c r="AY132" s="19" t="s">
        <v>213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81</v>
      </c>
      <c r="BK132" s="227">
        <f>ROUND(I132*H132,2)</f>
        <v>0</v>
      </c>
      <c r="BL132" s="19" t="s">
        <v>309</v>
      </c>
      <c r="BM132" s="226" t="s">
        <v>6505</v>
      </c>
    </row>
    <row r="133" s="2" customFormat="1" ht="16.5" customHeight="1">
      <c r="A133" s="40"/>
      <c r="B133" s="41"/>
      <c r="C133" s="215" t="s">
        <v>468</v>
      </c>
      <c r="D133" s="215" t="s">
        <v>215</v>
      </c>
      <c r="E133" s="216" t="s">
        <v>6506</v>
      </c>
      <c r="F133" s="217" t="s">
        <v>6507</v>
      </c>
      <c r="G133" s="218" t="s">
        <v>338</v>
      </c>
      <c r="H133" s="219">
        <v>325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45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309</v>
      </c>
      <c r="AT133" s="226" t="s">
        <v>215</v>
      </c>
      <c r="AU133" s="226" t="s">
        <v>81</v>
      </c>
      <c r="AY133" s="19" t="s">
        <v>213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81</v>
      </c>
      <c r="BK133" s="227">
        <f>ROUND(I133*H133,2)</f>
        <v>0</v>
      </c>
      <c r="BL133" s="19" t="s">
        <v>309</v>
      </c>
      <c r="BM133" s="226" t="s">
        <v>6508</v>
      </c>
    </row>
    <row r="134" s="2" customFormat="1" ht="16.5" customHeight="1">
      <c r="A134" s="40"/>
      <c r="B134" s="41"/>
      <c r="C134" s="215" t="s">
        <v>473</v>
      </c>
      <c r="D134" s="215" t="s">
        <v>215</v>
      </c>
      <c r="E134" s="216" t="s">
        <v>6509</v>
      </c>
      <c r="F134" s="217" t="s">
        <v>6510</v>
      </c>
      <c r="G134" s="218" t="s">
        <v>338</v>
      </c>
      <c r="H134" s="219">
        <v>145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45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309</v>
      </c>
      <c r="AT134" s="226" t="s">
        <v>215</v>
      </c>
      <c r="AU134" s="226" t="s">
        <v>81</v>
      </c>
      <c r="AY134" s="19" t="s">
        <v>213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81</v>
      </c>
      <c r="BK134" s="227">
        <f>ROUND(I134*H134,2)</f>
        <v>0</v>
      </c>
      <c r="BL134" s="19" t="s">
        <v>309</v>
      </c>
      <c r="BM134" s="226" t="s">
        <v>6511</v>
      </c>
    </row>
    <row r="135" s="2" customFormat="1" ht="16.5" customHeight="1">
      <c r="A135" s="40"/>
      <c r="B135" s="41"/>
      <c r="C135" s="215" t="s">
        <v>479</v>
      </c>
      <c r="D135" s="215" t="s">
        <v>215</v>
      </c>
      <c r="E135" s="216" t="s">
        <v>6512</v>
      </c>
      <c r="F135" s="217" t="s">
        <v>6513</v>
      </c>
      <c r="G135" s="218" t="s">
        <v>4066</v>
      </c>
      <c r="H135" s="219">
        <v>15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45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309</v>
      </c>
      <c r="AT135" s="226" t="s">
        <v>215</v>
      </c>
      <c r="AU135" s="226" t="s">
        <v>81</v>
      </c>
      <c r="AY135" s="19" t="s">
        <v>213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81</v>
      </c>
      <c r="BK135" s="227">
        <f>ROUND(I135*H135,2)</f>
        <v>0</v>
      </c>
      <c r="BL135" s="19" t="s">
        <v>309</v>
      </c>
      <c r="BM135" s="226" t="s">
        <v>6514</v>
      </c>
    </row>
    <row r="136" s="2" customFormat="1" ht="16.5" customHeight="1">
      <c r="A136" s="40"/>
      <c r="B136" s="41"/>
      <c r="C136" s="215" t="s">
        <v>484</v>
      </c>
      <c r="D136" s="215" t="s">
        <v>215</v>
      </c>
      <c r="E136" s="216" t="s">
        <v>6515</v>
      </c>
      <c r="F136" s="217" t="s">
        <v>6516</v>
      </c>
      <c r="G136" s="218" t="s">
        <v>4066</v>
      </c>
      <c r="H136" s="219">
        <v>1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45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309</v>
      </c>
      <c r="AT136" s="226" t="s">
        <v>215</v>
      </c>
      <c r="AU136" s="226" t="s">
        <v>81</v>
      </c>
      <c r="AY136" s="19" t="s">
        <v>213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81</v>
      </c>
      <c r="BK136" s="227">
        <f>ROUND(I136*H136,2)</f>
        <v>0</v>
      </c>
      <c r="BL136" s="19" t="s">
        <v>309</v>
      </c>
      <c r="BM136" s="226" t="s">
        <v>6517</v>
      </c>
    </row>
    <row r="137" s="2" customFormat="1" ht="16.5" customHeight="1">
      <c r="A137" s="40"/>
      <c r="B137" s="41"/>
      <c r="C137" s="215" t="s">
        <v>493</v>
      </c>
      <c r="D137" s="215" t="s">
        <v>215</v>
      </c>
      <c r="E137" s="216" t="s">
        <v>6518</v>
      </c>
      <c r="F137" s="217" t="s">
        <v>6519</v>
      </c>
      <c r="G137" s="218" t="s">
        <v>4066</v>
      </c>
      <c r="H137" s="219">
        <v>26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45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309</v>
      </c>
      <c r="AT137" s="226" t="s">
        <v>215</v>
      </c>
      <c r="AU137" s="226" t="s">
        <v>81</v>
      </c>
      <c r="AY137" s="19" t="s">
        <v>213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81</v>
      </c>
      <c r="BK137" s="227">
        <f>ROUND(I137*H137,2)</f>
        <v>0</v>
      </c>
      <c r="BL137" s="19" t="s">
        <v>309</v>
      </c>
      <c r="BM137" s="226" t="s">
        <v>6520</v>
      </c>
    </row>
    <row r="138" s="2" customFormat="1" ht="16.5" customHeight="1">
      <c r="A138" s="40"/>
      <c r="B138" s="41"/>
      <c r="C138" s="215" t="s">
        <v>498</v>
      </c>
      <c r="D138" s="215" t="s">
        <v>215</v>
      </c>
      <c r="E138" s="216" t="s">
        <v>6521</v>
      </c>
      <c r="F138" s="217" t="s">
        <v>6522</v>
      </c>
      <c r="G138" s="218" t="s">
        <v>4066</v>
      </c>
      <c r="H138" s="219">
        <v>13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45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309</v>
      </c>
      <c r="AT138" s="226" t="s">
        <v>215</v>
      </c>
      <c r="AU138" s="226" t="s">
        <v>81</v>
      </c>
      <c r="AY138" s="19" t="s">
        <v>213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81</v>
      </c>
      <c r="BK138" s="227">
        <f>ROUND(I138*H138,2)</f>
        <v>0</v>
      </c>
      <c r="BL138" s="19" t="s">
        <v>309</v>
      </c>
      <c r="BM138" s="226" t="s">
        <v>6523</v>
      </c>
    </row>
    <row r="139" s="2" customFormat="1" ht="16.5" customHeight="1">
      <c r="A139" s="40"/>
      <c r="B139" s="41"/>
      <c r="C139" s="215" t="s">
        <v>510</v>
      </c>
      <c r="D139" s="215" t="s">
        <v>215</v>
      </c>
      <c r="E139" s="216" t="s">
        <v>6521</v>
      </c>
      <c r="F139" s="217" t="s">
        <v>6522</v>
      </c>
      <c r="G139" s="218" t="s">
        <v>4066</v>
      </c>
      <c r="H139" s="219">
        <v>14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45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309</v>
      </c>
      <c r="AT139" s="226" t="s">
        <v>215</v>
      </c>
      <c r="AU139" s="226" t="s">
        <v>81</v>
      </c>
      <c r="AY139" s="19" t="s">
        <v>213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81</v>
      </c>
      <c r="BK139" s="227">
        <f>ROUND(I139*H139,2)</f>
        <v>0</v>
      </c>
      <c r="BL139" s="19" t="s">
        <v>309</v>
      </c>
      <c r="BM139" s="226" t="s">
        <v>6524</v>
      </c>
    </row>
    <row r="140" s="2" customFormat="1" ht="16.5" customHeight="1">
      <c r="A140" s="40"/>
      <c r="B140" s="41"/>
      <c r="C140" s="215" t="s">
        <v>514</v>
      </c>
      <c r="D140" s="215" t="s">
        <v>215</v>
      </c>
      <c r="E140" s="216" t="s">
        <v>6521</v>
      </c>
      <c r="F140" s="217" t="s">
        <v>6522</v>
      </c>
      <c r="G140" s="218" t="s">
        <v>4066</v>
      </c>
      <c r="H140" s="219">
        <v>1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45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309</v>
      </c>
      <c r="AT140" s="226" t="s">
        <v>215</v>
      </c>
      <c r="AU140" s="226" t="s">
        <v>81</v>
      </c>
      <c r="AY140" s="19" t="s">
        <v>213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81</v>
      </c>
      <c r="BK140" s="227">
        <f>ROUND(I140*H140,2)</f>
        <v>0</v>
      </c>
      <c r="BL140" s="19" t="s">
        <v>309</v>
      </c>
      <c r="BM140" s="226" t="s">
        <v>6525</v>
      </c>
    </row>
    <row r="141" s="2" customFormat="1" ht="16.5" customHeight="1">
      <c r="A141" s="40"/>
      <c r="B141" s="41"/>
      <c r="C141" s="215" t="s">
        <v>518</v>
      </c>
      <c r="D141" s="215" t="s">
        <v>215</v>
      </c>
      <c r="E141" s="216" t="s">
        <v>6521</v>
      </c>
      <c r="F141" s="217" t="s">
        <v>6522</v>
      </c>
      <c r="G141" s="218" t="s">
        <v>4066</v>
      </c>
      <c r="H141" s="219">
        <v>5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45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309</v>
      </c>
      <c r="AT141" s="226" t="s">
        <v>215</v>
      </c>
      <c r="AU141" s="226" t="s">
        <v>81</v>
      </c>
      <c r="AY141" s="19" t="s">
        <v>213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81</v>
      </c>
      <c r="BK141" s="227">
        <f>ROUND(I141*H141,2)</f>
        <v>0</v>
      </c>
      <c r="BL141" s="19" t="s">
        <v>309</v>
      </c>
      <c r="BM141" s="226" t="s">
        <v>6526</v>
      </c>
    </row>
    <row r="142" s="2" customFormat="1" ht="16.5" customHeight="1">
      <c r="A142" s="40"/>
      <c r="B142" s="41"/>
      <c r="C142" s="215" t="s">
        <v>525</v>
      </c>
      <c r="D142" s="215" t="s">
        <v>215</v>
      </c>
      <c r="E142" s="216" t="s">
        <v>6527</v>
      </c>
      <c r="F142" s="217" t="s">
        <v>6528</v>
      </c>
      <c r="G142" s="218" t="s">
        <v>4066</v>
      </c>
      <c r="H142" s="219">
        <v>46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45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309</v>
      </c>
      <c r="AT142" s="226" t="s">
        <v>215</v>
      </c>
      <c r="AU142" s="226" t="s">
        <v>81</v>
      </c>
      <c r="AY142" s="19" t="s">
        <v>213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81</v>
      </c>
      <c r="BK142" s="227">
        <f>ROUND(I142*H142,2)</f>
        <v>0</v>
      </c>
      <c r="BL142" s="19" t="s">
        <v>309</v>
      </c>
      <c r="BM142" s="226" t="s">
        <v>6529</v>
      </c>
    </row>
    <row r="143" s="2" customFormat="1" ht="16.5" customHeight="1">
      <c r="A143" s="40"/>
      <c r="B143" s="41"/>
      <c r="C143" s="215" t="s">
        <v>529</v>
      </c>
      <c r="D143" s="215" t="s">
        <v>215</v>
      </c>
      <c r="E143" s="216" t="s">
        <v>6530</v>
      </c>
      <c r="F143" s="217" t="s">
        <v>6531</v>
      </c>
      <c r="G143" s="218" t="s">
        <v>4066</v>
      </c>
      <c r="H143" s="219">
        <v>26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45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309</v>
      </c>
      <c r="AT143" s="226" t="s">
        <v>215</v>
      </c>
      <c r="AU143" s="226" t="s">
        <v>81</v>
      </c>
      <c r="AY143" s="19" t="s">
        <v>213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81</v>
      </c>
      <c r="BK143" s="227">
        <f>ROUND(I143*H143,2)</f>
        <v>0</v>
      </c>
      <c r="BL143" s="19" t="s">
        <v>309</v>
      </c>
      <c r="BM143" s="226" t="s">
        <v>6532</v>
      </c>
    </row>
    <row r="144" s="2" customFormat="1" ht="16.5" customHeight="1">
      <c r="A144" s="40"/>
      <c r="B144" s="41"/>
      <c r="C144" s="215" t="s">
        <v>536</v>
      </c>
      <c r="D144" s="215" t="s">
        <v>215</v>
      </c>
      <c r="E144" s="216" t="s">
        <v>6533</v>
      </c>
      <c r="F144" s="217" t="s">
        <v>6534</v>
      </c>
      <c r="G144" s="218" t="s">
        <v>4066</v>
      </c>
      <c r="H144" s="219">
        <v>5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45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309</v>
      </c>
      <c r="AT144" s="226" t="s">
        <v>215</v>
      </c>
      <c r="AU144" s="226" t="s">
        <v>81</v>
      </c>
      <c r="AY144" s="19" t="s">
        <v>213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81</v>
      </c>
      <c r="BK144" s="227">
        <f>ROUND(I144*H144,2)</f>
        <v>0</v>
      </c>
      <c r="BL144" s="19" t="s">
        <v>309</v>
      </c>
      <c r="BM144" s="226" t="s">
        <v>6535</v>
      </c>
    </row>
    <row r="145" s="2" customFormat="1" ht="16.5" customHeight="1">
      <c r="A145" s="40"/>
      <c r="B145" s="41"/>
      <c r="C145" s="215" t="s">
        <v>541</v>
      </c>
      <c r="D145" s="215" t="s">
        <v>215</v>
      </c>
      <c r="E145" s="216" t="s">
        <v>6536</v>
      </c>
      <c r="F145" s="217" t="s">
        <v>6537</v>
      </c>
      <c r="G145" s="218" t="s">
        <v>4066</v>
      </c>
      <c r="H145" s="219">
        <v>26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45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309</v>
      </c>
      <c r="AT145" s="226" t="s">
        <v>215</v>
      </c>
      <c r="AU145" s="226" t="s">
        <v>81</v>
      </c>
      <c r="AY145" s="19" t="s">
        <v>213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81</v>
      </c>
      <c r="BK145" s="227">
        <f>ROUND(I145*H145,2)</f>
        <v>0</v>
      </c>
      <c r="BL145" s="19" t="s">
        <v>309</v>
      </c>
      <c r="BM145" s="226" t="s">
        <v>6538</v>
      </c>
    </row>
    <row r="146" s="2" customFormat="1" ht="16.5" customHeight="1">
      <c r="A146" s="40"/>
      <c r="B146" s="41"/>
      <c r="C146" s="215" t="s">
        <v>547</v>
      </c>
      <c r="D146" s="215" t="s">
        <v>215</v>
      </c>
      <c r="E146" s="216" t="s">
        <v>6539</v>
      </c>
      <c r="F146" s="217" t="s">
        <v>6540</v>
      </c>
      <c r="G146" s="218" t="s">
        <v>4066</v>
      </c>
      <c r="H146" s="219">
        <v>8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45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309</v>
      </c>
      <c r="AT146" s="226" t="s">
        <v>215</v>
      </c>
      <c r="AU146" s="226" t="s">
        <v>81</v>
      </c>
      <c r="AY146" s="19" t="s">
        <v>213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81</v>
      </c>
      <c r="BK146" s="227">
        <f>ROUND(I146*H146,2)</f>
        <v>0</v>
      </c>
      <c r="BL146" s="19" t="s">
        <v>309</v>
      </c>
      <c r="BM146" s="226" t="s">
        <v>6541</v>
      </c>
    </row>
    <row r="147" s="2" customFormat="1" ht="16.5" customHeight="1">
      <c r="A147" s="40"/>
      <c r="B147" s="41"/>
      <c r="C147" s="215" t="s">
        <v>553</v>
      </c>
      <c r="D147" s="215" t="s">
        <v>215</v>
      </c>
      <c r="E147" s="216" t="s">
        <v>6542</v>
      </c>
      <c r="F147" s="217" t="s">
        <v>6543</v>
      </c>
      <c r="G147" s="218" t="s">
        <v>4066</v>
      </c>
      <c r="H147" s="219">
        <v>8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45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309</v>
      </c>
      <c r="AT147" s="226" t="s">
        <v>215</v>
      </c>
      <c r="AU147" s="226" t="s">
        <v>81</v>
      </c>
      <c r="AY147" s="19" t="s">
        <v>213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81</v>
      </c>
      <c r="BK147" s="227">
        <f>ROUND(I147*H147,2)</f>
        <v>0</v>
      </c>
      <c r="BL147" s="19" t="s">
        <v>309</v>
      </c>
      <c r="BM147" s="226" t="s">
        <v>6544</v>
      </c>
    </row>
    <row r="148" s="2" customFormat="1" ht="16.5" customHeight="1">
      <c r="A148" s="40"/>
      <c r="B148" s="41"/>
      <c r="C148" s="215" t="s">
        <v>558</v>
      </c>
      <c r="D148" s="215" t="s">
        <v>215</v>
      </c>
      <c r="E148" s="216" t="s">
        <v>6545</v>
      </c>
      <c r="F148" s="217" t="s">
        <v>6546</v>
      </c>
      <c r="G148" s="218" t="s">
        <v>338</v>
      </c>
      <c r="H148" s="219">
        <v>220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45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309</v>
      </c>
      <c r="AT148" s="226" t="s">
        <v>215</v>
      </c>
      <c r="AU148" s="226" t="s">
        <v>81</v>
      </c>
      <c r="AY148" s="19" t="s">
        <v>213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81</v>
      </c>
      <c r="BK148" s="227">
        <f>ROUND(I148*H148,2)</f>
        <v>0</v>
      </c>
      <c r="BL148" s="19" t="s">
        <v>309</v>
      </c>
      <c r="BM148" s="226" t="s">
        <v>6547</v>
      </c>
    </row>
    <row r="149" s="2" customFormat="1" ht="16.5" customHeight="1">
      <c r="A149" s="40"/>
      <c r="B149" s="41"/>
      <c r="C149" s="215" t="s">
        <v>566</v>
      </c>
      <c r="D149" s="215" t="s">
        <v>215</v>
      </c>
      <c r="E149" s="216" t="s">
        <v>6548</v>
      </c>
      <c r="F149" s="217" t="s">
        <v>6549</v>
      </c>
      <c r="G149" s="218" t="s">
        <v>338</v>
      </c>
      <c r="H149" s="219">
        <v>690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45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309</v>
      </c>
      <c r="AT149" s="226" t="s">
        <v>215</v>
      </c>
      <c r="AU149" s="226" t="s">
        <v>81</v>
      </c>
      <c r="AY149" s="19" t="s">
        <v>213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81</v>
      </c>
      <c r="BK149" s="227">
        <f>ROUND(I149*H149,2)</f>
        <v>0</v>
      </c>
      <c r="BL149" s="19" t="s">
        <v>309</v>
      </c>
      <c r="BM149" s="226" t="s">
        <v>6550</v>
      </c>
    </row>
    <row r="150" s="2" customFormat="1" ht="16.5" customHeight="1">
      <c r="A150" s="40"/>
      <c r="B150" s="41"/>
      <c r="C150" s="215" t="s">
        <v>573</v>
      </c>
      <c r="D150" s="215" t="s">
        <v>215</v>
      </c>
      <c r="E150" s="216" t="s">
        <v>6551</v>
      </c>
      <c r="F150" s="217" t="s">
        <v>6552</v>
      </c>
      <c r="G150" s="218" t="s">
        <v>338</v>
      </c>
      <c r="H150" s="219">
        <v>65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45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309</v>
      </c>
      <c r="AT150" s="226" t="s">
        <v>215</v>
      </c>
      <c r="AU150" s="226" t="s">
        <v>81</v>
      </c>
      <c r="AY150" s="19" t="s">
        <v>213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81</v>
      </c>
      <c r="BK150" s="227">
        <f>ROUND(I150*H150,2)</f>
        <v>0</v>
      </c>
      <c r="BL150" s="19" t="s">
        <v>309</v>
      </c>
      <c r="BM150" s="226" t="s">
        <v>6553</v>
      </c>
    </row>
    <row r="151" s="2" customFormat="1" ht="16.5" customHeight="1">
      <c r="A151" s="40"/>
      <c r="B151" s="41"/>
      <c r="C151" s="215" t="s">
        <v>580</v>
      </c>
      <c r="D151" s="215" t="s">
        <v>215</v>
      </c>
      <c r="E151" s="216" t="s">
        <v>6554</v>
      </c>
      <c r="F151" s="217" t="s">
        <v>6555</v>
      </c>
      <c r="G151" s="218" t="s">
        <v>338</v>
      </c>
      <c r="H151" s="219">
        <v>4690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45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309</v>
      </c>
      <c r="AT151" s="226" t="s">
        <v>215</v>
      </c>
      <c r="AU151" s="226" t="s">
        <v>81</v>
      </c>
      <c r="AY151" s="19" t="s">
        <v>213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81</v>
      </c>
      <c r="BK151" s="227">
        <f>ROUND(I151*H151,2)</f>
        <v>0</v>
      </c>
      <c r="BL151" s="19" t="s">
        <v>309</v>
      </c>
      <c r="BM151" s="226" t="s">
        <v>6556</v>
      </c>
    </row>
    <row r="152" s="2" customFormat="1" ht="16.5" customHeight="1">
      <c r="A152" s="40"/>
      <c r="B152" s="41"/>
      <c r="C152" s="215" t="s">
        <v>585</v>
      </c>
      <c r="D152" s="215" t="s">
        <v>215</v>
      </c>
      <c r="E152" s="216" t="s">
        <v>4326</v>
      </c>
      <c r="F152" s="217" t="s">
        <v>4327</v>
      </c>
      <c r="G152" s="218" t="s">
        <v>338</v>
      </c>
      <c r="H152" s="219">
        <v>6860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45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309</v>
      </c>
      <c r="AT152" s="226" t="s">
        <v>215</v>
      </c>
      <c r="AU152" s="226" t="s">
        <v>81</v>
      </c>
      <c r="AY152" s="19" t="s">
        <v>213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81</v>
      </c>
      <c r="BK152" s="227">
        <f>ROUND(I152*H152,2)</f>
        <v>0</v>
      </c>
      <c r="BL152" s="19" t="s">
        <v>309</v>
      </c>
      <c r="BM152" s="226" t="s">
        <v>6557</v>
      </c>
    </row>
    <row r="153" s="2" customFormat="1" ht="16.5" customHeight="1">
      <c r="A153" s="40"/>
      <c r="B153" s="41"/>
      <c r="C153" s="215" t="s">
        <v>592</v>
      </c>
      <c r="D153" s="215" t="s">
        <v>215</v>
      </c>
      <c r="E153" s="216" t="s">
        <v>6558</v>
      </c>
      <c r="F153" s="217" t="s">
        <v>6559</v>
      </c>
      <c r="G153" s="218" t="s">
        <v>338</v>
      </c>
      <c r="H153" s="219">
        <v>380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45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309</v>
      </c>
      <c r="AT153" s="226" t="s">
        <v>215</v>
      </c>
      <c r="AU153" s="226" t="s">
        <v>81</v>
      </c>
      <c r="AY153" s="19" t="s">
        <v>213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81</v>
      </c>
      <c r="BK153" s="227">
        <f>ROUND(I153*H153,2)</f>
        <v>0</v>
      </c>
      <c r="BL153" s="19" t="s">
        <v>309</v>
      </c>
      <c r="BM153" s="226" t="s">
        <v>6560</v>
      </c>
    </row>
    <row r="154" s="2" customFormat="1" ht="16.5" customHeight="1">
      <c r="A154" s="40"/>
      <c r="B154" s="41"/>
      <c r="C154" s="215" t="s">
        <v>598</v>
      </c>
      <c r="D154" s="215" t="s">
        <v>215</v>
      </c>
      <c r="E154" s="216" t="s">
        <v>6561</v>
      </c>
      <c r="F154" s="217" t="s">
        <v>6562</v>
      </c>
      <c r="G154" s="218" t="s">
        <v>338</v>
      </c>
      <c r="H154" s="219">
        <v>410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45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309</v>
      </c>
      <c r="AT154" s="226" t="s">
        <v>215</v>
      </c>
      <c r="AU154" s="226" t="s">
        <v>81</v>
      </c>
      <c r="AY154" s="19" t="s">
        <v>213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81</v>
      </c>
      <c r="BK154" s="227">
        <f>ROUND(I154*H154,2)</f>
        <v>0</v>
      </c>
      <c r="BL154" s="19" t="s">
        <v>309</v>
      </c>
      <c r="BM154" s="226" t="s">
        <v>6563</v>
      </c>
    </row>
    <row r="155" s="2" customFormat="1" ht="16.5" customHeight="1">
      <c r="A155" s="40"/>
      <c r="B155" s="41"/>
      <c r="C155" s="215" t="s">
        <v>603</v>
      </c>
      <c r="D155" s="215" t="s">
        <v>215</v>
      </c>
      <c r="E155" s="216" t="s">
        <v>6564</v>
      </c>
      <c r="F155" s="217" t="s">
        <v>6565</v>
      </c>
      <c r="G155" s="218" t="s">
        <v>338</v>
      </c>
      <c r="H155" s="219">
        <v>345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45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309</v>
      </c>
      <c r="AT155" s="226" t="s">
        <v>215</v>
      </c>
      <c r="AU155" s="226" t="s">
        <v>81</v>
      </c>
      <c r="AY155" s="19" t="s">
        <v>213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81</v>
      </c>
      <c r="BK155" s="227">
        <f>ROUND(I155*H155,2)</f>
        <v>0</v>
      </c>
      <c r="BL155" s="19" t="s">
        <v>309</v>
      </c>
      <c r="BM155" s="226" t="s">
        <v>6566</v>
      </c>
    </row>
    <row r="156" s="2" customFormat="1" ht="16.5" customHeight="1">
      <c r="A156" s="40"/>
      <c r="B156" s="41"/>
      <c r="C156" s="215" t="s">
        <v>610</v>
      </c>
      <c r="D156" s="215" t="s">
        <v>215</v>
      </c>
      <c r="E156" s="216" t="s">
        <v>6567</v>
      </c>
      <c r="F156" s="217" t="s">
        <v>6568</v>
      </c>
      <c r="G156" s="218" t="s">
        <v>338</v>
      </c>
      <c r="H156" s="219">
        <v>65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45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309</v>
      </c>
      <c r="AT156" s="226" t="s">
        <v>215</v>
      </c>
      <c r="AU156" s="226" t="s">
        <v>81</v>
      </c>
      <c r="AY156" s="19" t="s">
        <v>213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81</v>
      </c>
      <c r="BK156" s="227">
        <f>ROUND(I156*H156,2)</f>
        <v>0</v>
      </c>
      <c r="BL156" s="19" t="s">
        <v>309</v>
      </c>
      <c r="BM156" s="226" t="s">
        <v>6569</v>
      </c>
    </row>
    <row r="157" s="2" customFormat="1" ht="16.5" customHeight="1">
      <c r="A157" s="40"/>
      <c r="B157" s="41"/>
      <c r="C157" s="215" t="s">
        <v>617</v>
      </c>
      <c r="D157" s="215" t="s">
        <v>215</v>
      </c>
      <c r="E157" s="216" t="s">
        <v>6570</v>
      </c>
      <c r="F157" s="217" t="s">
        <v>6571</v>
      </c>
      <c r="G157" s="218" t="s">
        <v>338</v>
      </c>
      <c r="H157" s="219">
        <v>120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45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309</v>
      </c>
      <c r="AT157" s="226" t="s">
        <v>215</v>
      </c>
      <c r="AU157" s="226" t="s">
        <v>81</v>
      </c>
      <c r="AY157" s="19" t="s">
        <v>213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81</v>
      </c>
      <c r="BK157" s="227">
        <f>ROUND(I157*H157,2)</f>
        <v>0</v>
      </c>
      <c r="BL157" s="19" t="s">
        <v>309</v>
      </c>
      <c r="BM157" s="226" t="s">
        <v>6572</v>
      </c>
    </row>
    <row r="158" s="2" customFormat="1" ht="16.5" customHeight="1">
      <c r="A158" s="40"/>
      <c r="B158" s="41"/>
      <c r="C158" s="215" t="s">
        <v>623</v>
      </c>
      <c r="D158" s="215" t="s">
        <v>215</v>
      </c>
      <c r="E158" s="216" t="s">
        <v>6573</v>
      </c>
      <c r="F158" s="217" t="s">
        <v>6574</v>
      </c>
      <c r="G158" s="218" t="s">
        <v>4066</v>
      </c>
      <c r="H158" s="219">
        <v>132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45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309</v>
      </c>
      <c r="AT158" s="226" t="s">
        <v>215</v>
      </c>
      <c r="AU158" s="226" t="s">
        <v>81</v>
      </c>
      <c r="AY158" s="19" t="s">
        <v>213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81</v>
      </c>
      <c r="BK158" s="227">
        <f>ROUND(I158*H158,2)</f>
        <v>0</v>
      </c>
      <c r="BL158" s="19" t="s">
        <v>309</v>
      </c>
      <c r="BM158" s="226" t="s">
        <v>6575</v>
      </c>
    </row>
    <row r="159" s="2" customFormat="1" ht="16.5" customHeight="1">
      <c r="A159" s="40"/>
      <c r="B159" s="41"/>
      <c r="C159" s="215" t="s">
        <v>630</v>
      </c>
      <c r="D159" s="215" t="s">
        <v>215</v>
      </c>
      <c r="E159" s="216" t="s">
        <v>6576</v>
      </c>
      <c r="F159" s="217" t="s">
        <v>6577</v>
      </c>
      <c r="G159" s="218" t="s">
        <v>4066</v>
      </c>
      <c r="H159" s="219">
        <v>38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45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309</v>
      </c>
      <c r="AT159" s="226" t="s">
        <v>215</v>
      </c>
      <c r="AU159" s="226" t="s">
        <v>81</v>
      </c>
      <c r="AY159" s="19" t="s">
        <v>213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81</v>
      </c>
      <c r="BK159" s="227">
        <f>ROUND(I159*H159,2)</f>
        <v>0</v>
      </c>
      <c r="BL159" s="19" t="s">
        <v>309</v>
      </c>
      <c r="BM159" s="226" t="s">
        <v>6578</v>
      </c>
    </row>
    <row r="160" s="2" customFormat="1" ht="16.5" customHeight="1">
      <c r="A160" s="40"/>
      <c r="B160" s="41"/>
      <c r="C160" s="215" t="s">
        <v>635</v>
      </c>
      <c r="D160" s="215" t="s">
        <v>215</v>
      </c>
      <c r="E160" s="216" t="s">
        <v>6579</v>
      </c>
      <c r="F160" s="217" t="s">
        <v>6580</v>
      </c>
      <c r="G160" s="218" t="s">
        <v>338</v>
      </c>
      <c r="H160" s="219">
        <v>390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45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309</v>
      </c>
      <c r="AT160" s="226" t="s">
        <v>215</v>
      </c>
      <c r="AU160" s="226" t="s">
        <v>81</v>
      </c>
      <c r="AY160" s="19" t="s">
        <v>213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81</v>
      </c>
      <c r="BK160" s="227">
        <f>ROUND(I160*H160,2)</f>
        <v>0</v>
      </c>
      <c r="BL160" s="19" t="s">
        <v>309</v>
      </c>
      <c r="BM160" s="226" t="s">
        <v>6581</v>
      </c>
    </row>
    <row r="161" s="2" customFormat="1" ht="16.5" customHeight="1">
      <c r="A161" s="40"/>
      <c r="B161" s="41"/>
      <c r="C161" s="215" t="s">
        <v>640</v>
      </c>
      <c r="D161" s="215" t="s">
        <v>215</v>
      </c>
      <c r="E161" s="216" t="s">
        <v>6579</v>
      </c>
      <c r="F161" s="217" t="s">
        <v>6580</v>
      </c>
      <c r="G161" s="218" t="s">
        <v>338</v>
      </c>
      <c r="H161" s="219">
        <v>190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45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309</v>
      </c>
      <c r="AT161" s="226" t="s">
        <v>215</v>
      </c>
      <c r="AU161" s="226" t="s">
        <v>81</v>
      </c>
      <c r="AY161" s="19" t="s">
        <v>213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81</v>
      </c>
      <c r="BK161" s="227">
        <f>ROUND(I161*H161,2)</f>
        <v>0</v>
      </c>
      <c r="BL161" s="19" t="s">
        <v>309</v>
      </c>
      <c r="BM161" s="226" t="s">
        <v>6582</v>
      </c>
    </row>
    <row r="162" s="2" customFormat="1" ht="16.5" customHeight="1">
      <c r="A162" s="40"/>
      <c r="B162" s="41"/>
      <c r="C162" s="215" t="s">
        <v>652</v>
      </c>
      <c r="D162" s="215" t="s">
        <v>215</v>
      </c>
      <c r="E162" s="216" t="s">
        <v>6583</v>
      </c>
      <c r="F162" s="217" t="s">
        <v>6584</v>
      </c>
      <c r="G162" s="218" t="s">
        <v>236</v>
      </c>
      <c r="H162" s="219">
        <v>2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45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309</v>
      </c>
      <c r="AT162" s="226" t="s">
        <v>215</v>
      </c>
      <c r="AU162" s="226" t="s">
        <v>81</v>
      </c>
      <c r="AY162" s="19" t="s">
        <v>213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81</v>
      </c>
      <c r="BK162" s="227">
        <f>ROUND(I162*H162,2)</f>
        <v>0</v>
      </c>
      <c r="BL162" s="19" t="s">
        <v>309</v>
      </c>
      <c r="BM162" s="226" t="s">
        <v>6585</v>
      </c>
    </row>
    <row r="163" s="2" customFormat="1" ht="16.5" customHeight="1">
      <c r="A163" s="40"/>
      <c r="B163" s="41"/>
      <c r="C163" s="215" t="s">
        <v>658</v>
      </c>
      <c r="D163" s="215" t="s">
        <v>215</v>
      </c>
      <c r="E163" s="216" t="s">
        <v>6586</v>
      </c>
      <c r="F163" s="217" t="s">
        <v>6587</v>
      </c>
      <c r="G163" s="218" t="s">
        <v>4066</v>
      </c>
      <c r="H163" s="219">
        <v>472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45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309</v>
      </c>
      <c r="AT163" s="226" t="s">
        <v>215</v>
      </c>
      <c r="AU163" s="226" t="s">
        <v>81</v>
      </c>
      <c r="AY163" s="19" t="s">
        <v>213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81</v>
      </c>
      <c r="BK163" s="227">
        <f>ROUND(I163*H163,2)</f>
        <v>0</v>
      </c>
      <c r="BL163" s="19" t="s">
        <v>309</v>
      </c>
      <c r="BM163" s="226" t="s">
        <v>6588</v>
      </c>
    </row>
    <row r="164" s="2" customFormat="1" ht="16.5" customHeight="1">
      <c r="A164" s="40"/>
      <c r="B164" s="41"/>
      <c r="C164" s="215" t="s">
        <v>671</v>
      </c>
      <c r="D164" s="215" t="s">
        <v>215</v>
      </c>
      <c r="E164" s="216" t="s">
        <v>6586</v>
      </c>
      <c r="F164" s="217" t="s">
        <v>6587</v>
      </c>
      <c r="G164" s="218" t="s">
        <v>4066</v>
      </c>
      <c r="H164" s="219">
        <v>4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45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309</v>
      </c>
      <c r="AT164" s="226" t="s">
        <v>215</v>
      </c>
      <c r="AU164" s="226" t="s">
        <v>81</v>
      </c>
      <c r="AY164" s="19" t="s">
        <v>213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81</v>
      </c>
      <c r="BK164" s="227">
        <f>ROUND(I164*H164,2)</f>
        <v>0</v>
      </c>
      <c r="BL164" s="19" t="s">
        <v>309</v>
      </c>
      <c r="BM164" s="226" t="s">
        <v>6589</v>
      </c>
    </row>
    <row r="165" s="2" customFormat="1" ht="16.5" customHeight="1">
      <c r="A165" s="40"/>
      <c r="B165" s="41"/>
      <c r="C165" s="215" t="s">
        <v>678</v>
      </c>
      <c r="D165" s="215" t="s">
        <v>215</v>
      </c>
      <c r="E165" s="216" t="s">
        <v>6590</v>
      </c>
      <c r="F165" s="217" t="s">
        <v>6591</v>
      </c>
      <c r="G165" s="218" t="s">
        <v>4066</v>
      </c>
      <c r="H165" s="219">
        <v>1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45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309</v>
      </c>
      <c r="AT165" s="226" t="s">
        <v>215</v>
      </c>
      <c r="AU165" s="226" t="s">
        <v>81</v>
      </c>
      <c r="AY165" s="19" t="s">
        <v>213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81</v>
      </c>
      <c r="BK165" s="227">
        <f>ROUND(I165*H165,2)</f>
        <v>0</v>
      </c>
      <c r="BL165" s="19" t="s">
        <v>309</v>
      </c>
      <c r="BM165" s="226" t="s">
        <v>6592</v>
      </c>
    </row>
    <row r="166" s="2" customFormat="1" ht="16.5" customHeight="1">
      <c r="A166" s="40"/>
      <c r="B166" s="41"/>
      <c r="C166" s="215" t="s">
        <v>684</v>
      </c>
      <c r="D166" s="215" t="s">
        <v>215</v>
      </c>
      <c r="E166" s="216" t="s">
        <v>6593</v>
      </c>
      <c r="F166" s="217" t="s">
        <v>6594</v>
      </c>
      <c r="G166" s="218" t="s">
        <v>4066</v>
      </c>
      <c r="H166" s="219">
        <v>22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45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309</v>
      </c>
      <c r="AT166" s="226" t="s">
        <v>215</v>
      </c>
      <c r="AU166" s="226" t="s">
        <v>81</v>
      </c>
      <c r="AY166" s="19" t="s">
        <v>213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81</v>
      </c>
      <c r="BK166" s="227">
        <f>ROUND(I166*H166,2)</f>
        <v>0</v>
      </c>
      <c r="BL166" s="19" t="s">
        <v>309</v>
      </c>
      <c r="BM166" s="226" t="s">
        <v>6595</v>
      </c>
    </row>
    <row r="167" s="2" customFormat="1" ht="16.5" customHeight="1">
      <c r="A167" s="40"/>
      <c r="B167" s="41"/>
      <c r="C167" s="215" t="s">
        <v>689</v>
      </c>
      <c r="D167" s="215" t="s">
        <v>215</v>
      </c>
      <c r="E167" s="216" t="s">
        <v>6596</v>
      </c>
      <c r="F167" s="217" t="s">
        <v>6597</v>
      </c>
      <c r="G167" s="218" t="s">
        <v>4066</v>
      </c>
      <c r="H167" s="219">
        <v>2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45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309</v>
      </c>
      <c r="AT167" s="226" t="s">
        <v>215</v>
      </c>
      <c r="AU167" s="226" t="s">
        <v>81</v>
      </c>
      <c r="AY167" s="19" t="s">
        <v>213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81</v>
      </c>
      <c r="BK167" s="227">
        <f>ROUND(I167*H167,2)</f>
        <v>0</v>
      </c>
      <c r="BL167" s="19" t="s">
        <v>309</v>
      </c>
      <c r="BM167" s="226" t="s">
        <v>6598</v>
      </c>
    </row>
    <row r="168" s="2" customFormat="1" ht="16.5" customHeight="1">
      <c r="A168" s="40"/>
      <c r="B168" s="41"/>
      <c r="C168" s="215" t="s">
        <v>694</v>
      </c>
      <c r="D168" s="215" t="s">
        <v>215</v>
      </c>
      <c r="E168" s="216" t="s">
        <v>6599</v>
      </c>
      <c r="F168" s="217" t="s">
        <v>6600</v>
      </c>
      <c r="G168" s="218" t="s">
        <v>4066</v>
      </c>
      <c r="H168" s="219">
        <v>3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45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309</v>
      </c>
      <c r="AT168" s="226" t="s">
        <v>215</v>
      </c>
      <c r="AU168" s="226" t="s">
        <v>81</v>
      </c>
      <c r="AY168" s="19" t="s">
        <v>213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81</v>
      </c>
      <c r="BK168" s="227">
        <f>ROUND(I168*H168,2)</f>
        <v>0</v>
      </c>
      <c r="BL168" s="19" t="s">
        <v>309</v>
      </c>
      <c r="BM168" s="226" t="s">
        <v>6601</v>
      </c>
    </row>
    <row r="169" s="2" customFormat="1" ht="16.5" customHeight="1">
      <c r="A169" s="40"/>
      <c r="B169" s="41"/>
      <c r="C169" s="215" t="s">
        <v>699</v>
      </c>
      <c r="D169" s="215" t="s">
        <v>215</v>
      </c>
      <c r="E169" s="216" t="s">
        <v>6602</v>
      </c>
      <c r="F169" s="217" t="s">
        <v>6603</v>
      </c>
      <c r="G169" s="218" t="s">
        <v>4066</v>
      </c>
      <c r="H169" s="219">
        <v>13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45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309</v>
      </c>
      <c r="AT169" s="226" t="s">
        <v>215</v>
      </c>
      <c r="AU169" s="226" t="s">
        <v>81</v>
      </c>
      <c r="AY169" s="19" t="s">
        <v>213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81</v>
      </c>
      <c r="BK169" s="227">
        <f>ROUND(I169*H169,2)</f>
        <v>0</v>
      </c>
      <c r="BL169" s="19" t="s">
        <v>309</v>
      </c>
      <c r="BM169" s="226" t="s">
        <v>6604</v>
      </c>
    </row>
    <row r="170" s="2" customFormat="1" ht="16.5" customHeight="1">
      <c r="A170" s="40"/>
      <c r="B170" s="41"/>
      <c r="C170" s="215" t="s">
        <v>704</v>
      </c>
      <c r="D170" s="215" t="s">
        <v>215</v>
      </c>
      <c r="E170" s="216" t="s">
        <v>6605</v>
      </c>
      <c r="F170" s="217" t="s">
        <v>6606</v>
      </c>
      <c r="G170" s="218" t="s">
        <v>4066</v>
      </c>
      <c r="H170" s="219">
        <v>13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45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309</v>
      </c>
      <c r="AT170" s="226" t="s">
        <v>215</v>
      </c>
      <c r="AU170" s="226" t="s">
        <v>81</v>
      </c>
      <c r="AY170" s="19" t="s">
        <v>213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81</v>
      </c>
      <c r="BK170" s="227">
        <f>ROUND(I170*H170,2)</f>
        <v>0</v>
      </c>
      <c r="BL170" s="19" t="s">
        <v>309</v>
      </c>
      <c r="BM170" s="226" t="s">
        <v>6607</v>
      </c>
    </row>
    <row r="171" s="2" customFormat="1" ht="16.5" customHeight="1">
      <c r="A171" s="40"/>
      <c r="B171" s="41"/>
      <c r="C171" s="215" t="s">
        <v>709</v>
      </c>
      <c r="D171" s="215" t="s">
        <v>215</v>
      </c>
      <c r="E171" s="216" t="s">
        <v>6608</v>
      </c>
      <c r="F171" s="217" t="s">
        <v>6609</v>
      </c>
      <c r="G171" s="218" t="s">
        <v>4066</v>
      </c>
      <c r="H171" s="219">
        <v>3710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45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309</v>
      </c>
      <c r="AT171" s="226" t="s">
        <v>215</v>
      </c>
      <c r="AU171" s="226" t="s">
        <v>81</v>
      </c>
      <c r="AY171" s="19" t="s">
        <v>213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81</v>
      </c>
      <c r="BK171" s="227">
        <f>ROUND(I171*H171,2)</f>
        <v>0</v>
      </c>
      <c r="BL171" s="19" t="s">
        <v>309</v>
      </c>
      <c r="BM171" s="226" t="s">
        <v>6610</v>
      </c>
    </row>
    <row r="172" s="12" customFormat="1" ht="25.92" customHeight="1">
      <c r="A172" s="12"/>
      <c r="B172" s="199"/>
      <c r="C172" s="200"/>
      <c r="D172" s="201" t="s">
        <v>73</v>
      </c>
      <c r="E172" s="202" t="s">
        <v>4373</v>
      </c>
      <c r="F172" s="202" t="s">
        <v>4374</v>
      </c>
      <c r="G172" s="200"/>
      <c r="H172" s="200"/>
      <c r="I172" s="203"/>
      <c r="J172" s="204">
        <f>BK172</f>
        <v>0</v>
      </c>
      <c r="K172" s="200"/>
      <c r="L172" s="205"/>
      <c r="M172" s="206"/>
      <c r="N172" s="207"/>
      <c r="O172" s="207"/>
      <c r="P172" s="208">
        <f>SUM(P173:P253)</f>
        <v>0</v>
      </c>
      <c r="Q172" s="207"/>
      <c r="R172" s="208">
        <f>SUM(R173:R253)</f>
        <v>0</v>
      </c>
      <c r="S172" s="207"/>
      <c r="T172" s="209">
        <f>SUM(T173:T253)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0" t="s">
        <v>81</v>
      </c>
      <c r="AT172" s="211" t="s">
        <v>73</v>
      </c>
      <c r="AU172" s="211" t="s">
        <v>74</v>
      </c>
      <c r="AY172" s="210" t="s">
        <v>213</v>
      </c>
      <c r="BK172" s="212">
        <f>SUM(BK173:BK253)</f>
        <v>0</v>
      </c>
    </row>
    <row r="173" s="2" customFormat="1" ht="16.5" customHeight="1">
      <c r="A173" s="40"/>
      <c r="B173" s="41"/>
      <c r="C173" s="272" t="s">
        <v>714</v>
      </c>
      <c r="D173" s="272" t="s">
        <v>310</v>
      </c>
      <c r="E173" s="273" t="s">
        <v>6611</v>
      </c>
      <c r="F173" s="274" t="s">
        <v>6612</v>
      </c>
      <c r="G173" s="275" t="s">
        <v>4309</v>
      </c>
      <c r="H173" s="276">
        <v>120</v>
      </c>
      <c r="I173" s="277"/>
      <c r="J173" s="278">
        <f>ROUND(I173*H173,2)</f>
        <v>0</v>
      </c>
      <c r="K173" s="274" t="s">
        <v>19</v>
      </c>
      <c r="L173" s="279"/>
      <c r="M173" s="280" t="s">
        <v>19</v>
      </c>
      <c r="N173" s="281" t="s">
        <v>45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397</v>
      </c>
      <c r="AT173" s="226" t="s">
        <v>310</v>
      </c>
      <c r="AU173" s="226" t="s">
        <v>81</v>
      </c>
      <c r="AY173" s="19" t="s">
        <v>213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81</v>
      </c>
      <c r="BK173" s="227">
        <f>ROUND(I173*H173,2)</f>
        <v>0</v>
      </c>
      <c r="BL173" s="19" t="s">
        <v>309</v>
      </c>
      <c r="BM173" s="226" t="s">
        <v>6613</v>
      </c>
    </row>
    <row r="174" s="2" customFormat="1" ht="16.5" customHeight="1">
      <c r="A174" s="40"/>
      <c r="B174" s="41"/>
      <c r="C174" s="272" t="s">
        <v>719</v>
      </c>
      <c r="D174" s="272" t="s">
        <v>310</v>
      </c>
      <c r="E174" s="273" t="s">
        <v>6614</v>
      </c>
      <c r="F174" s="274" t="s">
        <v>6615</v>
      </c>
      <c r="G174" s="275" t="s">
        <v>4066</v>
      </c>
      <c r="H174" s="276">
        <v>531</v>
      </c>
      <c r="I174" s="277"/>
      <c r="J174" s="278">
        <f>ROUND(I174*H174,2)</f>
        <v>0</v>
      </c>
      <c r="K174" s="274" t="s">
        <v>19</v>
      </c>
      <c r="L174" s="279"/>
      <c r="M174" s="280" t="s">
        <v>19</v>
      </c>
      <c r="N174" s="281" t="s">
        <v>45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397</v>
      </c>
      <c r="AT174" s="226" t="s">
        <v>310</v>
      </c>
      <c r="AU174" s="226" t="s">
        <v>81</v>
      </c>
      <c r="AY174" s="19" t="s">
        <v>213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81</v>
      </c>
      <c r="BK174" s="227">
        <f>ROUND(I174*H174,2)</f>
        <v>0</v>
      </c>
      <c r="BL174" s="19" t="s">
        <v>309</v>
      </c>
      <c r="BM174" s="226" t="s">
        <v>6616</v>
      </c>
    </row>
    <row r="175" s="2" customFormat="1" ht="16.5" customHeight="1">
      <c r="A175" s="40"/>
      <c r="B175" s="41"/>
      <c r="C175" s="272" t="s">
        <v>724</v>
      </c>
      <c r="D175" s="272" t="s">
        <v>310</v>
      </c>
      <c r="E175" s="273" t="s">
        <v>6617</v>
      </c>
      <c r="F175" s="274" t="s">
        <v>6618</v>
      </c>
      <c r="G175" s="275" t="s">
        <v>4066</v>
      </c>
      <c r="H175" s="276">
        <v>2</v>
      </c>
      <c r="I175" s="277"/>
      <c r="J175" s="278">
        <f>ROUND(I175*H175,2)</f>
        <v>0</v>
      </c>
      <c r="K175" s="274" t="s">
        <v>19</v>
      </c>
      <c r="L175" s="279"/>
      <c r="M175" s="280" t="s">
        <v>19</v>
      </c>
      <c r="N175" s="281" t="s">
        <v>45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397</v>
      </c>
      <c r="AT175" s="226" t="s">
        <v>310</v>
      </c>
      <c r="AU175" s="226" t="s">
        <v>81</v>
      </c>
      <c r="AY175" s="19" t="s">
        <v>213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81</v>
      </c>
      <c r="BK175" s="227">
        <f>ROUND(I175*H175,2)</f>
        <v>0</v>
      </c>
      <c r="BL175" s="19" t="s">
        <v>309</v>
      </c>
      <c r="BM175" s="226" t="s">
        <v>6619</v>
      </c>
    </row>
    <row r="176" s="2" customFormat="1" ht="16.5" customHeight="1">
      <c r="A176" s="40"/>
      <c r="B176" s="41"/>
      <c r="C176" s="272" t="s">
        <v>729</v>
      </c>
      <c r="D176" s="272" t="s">
        <v>310</v>
      </c>
      <c r="E176" s="273" t="s">
        <v>6620</v>
      </c>
      <c r="F176" s="274" t="s">
        <v>6621</v>
      </c>
      <c r="G176" s="275" t="s">
        <v>4066</v>
      </c>
      <c r="H176" s="276">
        <v>1</v>
      </c>
      <c r="I176" s="277"/>
      <c r="J176" s="278">
        <f>ROUND(I176*H176,2)</f>
        <v>0</v>
      </c>
      <c r="K176" s="274" t="s">
        <v>19</v>
      </c>
      <c r="L176" s="279"/>
      <c r="M176" s="280" t="s">
        <v>19</v>
      </c>
      <c r="N176" s="281" t="s">
        <v>45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397</v>
      </c>
      <c r="AT176" s="226" t="s">
        <v>310</v>
      </c>
      <c r="AU176" s="226" t="s">
        <v>81</v>
      </c>
      <c r="AY176" s="19" t="s">
        <v>213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81</v>
      </c>
      <c r="BK176" s="227">
        <f>ROUND(I176*H176,2)</f>
        <v>0</v>
      </c>
      <c r="BL176" s="19" t="s">
        <v>309</v>
      </c>
      <c r="BM176" s="226" t="s">
        <v>6622</v>
      </c>
    </row>
    <row r="177" s="2" customFormat="1" ht="16.5" customHeight="1">
      <c r="A177" s="40"/>
      <c r="B177" s="41"/>
      <c r="C177" s="272" t="s">
        <v>734</v>
      </c>
      <c r="D177" s="272" t="s">
        <v>310</v>
      </c>
      <c r="E177" s="273" t="s">
        <v>6623</v>
      </c>
      <c r="F177" s="274" t="s">
        <v>6624</v>
      </c>
      <c r="G177" s="275" t="s">
        <v>310</v>
      </c>
      <c r="H177" s="276">
        <v>220</v>
      </c>
      <c r="I177" s="277"/>
      <c r="J177" s="278">
        <f>ROUND(I177*H177,2)</f>
        <v>0</v>
      </c>
      <c r="K177" s="274" t="s">
        <v>19</v>
      </c>
      <c r="L177" s="279"/>
      <c r="M177" s="280" t="s">
        <v>19</v>
      </c>
      <c r="N177" s="281" t="s">
        <v>45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397</v>
      </c>
      <c r="AT177" s="226" t="s">
        <v>310</v>
      </c>
      <c r="AU177" s="226" t="s">
        <v>81</v>
      </c>
      <c r="AY177" s="19" t="s">
        <v>213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81</v>
      </c>
      <c r="BK177" s="227">
        <f>ROUND(I177*H177,2)</f>
        <v>0</v>
      </c>
      <c r="BL177" s="19" t="s">
        <v>309</v>
      </c>
      <c r="BM177" s="226" t="s">
        <v>6625</v>
      </c>
    </row>
    <row r="178" s="2" customFormat="1" ht="16.5" customHeight="1">
      <c r="A178" s="40"/>
      <c r="B178" s="41"/>
      <c r="C178" s="272" t="s">
        <v>739</v>
      </c>
      <c r="D178" s="272" t="s">
        <v>310</v>
      </c>
      <c r="E178" s="273" t="s">
        <v>6626</v>
      </c>
      <c r="F178" s="274" t="s">
        <v>6627</v>
      </c>
      <c r="G178" s="275" t="s">
        <v>310</v>
      </c>
      <c r="H178" s="276">
        <v>690</v>
      </c>
      <c r="I178" s="277"/>
      <c r="J178" s="278">
        <f>ROUND(I178*H178,2)</f>
        <v>0</v>
      </c>
      <c r="K178" s="274" t="s">
        <v>19</v>
      </c>
      <c r="L178" s="279"/>
      <c r="M178" s="280" t="s">
        <v>19</v>
      </c>
      <c r="N178" s="281" t="s">
        <v>45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397</v>
      </c>
      <c r="AT178" s="226" t="s">
        <v>310</v>
      </c>
      <c r="AU178" s="226" t="s">
        <v>81</v>
      </c>
      <c r="AY178" s="19" t="s">
        <v>213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81</v>
      </c>
      <c r="BK178" s="227">
        <f>ROUND(I178*H178,2)</f>
        <v>0</v>
      </c>
      <c r="BL178" s="19" t="s">
        <v>309</v>
      </c>
      <c r="BM178" s="226" t="s">
        <v>6628</v>
      </c>
    </row>
    <row r="179" s="2" customFormat="1" ht="16.5" customHeight="1">
      <c r="A179" s="40"/>
      <c r="B179" s="41"/>
      <c r="C179" s="272" t="s">
        <v>744</v>
      </c>
      <c r="D179" s="272" t="s">
        <v>310</v>
      </c>
      <c r="E179" s="273" t="s">
        <v>6629</v>
      </c>
      <c r="F179" s="274" t="s">
        <v>6630</v>
      </c>
      <c r="G179" s="275" t="s">
        <v>310</v>
      </c>
      <c r="H179" s="276">
        <v>65</v>
      </c>
      <c r="I179" s="277"/>
      <c r="J179" s="278">
        <f>ROUND(I179*H179,2)</f>
        <v>0</v>
      </c>
      <c r="K179" s="274" t="s">
        <v>19</v>
      </c>
      <c r="L179" s="279"/>
      <c r="M179" s="280" t="s">
        <v>19</v>
      </c>
      <c r="N179" s="281" t="s">
        <v>45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397</v>
      </c>
      <c r="AT179" s="226" t="s">
        <v>310</v>
      </c>
      <c r="AU179" s="226" t="s">
        <v>81</v>
      </c>
      <c r="AY179" s="19" t="s">
        <v>213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81</v>
      </c>
      <c r="BK179" s="227">
        <f>ROUND(I179*H179,2)</f>
        <v>0</v>
      </c>
      <c r="BL179" s="19" t="s">
        <v>309</v>
      </c>
      <c r="BM179" s="226" t="s">
        <v>6631</v>
      </c>
    </row>
    <row r="180" s="2" customFormat="1" ht="16.5" customHeight="1">
      <c r="A180" s="40"/>
      <c r="B180" s="41"/>
      <c r="C180" s="272" t="s">
        <v>751</v>
      </c>
      <c r="D180" s="272" t="s">
        <v>310</v>
      </c>
      <c r="E180" s="273" t="s">
        <v>6629</v>
      </c>
      <c r="F180" s="274" t="s">
        <v>6630</v>
      </c>
      <c r="G180" s="275" t="s">
        <v>310</v>
      </c>
      <c r="H180" s="276">
        <v>4690</v>
      </c>
      <c r="I180" s="277"/>
      <c r="J180" s="278">
        <f>ROUND(I180*H180,2)</f>
        <v>0</v>
      </c>
      <c r="K180" s="274" t="s">
        <v>19</v>
      </c>
      <c r="L180" s="279"/>
      <c r="M180" s="280" t="s">
        <v>19</v>
      </c>
      <c r="N180" s="281" t="s">
        <v>45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397</v>
      </c>
      <c r="AT180" s="226" t="s">
        <v>310</v>
      </c>
      <c r="AU180" s="226" t="s">
        <v>81</v>
      </c>
      <c r="AY180" s="19" t="s">
        <v>213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81</v>
      </c>
      <c r="BK180" s="227">
        <f>ROUND(I180*H180,2)</f>
        <v>0</v>
      </c>
      <c r="BL180" s="19" t="s">
        <v>309</v>
      </c>
      <c r="BM180" s="226" t="s">
        <v>6632</v>
      </c>
    </row>
    <row r="181" s="2" customFormat="1" ht="16.5" customHeight="1">
      <c r="A181" s="40"/>
      <c r="B181" s="41"/>
      <c r="C181" s="272" t="s">
        <v>755</v>
      </c>
      <c r="D181" s="272" t="s">
        <v>310</v>
      </c>
      <c r="E181" s="273" t="s">
        <v>4378</v>
      </c>
      <c r="F181" s="274" t="s">
        <v>6633</v>
      </c>
      <c r="G181" s="275" t="s">
        <v>310</v>
      </c>
      <c r="H181" s="276">
        <v>6860</v>
      </c>
      <c r="I181" s="277"/>
      <c r="J181" s="278">
        <f>ROUND(I181*H181,2)</f>
        <v>0</v>
      </c>
      <c r="K181" s="274" t="s">
        <v>19</v>
      </c>
      <c r="L181" s="279"/>
      <c r="M181" s="280" t="s">
        <v>19</v>
      </c>
      <c r="N181" s="281" t="s">
        <v>45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397</v>
      </c>
      <c r="AT181" s="226" t="s">
        <v>310</v>
      </c>
      <c r="AU181" s="226" t="s">
        <v>81</v>
      </c>
      <c r="AY181" s="19" t="s">
        <v>213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81</v>
      </c>
      <c r="BK181" s="227">
        <f>ROUND(I181*H181,2)</f>
        <v>0</v>
      </c>
      <c r="BL181" s="19" t="s">
        <v>309</v>
      </c>
      <c r="BM181" s="226" t="s">
        <v>6634</v>
      </c>
    </row>
    <row r="182" s="2" customFormat="1" ht="16.5" customHeight="1">
      <c r="A182" s="40"/>
      <c r="B182" s="41"/>
      <c r="C182" s="272" t="s">
        <v>762</v>
      </c>
      <c r="D182" s="272" t="s">
        <v>310</v>
      </c>
      <c r="E182" s="273" t="s">
        <v>6635</v>
      </c>
      <c r="F182" s="274" t="s">
        <v>6636</v>
      </c>
      <c r="G182" s="275" t="s">
        <v>310</v>
      </c>
      <c r="H182" s="276">
        <v>410</v>
      </c>
      <c r="I182" s="277"/>
      <c r="J182" s="278">
        <f>ROUND(I182*H182,2)</f>
        <v>0</v>
      </c>
      <c r="K182" s="274" t="s">
        <v>19</v>
      </c>
      <c r="L182" s="279"/>
      <c r="M182" s="280" t="s">
        <v>19</v>
      </c>
      <c r="N182" s="281" t="s">
        <v>45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397</v>
      </c>
      <c r="AT182" s="226" t="s">
        <v>310</v>
      </c>
      <c r="AU182" s="226" t="s">
        <v>81</v>
      </c>
      <c r="AY182" s="19" t="s">
        <v>213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81</v>
      </c>
      <c r="BK182" s="227">
        <f>ROUND(I182*H182,2)</f>
        <v>0</v>
      </c>
      <c r="BL182" s="19" t="s">
        <v>309</v>
      </c>
      <c r="BM182" s="226" t="s">
        <v>6637</v>
      </c>
    </row>
    <row r="183" s="2" customFormat="1" ht="16.5" customHeight="1">
      <c r="A183" s="40"/>
      <c r="B183" s="41"/>
      <c r="C183" s="272" t="s">
        <v>766</v>
      </c>
      <c r="D183" s="272" t="s">
        <v>310</v>
      </c>
      <c r="E183" s="273" t="s">
        <v>6638</v>
      </c>
      <c r="F183" s="274" t="s">
        <v>6639</v>
      </c>
      <c r="G183" s="275" t="s">
        <v>310</v>
      </c>
      <c r="H183" s="276">
        <v>380</v>
      </c>
      <c r="I183" s="277"/>
      <c r="J183" s="278">
        <f>ROUND(I183*H183,2)</f>
        <v>0</v>
      </c>
      <c r="K183" s="274" t="s">
        <v>19</v>
      </c>
      <c r="L183" s="279"/>
      <c r="M183" s="280" t="s">
        <v>19</v>
      </c>
      <c r="N183" s="281" t="s">
        <v>45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397</v>
      </c>
      <c r="AT183" s="226" t="s">
        <v>310</v>
      </c>
      <c r="AU183" s="226" t="s">
        <v>81</v>
      </c>
      <c r="AY183" s="19" t="s">
        <v>213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81</v>
      </c>
      <c r="BK183" s="227">
        <f>ROUND(I183*H183,2)</f>
        <v>0</v>
      </c>
      <c r="BL183" s="19" t="s">
        <v>309</v>
      </c>
      <c r="BM183" s="226" t="s">
        <v>6640</v>
      </c>
    </row>
    <row r="184" s="2" customFormat="1" ht="16.5" customHeight="1">
      <c r="A184" s="40"/>
      <c r="B184" s="41"/>
      <c r="C184" s="272" t="s">
        <v>771</v>
      </c>
      <c r="D184" s="272" t="s">
        <v>310</v>
      </c>
      <c r="E184" s="273" t="s">
        <v>6641</v>
      </c>
      <c r="F184" s="274" t="s">
        <v>6642</v>
      </c>
      <c r="G184" s="275" t="s">
        <v>310</v>
      </c>
      <c r="H184" s="276">
        <v>345</v>
      </c>
      <c r="I184" s="277"/>
      <c r="J184" s="278">
        <f>ROUND(I184*H184,2)</f>
        <v>0</v>
      </c>
      <c r="K184" s="274" t="s">
        <v>19</v>
      </c>
      <c r="L184" s="279"/>
      <c r="M184" s="280" t="s">
        <v>19</v>
      </c>
      <c r="N184" s="281" t="s">
        <v>45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397</v>
      </c>
      <c r="AT184" s="226" t="s">
        <v>310</v>
      </c>
      <c r="AU184" s="226" t="s">
        <v>81</v>
      </c>
      <c r="AY184" s="19" t="s">
        <v>213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81</v>
      </c>
      <c r="BK184" s="227">
        <f>ROUND(I184*H184,2)</f>
        <v>0</v>
      </c>
      <c r="BL184" s="19" t="s">
        <v>309</v>
      </c>
      <c r="BM184" s="226" t="s">
        <v>6643</v>
      </c>
    </row>
    <row r="185" s="2" customFormat="1" ht="16.5" customHeight="1">
      <c r="A185" s="40"/>
      <c r="B185" s="41"/>
      <c r="C185" s="272" t="s">
        <v>779</v>
      </c>
      <c r="D185" s="272" t="s">
        <v>310</v>
      </c>
      <c r="E185" s="273" t="s">
        <v>6644</v>
      </c>
      <c r="F185" s="274" t="s">
        <v>6645</v>
      </c>
      <c r="G185" s="275" t="s">
        <v>310</v>
      </c>
      <c r="H185" s="276">
        <v>65</v>
      </c>
      <c r="I185" s="277"/>
      <c r="J185" s="278">
        <f>ROUND(I185*H185,2)</f>
        <v>0</v>
      </c>
      <c r="K185" s="274" t="s">
        <v>19</v>
      </c>
      <c r="L185" s="279"/>
      <c r="M185" s="280" t="s">
        <v>19</v>
      </c>
      <c r="N185" s="281" t="s">
        <v>45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397</v>
      </c>
      <c r="AT185" s="226" t="s">
        <v>310</v>
      </c>
      <c r="AU185" s="226" t="s">
        <v>81</v>
      </c>
      <c r="AY185" s="19" t="s">
        <v>213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81</v>
      </c>
      <c r="BK185" s="227">
        <f>ROUND(I185*H185,2)</f>
        <v>0</v>
      </c>
      <c r="BL185" s="19" t="s">
        <v>309</v>
      </c>
      <c r="BM185" s="226" t="s">
        <v>6646</v>
      </c>
    </row>
    <row r="186" s="2" customFormat="1" ht="16.5" customHeight="1">
      <c r="A186" s="40"/>
      <c r="B186" s="41"/>
      <c r="C186" s="272" t="s">
        <v>785</v>
      </c>
      <c r="D186" s="272" t="s">
        <v>310</v>
      </c>
      <c r="E186" s="273" t="s">
        <v>6647</v>
      </c>
      <c r="F186" s="274" t="s">
        <v>6648</v>
      </c>
      <c r="G186" s="275" t="s">
        <v>4395</v>
      </c>
      <c r="H186" s="276">
        <v>10</v>
      </c>
      <c r="I186" s="277"/>
      <c r="J186" s="278">
        <f>ROUND(I186*H186,2)</f>
        <v>0</v>
      </c>
      <c r="K186" s="274" t="s">
        <v>19</v>
      </c>
      <c r="L186" s="279"/>
      <c r="M186" s="280" t="s">
        <v>19</v>
      </c>
      <c r="N186" s="281" t="s">
        <v>45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397</v>
      </c>
      <c r="AT186" s="226" t="s">
        <v>310</v>
      </c>
      <c r="AU186" s="226" t="s">
        <v>81</v>
      </c>
      <c r="AY186" s="19" t="s">
        <v>213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81</v>
      </c>
      <c r="BK186" s="227">
        <f>ROUND(I186*H186,2)</f>
        <v>0</v>
      </c>
      <c r="BL186" s="19" t="s">
        <v>309</v>
      </c>
      <c r="BM186" s="226" t="s">
        <v>6649</v>
      </c>
    </row>
    <row r="187" s="2" customFormat="1" ht="16.5" customHeight="1">
      <c r="A187" s="40"/>
      <c r="B187" s="41"/>
      <c r="C187" s="272" t="s">
        <v>790</v>
      </c>
      <c r="D187" s="272" t="s">
        <v>310</v>
      </c>
      <c r="E187" s="273" t="s">
        <v>6650</v>
      </c>
      <c r="F187" s="274" t="s">
        <v>6651</v>
      </c>
      <c r="G187" s="275" t="s">
        <v>6652</v>
      </c>
      <c r="H187" s="276">
        <v>32.5</v>
      </c>
      <c r="I187" s="277"/>
      <c r="J187" s="278">
        <f>ROUND(I187*H187,2)</f>
        <v>0</v>
      </c>
      <c r="K187" s="274" t="s">
        <v>19</v>
      </c>
      <c r="L187" s="279"/>
      <c r="M187" s="280" t="s">
        <v>19</v>
      </c>
      <c r="N187" s="281" t="s">
        <v>45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397</v>
      </c>
      <c r="AT187" s="226" t="s">
        <v>310</v>
      </c>
      <c r="AU187" s="226" t="s">
        <v>81</v>
      </c>
      <c r="AY187" s="19" t="s">
        <v>213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81</v>
      </c>
      <c r="BK187" s="227">
        <f>ROUND(I187*H187,2)</f>
        <v>0</v>
      </c>
      <c r="BL187" s="19" t="s">
        <v>309</v>
      </c>
      <c r="BM187" s="226" t="s">
        <v>6653</v>
      </c>
    </row>
    <row r="188" s="2" customFormat="1" ht="16.5" customHeight="1">
      <c r="A188" s="40"/>
      <c r="B188" s="41"/>
      <c r="C188" s="272" t="s">
        <v>794</v>
      </c>
      <c r="D188" s="272" t="s">
        <v>310</v>
      </c>
      <c r="E188" s="273" t="s">
        <v>6654</v>
      </c>
      <c r="F188" s="274" t="s">
        <v>6655</v>
      </c>
      <c r="G188" s="275" t="s">
        <v>338</v>
      </c>
      <c r="H188" s="276">
        <v>145</v>
      </c>
      <c r="I188" s="277"/>
      <c r="J188" s="278">
        <f>ROUND(I188*H188,2)</f>
        <v>0</v>
      </c>
      <c r="K188" s="274" t="s">
        <v>19</v>
      </c>
      <c r="L188" s="279"/>
      <c r="M188" s="280" t="s">
        <v>19</v>
      </c>
      <c r="N188" s="281" t="s">
        <v>45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397</v>
      </c>
      <c r="AT188" s="226" t="s">
        <v>310</v>
      </c>
      <c r="AU188" s="226" t="s">
        <v>81</v>
      </c>
      <c r="AY188" s="19" t="s">
        <v>213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81</v>
      </c>
      <c r="BK188" s="227">
        <f>ROUND(I188*H188,2)</f>
        <v>0</v>
      </c>
      <c r="BL188" s="19" t="s">
        <v>309</v>
      </c>
      <c r="BM188" s="226" t="s">
        <v>6656</v>
      </c>
    </row>
    <row r="189" s="2" customFormat="1" ht="16.5" customHeight="1">
      <c r="A189" s="40"/>
      <c r="B189" s="41"/>
      <c r="C189" s="272" t="s">
        <v>798</v>
      </c>
      <c r="D189" s="272" t="s">
        <v>310</v>
      </c>
      <c r="E189" s="273" t="s">
        <v>6657</v>
      </c>
      <c r="F189" s="274" t="s">
        <v>6658</v>
      </c>
      <c r="G189" s="275" t="s">
        <v>4309</v>
      </c>
      <c r="H189" s="276">
        <v>1</v>
      </c>
      <c r="I189" s="277"/>
      <c r="J189" s="278">
        <f>ROUND(I189*H189,2)</f>
        <v>0</v>
      </c>
      <c r="K189" s="274" t="s">
        <v>19</v>
      </c>
      <c r="L189" s="279"/>
      <c r="M189" s="280" t="s">
        <v>19</v>
      </c>
      <c r="N189" s="281" t="s">
        <v>45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397</v>
      </c>
      <c r="AT189" s="226" t="s">
        <v>310</v>
      </c>
      <c r="AU189" s="226" t="s">
        <v>81</v>
      </c>
      <c r="AY189" s="19" t="s">
        <v>213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81</v>
      </c>
      <c r="BK189" s="227">
        <f>ROUND(I189*H189,2)</f>
        <v>0</v>
      </c>
      <c r="BL189" s="19" t="s">
        <v>309</v>
      </c>
      <c r="BM189" s="226" t="s">
        <v>6659</v>
      </c>
    </row>
    <row r="190" s="2" customFormat="1" ht="16.5" customHeight="1">
      <c r="A190" s="40"/>
      <c r="B190" s="41"/>
      <c r="C190" s="272" t="s">
        <v>802</v>
      </c>
      <c r="D190" s="272" t="s">
        <v>310</v>
      </c>
      <c r="E190" s="273" t="s">
        <v>6660</v>
      </c>
      <c r="F190" s="274" t="s">
        <v>6661</v>
      </c>
      <c r="G190" s="275" t="s">
        <v>4395</v>
      </c>
      <c r="H190" s="276">
        <v>14</v>
      </c>
      <c r="I190" s="277"/>
      <c r="J190" s="278">
        <f>ROUND(I190*H190,2)</f>
        <v>0</v>
      </c>
      <c r="K190" s="274" t="s">
        <v>19</v>
      </c>
      <c r="L190" s="279"/>
      <c r="M190" s="280" t="s">
        <v>19</v>
      </c>
      <c r="N190" s="281" t="s">
        <v>45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397</v>
      </c>
      <c r="AT190" s="226" t="s">
        <v>310</v>
      </c>
      <c r="AU190" s="226" t="s">
        <v>81</v>
      </c>
      <c r="AY190" s="19" t="s">
        <v>213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81</v>
      </c>
      <c r="BK190" s="227">
        <f>ROUND(I190*H190,2)</f>
        <v>0</v>
      </c>
      <c r="BL190" s="19" t="s">
        <v>309</v>
      </c>
      <c r="BM190" s="226" t="s">
        <v>6662</v>
      </c>
    </row>
    <row r="191" s="2" customFormat="1" ht="16.5" customHeight="1">
      <c r="A191" s="40"/>
      <c r="B191" s="41"/>
      <c r="C191" s="272" t="s">
        <v>807</v>
      </c>
      <c r="D191" s="272" t="s">
        <v>310</v>
      </c>
      <c r="E191" s="273" t="s">
        <v>6663</v>
      </c>
      <c r="F191" s="274" t="s">
        <v>6664</v>
      </c>
      <c r="G191" s="275" t="s">
        <v>4395</v>
      </c>
      <c r="H191" s="276">
        <v>5</v>
      </c>
      <c r="I191" s="277"/>
      <c r="J191" s="278">
        <f>ROUND(I191*H191,2)</f>
        <v>0</v>
      </c>
      <c r="K191" s="274" t="s">
        <v>19</v>
      </c>
      <c r="L191" s="279"/>
      <c r="M191" s="280" t="s">
        <v>19</v>
      </c>
      <c r="N191" s="281" t="s">
        <v>45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397</v>
      </c>
      <c r="AT191" s="226" t="s">
        <v>310</v>
      </c>
      <c r="AU191" s="226" t="s">
        <v>81</v>
      </c>
      <c r="AY191" s="19" t="s">
        <v>213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81</v>
      </c>
      <c r="BK191" s="227">
        <f>ROUND(I191*H191,2)</f>
        <v>0</v>
      </c>
      <c r="BL191" s="19" t="s">
        <v>309</v>
      </c>
      <c r="BM191" s="226" t="s">
        <v>6665</v>
      </c>
    </row>
    <row r="192" s="2" customFormat="1" ht="16.5" customHeight="1">
      <c r="A192" s="40"/>
      <c r="B192" s="41"/>
      <c r="C192" s="272" t="s">
        <v>812</v>
      </c>
      <c r="D192" s="272" t="s">
        <v>310</v>
      </c>
      <c r="E192" s="273" t="s">
        <v>6666</v>
      </c>
      <c r="F192" s="274" t="s">
        <v>6667</v>
      </c>
      <c r="G192" s="275" t="s">
        <v>4395</v>
      </c>
      <c r="H192" s="276">
        <v>25</v>
      </c>
      <c r="I192" s="277"/>
      <c r="J192" s="278">
        <f>ROUND(I192*H192,2)</f>
        <v>0</v>
      </c>
      <c r="K192" s="274" t="s">
        <v>19</v>
      </c>
      <c r="L192" s="279"/>
      <c r="M192" s="280" t="s">
        <v>19</v>
      </c>
      <c r="N192" s="281" t="s">
        <v>45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397</v>
      </c>
      <c r="AT192" s="226" t="s">
        <v>310</v>
      </c>
      <c r="AU192" s="226" t="s">
        <v>81</v>
      </c>
      <c r="AY192" s="19" t="s">
        <v>213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81</v>
      </c>
      <c r="BK192" s="227">
        <f>ROUND(I192*H192,2)</f>
        <v>0</v>
      </c>
      <c r="BL192" s="19" t="s">
        <v>309</v>
      </c>
      <c r="BM192" s="226" t="s">
        <v>6668</v>
      </c>
    </row>
    <row r="193" s="2" customFormat="1" ht="16.5" customHeight="1">
      <c r="A193" s="40"/>
      <c r="B193" s="41"/>
      <c r="C193" s="272" t="s">
        <v>817</v>
      </c>
      <c r="D193" s="272" t="s">
        <v>310</v>
      </c>
      <c r="E193" s="273" t="s">
        <v>6669</v>
      </c>
      <c r="F193" s="274" t="s">
        <v>6670</v>
      </c>
      <c r="G193" s="275" t="s">
        <v>4395</v>
      </c>
      <c r="H193" s="276">
        <v>95</v>
      </c>
      <c r="I193" s="277"/>
      <c r="J193" s="278">
        <f>ROUND(I193*H193,2)</f>
        <v>0</v>
      </c>
      <c r="K193" s="274" t="s">
        <v>19</v>
      </c>
      <c r="L193" s="279"/>
      <c r="M193" s="280" t="s">
        <v>19</v>
      </c>
      <c r="N193" s="281" t="s">
        <v>45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397</v>
      </c>
      <c r="AT193" s="226" t="s">
        <v>310</v>
      </c>
      <c r="AU193" s="226" t="s">
        <v>81</v>
      </c>
      <c r="AY193" s="19" t="s">
        <v>213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81</v>
      </c>
      <c r="BK193" s="227">
        <f>ROUND(I193*H193,2)</f>
        <v>0</v>
      </c>
      <c r="BL193" s="19" t="s">
        <v>309</v>
      </c>
      <c r="BM193" s="226" t="s">
        <v>6671</v>
      </c>
    </row>
    <row r="194" s="2" customFormat="1" ht="16.5" customHeight="1">
      <c r="A194" s="40"/>
      <c r="B194" s="41"/>
      <c r="C194" s="272" t="s">
        <v>825</v>
      </c>
      <c r="D194" s="272" t="s">
        <v>310</v>
      </c>
      <c r="E194" s="273" t="s">
        <v>6672</v>
      </c>
      <c r="F194" s="274" t="s">
        <v>6673</v>
      </c>
      <c r="G194" s="275" t="s">
        <v>4395</v>
      </c>
      <c r="H194" s="276">
        <v>13</v>
      </c>
      <c r="I194" s="277"/>
      <c r="J194" s="278">
        <f>ROUND(I194*H194,2)</f>
        <v>0</v>
      </c>
      <c r="K194" s="274" t="s">
        <v>19</v>
      </c>
      <c r="L194" s="279"/>
      <c r="M194" s="280" t="s">
        <v>19</v>
      </c>
      <c r="N194" s="281" t="s">
        <v>45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397</v>
      </c>
      <c r="AT194" s="226" t="s">
        <v>310</v>
      </c>
      <c r="AU194" s="226" t="s">
        <v>81</v>
      </c>
      <c r="AY194" s="19" t="s">
        <v>213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81</v>
      </c>
      <c r="BK194" s="227">
        <f>ROUND(I194*H194,2)</f>
        <v>0</v>
      </c>
      <c r="BL194" s="19" t="s">
        <v>309</v>
      </c>
      <c r="BM194" s="226" t="s">
        <v>6674</v>
      </c>
    </row>
    <row r="195" s="2" customFormat="1" ht="16.5" customHeight="1">
      <c r="A195" s="40"/>
      <c r="B195" s="41"/>
      <c r="C195" s="272" t="s">
        <v>831</v>
      </c>
      <c r="D195" s="272" t="s">
        <v>310</v>
      </c>
      <c r="E195" s="273" t="s">
        <v>6675</v>
      </c>
      <c r="F195" s="274" t="s">
        <v>6676</v>
      </c>
      <c r="G195" s="275" t="s">
        <v>4395</v>
      </c>
      <c r="H195" s="276">
        <v>1</v>
      </c>
      <c r="I195" s="277"/>
      <c r="J195" s="278">
        <f>ROUND(I195*H195,2)</f>
        <v>0</v>
      </c>
      <c r="K195" s="274" t="s">
        <v>19</v>
      </c>
      <c r="L195" s="279"/>
      <c r="M195" s="280" t="s">
        <v>19</v>
      </c>
      <c r="N195" s="281" t="s">
        <v>45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397</v>
      </c>
      <c r="AT195" s="226" t="s">
        <v>310</v>
      </c>
      <c r="AU195" s="226" t="s">
        <v>81</v>
      </c>
      <c r="AY195" s="19" t="s">
        <v>213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81</v>
      </c>
      <c r="BK195" s="227">
        <f>ROUND(I195*H195,2)</f>
        <v>0</v>
      </c>
      <c r="BL195" s="19" t="s">
        <v>309</v>
      </c>
      <c r="BM195" s="226" t="s">
        <v>6677</v>
      </c>
    </row>
    <row r="196" s="2" customFormat="1" ht="16.5" customHeight="1">
      <c r="A196" s="40"/>
      <c r="B196" s="41"/>
      <c r="C196" s="272" t="s">
        <v>837</v>
      </c>
      <c r="D196" s="272" t="s">
        <v>310</v>
      </c>
      <c r="E196" s="273" t="s">
        <v>6678</v>
      </c>
      <c r="F196" s="274" t="s">
        <v>6679</v>
      </c>
      <c r="G196" s="275" t="s">
        <v>4395</v>
      </c>
      <c r="H196" s="276">
        <v>5</v>
      </c>
      <c r="I196" s="277"/>
      <c r="J196" s="278">
        <f>ROUND(I196*H196,2)</f>
        <v>0</v>
      </c>
      <c r="K196" s="274" t="s">
        <v>19</v>
      </c>
      <c r="L196" s="279"/>
      <c r="M196" s="280" t="s">
        <v>19</v>
      </c>
      <c r="N196" s="281" t="s">
        <v>45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397</v>
      </c>
      <c r="AT196" s="226" t="s">
        <v>310</v>
      </c>
      <c r="AU196" s="226" t="s">
        <v>81</v>
      </c>
      <c r="AY196" s="19" t="s">
        <v>213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81</v>
      </c>
      <c r="BK196" s="227">
        <f>ROUND(I196*H196,2)</f>
        <v>0</v>
      </c>
      <c r="BL196" s="19" t="s">
        <v>309</v>
      </c>
      <c r="BM196" s="226" t="s">
        <v>6680</v>
      </c>
    </row>
    <row r="197" s="2" customFormat="1" ht="16.5" customHeight="1">
      <c r="A197" s="40"/>
      <c r="B197" s="41"/>
      <c r="C197" s="272" t="s">
        <v>841</v>
      </c>
      <c r="D197" s="272" t="s">
        <v>310</v>
      </c>
      <c r="E197" s="273" t="s">
        <v>6681</v>
      </c>
      <c r="F197" s="274" t="s">
        <v>6682</v>
      </c>
      <c r="G197" s="275" t="s">
        <v>4395</v>
      </c>
      <c r="H197" s="276">
        <v>26</v>
      </c>
      <c r="I197" s="277"/>
      <c r="J197" s="278">
        <f>ROUND(I197*H197,2)</f>
        <v>0</v>
      </c>
      <c r="K197" s="274" t="s">
        <v>19</v>
      </c>
      <c r="L197" s="279"/>
      <c r="M197" s="280" t="s">
        <v>19</v>
      </c>
      <c r="N197" s="281" t="s">
        <v>45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397</v>
      </c>
      <c r="AT197" s="226" t="s">
        <v>310</v>
      </c>
      <c r="AU197" s="226" t="s">
        <v>81</v>
      </c>
      <c r="AY197" s="19" t="s">
        <v>213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81</v>
      </c>
      <c r="BK197" s="227">
        <f>ROUND(I197*H197,2)</f>
        <v>0</v>
      </c>
      <c r="BL197" s="19" t="s">
        <v>309</v>
      </c>
      <c r="BM197" s="226" t="s">
        <v>6683</v>
      </c>
    </row>
    <row r="198" s="2" customFormat="1" ht="16.5" customHeight="1">
      <c r="A198" s="40"/>
      <c r="B198" s="41"/>
      <c r="C198" s="272" t="s">
        <v>847</v>
      </c>
      <c r="D198" s="272" t="s">
        <v>310</v>
      </c>
      <c r="E198" s="273" t="s">
        <v>6684</v>
      </c>
      <c r="F198" s="274" t="s">
        <v>6685</v>
      </c>
      <c r="G198" s="275" t="s">
        <v>6652</v>
      </c>
      <c r="H198" s="276">
        <v>220</v>
      </c>
      <c r="I198" s="277"/>
      <c r="J198" s="278">
        <f>ROUND(I198*H198,2)</f>
        <v>0</v>
      </c>
      <c r="K198" s="274" t="s">
        <v>19</v>
      </c>
      <c r="L198" s="279"/>
      <c r="M198" s="280" t="s">
        <v>19</v>
      </c>
      <c r="N198" s="281" t="s">
        <v>45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397</v>
      </c>
      <c r="AT198" s="226" t="s">
        <v>310</v>
      </c>
      <c r="AU198" s="226" t="s">
        <v>81</v>
      </c>
      <c r="AY198" s="19" t="s">
        <v>213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81</v>
      </c>
      <c r="BK198" s="227">
        <f>ROUND(I198*H198,2)</f>
        <v>0</v>
      </c>
      <c r="BL198" s="19" t="s">
        <v>309</v>
      </c>
      <c r="BM198" s="226" t="s">
        <v>6686</v>
      </c>
    </row>
    <row r="199" s="2" customFormat="1" ht="16.5" customHeight="1">
      <c r="A199" s="40"/>
      <c r="B199" s="41"/>
      <c r="C199" s="272" t="s">
        <v>852</v>
      </c>
      <c r="D199" s="272" t="s">
        <v>310</v>
      </c>
      <c r="E199" s="273" t="s">
        <v>6687</v>
      </c>
      <c r="F199" s="274" t="s">
        <v>6688</v>
      </c>
      <c r="G199" s="275" t="s">
        <v>4395</v>
      </c>
      <c r="H199" s="276">
        <v>26</v>
      </c>
      <c r="I199" s="277"/>
      <c r="J199" s="278">
        <f>ROUND(I199*H199,2)</f>
        <v>0</v>
      </c>
      <c r="K199" s="274" t="s">
        <v>19</v>
      </c>
      <c r="L199" s="279"/>
      <c r="M199" s="280" t="s">
        <v>19</v>
      </c>
      <c r="N199" s="281" t="s">
        <v>45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397</v>
      </c>
      <c r="AT199" s="226" t="s">
        <v>310</v>
      </c>
      <c r="AU199" s="226" t="s">
        <v>81</v>
      </c>
      <c r="AY199" s="19" t="s">
        <v>213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81</v>
      </c>
      <c r="BK199" s="227">
        <f>ROUND(I199*H199,2)</f>
        <v>0</v>
      </c>
      <c r="BL199" s="19" t="s">
        <v>309</v>
      </c>
      <c r="BM199" s="226" t="s">
        <v>6689</v>
      </c>
    </row>
    <row r="200" s="2" customFormat="1" ht="16.5" customHeight="1">
      <c r="A200" s="40"/>
      <c r="B200" s="41"/>
      <c r="C200" s="272" t="s">
        <v>857</v>
      </c>
      <c r="D200" s="272" t="s">
        <v>310</v>
      </c>
      <c r="E200" s="273" t="s">
        <v>6690</v>
      </c>
      <c r="F200" s="274" t="s">
        <v>6691</v>
      </c>
      <c r="G200" s="275" t="s">
        <v>4309</v>
      </c>
      <c r="H200" s="276">
        <v>13</v>
      </c>
      <c r="I200" s="277"/>
      <c r="J200" s="278">
        <f>ROUND(I200*H200,2)</f>
        <v>0</v>
      </c>
      <c r="K200" s="274" t="s">
        <v>19</v>
      </c>
      <c r="L200" s="279"/>
      <c r="M200" s="280" t="s">
        <v>19</v>
      </c>
      <c r="N200" s="281" t="s">
        <v>45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397</v>
      </c>
      <c r="AT200" s="226" t="s">
        <v>310</v>
      </c>
      <c r="AU200" s="226" t="s">
        <v>81</v>
      </c>
      <c r="AY200" s="19" t="s">
        <v>213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81</v>
      </c>
      <c r="BK200" s="227">
        <f>ROUND(I200*H200,2)</f>
        <v>0</v>
      </c>
      <c r="BL200" s="19" t="s">
        <v>309</v>
      </c>
      <c r="BM200" s="226" t="s">
        <v>6692</v>
      </c>
    </row>
    <row r="201" s="2" customFormat="1" ht="16.5" customHeight="1">
      <c r="A201" s="40"/>
      <c r="B201" s="41"/>
      <c r="C201" s="272" t="s">
        <v>864</v>
      </c>
      <c r="D201" s="272" t="s">
        <v>310</v>
      </c>
      <c r="E201" s="273" t="s">
        <v>6693</v>
      </c>
      <c r="F201" s="274" t="s">
        <v>6694</v>
      </c>
      <c r="G201" s="275" t="s">
        <v>4309</v>
      </c>
      <c r="H201" s="276">
        <v>13</v>
      </c>
      <c r="I201" s="277"/>
      <c r="J201" s="278">
        <f>ROUND(I201*H201,2)</f>
        <v>0</v>
      </c>
      <c r="K201" s="274" t="s">
        <v>19</v>
      </c>
      <c r="L201" s="279"/>
      <c r="M201" s="280" t="s">
        <v>19</v>
      </c>
      <c r="N201" s="281" t="s">
        <v>45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397</v>
      </c>
      <c r="AT201" s="226" t="s">
        <v>310</v>
      </c>
      <c r="AU201" s="226" t="s">
        <v>81</v>
      </c>
      <c r="AY201" s="19" t="s">
        <v>213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81</v>
      </c>
      <c r="BK201" s="227">
        <f>ROUND(I201*H201,2)</f>
        <v>0</v>
      </c>
      <c r="BL201" s="19" t="s">
        <v>309</v>
      </c>
      <c r="BM201" s="226" t="s">
        <v>6695</v>
      </c>
    </row>
    <row r="202" s="2" customFormat="1">
      <c r="A202" s="40"/>
      <c r="B202" s="41"/>
      <c r="C202" s="272" t="s">
        <v>871</v>
      </c>
      <c r="D202" s="272" t="s">
        <v>310</v>
      </c>
      <c r="E202" s="273" t="s">
        <v>6696</v>
      </c>
      <c r="F202" s="274" t="s">
        <v>6697</v>
      </c>
      <c r="G202" s="275" t="s">
        <v>4309</v>
      </c>
      <c r="H202" s="276">
        <v>15</v>
      </c>
      <c r="I202" s="277"/>
      <c r="J202" s="278">
        <f>ROUND(I202*H202,2)</f>
        <v>0</v>
      </c>
      <c r="K202" s="274" t="s">
        <v>19</v>
      </c>
      <c r="L202" s="279"/>
      <c r="M202" s="280" t="s">
        <v>19</v>
      </c>
      <c r="N202" s="281" t="s">
        <v>45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397</v>
      </c>
      <c r="AT202" s="226" t="s">
        <v>310</v>
      </c>
      <c r="AU202" s="226" t="s">
        <v>81</v>
      </c>
      <c r="AY202" s="19" t="s">
        <v>213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81</v>
      </c>
      <c r="BK202" s="227">
        <f>ROUND(I202*H202,2)</f>
        <v>0</v>
      </c>
      <c r="BL202" s="19" t="s">
        <v>309</v>
      </c>
      <c r="BM202" s="226" t="s">
        <v>6698</v>
      </c>
    </row>
    <row r="203" s="2" customFormat="1" ht="16.5" customHeight="1">
      <c r="A203" s="40"/>
      <c r="B203" s="41"/>
      <c r="C203" s="272" t="s">
        <v>878</v>
      </c>
      <c r="D203" s="272" t="s">
        <v>310</v>
      </c>
      <c r="E203" s="273" t="s">
        <v>6699</v>
      </c>
      <c r="F203" s="274" t="s">
        <v>6700</v>
      </c>
      <c r="G203" s="275" t="s">
        <v>4309</v>
      </c>
      <c r="H203" s="276">
        <v>15</v>
      </c>
      <c r="I203" s="277"/>
      <c r="J203" s="278">
        <f>ROUND(I203*H203,2)</f>
        <v>0</v>
      </c>
      <c r="K203" s="274" t="s">
        <v>19</v>
      </c>
      <c r="L203" s="279"/>
      <c r="M203" s="280" t="s">
        <v>19</v>
      </c>
      <c r="N203" s="281" t="s">
        <v>45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397</v>
      </c>
      <c r="AT203" s="226" t="s">
        <v>310</v>
      </c>
      <c r="AU203" s="226" t="s">
        <v>81</v>
      </c>
      <c r="AY203" s="19" t="s">
        <v>213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81</v>
      </c>
      <c r="BK203" s="227">
        <f>ROUND(I203*H203,2)</f>
        <v>0</v>
      </c>
      <c r="BL203" s="19" t="s">
        <v>309</v>
      </c>
      <c r="BM203" s="226" t="s">
        <v>6701</v>
      </c>
    </row>
    <row r="204" s="2" customFormat="1">
      <c r="A204" s="40"/>
      <c r="B204" s="41"/>
      <c r="C204" s="272" t="s">
        <v>889</v>
      </c>
      <c r="D204" s="272" t="s">
        <v>310</v>
      </c>
      <c r="E204" s="273" t="s">
        <v>6702</v>
      </c>
      <c r="F204" s="274" t="s">
        <v>6703</v>
      </c>
      <c r="G204" s="275" t="s">
        <v>4309</v>
      </c>
      <c r="H204" s="276">
        <v>15</v>
      </c>
      <c r="I204" s="277"/>
      <c r="J204" s="278">
        <f>ROUND(I204*H204,2)</f>
        <v>0</v>
      </c>
      <c r="K204" s="274" t="s">
        <v>19</v>
      </c>
      <c r="L204" s="279"/>
      <c r="M204" s="280" t="s">
        <v>19</v>
      </c>
      <c r="N204" s="281" t="s">
        <v>45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397</v>
      </c>
      <c r="AT204" s="226" t="s">
        <v>310</v>
      </c>
      <c r="AU204" s="226" t="s">
        <v>81</v>
      </c>
      <c r="AY204" s="19" t="s">
        <v>213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81</v>
      </c>
      <c r="BK204" s="227">
        <f>ROUND(I204*H204,2)</f>
        <v>0</v>
      </c>
      <c r="BL204" s="19" t="s">
        <v>309</v>
      </c>
      <c r="BM204" s="226" t="s">
        <v>6704</v>
      </c>
    </row>
    <row r="205" s="2" customFormat="1" ht="16.5" customHeight="1">
      <c r="A205" s="40"/>
      <c r="B205" s="41"/>
      <c r="C205" s="272" t="s">
        <v>894</v>
      </c>
      <c r="D205" s="272" t="s">
        <v>310</v>
      </c>
      <c r="E205" s="273" t="s">
        <v>6705</v>
      </c>
      <c r="F205" s="274" t="s">
        <v>6706</v>
      </c>
      <c r="G205" s="275" t="s">
        <v>310</v>
      </c>
      <c r="H205" s="276">
        <v>65</v>
      </c>
      <c r="I205" s="277"/>
      <c r="J205" s="278">
        <f>ROUND(I205*H205,2)</f>
        <v>0</v>
      </c>
      <c r="K205" s="274" t="s">
        <v>19</v>
      </c>
      <c r="L205" s="279"/>
      <c r="M205" s="280" t="s">
        <v>19</v>
      </c>
      <c r="N205" s="281" t="s">
        <v>45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397</v>
      </c>
      <c r="AT205" s="226" t="s">
        <v>310</v>
      </c>
      <c r="AU205" s="226" t="s">
        <v>81</v>
      </c>
      <c r="AY205" s="19" t="s">
        <v>213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81</v>
      </c>
      <c r="BK205" s="227">
        <f>ROUND(I205*H205,2)</f>
        <v>0</v>
      </c>
      <c r="BL205" s="19" t="s">
        <v>309</v>
      </c>
      <c r="BM205" s="226" t="s">
        <v>6707</v>
      </c>
    </row>
    <row r="206" s="2" customFormat="1" ht="16.5" customHeight="1">
      <c r="A206" s="40"/>
      <c r="B206" s="41"/>
      <c r="C206" s="272" t="s">
        <v>900</v>
      </c>
      <c r="D206" s="272" t="s">
        <v>310</v>
      </c>
      <c r="E206" s="273" t="s">
        <v>6708</v>
      </c>
      <c r="F206" s="274" t="s">
        <v>6709</v>
      </c>
      <c r="G206" s="275" t="s">
        <v>4309</v>
      </c>
      <c r="H206" s="276">
        <v>1</v>
      </c>
      <c r="I206" s="277"/>
      <c r="J206" s="278">
        <f>ROUND(I206*H206,2)</f>
        <v>0</v>
      </c>
      <c r="K206" s="274" t="s">
        <v>19</v>
      </c>
      <c r="L206" s="279"/>
      <c r="M206" s="280" t="s">
        <v>19</v>
      </c>
      <c r="N206" s="281" t="s">
        <v>45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397</v>
      </c>
      <c r="AT206" s="226" t="s">
        <v>310</v>
      </c>
      <c r="AU206" s="226" t="s">
        <v>81</v>
      </c>
      <c r="AY206" s="19" t="s">
        <v>213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81</v>
      </c>
      <c r="BK206" s="227">
        <f>ROUND(I206*H206,2)</f>
        <v>0</v>
      </c>
      <c r="BL206" s="19" t="s">
        <v>309</v>
      </c>
      <c r="BM206" s="226" t="s">
        <v>6710</v>
      </c>
    </row>
    <row r="207" s="2" customFormat="1" ht="16.5" customHeight="1">
      <c r="A207" s="40"/>
      <c r="B207" s="41"/>
      <c r="C207" s="272" t="s">
        <v>908</v>
      </c>
      <c r="D207" s="272" t="s">
        <v>310</v>
      </c>
      <c r="E207" s="273" t="s">
        <v>6711</v>
      </c>
      <c r="F207" s="274" t="s">
        <v>6712</v>
      </c>
      <c r="G207" s="275" t="s">
        <v>310</v>
      </c>
      <c r="H207" s="276">
        <v>370</v>
      </c>
      <c r="I207" s="277"/>
      <c r="J207" s="278">
        <f>ROUND(I207*H207,2)</f>
        <v>0</v>
      </c>
      <c r="K207" s="274" t="s">
        <v>19</v>
      </c>
      <c r="L207" s="279"/>
      <c r="M207" s="280" t="s">
        <v>19</v>
      </c>
      <c r="N207" s="281" t="s">
        <v>45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397</v>
      </c>
      <c r="AT207" s="226" t="s">
        <v>310</v>
      </c>
      <c r="AU207" s="226" t="s">
        <v>81</v>
      </c>
      <c r="AY207" s="19" t="s">
        <v>213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81</v>
      </c>
      <c r="BK207" s="227">
        <f>ROUND(I207*H207,2)</f>
        <v>0</v>
      </c>
      <c r="BL207" s="19" t="s">
        <v>309</v>
      </c>
      <c r="BM207" s="226" t="s">
        <v>6713</v>
      </c>
    </row>
    <row r="208" s="2" customFormat="1" ht="16.5" customHeight="1">
      <c r="A208" s="40"/>
      <c r="B208" s="41"/>
      <c r="C208" s="272" t="s">
        <v>915</v>
      </c>
      <c r="D208" s="272" t="s">
        <v>310</v>
      </c>
      <c r="E208" s="273" t="s">
        <v>6714</v>
      </c>
      <c r="F208" s="274" t="s">
        <v>6715</v>
      </c>
      <c r="G208" s="275" t="s">
        <v>310</v>
      </c>
      <c r="H208" s="276">
        <v>90</v>
      </c>
      <c r="I208" s="277"/>
      <c r="J208" s="278">
        <f>ROUND(I208*H208,2)</f>
        <v>0</v>
      </c>
      <c r="K208" s="274" t="s">
        <v>19</v>
      </c>
      <c r="L208" s="279"/>
      <c r="M208" s="280" t="s">
        <v>19</v>
      </c>
      <c r="N208" s="281" t="s">
        <v>45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397</v>
      </c>
      <c r="AT208" s="226" t="s">
        <v>310</v>
      </c>
      <c r="AU208" s="226" t="s">
        <v>81</v>
      </c>
      <c r="AY208" s="19" t="s">
        <v>213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81</v>
      </c>
      <c r="BK208" s="227">
        <f>ROUND(I208*H208,2)</f>
        <v>0</v>
      </c>
      <c r="BL208" s="19" t="s">
        <v>309</v>
      </c>
      <c r="BM208" s="226" t="s">
        <v>6716</v>
      </c>
    </row>
    <row r="209" s="2" customFormat="1">
      <c r="A209" s="40"/>
      <c r="B209" s="41"/>
      <c r="C209" s="272" t="s">
        <v>927</v>
      </c>
      <c r="D209" s="272" t="s">
        <v>310</v>
      </c>
      <c r="E209" s="273" t="s">
        <v>6717</v>
      </c>
      <c r="F209" s="274" t="s">
        <v>6718</v>
      </c>
      <c r="G209" s="275" t="s">
        <v>4309</v>
      </c>
      <c r="H209" s="276">
        <v>145</v>
      </c>
      <c r="I209" s="277"/>
      <c r="J209" s="278">
        <f>ROUND(I209*H209,2)</f>
        <v>0</v>
      </c>
      <c r="K209" s="274" t="s">
        <v>19</v>
      </c>
      <c r="L209" s="279"/>
      <c r="M209" s="280" t="s">
        <v>19</v>
      </c>
      <c r="N209" s="281" t="s">
        <v>45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397</v>
      </c>
      <c r="AT209" s="226" t="s">
        <v>310</v>
      </c>
      <c r="AU209" s="226" t="s">
        <v>81</v>
      </c>
      <c r="AY209" s="19" t="s">
        <v>213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81</v>
      </c>
      <c r="BK209" s="227">
        <f>ROUND(I209*H209,2)</f>
        <v>0</v>
      </c>
      <c r="BL209" s="19" t="s">
        <v>309</v>
      </c>
      <c r="BM209" s="226" t="s">
        <v>6719</v>
      </c>
    </row>
    <row r="210" s="2" customFormat="1">
      <c r="A210" s="40"/>
      <c r="B210" s="41"/>
      <c r="C210" s="272" t="s">
        <v>933</v>
      </c>
      <c r="D210" s="272" t="s">
        <v>310</v>
      </c>
      <c r="E210" s="273" t="s">
        <v>6720</v>
      </c>
      <c r="F210" s="274" t="s">
        <v>6721</v>
      </c>
      <c r="G210" s="275" t="s">
        <v>4309</v>
      </c>
      <c r="H210" s="276">
        <v>132</v>
      </c>
      <c r="I210" s="277"/>
      <c r="J210" s="278">
        <f>ROUND(I210*H210,2)</f>
        <v>0</v>
      </c>
      <c r="K210" s="274" t="s">
        <v>19</v>
      </c>
      <c r="L210" s="279"/>
      <c r="M210" s="280" t="s">
        <v>19</v>
      </c>
      <c r="N210" s="281" t="s">
        <v>45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397</v>
      </c>
      <c r="AT210" s="226" t="s">
        <v>310</v>
      </c>
      <c r="AU210" s="226" t="s">
        <v>81</v>
      </c>
      <c r="AY210" s="19" t="s">
        <v>213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81</v>
      </c>
      <c r="BK210" s="227">
        <f>ROUND(I210*H210,2)</f>
        <v>0</v>
      </c>
      <c r="BL210" s="19" t="s">
        <v>309</v>
      </c>
      <c r="BM210" s="226" t="s">
        <v>6722</v>
      </c>
    </row>
    <row r="211" s="2" customFormat="1" ht="16.5" customHeight="1">
      <c r="A211" s="40"/>
      <c r="B211" s="41"/>
      <c r="C211" s="272" t="s">
        <v>941</v>
      </c>
      <c r="D211" s="272" t="s">
        <v>310</v>
      </c>
      <c r="E211" s="273" t="s">
        <v>6723</v>
      </c>
      <c r="F211" s="274" t="s">
        <v>6724</v>
      </c>
      <c r="G211" s="275" t="s">
        <v>4395</v>
      </c>
      <c r="H211" s="276">
        <v>46</v>
      </c>
      <c r="I211" s="277"/>
      <c r="J211" s="278">
        <f>ROUND(I211*H211,2)</f>
        <v>0</v>
      </c>
      <c r="K211" s="274" t="s">
        <v>19</v>
      </c>
      <c r="L211" s="279"/>
      <c r="M211" s="280" t="s">
        <v>19</v>
      </c>
      <c r="N211" s="281" t="s">
        <v>45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397</v>
      </c>
      <c r="AT211" s="226" t="s">
        <v>310</v>
      </c>
      <c r="AU211" s="226" t="s">
        <v>81</v>
      </c>
      <c r="AY211" s="19" t="s">
        <v>213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81</v>
      </c>
      <c r="BK211" s="227">
        <f>ROUND(I211*H211,2)</f>
        <v>0</v>
      </c>
      <c r="BL211" s="19" t="s">
        <v>309</v>
      </c>
      <c r="BM211" s="226" t="s">
        <v>6725</v>
      </c>
    </row>
    <row r="212" s="2" customFormat="1" ht="16.5" customHeight="1">
      <c r="A212" s="40"/>
      <c r="B212" s="41"/>
      <c r="C212" s="272" t="s">
        <v>946</v>
      </c>
      <c r="D212" s="272" t="s">
        <v>310</v>
      </c>
      <c r="E212" s="273" t="s">
        <v>6726</v>
      </c>
      <c r="F212" s="274" t="s">
        <v>6727</v>
      </c>
      <c r="G212" s="275" t="s">
        <v>4395</v>
      </c>
      <c r="H212" s="276">
        <v>46</v>
      </c>
      <c r="I212" s="277"/>
      <c r="J212" s="278">
        <f>ROUND(I212*H212,2)</f>
        <v>0</v>
      </c>
      <c r="K212" s="274" t="s">
        <v>19</v>
      </c>
      <c r="L212" s="279"/>
      <c r="M212" s="280" t="s">
        <v>19</v>
      </c>
      <c r="N212" s="281" t="s">
        <v>45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397</v>
      </c>
      <c r="AT212" s="226" t="s">
        <v>310</v>
      </c>
      <c r="AU212" s="226" t="s">
        <v>81</v>
      </c>
      <c r="AY212" s="19" t="s">
        <v>213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81</v>
      </c>
      <c r="BK212" s="227">
        <f>ROUND(I212*H212,2)</f>
        <v>0</v>
      </c>
      <c r="BL212" s="19" t="s">
        <v>309</v>
      </c>
      <c r="BM212" s="226" t="s">
        <v>6728</v>
      </c>
    </row>
    <row r="213" s="2" customFormat="1" ht="16.5" customHeight="1">
      <c r="A213" s="40"/>
      <c r="B213" s="41"/>
      <c r="C213" s="272" t="s">
        <v>952</v>
      </c>
      <c r="D213" s="272" t="s">
        <v>310</v>
      </c>
      <c r="E213" s="273" t="s">
        <v>6729</v>
      </c>
      <c r="F213" s="274" t="s">
        <v>6730</v>
      </c>
      <c r="G213" s="275" t="s">
        <v>310</v>
      </c>
      <c r="H213" s="276">
        <v>370</v>
      </c>
      <c r="I213" s="277"/>
      <c r="J213" s="278">
        <f>ROUND(I213*H213,2)</f>
        <v>0</v>
      </c>
      <c r="K213" s="274" t="s">
        <v>19</v>
      </c>
      <c r="L213" s="279"/>
      <c r="M213" s="280" t="s">
        <v>19</v>
      </c>
      <c r="N213" s="281" t="s">
        <v>45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397</v>
      </c>
      <c r="AT213" s="226" t="s">
        <v>310</v>
      </c>
      <c r="AU213" s="226" t="s">
        <v>81</v>
      </c>
      <c r="AY213" s="19" t="s">
        <v>213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81</v>
      </c>
      <c r="BK213" s="227">
        <f>ROUND(I213*H213,2)</f>
        <v>0</v>
      </c>
      <c r="BL213" s="19" t="s">
        <v>309</v>
      </c>
      <c r="BM213" s="226" t="s">
        <v>6731</v>
      </c>
    </row>
    <row r="214" s="2" customFormat="1" ht="16.5" customHeight="1">
      <c r="A214" s="40"/>
      <c r="B214" s="41"/>
      <c r="C214" s="272" t="s">
        <v>961</v>
      </c>
      <c r="D214" s="272" t="s">
        <v>310</v>
      </c>
      <c r="E214" s="273" t="s">
        <v>4397</v>
      </c>
      <c r="F214" s="274" t="s">
        <v>4398</v>
      </c>
      <c r="G214" s="275" t="s">
        <v>310</v>
      </c>
      <c r="H214" s="276">
        <v>370</v>
      </c>
      <c r="I214" s="277"/>
      <c r="J214" s="278">
        <f>ROUND(I214*H214,2)</f>
        <v>0</v>
      </c>
      <c r="K214" s="274" t="s">
        <v>19</v>
      </c>
      <c r="L214" s="279"/>
      <c r="M214" s="280" t="s">
        <v>19</v>
      </c>
      <c r="N214" s="281" t="s">
        <v>45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397</v>
      </c>
      <c r="AT214" s="226" t="s">
        <v>310</v>
      </c>
      <c r="AU214" s="226" t="s">
        <v>81</v>
      </c>
      <c r="AY214" s="19" t="s">
        <v>213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81</v>
      </c>
      <c r="BK214" s="227">
        <f>ROUND(I214*H214,2)</f>
        <v>0</v>
      </c>
      <c r="BL214" s="19" t="s">
        <v>309</v>
      </c>
      <c r="BM214" s="226" t="s">
        <v>6732</v>
      </c>
    </row>
    <row r="215" s="2" customFormat="1" ht="16.5" customHeight="1">
      <c r="A215" s="40"/>
      <c r="B215" s="41"/>
      <c r="C215" s="272" t="s">
        <v>972</v>
      </c>
      <c r="D215" s="272" t="s">
        <v>310</v>
      </c>
      <c r="E215" s="273" t="s">
        <v>4400</v>
      </c>
      <c r="F215" s="274" t="s">
        <v>4401</v>
      </c>
      <c r="G215" s="275" t="s">
        <v>310</v>
      </c>
      <c r="H215" s="276">
        <v>650</v>
      </c>
      <c r="I215" s="277"/>
      <c r="J215" s="278">
        <f>ROUND(I215*H215,2)</f>
        <v>0</v>
      </c>
      <c r="K215" s="274" t="s">
        <v>19</v>
      </c>
      <c r="L215" s="279"/>
      <c r="M215" s="280" t="s">
        <v>19</v>
      </c>
      <c r="N215" s="281" t="s">
        <v>45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397</v>
      </c>
      <c r="AT215" s="226" t="s">
        <v>310</v>
      </c>
      <c r="AU215" s="226" t="s">
        <v>81</v>
      </c>
      <c r="AY215" s="19" t="s">
        <v>213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81</v>
      </c>
      <c r="BK215" s="227">
        <f>ROUND(I215*H215,2)</f>
        <v>0</v>
      </c>
      <c r="BL215" s="19" t="s">
        <v>309</v>
      </c>
      <c r="BM215" s="226" t="s">
        <v>6733</v>
      </c>
    </row>
    <row r="216" s="2" customFormat="1" ht="16.5" customHeight="1">
      <c r="A216" s="40"/>
      <c r="B216" s="41"/>
      <c r="C216" s="272" t="s">
        <v>977</v>
      </c>
      <c r="D216" s="272" t="s">
        <v>310</v>
      </c>
      <c r="E216" s="273" t="s">
        <v>6734</v>
      </c>
      <c r="F216" s="274" t="s">
        <v>6735</v>
      </c>
      <c r="G216" s="275" t="s">
        <v>310</v>
      </c>
      <c r="H216" s="276">
        <v>90</v>
      </c>
      <c r="I216" s="277"/>
      <c r="J216" s="278">
        <f>ROUND(I216*H216,2)</f>
        <v>0</v>
      </c>
      <c r="K216" s="274" t="s">
        <v>19</v>
      </c>
      <c r="L216" s="279"/>
      <c r="M216" s="280" t="s">
        <v>19</v>
      </c>
      <c r="N216" s="281" t="s">
        <v>45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397</v>
      </c>
      <c r="AT216" s="226" t="s">
        <v>310</v>
      </c>
      <c r="AU216" s="226" t="s">
        <v>81</v>
      </c>
      <c r="AY216" s="19" t="s">
        <v>213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81</v>
      </c>
      <c r="BK216" s="227">
        <f>ROUND(I216*H216,2)</f>
        <v>0</v>
      </c>
      <c r="BL216" s="19" t="s">
        <v>309</v>
      </c>
      <c r="BM216" s="226" t="s">
        <v>6736</v>
      </c>
    </row>
    <row r="217" s="2" customFormat="1" ht="16.5" customHeight="1">
      <c r="A217" s="40"/>
      <c r="B217" s="41"/>
      <c r="C217" s="272" t="s">
        <v>983</v>
      </c>
      <c r="D217" s="272" t="s">
        <v>310</v>
      </c>
      <c r="E217" s="273" t="s">
        <v>6737</v>
      </c>
      <c r="F217" s="274" t="s">
        <v>6738</v>
      </c>
      <c r="G217" s="275" t="s">
        <v>310</v>
      </c>
      <c r="H217" s="276">
        <v>360</v>
      </c>
      <c r="I217" s="277"/>
      <c r="J217" s="278">
        <f>ROUND(I217*H217,2)</f>
        <v>0</v>
      </c>
      <c r="K217" s="274" t="s">
        <v>19</v>
      </c>
      <c r="L217" s="279"/>
      <c r="M217" s="280" t="s">
        <v>19</v>
      </c>
      <c r="N217" s="281" t="s">
        <v>45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397</v>
      </c>
      <c r="AT217" s="226" t="s">
        <v>310</v>
      </c>
      <c r="AU217" s="226" t="s">
        <v>81</v>
      </c>
      <c r="AY217" s="19" t="s">
        <v>213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81</v>
      </c>
      <c r="BK217" s="227">
        <f>ROUND(I217*H217,2)</f>
        <v>0</v>
      </c>
      <c r="BL217" s="19" t="s">
        <v>309</v>
      </c>
      <c r="BM217" s="226" t="s">
        <v>6739</v>
      </c>
    </row>
    <row r="218" s="2" customFormat="1" ht="16.5" customHeight="1">
      <c r="A218" s="40"/>
      <c r="B218" s="41"/>
      <c r="C218" s="272" t="s">
        <v>989</v>
      </c>
      <c r="D218" s="272" t="s">
        <v>310</v>
      </c>
      <c r="E218" s="273" t="s">
        <v>6740</v>
      </c>
      <c r="F218" s="274" t="s">
        <v>6741</v>
      </c>
      <c r="G218" s="275" t="s">
        <v>310</v>
      </c>
      <c r="H218" s="276">
        <v>90</v>
      </c>
      <c r="I218" s="277"/>
      <c r="J218" s="278">
        <f>ROUND(I218*H218,2)</f>
        <v>0</v>
      </c>
      <c r="K218" s="274" t="s">
        <v>19</v>
      </c>
      <c r="L218" s="279"/>
      <c r="M218" s="280" t="s">
        <v>19</v>
      </c>
      <c r="N218" s="281" t="s">
        <v>45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397</v>
      </c>
      <c r="AT218" s="226" t="s">
        <v>310</v>
      </c>
      <c r="AU218" s="226" t="s">
        <v>81</v>
      </c>
      <c r="AY218" s="19" t="s">
        <v>213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81</v>
      </c>
      <c r="BK218" s="227">
        <f>ROUND(I218*H218,2)</f>
        <v>0</v>
      </c>
      <c r="BL218" s="19" t="s">
        <v>309</v>
      </c>
      <c r="BM218" s="226" t="s">
        <v>6742</v>
      </c>
    </row>
    <row r="219" s="2" customFormat="1" ht="16.5" customHeight="1">
      <c r="A219" s="40"/>
      <c r="B219" s="41"/>
      <c r="C219" s="272" t="s">
        <v>995</v>
      </c>
      <c r="D219" s="272" t="s">
        <v>310</v>
      </c>
      <c r="E219" s="273" t="s">
        <v>6743</v>
      </c>
      <c r="F219" s="274" t="s">
        <v>6744</v>
      </c>
      <c r="G219" s="275" t="s">
        <v>4309</v>
      </c>
      <c r="H219" s="276">
        <v>145</v>
      </c>
      <c r="I219" s="277"/>
      <c r="J219" s="278">
        <f>ROUND(I219*H219,2)</f>
        <v>0</v>
      </c>
      <c r="K219" s="274" t="s">
        <v>19</v>
      </c>
      <c r="L219" s="279"/>
      <c r="M219" s="280" t="s">
        <v>19</v>
      </c>
      <c r="N219" s="281" t="s">
        <v>45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397</v>
      </c>
      <c r="AT219" s="226" t="s">
        <v>310</v>
      </c>
      <c r="AU219" s="226" t="s">
        <v>81</v>
      </c>
      <c r="AY219" s="19" t="s">
        <v>213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81</v>
      </c>
      <c r="BK219" s="227">
        <f>ROUND(I219*H219,2)</f>
        <v>0</v>
      </c>
      <c r="BL219" s="19" t="s">
        <v>309</v>
      </c>
      <c r="BM219" s="226" t="s">
        <v>6745</v>
      </c>
    </row>
    <row r="220" s="2" customFormat="1" ht="16.5" customHeight="1">
      <c r="A220" s="40"/>
      <c r="B220" s="41"/>
      <c r="C220" s="272" t="s">
        <v>1000</v>
      </c>
      <c r="D220" s="272" t="s">
        <v>310</v>
      </c>
      <c r="E220" s="273" t="s">
        <v>6743</v>
      </c>
      <c r="F220" s="274" t="s">
        <v>6744</v>
      </c>
      <c r="G220" s="275" t="s">
        <v>4309</v>
      </c>
      <c r="H220" s="276">
        <v>132</v>
      </c>
      <c r="I220" s="277"/>
      <c r="J220" s="278">
        <f>ROUND(I220*H220,2)</f>
        <v>0</v>
      </c>
      <c r="K220" s="274" t="s">
        <v>19</v>
      </c>
      <c r="L220" s="279"/>
      <c r="M220" s="280" t="s">
        <v>19</v>
      </c>
      <c r="N220" s="281" t="s">
        <v>45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397</v>
      </c>
      <c r="AT220" s="226" t="s">
        <v>310</v>
      </c>
      <c r="AU220" s="226" t="s">
        <v>81</v>
      </c>
      <c r="AY220" s="19" t="s">
        <v>213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81</v>
      </c>
      <c r="BK220" s="227">
        <f>ROUND(I220*H220,2)</f>
        <v>0</v>
      </c>
      <c r="BL220" s="19" t="s">
        <v>309</v>
      </c>
      <c r="BM220" s="226" t="s">
        <v>6746</v>
      </c>
    </row>
    <row r="221" s="2" customFormat="1" ht="16.5" customHeight="1">
      <c r="A221" s="40"/>
      <c r="B221" s="41"/>
      <c r="C221" s="272" t="s">
        <v>1005</v>
      </c>
      <c r="D221" s="272" t="s">
        <v>310</v>
      </c>
      <c r="E221" s="273" t="s">
        <v>6743</v>
      </c>
      <c r="F221" s="274" t="s">
        <v>6744</v>
      </c>
      <c r="G221" s="275" t="s">
        <v>4309</v>
      </c>
      <c r="H221" s="276">
        <v>472</v>
      </c>
      <c r="I221" s="277"/>
      <c r="J221" s="278">
        <f>ROUND(I221*H221,2)</f>
        <v>0</v>
      </c>
      <c r="K221" s="274" t="s">
        <v>19</v>
      </c>
      <c r="L221" s="279"/>
      <c r="M221" s="280" t="s">
        <v>19</v>
      </c>
      <c r="N221" s="281" t="s">
        <v>45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397</v>
      </c>
      <c r="AT221" s="226" t="s">
        <v>310</v>
      </c>
      <c r="AU221" s="226" t="s">
        <v>81</v>
      </c>
      <c r="AY221" s="19" t="s">
        <v>213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81</v>
      </c>
      <c r="BK221" s="227">
        <f>ROUND(I221*H221,2)</f>
        <v>0</v>
      </c>
      <c r="BL221" s="19" t="s">
        <v>309</v>
      </c>
      <c r="BM221" s="226" t="s">
        <v>6747</v>
      </c>
    </row>
    <row r="222" s="2" customFormat="1" ht="16.5" customHeight="1">
      <c r="A222" s="40"/>
      <c r="B222" s="41"/>
      <c r="C222" s="272" t="s">
        <v>1010</v>
      </c>
      <c r="D222" s="272" t="s">
        <v>310</v>
      </c>
      <c r="E222" s="273" t="s">
        <v>6748</v>
      </c>
      <c r="F222" s="274" t="s">
        <v>6749</v>
      </c>
      <c r="G222" s="275" t="s">
        <v>4309</v>
      </c>
      <c r="H222" s="276">
        <v>4</v>
      </c>
      <c r="I222" s="277"/>
      <c r="J222" s="278">
        <f>ROUND(I222*H222,2)</f>
        <v>0</v>
      </c>
      <c r="K222" s="274" t="s">
        <v>19</v>
      </c>
      <c r="L222" s="279"/>
      <c r="M222" s="280" t="s">
        <v>19</v>
      </c>
      <c r="N222" s="281" t="s">
        <v>45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397</v>
      </c>
      <c r="AT222" s="226" t="s">
        <v>310</v>
      </c>
      <c r="AU222" s="226" t="s">
        <v>81</v>
      </c>
      <c r="AY222" s="19" t="s">
        <v>213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81</v>
      </c>
      <c r="BK222" s="227">
        <f>ROUND(I222*H222,2)</f>
        <v>0</v>
      </c>
      <c r="BL222" s="19" t="s">
        <v>309</v>
      </c>
      <c r="BM222" s="226" t="s">
        <v>6750</v>
      </c>
    </row>
    <row r="223" s="2" customFormat="1" ht="16.5" customHeight="1">
      <c r="A223" s="40"/>
      <c r="B223" s="41"/>
      <c r="C223" s="272" t="s">
        <v>1016</v>
      </c>
      <c r="D223" s="272" t="s">
        <v>310</v>
      </c>
      <c r="E223" s="273" t="s">
        <v>6751</v>
      </c>
      <c r="F223" s="274" t="s">
        <v>6752</v>
      </c>
      <c r="G223" s="275" t="s">
        <v>4309</v>
      </c>
      <c r="H223" s="276">
        <v>420</v>
      </c>
      <c r="I223" s="277"/>
      <c r="J223" s="278">
        <f>ROUND(I223*H223,2)</f>
        <v>0</v>
      </c>
      <c r="K223" s="274" t="s">
        <v>19</v>
      </c>
      <c r="L223" s="279"/>
      <c r="M223" s="280" t="s">
        <v>19</v>
      </c>
      <c r="N223" s="281" t="s">
        <v>45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397</v>
      </c>
      <c r="AT223" s="226" t="s">
        <v>310</v>
      </c>
      <c r="AU223" s="226" t="s">
        <v>81</v>
      </c>
      <c r="AY223" s="19" t="s">
        <v>213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81</v>
      </c>
      <c r="BK223" s="227">
        <f>ROUND(I223*H223,2)</f>
        <v>0</v>
      </c>
      <c r="BL223" s="19" t="s">
        <v>309</v>
      </c>
      <c r="BM223" s="226" t="s">
        <v>6753</v>
      </c>
    </row>
    <row r="224" s="2" customFormat="1">
      <c r="A224" s="40"/>
      <c r="B224" s="41"/>
      <c r="C224" s="272" t="s">
        <v>1021</v>
      </c>
      <c r="D224" s="272" t="s">
        <v>310</v>
      </c>
      <c r="E224" s="273" t="s">
        <v>6754</v>
      </c>
      <c r="F224" s="274" t="s">
        <v>6755</v>
      </c>
      <c r="G224" s="275" t="s">
        <v>4309</v>
      </c>
      <c r="H224" s="276">
        <v>38</v>
      </c>
      <c r="I224" s="277"/>
      <c r="J224" s="278">
        <f>ROUND(I224*H224,2)</f>
        <v>0</v>
      </c>
      <c r="K224" s="274" t="s">
        <v>19</v>
      </c>
      <c r="L224" s="279"/>
      <c r="M224" s="280" t="s">
        <v>19</v>
      </c>
      <c r="N224" s="281" t="s">
        <v>45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397</v>
      </c>
      <c r="AT224" s="226" t="s">
        <v>310</v>
      </c>
      <c r="AU224" s="226" t="s">
        <v>81</v>
      </c>
      <c r="AY224" s="19" t="s">
        <v>213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81</v>
      </c>
      <c r="BK224" s="227">
        <f>ROUND(I224*H224,2)</f>
        <v>0</v>
      </c>
      <c r="BL224" s="19" t="s">
        <v>309</v>
      </c>
      <c r="BM224" s="226" t="s">
        <v>6756</v>
      </c>
    </row>
    <row r="225" s="2" customFormat="1">
      <c r="A225" s="40"/>
      <c r="B225" s="41"/>
      <c r="C225" s="272" t="s">
        <v>1026</v>
      </c>
      <c r="D225" s="272" t="s">
        <v>310</v>
      </c>
      <c r="E225" s="273" t="s">
        <v>6757</v>
      </c>
      <c r="F225" s="274" t="s">
        <v>6758</v>
      </c>
      <c r="G225" s="275" t="s">
        <v>4309</v>
      </c>
      <c r="H225" s="276">
        <v>1</v>
      </c>
      <c r="I225" s="277"/>
      <c r="J225" s="278">
        <f>ROUND(I225*H225,2)</f>
        <v>0</v>
      </c>
      <c r="K225" s="274" t="s">
        <v>19</v>
      </c>
      <c r="L225" s="279"/>
      <c r="M225" s="280" t="s">
        <v>19</v>
      </c>
      <c r="N225" s="281" t="s">
        <v>45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397</v>
      </c>
      <c r="AT225" s="226" t="s">
        <v>310</v>
      </c>
      <c r="AU225" s="226" t="s">
        <v>81</v>
      </c>
      <c r="AY225" s="19" t="s">
        <v>213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81</v>
      </c>
      <c r="BK225" s="227">
        <f>ROUND(I225*H225,2)</f>
        <v>0</v>
      </c>
      <c r="BL225" s="19" t="s">
        <v>309</v>
      </c>
      <c r="BM225" s="226" t="s">
        <v>6759</v>
      </c>
    </row>
    <row r="226" s="2" customFormat="1">
      <c r="A226" s="40"/>
      <c r="B226" s="41"/>
      <c r="C226" s="272" t="s">
        <v>1032</v>
      </c>
      <c r="D226" s="272" t="s">
        <v>310</v>
      </c>
      <c r="E226" s="273" t="s">
        <v>6760</v>
      </c>
      <c r="F226" s="274" t="s">
        <v>6761</v>
      </c>
      <c r="G226" s="275" t="s">
        <v>4309</v>
      </c>
      <c r="H226" s="276">
        <v>49</v>
      </c>
      <c r="I226" s="277"/>
      <c r="J226" s="278">
        <f>ROUND(I226*H226,2)</f>
        <v>0</v>
      </c>
      <c r="K226" s="274" t="s">
        <v>19</v>
      </c>
      <c r="L226" s="279"/>
      <c r="M226" s="280" t="s">
        <v>19</v>
      </c>
      <c r="N226" s="281" t="s">
        <v>45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397</v>
      </c>
      <c r="AT226" s="226" t="s">
        <v>310</v>
      </c>
      <c r="AU226" s="226" t="s">
        <v>81</v>
      </c>
      <c r="AY226" s="19" t="s">
        <v>213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81</v>
      </c>
      <c r="BK226" s="227">
        <f>ROUND(I226*H226,2)</f>
        <v>0</v>
      </c>
      <c r="BL226" s="19" t="s">
        <v>309</v>
      </c>
      <c r="BM226" s="226" t="s">
        <v>6762</v>
      </c>
    </row>
    <row r="227" s="2" customFormat="1" ht="21.75" customHeight="1">
      <c r="A227" s="40"/>
      <c r="B227" s="41"/>
      <c r="C227" s="272" t="s">
        <v>1037</v>
      </c>
      <c r="D227" s="272" t="s">
        <v>310</v>
      </c>
      <c r="E227" s="273" t="s">
        <v>6763</v>
      </c>
      <c r="F227" s="274" t="s">
        <v>6764</v>
      </c>
      <c r="G227" s="275" t="s">
        <v>4309</v>
      </c>
      <c r="H227" s="276">
        <v>18</v>
      </c>
      <c r="I227" s="277"/>
      <c r="J227" s="278">
        <f>ROUND(I227*H227,2)</f>
        <v>0</v>
      </c>
      <c r="K227" s="274" t="s">
        <v>19</v>
      </c>
      <c r="L227" s="279"/>
      <c r="M227" s="280" t="s">
        <v>19</v>
      </c>
      <c r="N227" s="281" t="s">
        <v>45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397</v>
      </c>
      <c r="AT227" s="226" t="s">
        <v>310</v>
      </c>
      <c r="AU227" s="226" t="s">
        <v>81</v>
      </c>
      <c r="AY227" s="19" t="s">
        <v>213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81</v>
      </c>
      <c r="BK227" s="227">
        <f>ROUND(I227*H227,2)</f>
        <v>0</v>
      </c>
      <c r="BL227" s="19" t="s">
        <v>309</v>
      </c>
      <c r="BM227" s="226" t="s">
        <v>6765</v>
      </c>
    </row>
    <row r="228" s="2" customFormat="1">
      <c r="A228" s="40"/>
      <c r="B228" s="41"/>
      <c r="C228" s="272" t="s">
        <v>1042</v>
      </c>
      <c r="D228" s="272" t="s">
        <v>310</v>
      </c>
      <c r="E228" s="273" t="s">
        <v>6766</v>
      </c>
      <c r="F228" s="274" t="s">
        <v>6767</v>
      </c>
      <c r="G228" s="275" t="s">
        <v>4309</v>
      </c>
      <c r="H228" s="276">
        <v>32</v>
      </c>
      <c r="I228" s="277"/>
      <c r="J228" s="278">
        <f>ROUND(I228*H228,2)</f>
        <v>0</v>
      </c>
      <c r="K228" s="274" t="s">
        <v>19</v>
      </c>
      <c r="L228" s="279"/>
      <c r="M228" s="280" t="s">
        <v>19</v>
      </c>
      <c r="N228" s="281" t="s">
        <v>45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397</v>
      </c>
      <c r="AT228" s="226" t="s">
        <v>310</v>
      </c>
      <c r="AU228" s="226" t="s">
        <v>81</v>
      </c>
      <c r="AY228" s="19" t="s">
        <v>213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81</v>
      </c>
      <c r="BK228" s="227">
        <f>ROUND(I228*H228,2)</f>
        <v>0</v>
      </c>
      <c r="BL228" s="19" t="s">
        <v>309</v>
      </c>
      <c r="BM228" s="226" t="s">
        <v>6768</v>
      </c>
    </row>
    <row r="229" s="2" customFormat="1" ht="21.75" customHeight="1">
      <c r="A229" s="40"/>
      <c r="B229" s="41"/>
      <c r="C229" s="272" t="s">
        <v>1047</v>
      </c>
      <c r="D229" s="272" t="s">
        <v>310</v>
      </c>
      <c r="E229" s="273" t="s">
        <v>6769</v>
      </c>
      <c r="F229" s="274" t="s">
        <v>6770</v>
      </c>
      <c r="G229" s="275" t="s">
        <v>4309</v>
      </c>
      <c r="H229" s="276">
        <v>5</v>
      </c>
      <c r="I229" s="277"/>
      <c r="J229" s="278">
        <f>ROUND(I229*H229,2)</f>
        <v>0</v>
      </c>
      <c r="K229" s="274" t="s">
        <v>19</v>
      </c>
      <c r="L229" s="279"/>
      <c r="M229" s="280" t="s">
        <v>19</v>
      </c>
      <c r="N229" s="281" t="s">
        <v>45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397</v>
      </c>
      <c r="AT229" s="226" t="s">
        <v>310</v>
      </c>
      <c r="AU229" s="226" t="s">
        <v>81</v>
      </c>
      <c r="AY229" s="19" t="s">
        <v>213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81</v>
      </c>
      <c r="BK229" s="227">
        <f>ROUND(I229*H229,2)</f>
        <v>0</v>
      </c>
      <c r="BL229" s="19" t="s">
        <v>309</v>
      </c>
      <c r="BM229" s="226" t="s">
        <v>6771</v>
      </c>
    </row>
    <row r="230" s="2" customFormat="1" ht="16.5" customHeight="1">
      <c r="A230" s="40"/>
      <c r="B230" s="41"/>
      <c r="C230" s="272" t="s">
        <v>1055</v>
      </c>
      <c r="D230" s="272" t="s">
        <v>310</v>
      </c>
      <c r="E230" s="273" t="s">
        <v>6772</v>
      </c>
      <c r="F230" s="274" t="s">
        <v>6773</v>
      </c>
      <c r="G230" s="275" t="s">
        <v>4309</v>
      </c>
      <c r="H230" s="276">
        <v>34</v>
      </c>
      <c r="I230" s="277"/>
      <c r="J230" s="278">
        <f>ROUND(I230*H230,2)</f>
        <v>0</v>
      </c>
      <c r="K230" s="274" t="s">
        <v>19</v>
      </c>
      <c r="L230" s="279"/>
      <c r="M230" s="280" t="s">
        <v>19</v>
      </c>
      <c r="N230" s="281" t="s">
        <v>45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397</v>
      </c>
      <c r="AT230" s="226" t="s">
        <v>310</v>
      </c>
      <c r="AU230" s="226" t="s">
        <v>81</v>
      </c>
      <c r="AY230" s="19" t="s">
        <v>213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81</v>
      </c>
      <c r="BK230" s="227">
        <f>ROUND(I230*H230,2)</f>
        <v>0</v>
      </c>
      <c r="BL230" s="19" t="s">
        <v>309</v>
      </c>
      <c r="BM230" s="226" t="s">
        <v>6774</v>
      </c>
    </row>
    <row r="231" s="2" customFormat="1">
      <c r="A231" s="40"/>
      <c r="B231" s="41"/>
      <c r="C231" s="272" t="s">
        <v>1061</v>
      </c>
      <c r="D231" s="272" t="s">
        <v>310</v>
      </c>
      <c r="E231" s="273" t="s">
        <v>6775</v>
      </c>
      <c r="F231" s="274" t="s">
        <v>6776</v>
      </c>
      <c r="G231" s="275" t="s">
        <v>4309</v>
      </c>
      <c r="H231" s="276">
        <v>56</v>
      </c>
      <c r="I231" s="277"/>
      <c r="J231" s="278">
        <f>ROUND(I231*H231,2)</f>
        <v>0</v>
      </c>
      <c r="K231" s="274" t="s">
        <v>19</v>
      </c>
      <c r="L231" s="279"/>
      <c r="M231" s="280" t="s">
        <v>19</v>
      </c>
      <c r="N231" s="281" t="s">
        <v>45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397</v>
      </c>
      <c r="AT231" s="226" t="s">
        <v>310</v>
      </c>
      <c r="AU231" s="226" t="s">
        <v>81</v>
      </c>
      <c r="AY231" s="19" t="s">
        <v>213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81</v>
      </c>
      <c r="BK231" s="227">
        <f>ROUND(I231*H231,2)</f>
        <v>0</v>
      </c>
      <c r="BL231" s="19" t="s">
        <v>309</v>
      </c>
      <c r="BM231" s="226" t="s">
        <v>6777</v>
      </c>
    </row>
    <row r="232" s="2" customFormat="1">
      <c r="A232" s="40"/>
      <c r="B232" s="41"/>
      <c r="C232" s="272" t="s">
        <v>1076</v>
      </c>
      <c r="D232" s="272" t="s">
        <v>310</v>
      </c>
      <c r="E232" s="273" t="s">
        <v>6778</v>
      </c>
      <c r="F232" s="274" t="s">
        <v>6779</v>
      </c>
      <c r="G232" s="275" t="s">
        <v>4309</v>
      </c>
      <c r="H232" s="276">
        <v>18</v>
      </c>
      <c r="I232" s="277"/>
      <c r="J232" s="278">
        <f>ROUND(I232*H232,2)</f>
        <v>0</v>
      </c>
      <c r="K232" s="274" t="s">
        <v>19</v>
      </c>
      <c r="L232" s="279"/>
      <c r="M232" s="280" t="s">
        <v>19</v>
      </c>
      <c r="N232" s="281" t="s">
        <v>45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397</v>
      </c>
      <c r="AT232" s="226" t="s">
        <v>310</v>
      </c>
      <c r="AU232" s="226" t="s">
        <v>81</v>
      </c>
      <c r="AY232" s="19" t="s">
        <v>213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81</v>
      </c>
      <c r="BK232" s="227">
        <f>ROUND(I232*H232,2)</f>
        <v>0</v>
      </c>
      <c r="BL232" s="19" t="s">
        <v>309</v>
      </c>
      <c r="BM232" s="226" t="s">
        <v>6780</v>
      </c>
    </row>
    <row r="233" s="2" customFormat="1">
      <c r="A233" s="40"/>
      <c r="B233" s="41"/>
      <c r="C233" s="272" t="s">
        <v>1081</v>
      </c>
      <c r="D233" s="272" t="s">
        <v>310</v>
      </c>
      <c r="E233" s="273" t="s">
        <v>6781</v>
      </c>
      <c r="F233" s="274" t="s">
        <v>6782</v>
      </c>
      <c r="G233" s="275" t="s">
        <v>4309</v>
      </c>
      <c r="H233" s="276">
        <v>19</v>
      </c>
      <c r="I233" s="277"/>
      <c r="J233" s="278">
        <f>ROUND(I233*H233,2)</f>
        <v>0</v>
      </c>
      <c r="K233" s="274" t="s">
        <v>19</v>
      </c>
      <c r="L233" s="279"/>
      <c r="M233" s="280" t="s">
        <v>19</v>
      </c>
      <c r="N233" s="281" t="s">
        <v>45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397</v>
      </c>
      <c r="AT233" s="226" t="s">
        <v>310</v>
      </c>
      <c r="AU233" s="226" t="s">
        <v>81</v>
      </c>
      <c r="AY233" s="19" t="s">
        <v>213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81</v>
      </c>
      <c r="BK233" s="227">
        <f>ROUND(I233*H233,2)</f>
        <v>0</v>
      </c>
      <c r="BL233" s="19" t="s">
        <v>309</v>
      </c>
      <c r="BM233" s="226" t="s">
        <v>6783</v>
      </c>
    </row>
    <row r="234" s="2" customFormat="1">
      <c r="A234" s="40"/>
      <c r="B234" s="41"/>
      <c r="C234" s="272" t="s">
        <v>1087</v>
      </c>
      <c r="D234" s="272" t="s">
        <v>310</v>
      </c>
      <c r="E234" s="273" t="s">
        <v>6784</v>
      </c>
      <c r="F234" s="274" t="s">
        <v>6785</v>
      </c>
      <c r="G234" s="275" t="s">
        <v>4309</v>
      </c>
      <c r="H234" s="276">
        <v>36</v>
      </c>
      <c r="I234" s="277"/>
      <c r="J234" s="278">
        <f>ROUND(I234*H234,2)</f>
        <v>0</v>
      </c>
      <c r="K234" s="274" t="s">
        <v>19</v>
      </c>
      <c r="L234" s="279"/>
      <c r="M234" s="280" t="s">
        <v>19</v>
      </c>
      <c r="N234" s="281" t="s">
        <v>45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397</v>
      </c>
      <c r="AT234" s="226" t="s">
        <v>310</v>
      </c>
      <c r="AU234" s="226" t="s">
        <v>81</v>
      </c>
      <c r="AY234" s="19" t="s">
        <v>213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81</v>
      </c>
      <c r="BK234" s="227">
        <f>ROUND(I234*H234,2)</f>
        <v>0</v>
      </c>
      <c r="BL234" s="19" t="s">
        <v>309</v>
      </c>
      <c r="BM234" s="226" t="s">
        <v>6786</v>
      </c>
    </row>
    <row r="235" s="2" customFormat="1">
      <c r="A235" s="40"/>
      <c r="B235" s="41"/>
      <c r="C235" s="272" t="s">
        <v>1092</v>
      </c>
      <c r="D235" s="272" t="s">
        <v>310</v>
      </c>
      <c r="E235" s="273" t="s">
        <v>6787</v>
      </c>
      <c r="F235" s="274" t="s">
        <v>6788</v>
      </c>
      <c r="G235" s="275" t="s">
        <v>4309</v>
      </c>
      <c r="H235" s="276">
        <v>31</v>
      </c>
      <c r="I235" s="277"/>
      <c r="J235" s="278">
        <f>ROUND(I235*H235,2)</f>
        <v>0</v>
      </c>
      <c r="K235" s="274" t="s">
        <v>19</v>
      </c>
      <c r="L235" s="279"/>
      <c r="M235" s="280" t="s">
        <v>19</v>
      </c>
      <c r="N235" s="281" t="s">
        <v>45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397</v>
      </c>
      <c r="AT235" s="226" t="s">
        <v>310</v>
      </c>
      <c r="AU235" s="226" t="s">
        <v>81</v>
      </c>
      <c r="AY235" s="19" t="s">
        <v>213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81</v>
      </c>
      <c r="BK235" s="227">
        <f>ROUND(I235*H235,2)</f>
        <v>0</v>
      </c>
      <c r="BL235" s="19" t="s">
        <v>309</v>
      </c>
      <c r="BM235" s="226" t="s">
        <v>6789</v>
      </c>
    </row>
    <row r="236" s="2" customFormat="1">
      <c r="A236" s="40"/>
      <c r="B236" s="41"/>
      <c r="C236" s="272" t="s">
        <v>1098</v>
      </c>
      <c r="D236" s="272" t="s">
        <v>310</v>
      </c>
      <c r="E236" s="273" t="s">
        <v>6790</v>
      </c>
      <c r="F236" s="274" t="s">
        <v>6791</v>
      </c>
      <c r="G236" s="275" t="s">
        <v>4309</v>
      </c>
      <c r="H236" s="276">
        <v>46</v>
      </c>
      <c r="I236" s="277"/>
      <c r="J236" s="278">
        <f>ROUND(I236*H236,2)</f>
        <v>0</v>
      </c>
      <c r="K236" s="274" t="s">
        <v>19</v>
      </c>
      <c r="L236" s="279"/>
      <c r="M236" s="280" t="s">
        <v>19</v>
      </c>
      <c r="N236" s="281" t="s">
        <v>45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397</v>
      </c>
      <c r="AT236" s="226" t="s">
        <v>310</v>
      </c>
      <c r="AU236" s="226" t="s">
        <v>81</v>
      </c>
      <c r="AY236" s="19" t="s">
        <v>213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81</v>
      </c>
      <c r="BK236" s="227">
        <f>ROUND(I236*H236,2)</f>
        <v>0</v>
      </c>
      <c r="BL236" s="19" t="s">
        <v>309</v>
      </c>
      <c r="BM236" s="226" t="s">
        <v>6792</v>
      </c>
    </row>
    <row r="237" s="2" customFormat="1">
      <c r="A237" s="40"/>
      <c r="B237" s="41"/>
      <c r="C237" s="272" t="s">
        <v>1105</v>
      </c>
      <c r="D237" s="272" t="s">
        <v>310</v>
      </c>
      <c r="E237" s="273" t="s">
        <v>6793</v>
      </c>
      <c r="F237" s="274" t="s">
        <v>6794</v>
      </c>
      <c r="G237" s="275" t="s">
        <v>4309</v>
      </c>
      <c r="H237" s="276">
        <v>12</v>
      </c>
      <c r="I237" s="277"/>
      <c r="J237" s="278">
        <f>ROUND(I237*H237,2)</f>
        <v>0</v>
      </c>
      <c r="K237" s="274" t="s">
        <v>19</v>
      </c>
      <c r="L237" s="279"/>
      <c r="M237" s="280" t="s">
        <v>19</v>
      </c>
      <c r="N237" s="281" t="s">
        <v>45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397</v>
      </c>
      <c r="AT237" s="226" t="s">
        <v>310</v>
      </c>
      <c r="AU237" s="226" t="s">
        <v>81</v>
      </c>
      <c r="AY237" s="19" t="s">
        <v>213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81</v>
      </c>
      <c r="BK237" s="227">
        <f>ROUND(I237*H237,2)</f>
        <v>0</v>
      </c>
      <c r="BL237" s="19" t="s">
        <v>309</v>
      </c>
      <c r="BM237" s="226" t="s">
        <v>6795</v>
      </c>
    </row>
    <row r="238" s="2" customFormat="1" ht="21.75" customHeight="1">
      <c r="A238" s="40"/>
      <c r="B238" s="41"/>
      <c r="C238" s="272" t="s">
        <v>1110</v>
      </c>
      <c r="D238" s="272" t="s">
        <v>310</v>
      </c>
      <c r="E238" s="273" t="s">
        <v>6796</v>
      </c>
      <c r="F238" s="274" t="s">
        <v>6797</v>
      </c>
      <c r="G238" s="275" t="s">
        <v>4309</v>
      </c>
      <c r="H238" s="276">
        <v>2</v>
      </c>
      <c r="I238" s="277"/>
      <c r="J238" s="278">
        <f>ROUND(I238*H238,2)</f>
        <v>0</v>
      </c>
      <c r="K238" s="274" t="s">
        <v>19</v>
      </c>
      <c r="L238" s="279"/>
      <c r="M238" s="280" t="s">
        <v>19</v>
      </c>
      <c r="N238" s="281" t="s">
        <v>45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397</v>
      </c>
      <c r="AT238" s="226" t="s">
        <v>310</v>
      </c>
      <c r="AU238" s="226" t="s">
        <v>81</v>
      </c>
      <c r="AY238" s="19" t="s">
        <v>213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81</v>
      </c>
      <c r="BK238" s="227">
        <f>ROUND(I238*H238,2)</f>
        <v>0</v>
      </c>
      <c r="BL238" s="19" t="s">
        <v>309</v>
      </c>
      <c r="BM238" s="226" t="s">
        <v>6798</v>
      </c>
    </row>
    <row r="239" s="2" customFormat="1">
      <c r="A239" s="40"/>
      <c r="B239" s="41"/>
      <c r="C239" s="272" t="s">
        <v>1118</v>
      </c>
      <c r="D239" s="272" t="s">
        <v>310</v>
      </c>
      <c r="E239" s="273" t="s">
        <v>6799</v>
      </c>
      <c r="F239" s="274" t="s">
        <v>6800</v>
      </c>
      <c r="G239" s="275" t="s">
        <v>4309</v>
      </c>
      <c r="H239" s="276">
        <v>18</v>
      </c>
      <c r="I239" s="277"/>
      <c r="J239" s="278">
        <f>ROUND(I239*H239,2)</f>
        <v>0</v>
      </c>
      <c r="K239" s="274" t="s">
        <v>19</v>
      </c>
      <c r="L239" s="279"/>
      <c r="M239" s="280" t="s">
        <v>19</v>
      </c>
      <c r="N239" s="281" t="s">
        <v>45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397</v>
      </c>
      <c r="AT239" s="226" t="s">
        <v>310</v>
      </c>
      <c r="AU239" s="226" t="s">
        <v>81</v>
      </c>
      <c r="AY239" s="19" t="s">
        <v>213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81</v>
      </c>
      <c r="BK239" s="227">
        <f>ROUND(I239*H239,2)</f>
        <v>0</v>
      </c>
      <c r="BL239" s="19" t="s">
        <v>309</v>
      </c>
      <c r="BM239" s="226" t="s">
        <v>6801</v>
      </c>
    </row>
    <row r="240" s="2" customFormat="1">
      <c r="A240" s="40"/>
      <c r="B240" s="41"/>
      <c r="C240" s="272" t="s">
        <v>1123</v>
      </c>
      <c r="D240" s="272" t="s">
        <v>310</v>
      </c>
      <c r="E240" s="273" t="s">
        <v>6802</v>
      </c>
      <c r="F240" s="274" t="s">
        <v>6803</v>
      </c>
      <c r="G240" s="275" t="s">
        <v>4309</v>
      </c>
      <c r="H240" s="276">
        <v>116</v>
      </c>
      <c r="I240" s="277"/>
      <c r="J240" s="278">
        <f>ROUND(I240*H240,2)</f>
        <v>0</v>
      </c>
      <c r="K240" s="274" t="s">
        <v>19</v>
      </c>
      <c r="L240" s="279"/>
      <c r="M240" s="280" t="s">
        <v>19</v>
      </c>
      <c r="N240" s="281" t="s">
        <v>45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397</v>
      </c>
      <c r="AT240" s="226" t="s">
        <v>310</v>
      </c>
      <c r="AU240" s="226" t="s">
        <v>81</v>
      </c>
      <c r="AY240" s="19" t="s">
        <v>213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81</v>
      </c>
      <c r="BK240" s="227">
        <f>ROUND(I240*H240,2)</f>
        <v>0</v>
      </c>
      <c r="BL240" s="19" t="s">
        <v>309</v>
      </c>
      <c r="BM240" s="226" t="s">
        <v>6804</v>
      </c>
    </row>
    <row r="241" s="2" customFormat="1">
      <c r="A241" s="40"/>
      <c r="B241" s="41"/>
      <c r="C241" s="272" t="s">
        <v>1130</v>
      </c>
      <c r="D241" s="272" t="s">
        <v>310</v>
      </c>
      <c r="E241" s="273" t="s">
        <v>6805</v>
      </c>
      <c r="F241" s="274" t="s">
        <v>6806</v>
      </c>
      <c r="G241" s="275" t="s">
        <v>4309</v>
      </c>
      <c r="H241" s="276">
        <v>8</v>
      </c>
      <c r="I241" s="277"/>
      <c r="J241" s="278">
        <f>ROUND(I241*H241,2)</f>
        <v>0</v>
      </c>
      <c r="K241" s="274" t="s">
        <v>19</v>
      </c>
      <c r="L241" s="279"/>
      <c r="M241" s="280" t="s">
        <v>19</v>
      </c>
      <c r="N241" s="281" t="s">
        <v>45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397</v>
      </c>
      <c r="AT241" s="226" t="s">
        <v>310</v>
      </c>
      <c r="AU241" s="226" t="s">
        <v>81</v>
      </c>
      <c r="AY241" s="19" t="s">
        <v>213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81</v>
      </c>
      <c r="BK241" s="227">
        <f>ROUND(I241*H241,2)</f>
        <v>0</v>
      </c>
      <c r="BL241" s="19" t="s">
        <v>309</v>
      </c>
      <c r="BM241" s="226" t="s">
        <v>6807</v>
      </c>
    </row>
    <row r="242" s="2" customFormat="1" ht="16.5" customHeight="1">
      <c r="A242" s="40"/>
      <c r="B242" s="41"/>
      <c r="C242" s="272" t="s">
        <v>1134</v>
      </c>
      <c r="D242" s="272" t="s">
        <v>310</v>
      </c>
      <c r="E242" s="273" t="s">
        <v>6808</v>
      </c>
      <c r="F242" s="274" t="s">
        <v>6809</v>
      </c>
      <c r="G242" s="275" t="s">
        <v>6810</v>
      </c>
      <c r="H242" s="276">
        <v>80</v>
      </c>
      <c r="I242" s="277"/>
      <c r="J242" s="278">
        <f>ROUND(I242*H242,2)</f>
        <v>0</v>
      </c>
      <c r="K242" s="274" t="s">
        <v>19</v>
      </c>
      <c r="L242" s="279"/>
      <c r="M242" s="280" t="s">
        <v>19</v>
      </c>
      <c r="N242" s="281" t="s">
        <v>45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397</v>
      </c>
      <c r="AT242" s="226" t="s">
        <v>310</v>
      </c>
      <c r="AU242" s="226" t="s">
        <v>81</v>
      </c>
      <c r="AY242" s="19" t="s">
        <v>213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81</v>
      </c>
      <c r="BK242" s="227">
        <f>ROUND(I242*H242,2)</f>
        <v>0</v>
      </c>
      <c r="BL242" s="19" t="s">
        <v>309</v>
      </c>
      <c r="BM242" s="226" t="s">
        <v>6811</v>
      </c>
    </row>
    <row r="243" s="2" customFormat="1" ht="16.5" customHeight="1">
      <c r="A243" s="40"/>
      <c r="B243" s="41"/>
      <c r="C243" s="272" t="s">
        <v>1149</v>
      </c>
      <c r="D243" s="272" t="s">
        <v>310</v>
      </c>
      <c r="E243" s="273" t="s">
        <v>6812</v>
      </c>
      <c r="F243" s="274" t="s">
        <v>6813</v>
      </c>
      <c r="G243" s="275" t="s">
        <v>4309</v>
      </c>
      <c r="H243" s="276">
        <v>2</v>
      </c>
      <c r="I243" s="277"/>
      <c r="J243" s="278">
        <f>ROUND(I243*H243,2)</f>
        <v>0</v>
      </c>
      <c r="K243" s="274" t="s">
        <v>19</v>
      </c>
      <c r="L243" s="279"/>
      <c r="M243" s="280" t="s">
        <v>19</v>
      </c>
      <c r="N243" s="281" t="s">
        <v>45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397</v>
      </c>
      <c r="AT243" s="226" t="s">
        <v>310</v>
      </c>
      <c r="AU243" s="226" t="s">
        <v>81</v>
      </c>
      <c r="AY243" s="19" t="s">
        <v>213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81</v>
      </c>
      <c r="BK243" s="227">
        <f>ROUND(I243*H243,2)</f>
        <v>0</v>
      </c>
      <c r="BL243" s="19" t="s">
        <v>309</v>
      </c>
      <c r="BM243" s="226" t="s">
        <v>6814</v>
      </c>
    </row>
    <row r="244" s="2" customFormat="1">
      <c r="A244" s="40"/>
      <c r="B244" s="41"/>
      <c r="C244" s="272" t="s">
        <v>1162</v>
      </c>
      <c r="D244" s="272" t="s">
        <v>310</v>
      </c>
      <c r="E244" s="273" t="s">
        <v>6815</v>
      </c>
      <c r="F244" s="274" t="s">
        <v>6816</v>
      </c>
      <c r="G244" s="275" t="s">
        <v>4309</v>
      </c>
      <c r="H244" s="276">
        <v>25</v>
      </c>
      <c r="I244" s="277"/>
      <c r="J244" s="278">
        <f>ROUND(I244*H244,2)</f>
        <v>0</v>
      </c>
      <c r="K244" s="274" t="s">
        <v>19</v>
      </c>
      <c r="L244" s="279"/>
      <c r="M244" s="280" t="s">
        <v>19</v>
      </c>
      <c r="N244" s="281" t="s">
        <v>45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397</v>
      </c>
      <c r="AT244" s="226" t="s">
        <v>310</v>
      </c>
      <c r="AU244" s="226" t="s">
        <v>81</v>
      </c>
      <c r="AY244" s="19" t="s">
        <v>213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81</v>
      </c>
      <c r="BK244" s="227">
        <f>ROUND(I244*H244,2)</f>
        <v>0</v>
      </c>
      <c r="BL244" s="19" t="s">
        <v>309</v>
      </c>
      <c r="BM244" s="226" t="s">
        <v>6817</v>
      </c>
    </row>
    <row r="245" s="2" customFormat="1" ht="16.5" customHeight="1">
      <c r="A245" s="40"/>
      <c r="B245" s="41"/>
      <c r="C245" s="272" t="s">
        <v>1182</v>
      </c>
      <c r="D245" s="272" t="s">
        <v>310</v>
      </c>
      <c r="E245" s="273" t="s">
        <v>6818</v>
      </c>
      <c r="F245" s="274" t="s">
        <v>6819</v>
      </c>
      <c r="G245" s="275" t="s">
        <v>4309</v>
      </c>
      <c r="H245" s="276">
        <v>2</v>
      </c>
      <c r="I245" s="277"/>
      <c r="J245" s="278">
        <f>ROUND(I245*H245,2)</f>
        <v>0</v>
      </c>
      <c r="K245" s="274" t="s">
        <v>19</v>
      </c>
      <c r="L245" s="279"/>
      <c r="M245" s="280" t="s">
        <v>19</v>
      </c>
      <c r="N245" s="281" t="s">
        <v>45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397</v>
      </c>
      <c r="AT245" s="226" t="s">
        <v>310</v>
      </c>
      <c r="AU245" s="226" t="s">
        <v>81</v>
      </c>
      <c r="AY245" s="19" t="s">
        <v>213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81</v>
      </c>
      <c r="BK245" s="227">
        <f>ROUND(I245*H245,2)</f>
        <v>0</v>
      </c>
      <c r="BL245" s="19" t="s">
        <v>309</v>
      </c>
      <c r="BM245" s="226" t="s">
        <v>6820</v>
      </c>
    </row>
    <row r="246" s="2" customFormat="1" ht="16.5" customHeight="1">
      <c r="A246" s="40"/>
      <c r="B246" s="41"/>
      <c r="C246" s="272" t="s">
        <v>1186</v>
      </c>
      <c r="D246" s="272" t="s">
        <v>310</v>
      </c>
      <c r="E246" s="273" t="s">
        <v>6821</v>
      </c>
      <c r="F246" s="274" t="s">
        <v>6822</v>
      </c>
      <c r="G246" s="275" t="s">
        <v>4309</v>
      </c>
      <c r="H246" s="276">
        <v>38</v>
      </c>
      <c r="I246" s="277"/>
      <c r="J246" s="278">
        <f>ROUND(I246*H246,2)</f>
        <v>0</v>
      </c>
      <c r="K246" s="274" t="s">
        <v>19</v>
      </c>
      <c r="L246" s="279"/>
      <c r="M246" s="280" t="s">
        <v>19</v>
      </c>
      <c r="N246" s="281" t="s">
        <v>45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397</v>
      </c>
      <c r="AT246" s="226" t="s">
        <v>310</v>
      </c>
      <c r="AU246" s="226" t="s">
        <v>81</v>
      </c>
      <c r="AY246" s="19" t="s">
        <v>213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81</v>
      </c>
      <c r="BK246" s="227">
        <f>ROUND(I246*H246,2)</f>
        <v>0</v>
      </c>
      <c r="BL246" s="19" t="s">
        <v>309</v>
      </c>
      <c r="BM246" s="226" t="s">
        <v>6823</v>
      </c>
    </row>
    <row r="247" s="2" customFormat="1" ht="16.5" customHeight="1">
      <c r="A247" s="40"/>
      <c r="B247" s="41"/>
      <c r="C247" s="272" t="s">
        <v>1192</v>
      </c>
      <c r="D247" s="272" t="s">
        <v>310</v>
      </c>
      <c r="E247" s="273" t="s">
        <v>6824</v>
      </c>
      <c r="F247" s="274" t="s">
        <v>6825</v>
      </c>
      <c r="G247" s="275" t="s">
        <v>310</v>
      </c>
      <c r="H247" s="276">
        <v>390</v>
      </c>
      <c r="I247" s="277"/>
      <c r="J247" s="278">
        <f>ROUND(I247*H247,2)</f>
        <v>0</v>
      </c>
      <c r="K247" s="274" t="s">
        <v>19</v>
      </c>
      <c r="L247" s="279"/>
      <c r="M247" s="280" t="s">
        <v>19</v>
      </c>
      <c r="N247" s="281" t="s">
        <v>45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397</v>
      </c>
      <c r="AT247" s="226" t="s">
        <v>310</v>
      </c>
      <c r="AU247" s="226" t="s">
        <v>81</v>
      </c>
      <c r="AY247" s="19" t="s">
        <v>213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81</v>
      </c>
      <c r="BK247" s="227">
        <f>ROUND(I247*H247,2)</f>
        <v>0</v>
      </c>
      <c r="BL247" s="19" t="s">
        <v>309</v>
      </c>
      <c r="BM247" s="226" t="s">
        <v>6826</v>
      </c>
    </row>
    <row r="248" s="2" customFormat="1" ht="16.5" customHeight="1">
      <c r="A248" s="40"/>
      <c r="B248" s="41"/>
      <c r="C248" s="272" t="s">
        <v>1206</v>
      </c>
      <c r="D248" s="272" t="s">
        <v>310</v>
      </c>
      <c r="E248" s="273" t="s">
        <v>6824</v>
      </c>
      <c r="F248" s="274" t="s">
        <v>6825</v>
      </c>
      <c r="G248" s="275" t="s">
        <v>310</v>
      </c>
      <c r="H248" s="276">
        <v>190</v>
      </c>
      <c r="I248" s="277"/>
      <c r="J248" s="278">
        <f>ROUND(I248*H248,2)</f>
        <v>0</v>
      </c>
      <c r="K248" s="274" t="s">
        <v>19</v>
      </c>
      <c r="L248" s="279"/>
      <c r="M248" s="280" t="s">
        <v>19</v>
      </c>
      <c r="N248" s="281" t="s">
        <v>45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397</v>
      </c>
      <c r="AT248" s="226" t="s">
        <v>310</v>
      </c>
      <c r="AU248" s="226" t="s">
        <v>81</v>
      </c>
      <c r="AY248" s="19" t="s">
        <v>213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81</v>
      </c>
      <c r="BK248" s="227">
        <f>ROUND(I248*H248,2)</f>
        <v>0</v>
      </c>
      <c r="BL248" s="19" t="s">
        <v>309</v>
      </c>
      <c r="BM248" s="226" t="s">
        <v>6827</v>
      </c>
    </row>
    <row r="249" s="2" customFormat="1" ht="16.5" customHeight="1">
      <c r="A249" s="40"/>
      <c r="B249" s="41"/>
      <c r="C249" s="272" t="s">
        <v>1213</v>
      </c>
      <c r="D249" s="272" t="s">
        <v>310</v>
      </c>
      <c r="E249" s="273" t="s">
        <v>6828</v>
      </c>
      <c r="F249" s="274" t="s">
        <v>6829</v>
      </c>
      <c r="G249" s="275" t="s">
        <v>4309</v>
      </c>
      <c r="H249" s="276">
        <v>2</v>
      </c>
      <c r="I249" s="277"/>
      <c r="J249" s="278">
        <f>ROUND(I249*H249,2)</f>
        <v>0</v>
      </c>
      <c r="K249" s="274" t="s">
        <v>19</v>
      </c>
      <c r="L249" s="279"/>
      <c r="M249" s="280" t="s">
        <v>19</v>
      </c>
      <c r="N249" s="281" t="s">
        <v>45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397</v>
      </c>
      <c r="AT249" s="226" t="s">
        <v>310</v>
      </c>
      <c r="AU249" s="226" t="s">
        <v>81</v>
      </c>
      <c r="AY249" s="19" t="s">
        <v>213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81</v>
      </c>
      <c r="BK249" s="227">
        <f>ROUND(I249*H249,2)</f>
        <v>0</v>
      </c>
      <c r="BL249" s="19" t="s">
        <v>309</v>
      </c>
      <c r="BM249" s="226" t="s">
        <v>6830</v>
      </c>
    </row>
    <row r="250" s="2" customFormat="1" ht="16.5" customHeight="1">
      <c r="A250" s="40"/>
      <c r="B250" s="41"/>
      <c r="C250" s="272" t="s">
        <v>1228</v>
      </c>
      <c r="D250" s="272" t="s">
        <v>310</v>
      </c>
      <c r="E250" s="273" t="s">
        <v>6831</v>
      </c>
      <c r="F250" s="274" t="s">
        <v>6832</v>
      </c>
      <c r="G250" s="275" t="s">
        <v>4309</v>
      </c>
      <c r="H250" s="276">
        <v>3710</v>
      </c>
      <c r="I250" s="277"/>
      <c r="J250" s="278">
        <f>ROUND(I250*H250,2)</f>
        <v>0</v>
      </c>
      <c r="K250" s="274" t="s">
        <v>19</v>
      </c>
      <c r="L250" s="279"/>
      <c r="M250" s="280" t="s">
        <v>19</v>
      </c>
      <c r="N250" s="281" t="s">
        <v>45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397</v>
      </c>
      <c r="AT250" s="226" t="s">
        <v>310</v>
      </c>
      <c r="AU250" s="226" t="s">
        <v>81</v>
      </c>
      <c r="AY250" s="19" t="s">
        <v>213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81</v>
      </c>
      <c r="BK250" s="227">
        <f>ROUND(I250*H250,2)</f>
        <v>0</v>
      </c>
      <c r="BL250" s="19" t="s">
        <v>309</v>
      </c>
      <c r="BM250" s="226" t="s">
        <v>6833</v>
      </c>
    </row>
    <row r="251" s="2" customFormat="1" ht="16.5" customHeight="1">
      <c r="A251" s="40"/>
      <c r="B251" s="41"/>
      <c r="C251" s="272" t="s">
        <v>1233</v>
      </c>
      <c r="D251" s="272" t="s">
        <v>310</v>
      </c>
      <c r="E251" s="273" t="s">
        <v>6834</v>
      </c>
      <c r="F251" s="274" t="s">
        <v>6835</v>
      </c>
      <c r="G251" s="275" t="s">
        <v>4309</v>
      </c>
      <c r="H251" s="276">
        <v>13</v>
      </c>
      <c r="I251" s="277"/>
      <c r="J251" s="278">
        <f>ROUND(I251*H251,2)</f>
        <v>0</v>
      </c>
      <c r="K251" s="274" t="s">
        <v>19</v>
      </c>
      <c r="L251" s="279"/>
      <c r="M251" s="280" t="s">
        <v>19</v>
      </c>
      <c r="N251" s="281" t="s">
        <v>45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397</v>
      </c>
      <c r="AT251" s="226" t="s">
        <v>310</v>
      </c>
      <c r="AU251" s="226" t="s">
        <v>81</v>
      </c>
      <c r="AY251" s="19" t="s">
        <v>213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81</v>
      </c>
      <c r="BK251" s="227">
        <f>ROUND(I251*H251,2)</f>
        <v>0</v>
      </c>
      <c r="BL251" s="19" t="s">
        <v>309</v>
      </c>
      <c r="BM251" s="226" t="s">
        <v>6836</v>
      </c>
    </row>
    <row r="252" s="2" customFormat="1">
      <c r="A252" s="40"/>
      <c r="B252" s="41"/>
      <c r="C252" s="272" t="s">
        <v>1239</v>
      </c>
      <c r="D252" s="272" t="s">
        <v>310</v>
      </c>
      <c r="E252" s="273" t="s">
        <v>6837</v>
      </c>
      <c r="F252" s="274" t="s">
        <v>6838</v>
      </c>
      <c r="G252" s="275" t="s">
        <v>4309</v>
      </c>
      <c r="H252" s="276">
        <v>472</v>
      </c>
      <c r="I252" s="277"/>
      <c r="J252" s="278">
        <f>ROUND(I252*H252,2)</f>
        <v>0</v>
      </c>
      <c r="K252" s="274" t="s">
        <v>19</v>
      </c>
      <c r="L252" s="279"/>
      <c r="M252" s="280" t="s">
        <v>19</v>
      </c>
      <c r="N252" s="281" t="s">
        <v>45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397</v>
      </c>
      <c r="AT252" s="226" t="s">
        <v>310</v>
      </c>
      <c r="AU252" s="226" t="s">
        <v>81</v>
      </c>
      <c r="AY252" s="19" t="s">
        <v>213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81</v>
      </c>
      <c r="BK252" s="227">
        <f>ROUND(I252*H252,2)</f>
        <v>0</v>
      </c>
      <c r="BL252" s="19" t="s">
        <v>309</v>
      </c>
      <c r="BM252" s="226" t="s">
        <v>6839</v>
      </c>
    </row>
    <row r="253" s="2" customFormat="1">
      <c r="A253" s="40"/>
      <c r="B253" s="41"/>
      <c r="C253" s="272" t="s">
        <v>1244</v>
      </c>
      <c r="D253" s="272" t="s">
        <v>310</v>
      </c>
      <c r="E253" s="273" t="s">
        <v>6837</v>
      </c>
      <c r="F253" s="274" t="s">
        <v>6838</v>
      </c>
      <c r="G253" s="275" t="s">
        <v>4309</v>
      </c>
      <c r="H253" s="276">
        <v>4</v>
      </c>
      <c r="I253" s="277"/>
      <c r="J253" s="278">
        <f>ROUND(I253*H253,2)</f>
        <v>0</v>
      </c>
      <c r="K253" s="274" t="s">
        <v>19</v>
      </c>
      <c r="L253" s="279"/>
      <c r="M253" s="280" t="s">
        <v>19</v>
      </c>
      <c r="N253" s="281" t="s">
        <v>45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397</v>
      </c>
      <c r="AT253" s="226" t="s">
        <v>310</v>
      </c>
      <c r="AU253" s="226" t="s">
        <v>81</v>
      </c>
      <c r="AY253" s="19" t="s">
        <v>213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81</v>
      </c>
      <c r="BK253" s="227">
        <f>ROUND(I253*H253,2)</f>
        <v>0</v>
      </c>
      <c r="BL253" s="19" t="s">
        <v>309</v>
      </c>
      <c r="BM253" s="226" t="s">
        <v>6840</v>
      </c>
    </row>
    <row r="254" s="12" customFormat="1" ht="25.92" customHeight="1">
      <c r="A254" s="12"/>
      <c r="B254" s="199"/>
      <c r="C254" s="200"/>
      <c r="D254" s="201" t="s">
        <v>73</v>
      </c>
      <c r="E254" s="202" t="s">
        <v>4406</v>
      </c>
      <c r="F254" s="202" t="s">
        <v>4407</v>
      </c>
      <c r="G254" s="200"/>
      <c r="H254" s="200"/>
      <c r="I254" s="203"/>
      <c r="J254" s="204">
        <f>BK254</f>
        <v>0</v>
      </c>
      <c r="K254" s="200"/>
      <c r="L254" s="205"/>
      <c r="M254" s="206"/>
      <c r="N254" s="207"/>
      <c r="O254" s="207"/>
      <c r="P254" s="208">
        <f>SUM(P255:P264)</f>
        <v>0</v>
      </c>
      <c r="Q254" s="207"/>
      <c r="R254" s="208">
        <f>SUM(R255:R264)</f>
        <v>0</v>
      </c>
      <c r="S254" s="207"/>
      <c r="T254" s="209">
        <f>SUM(T255:T264)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0" t="s">
        <v>81</v>
      </c>
      <c r="AT254" s="211" t="s">
        <v>73</v>
      </c>
      <c r="AU254" s="211" t="s">
        <v>74</v>
      </c>
      <c r="AY254" s="210" t="s">
        <v>213</v>
      </c>
      <c r="BK254" s="212">
        <f>SUM(BK255:BK264)</f>
        <v>0</v>
      </c>
    </row>
    <row r="255" s="2" customFormat="1" ht="16.5" customHeight="1">
      <c r="A255" s="40"/>
      <c r="B255" s="41"/>
      <c r="C255" s="215" t="s">
        <v>1249</v>
      </c>
      <c r="D255" s="215" t="s">
        <v>215</v>
      </c>
      <c r="E255" s="216" t="s">
        <v>6841</v>
      </c>
      <c r="F255" s="217" t="s">
        <v>6842</v>
      </c>
      <c r="G255" s="218" t="s">
        <v>4066</v>
      </c>
      <c r="H255" s="219">
        <v>1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45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309</v>
      </c>
      <c r="AT255" s="226" t="s">
        <v>215</v>
      </c>
      <c r="AU255" s="226" t="s">
        <v>81</v>
      </c>
      <c r="AY255" s="19" t="s">
        <v>213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81</v>
      </c>
      <c r="BK255" s="227">
        <f>ROUND(I255*H255,2)</f>
        <v>0</v>
      </c>
      <c r="BL255" s="19" t="s">
        <v>309</v>
      </c>
      <c r="BM255" s="226" t="s">
        <v>6843</v>
      </c>
    </row>
    <row r="256" s="2" customFormat="1" ht="16.5" customHeight="1">
      <c r="A256" s="40"/>
      <c r="B256" s="41"/>
      <c r="C256" s="215" t="s">
        <v>1255</v>
      </c>
      <c r="D256" s="215" t="s">
        <v>215</v>
      </c>
      <c r="E256" s="216" t="s">
        <v>6844</v>
      </c>
      <c r="F256" s="217" t="s">
        <v>6845</v>
      </c>
      <c r="G256" s="218" t="s">
        <v>4066</v>
      </c>
      <c r="H256" s="219">
        <v>1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45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309</v>
      </c>
      <c r="AT256" s="226" t="s">
        <v>215</v>
      </c>
      <c r="AU256" s="226" t="s">
        <v>81</v>
      </c>
      <c r="AY256" s="19" t="s">
        <v>213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81</v>
      </c>
      <c r="BK256" s="227">
        <f>ROUND(I256*H256,2)</f>
        <v>0</v>
      </c>
      <c r="BL256" s="19" t="s">
        <v>309</v>
      </c>
      <c r="BM256" s="226" t="s">
        <v>6846</v>
      </c>
    </row>
    <row r="257" s="2" customFormat="1" ht="16.5" customHeight="1">
      <c r="A257" s="40"/>
      <c r="B257" s="41"/>
      <c r="C257" s="215" t="s">
        <v>1261</v>
      </c>
      <c r="D257" s="215" t="s">
        <v>215</v>
      </c>
      <c r="E257" s="216" t="s">
        <v>6847</v>
      </c>
      <c r="F257" s="217" t="s">
        <v>6848</v>
      </c>
      <c r="G257" s="218" t="s">
        <v>4066</v>
      </c>
      <c r="H257" s="219">
        <v>1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45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309</v>
      </c>
      <c r="AT257" s="226" t="s">
        <v>215</v>
      </c>
      <c r="AU257" s="226" t="s">
        <v>81</v>
      </c>
      <c r="AY257" s="19" t="s">
        <v>213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81</v>
      </c>
      <c r="BK257" s="227">
        <f>ROUND(I257*H257,2)</f>
        <v>0</v>
      </c>
      <c r="BL257" s="19" t="s">
        <v>309</v>
      </c>
      <c r="BM257" s="226" t="s">
        <v>6849</v>
      </c>
    </row>
    <row r="258" s="2" customFormat="1" ht="16.5" customHeight="1">
      <c r="A258" s="40"/>
      <c r="B258" s="41"/>
      <c r="C258" s="215" t="s">
        <v>1266</v>
      </c>
      <c r="D258" s="215" t="s">
        <v>215</v>
      </c>
      <c r="E258" s="216" t="s">
        <v>6850</v>
      </c>
      <c r="F258" s="217" t="s">
        <v>6851</v>
      </c>
      <c r="G258" s="218" t="s">
        <v>4066</v>
      </c>
      <c r="H258" s="219">
        <v>1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45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309</v>
      </c>
      <c r="AT258" s="226" t="s">
        <v>215</v>
      </c>
      <c r="AU258" s="226" t="s">
        <v>81</v>
      </c>
      <c r="AY258" s="19" t="s">
        <v>213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81</v>
      </c>
      <c r="BK258" s="227">
        <f>ROUND(I258*H258,2)</f>
        <v>0</v>
      </c>
      <c r="BL258" s="19" t="s">
        <v>309</v>
      </c>
      <c r="BM258" s="226" t="s">
        <v>6852</v>
      </c>
    </row>
    <row r="259" s="2" customFormat="1" ht="16.5" customHeight="1">
      <c r="A259" s="40"/>
      <c r="B259" s="41"/>
      <c r="C259" s="215" t="s">
        <v>1270</v>
      </c>
      <c r="D259" s="215" t="s">
        <v>215</v>
      </c>
      <c r="E259" s="216" t="s">
        <v>6853</v>
      </c>
      <c r="F259" s="217" t="s">
        <v>6854</v>
      </c>
      <c r="G259" s="218" t="s">
        <v>4066</v>
      </c>
      <c r="H259" s="219">
        <v>1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45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309</v>
      </c>
      <c r="AT259" s="226" t="s">
        <v>215</v>
      </c>
      <c r="AU259" s="226" t="s">
        <v>81</v>
      </c>
      <c r="AY259" s="19" t="s">
        <v>213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81</v>
      </c>
      <c r="BK259" s="227">
        <f>ROUND(I259*H259,2)</f>
        <v>0</v>
      </c>
      <c r="BL259" s="19" t="s">
        <v>309</v>
      </c>
      <c r="BM259" s="226" t="s">
        <v>6855</v>
      </c>
    </row>
    <row r="260" s="2" customFormat="1" ht="16.5" customHeight="1">
      <c r="A260" s="40"/>
      <c r="B260" s="41"/>
      <c r="C260" s="215" t="s">
        <v>1274</v>
      </c>
      <c r="D260" s="215" t="s">
        <v>215</v>
      </c>
      <c r="E260" s="216" t="s">
        <v>6856</v>
      </c>
      <c r="F260" s="217" t="s">
        <v>6857</v>
      </c>
      <c r="G260" s="218" t="s">
        <v>4066</v>
      </c>
      <c r="H260" s="219">
        <v>1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45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309</v>
      </c>
      <c r="AT260" s="226" t="s">
        <v>215</v>
      </c>
      <c r="AU260" s="226" t="s">
        <v>81</v>
      </c>
      <c r="AY260" s="19" t="s">
        <v>213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81</v>
      </c>
      <c r="BK260" s="227">
        <f>ROUND(I260*H260,2)</f>
        <v>0</v>
      </c>
      <c r="BL260" s="19" t="s">
        <v>309</v>
      </c>
      <c r="BM260" s="226" t="s">
        <v>6858</v>
      </c>
    </row>
    <row r="261" s="2" customFormat="1" ht="16.5" customHeight="1">
      <c r="A261" s="40"/>
      <c r="B261" s="41"/>
      <c r="C261" s="215" t="s">
        <v>1278</v>
      </c>
      <c r="D261" s="215" t="s">
        <v>215</v>
      </c>
      <c r="E261" s="216" t="s">
        <v>6859</v>
      </c>
      <c r="F261" s="217" t="s">
        <v>6860</v>
      </c>
      <c r="G261" s="218" t="s">
        <v>4066</v>
      </c>
      <c r="H261" s="219">
        <v>1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45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309</v>
      </c>
      <c r="AT261" s="226" t="s">
        <v>215</v>
      </c>
      <c r="AU261" s="226" t="s">
        <v>81</v>
      </c>
      <c r="AY261" s="19" t="s">
        <v>213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81</v>
      </c>
      <c r="BK261" s="227">
        <f>ROUND(I261*H261,2)</f>
        <v>0</v>
      </c>
      <c r="BL261" s="19" t="s">
        <v>309</v>
      </c>
      <c r="BM261" s="226" t="s">
        <v>6861</v>
      </c>
    </row>
    <row r="262" s="2" customFormat="1" ht="16.5" customHeight="1">
      <c r="A262" s="40"/>
      <c r="B262" s="41"/>
      <c r="C262" s="215" t="s">
        <v>1282</v>
      </c>
      <c r="D262" s="215" t="s">
        <v>215</v>
      </c>
      <c r="E262" s="216" t="s">
        <v>6862</v>
      </c>
      <c r="F262" s="217" t="s">
        <v>6863</v>
      </c>
      <c r="G262" s="218" t="s">
        <v>4066</v>
      </c>
      <c r="H262" s="219">
        <v>1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45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309</v>
      </c>
      <c r="AT262" s="226" t="s">
        <v>215</v>
      </c>
      <c r="AU262" s="226" t="s">
        <v>81</v>
      </c>
      <c r="AY262" s="19" t="s">
        <v>213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81</v>
      </c>
      <c r="BK262" s="227">
        <f>ROUND(I262*H262,2)</f>
        <v>0</v>
      </c>
      <c r="BL262" s="19" t="s">
        <v>309</v>
      </c>
      <c r="BM262" s="226" t="s">
        <v>6864</v>
      </c>
    </row>
    <row r="263" s="2" customFormat="1" ht="21.75" customHeight="1">
      <c r="A263" s="40"/>
      <c r="B263" s="41"/>
      <c r="C263" s="215" t="s">
        <v>1286</v>
      </c>
      <c r="D263" s="215" t="s">
        <v>215</v>
      </c>
      <c r="E263" s="216" t="s">
        <v>6865</v>
      </c>
      <c r="F263" s="217" t="s">
        <v>6866</v>
      </c>
      <c r="G263" s="218" t="s">
        <v>4066</v>
      </c>
      <c r="H263" s="219">
        <v>1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45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309</v>
      </c>
      <c r="AT263" s="226" t="s">
        <v>215</v>
      </c>
      <c r="AU263" s="226" t="s">
        <v>81</v>
      </c>
      <c r="AY263" s="19" t="s">
        <v>213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81</v>
      </c>
      <c r="BK263" s="227">
        <f>ROUND(I263*H263,2)</f>
        <v>0</v>
      </c>
      <c r="BL263" s="19" t="s">
        <v>309</v>
      </c>
      <c r="BM263" s="226" t="s">
        <v>6867</v>
      </c>
    </row>
    <row r="264" s="2" customFormat="1" ht="16.5" customHeight="1">
      <c r="A264" s="40"/>
      <c r="B264" s="41"/>
      <c r="C264" s="215" t="s">
        <v>1291</v>
      </c>
      <c r="D264" s="215" t="s">
        <v>215</v>
      </c>
      <c r="E264" s="216" t="s">
        <v>6868</v>
      </c>
      <c r="F264" s="217" t="s">
        <v>6869</v>
      </c>
      <c r="G264" s="218" t="s">
        <v>4066</v>
      </c>
      <c r="H264" s="219">
        <v>1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45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309</v>
      </c>
      <c r="AT264" s="226" t="s">
        <v>215</v>
      </c>
      <c r="AU264" s="226" t="s">
        <v>81</v>
      </c>
      <c r="AY264" s="19" t="s">
        <v>213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81</v>
      </c>
      <c r="BK264" s="227">
        <f>ROUND(I264*H264,2)</f>
        <v>0</v>
      </c>
      <c r="BL264" s="19" t="s">
        <v>309</v>
      </c>
      <c r="BM264" s="226" t="s">
        <v>6870</v>
      </c>
    </row>
    <row r="265" s="12" customFormat="1" ht="25.92" customHeight="1">
      <c r="A265" s="12"/>
      <c r="B265" s="199"/>
      <c r="C265" s="200"/>
      <c r="D265" s="201" t="s">
        <v>73</v>
      </c>
      <c r="E265" s="202" t="s">
        <v>4444</v>
      </c>
      <c r="F265" s="202" t="s">
        <v>4445</v>
      </c>
      <c r="G265" s="200"/>
      <c r="H265" s="200"/>
      <c r="I265" s="203"/>
      <c r="J265" s="204">
        <f>BK265</f>
        <v>0</v>
      </c>
      <c r="K265" s="200"/>
      <c r="L265" s="205"/>
      <c r="M265" s="206"/>
      <c r="N265" s="207"/>
      <c r="O265" s="207"/>
      <c r="P265" s="208">
        <f>SUM(P266:P281)</f>
        <v>0</v>
      </c>
      <c r="Q265" s="207"/>
      <c r="R265" s="208">
        <f>SUM(R266:R281)</f>
        <v>0</v>
      </c>
      <c r="S265" s="207"/>
      <c r="T265" s="209">
        <f>SUM(T266:T281)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0" t="s">
        <v>220</v>
      </c>
      <c r="AT265" s="211" t="s">
        <v>73</v>
      </c>
      <c r="AU265" s="211" t="s">
        <v>74</v>
      </c>
      <c r="AY265" s="210" t="s">
        <v>213</v>
      </c>
      <c r="BK265" s="212">
        <f>SUM(BK266:BK281)</f>
        <v>0</v>
      </c>
    </row>
    <row r="266" s="2" customFormat="1" ht="16.5" customHeight="1">
      <c r="A266" s="40"/>
      <c r="B266" s="41"/>
      <c r="C266" s="215" t="s">
        <v>1295</v>
      </c>
      <c r="D266" s="215" t="s">
        <v>215</v>
      </c>
      <c r="E266" s="216" t="s">
        <v>6871</v>
      </c>
      <c r="F266" s="217" t="s">
        <v>6872</v>
      </c>
      <c r="G266" s="218" t="s">
        <v>6873</v>
      </c>
      <c r="H266" s="219">
        <v>480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45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309</v>
      </c>
      <c r="AT266" s="226" t="s">
        <v>215</v>
      </c>
      <c r="AU266" s="226" t="s">
        <v>81</v>
      </c>
      <c r="AY266" s="19" t="s">
        <v>213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81</v>
      </c>
      <c r="BK266" s="227">
        <f>ROUND(I266*H266,2)</f>
        <v>0</v>
      </c>
      <c r="BL266" s="19" t="s">
        <v>309</v>
      </c>
      <c r="BM266" s="226" t="s">
        <v>6874</v>
      </c>
    </row>
    <row r="267" s="2" customFormat="1" ht="16.5" customHeight="1">
      <c r="A267" s="40"/>
      <c r="B267" s="41"/>
      <c r="C267" s="215" t="s">
        <v>1299</v>
      </c>
      <c r="D267" s="215" t="s">
        <v>215</v>
      </c>
      <c r="E267" s="216" t="s">
        <v>6875</v>
      </c>
      <c r="F267" s="217" t="s">
        <v>6876</v>
      </c>
      <c r="G267" s="218" t="s">
        <v>6873</v>
      </c>
      <c r="H267" s="219">
        <v>60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45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309</v>
      </c>
      <c r="AT267" s="226" t="s">
        <v>215</v>
      </c>
      <c r="AU267" s="226" t="s">
        <v>81</v>
      </c>
      <c r="AY267" s="19" t="s">
        <v>213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81</v>
      </c>
      <c r="BK267" s="227">
        <f>ROUND(I267*H267,2)</f>
        <v>0</v>
      </c>
      <c r="BL267" s="19" t="s">
        <v>309</v>
      </c>
      <c r="BM267" s="226" t="s">
        <v>6877</v>
      </c>
    </row>
    <row r="268" s="2" customFormat="1" ht="16.5" customHeight="1">
      <c r="A268" s="40"/>
      <c r="B268" s="41"/>
      <c r="C268" s="215" t="s">
        <v>1305</v>
      </c>
      <c r="D268" s="215" t="s">
        <v>215</v>
      </c>
      <c r="E268" s="216" t="s">
        <v>6878</v>
      </c>
      <c r="F268" s="217" t="s">
        <v>6879</v>
      </c>
      <c r="G268" s="218" t="s">
        <v>6873</v>
      </c>
      <c r="H268" s="219">
        <v>60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45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309</v>
      </c>
      <c r="AT268" s="226" t="s">
        <v>215</v>
      </c>
      <c r="AU268" s="226" t="s">
        <v>81</v>
      </c>
      <c r="AY268" s="19" t="s">
        <v>213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81</v>
      </c>
      <c r="BK268" s="227">
        <f>ROUND(I268*H268,2)</f>
        <v>0</v>
      </c>
      <c r="BL268" s="19" t="s">
        <v>309</v>
      </c>
      <c r="BM268" s="226" t="s">
        <v>6880</v>
      </c>
    </row>
    <row r="269" s="2" customFormat="1" ht="16.5" customHeight="1">
      <c r="A269" s="40"/>
      <c r="B269" s="41"/>
      <c r="C269" s="215" t="s">
        <v>1310</v>
      </c>
      <c r="D269" s="215" t="s">
        <v>215</v>
      </c>
      <c r="E269" s="216" t="s">
        <v>6881</v>
      </c>
      <c r="F269" s="217" t="s">
        <v>4281</v>
      </c>
      <c r="G269" s="218" t="s">
        <v>6873</v>
      </c>
      <c r="H269" s="219">
        <v>60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45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309</v>
      </c>
      <c r="AT269" s="226" t="s">
        <v>215</v>
      </c>
      <c r="AU269" s="226" t="s">
        <v>81</v>
      </c>
      <c r="AY269" s="19" t="s">
        <v>213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81</v>
      </c>
      <c r="BK269" s="227">
        <f>ROUND(I269*H269,2)</f>
        <v>0</v>
      </c>
      <c r="BL269" s="19" t="s">
        <v>309</v>
      </c>
      <c r="BM269" s="226" t="s">
        <v>6882</v>
      </c>
    </row>
    <row r="270" s="2" customFormat="1" ht="16.5" customHeight="1">
      <c r="A270" s="40"/>
      <c r="B270" s="41"/>
      <c r="C270" s="215" t="s">
        <v>1315</v>
      </c>
      <c r="D270" s="215" t="s">
        <v>215</v>
      </c>
      <c r="E270" s="216" t="s">
        <v>6883</v>
      </c>
      <c r="F270" s="217" t="s">
        <v>4457</v>
      </c>
      <c r="G270" s="218" t="s">
        <v>6873</v>
      </c>
      <c r="H270" s="219">
        <v>60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45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309</v>
      </c>
      <c r="AT270" s="226" t="s">
        <v>215</v>
      </c>
      <c r="AU270" s="226" t="s">
        <v>81</v>
      </c>
      <c r="AY270" s="19" t="s">
        <v>213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81</v>
      </c>
      <c r="BK270" s="227">
        <f>ROUND(I270*H270,2)</f>
        <v>0</v>
      </c>
      <c r="BL270" s="19" t="s">
        <v>309</v>
      </c>
      <c r="BM270" s="226" t="s">
        <v>6884</v>
      </c>
    </row>
    <row r="271" s="2" customFormat="1" ht="16.5" customHeight="1">
      <c r="A271" s="40"/>
      <c r="B271" s="41"/>
      <c r="C271" s="215" t="s">
        <v>1320</v>
      </c>
      <c r="D271" s="215" t="s">
        <v>215</v>
      </c>
      <c r="E271" s="216" t="s">
        <v>6885</v>
      </c>
      <c r="F271" s="217" t="s">
        <v>6886</v>
      </c>
      <c r="G271" s="218" t="s">
        <v>6873</v>
      </c>
      <c r="H271" s="219">
        <v>360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45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309</v>
      </c>
      <c r="AT271" s="226" t="s">
        <v>215</v>
      </c>
      <c r="AU271" s="226" t="s">
        <v>81</v>
      </c>
      <c r="AY271" s="19" t="s">
        <v>213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81</v>
      </c>
      <c r="BK271" s="227">
        <f>ROUND(I271*H271,2)</f>
        <v>0</v>
      </c>
      <c r="BL271" s="19" t="s">
        <v>309</v>
      </c>
      <c r="BM271" s="226" t="s">
        <v>6887</v>
      </c>
    </row>
    <row r="272" s="2" customFormat="1" ht="16.5" customHeight="1">
      <c r="A272" s="40"/>
      <c r="B272" s="41"/>
      <c r="C272" s="215" t="s">
        <v>1324</v>
      </c>
      <c r="D272" s="215" t="s">
        <v>215</v>
      </c>
      <c r="E272" s="216" t="s">
        <v>6888</v>
      </c>
      <c r="F272" s="217" t="s">
        <v>6889</v>
      </c>
      <c r="G272" s="218" t="s">
        <v>6873</v>
      </c>
      <c r="H272" s="219">
        <v>30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45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309</v>
      </c>
      <c r="AT272" s="226" t="s">
        <v>215</v>
      </c>
      <c r="AU272" s="226" t="s">
        <v>81</v>
      </c>
      <c r="AY272" s="19" t="s">
        <v>213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81</v>
      </c>
      <c r="BK272" s="227">
        <f>ROUND(I272*H272,2)</f>
        <v>0</v>
      </c>
      <c r="BL272" s="19" t="s">
        <v>309</v>
      </c>
      <c r="BM272" s="226" t="s">
        <v>6890</v>
      </c>
    </row>
    <row r="273" s="2" customFormat="1" ht="16.5" customHeight="1">
      <c r="A273" s="40"/>
      <c r="B273" s="41"/>
      <c r="C273" s="215" t="s">
        <v>1328</v>
      </c>
      <c r="D273" s="215" t="s">
        <v>215</v>
      </c>
      <c r="E273" s="216" t="s">
        <v>6891</v>
      </c>
      <c r="F273" s="217" t="s">
        <v>6892</v>
      </c>
      <c r="G273" s="218" t="s">
        <v>6873</v>
      </c>
      <c r="H273" s="219">
        <v>80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45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309</v>
      </c>
      <c r="AT273" s="226" t="s">
        <v>215</v>
      </c>
      <c r="AU273" s="226" t="s">
        <v>81</v>
      </c>
      <c r="AY273" s="19" t="s">
        <v>213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81</v>
      </c>
      <c r="BK273" s="227">
        <f>ROUND(I273*H273,2)</f>
        <v>0</v>
      </c>
      <c r="BL273" s="19" t="s">
        <v>309</v>
      </c>
      <c r="BM273" s="226" t="s">
        <v>6893</v>
      </c>
    </row>
    <row r="274" s="2" customFormat="1" ht="16.5" customHeight="1">
      <c r="A274" s="40"/>
      <c r="B274" s="41"/>
      <c r="C274" s="215" t="s">
        <v>1335</v>
      </c>
      <c r="D274" s="215" t="s">
        <v>215</v>
      </c>
      <c r="E274" s="216" t="s">
        <v>6894</v>
      </c>
      <c r="F274" s="217" t="s">
        <v>6895</v>
      </c>
      <c r="G274" s="218" t="s">
        <v>6873</v>
      </c>
      <c r="H274" s="219">
        <v>48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45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309</v>
      </c>
      <c r="AT274" s="226" t="s">
        <v>215</v>
      </c>
      <c r="AU274" s="226" t="s">
        <v>81</v>
      </c>
      <c r="AY274" s="19" t="s">
        <v>213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81</v>
      </c>
      <c r="BK274" s="227">
        <f>ROUND(I274*H274,2)</f>
        <v>0</v>
      </c>
      <c r="BL274" s="19" t="s">
        <v>309</v>
      </c>
      <c r="BM274" s="226" t="s">
        <v>6896</v>
      </c>
    </row>
    <row r="275" s="2" customFormat="1" ht="16.5" customHeight="1">
      <c r="A275" s="40"/>
      <c r="B275" s="41"/>
      <c r="C275" s="215" t="s">
        <v>1339</v>
      </c>
      <c r="D275" s="215" t="s">
        <v>215</v>
      </c>
      <c r="E275" s="216" t="s">
        <v>6897</v>
      </c>
      <c r="F275" s="217" t="s">
        <v>4457</v>
      </c>
      <c r="G275" s="218" t="s">
        <v>6873</v>
      </c>
      <c r="H275" s="219">
        <v>25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45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309</v>
      </c>
      <c r="AT275" s="226" t="s">
        <v>215</v>
      </c>
      <c r="AU275" s="226" t="s">
        <v>81</v>
      </c>
      <c r="AY275" s="19" t="s">
        <v>213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81</v>
      </c>
      <c r="BK275" s="227">
        <f>ROUND(I275*H275,2)</f>
        <v>0</v>
      </c>
      <c r="BL275" s="19" t="s">
        <v>309</v>
      </c>
      <c r="BM275" s="226" t="s">
        <v>6898</v>
      </c>
    </row>
    <row r="276" s="2" customFormat="1" ht="16.5" customHeight="1">
      <c r="A276" s="40"/>
      <c r="B276" s="41"/>
      <c r="C276" s="215" t="s">
        <v>1345</v>
      </c>
      <c r="D276" s="215" t="s">
        <v>215</v>
      </c>
      <c r="E276" s="216" t="s">
        <v>6899</v>
      </c>
      <c r="F276" s="217" t="s">
        <v>6872</v>
      </c>
      <c r="G276" s="218" t="s">
        <v>6873</v>
      </c>
      <c r="H276" s="219">
        <v>20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45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309</v>
      </c>
      <c r="AT276" s="226" t="s">
        <v>215</v>
      </c>
      <c r="AU276" s="226" t="s">
        <v>81</v>
      </c>
      <c r="AY276" s="19" t="s">
        <v>213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81</v>
      </c>
      <c r="BK276" s="227">
        <f>ROUND(I276*H276,2)</f>
        <v>0</v>
      </c>
      <c r="BL276" s="19" t="s">
        <v>309</v>
      </c>
      <c r="BM276" s="226" t="s">
        <v>6900</v>
      </c>
    </row>
    <row r="277" s="2" customFormat="1" ht="16.5" customHeight="1">
      <c r="A277" s="40"/>
      <c r="B277" s="41"/>
      <c r="C277" s="215" t="s">
        <v>1350</v>
      </c>
      <c r="D277" s="215" t="s">
        <v>215</v>
      </c>
      <c r="E277" s="216" t="s">
        <v>6901</v>
      </c>
      <c r="F277" s="217" t="s">
        <v>6876</v>
      </c>
      <c r="G277" s="218" t="s">
        <v>6873</v>
      </c>
      <c r="H277" s="219">
        <v>12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45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309</v>
      </c>
      <c r="AT277" s="226" t="s">
        <v>215</v>
      </c>
      <c r="AU277" s="226" t="s">
        <v>81</v>
      </c>
      <c r="AY277" s="19" t="s">
        <v>213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81</v>
      </c>
      <c r="BK277" s="227">
        <f>ROUND(I277*H277,2)</f>
        <v>0</v>
      </c>
      <c r="BL277" s="19" t="s">
        <v>309</v>
      </c>
      <c r="BM277" s="226" t="s">
        <v>6902</v>
      </c>
    </row>
    <row r="278" s="2" customFormat="1" ht="16.5" customHeight="1">
      <c r="A278" s="40"/>
      <c r="B278" s="41"/>
      <c r="C278" s="215" t="s">
        <v>1355</v>
      </c>
      <c r="D278" s="215" t="s">
        <v>215</v>
      </c>
      <c r="E278" s="216" t="s">
        <v>6903</v>
      </c>
      <c r="F278" s="217" t="s">
        <v>6879</v>
      </c>
      <c r="G278" s="218" t="s">
        <v>6873</v>
      </c>
      <c r="H278" s="219">
        <v>8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45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309</v>
      </c>
      <c r="AT278" s="226" t="s">
        <v>215</v>
      </c>
      <c r="AU278" s="226" t="s">
        <v>81</v>
      </c>
      <c r="AY278" s="19" t="s">
        <v>213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81</v>
      </c>
      <c r="BK278" s="227">
        <f>ROUND(I278*H278,2)</f>
        <v>0</v>
      </c>
      <c r="BL278" s="19" t="s">
        <v>309</v>
      </c>
      <c r="BM278" s="226" t="s">
        <v>6904</v>
      </c>
    </row>
    <row r="279" s="2" customFormat="1" ht="16.5" customHeight="1">
      <c r="A279" s="40"/>
      <c r="B279" s="41"/>
      <c r="C279" s="215" t="s">
        <v>1361</v>
      </c>
      <c r="D279" s="215" t="s">
        <v>215</v>
      </c>
      <c r="E279" s="216" t="s">
        <v>6905</v>
      </c>
      <c r="F279" s="217" t="s">
        <v>4281</v>
      </c>
      <c r="G279" s="218" t="s">
        <v>6873</v>
      </c>
      <c r="H279" s="219">
        <v>16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45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309</v>
      </c>
      <c r="AT279" s="226" t="s">
        <v>215</v>
      </c>
      <c r="AU279" s="226" t="s">
        <v>81</v>
      </c>
      <c r="AY279" s="19" t="s">
        <v>213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81</v>
      </c>
      <c r="BK279" s="227">
        <f>ROUND(I279*H279,2)</f>
        <v>0</v>
      </c>
      <c r="BL279" s="19" t="s">
        <v>309</v>
      </c>
      <c r="BM279" s="226" t="s">
        <v>6906</v>
      </c>
    </row>
    <row r="280" s="2" customFormat="1" ht="16.5" customHeight="1">
      <c r="A280" s="40"/>
      <c r="B280" s="41"/>
      <c r="C280" s="215" t="s">
        <v>1367</v>
      </c>
      <c r="D280" s="215" t="s">
        <v>215</v>
      </c>
      <c r="E280" s="216" t="s">
        <v>6907</v>
      </c>
      <c r="F280" s="217" t="s">
        <v>6886</v>
      </c>
      <c r="G280" s="218" t="s">
        <v>6873</v>
      </c>
      <c r="H280" s="219">
        <v>24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45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309</v>
      </c>
      <c r="AT280" s="226" t="s">
        <v>215</v>
      </c>
      <c r="AU280" s="226" t="s">
        <v>81</v>
      </c>
      <c r="AY280" s="19" t="s">
        <v>213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81</v>
      </c>
      <c r="BK280" s="227">
        <f>ROUND(I280*H280,2)</f>
        <v>0</v>
      </c>
      <c r="BL280" s="19" t="s">
        <v>309</v>
      </c>
      <c r="BM280" s="226" t="s">
        <v>6908</v>
      </c>
    </row>
    <row r="281" s="2" customFormat="1" ht="16.5" customHeight="1">
      <c r="A281" s="40"/>
      <c r="B281" s="41"/>
      <c r="C281" s="215" t="s">
        <v>1378</v>
      </c>
      <c r="D281" s="215" t="s">
        <v>215</v>
      </c>
      <c r="E281" s="216" t="s">
        <v>6909</v>
      </c>
      <c r="F281" s="217" t="s">
        <v>6910</v>
      </c>
      <c r="G281" s="218" t="s">
        <v>6873</v>
      </c>
      <c r="H281" s="219">
        <v>16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45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309</v>
      </c>
      <c r="AT281" s="226" t="s">
        <v>215</v>
      </c>
      <c r="AU281" s="226" t="s">
        <v>81</v>
      </c>
      <c r="AY281" s="19" t="s">
        <v>213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81</v>
      </c>
      <c r="BK281" s="227">
        <f>ROUND(I281*H281,2)</f>
        <v>0</v>
      </c>
      <c r="BL281" s="19" t="s">
        <v>309</v>
      </c>
      <c r="BM281" s="226" t="s">
        <v>6911</v>
      </c>
    </row>
    <row r="282" s="12" customFormat="1" ht="25.92" customHeight="1">
      <c r="A282" s="12"/>
      <c r="B282" s="199"/>
      <c r="C282" s="200"/>
      <c r="D282" s="201" t="s">
        <v>73</v>
      </c>
      <c r="E282" s="202" t="s">
        <v>4459</v>
      </c>
      <c r="F282" s="202" t="s">
        <v>4726</v>
      </c>
      <c r="G282" s="200"/>
      <c r="H282" s="200"/>
      <c r="I282" s="203"/>
      <c r="J282" s="204">
        <f>BK282</f>
        <v>0</v>
      </c>
      <c r="K282" s="200"/>
      <c r="L282" s="205"/>
      <c r="M282" s="206"/>
      <c r="N282" s="207"/>
      <c r="O282" s="207"/>
      <c r="P282" s="208">
        <f>SUM(P283:P284)</f>
        <v>0</v>
      </c>
      <c r="Q282" s="207"/>
      <c r="R282" s="208">
        <f>SUM(R283:R284)</f>
        <v>0</v>
      </c>
      <c r="S282" s="207"/>
      <c r="T282" s="209">
        <f>SUM(T283:T284)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0" t="s">
        <v>220</v>
      </c>
      <c r="AT282" s="211" t="s">
        <v>73</v>
      </c>
      <c r="AU282" s="211" t="s">
        <v>74</v>
      </c>
      <c r="AY282" s="210" t="s">
        <v>213</v>
      </c>
      <c r="BK282" s="212">
        <f>SUM(BK283:BK284)</f>
        <v>0</v>
      </c>
    </row>
    <row r="283" s="2" customFormat="1" ht="16.5" customHeight="1">
      <c r="A283" s="40"/>
      <c r="B283" s="41"/>
      <c r="C283" s="215" t="s">
        <v>1390</v>
      </c>
      <c r="D283" s="215" t="s">
        <v>215</v>
      </c>
      <c r="E283" s="216" t="s">
        <v>6912</v>
      </c>
      <c r="F283" s="217" t="s">
        <v>4462</v>
      </c>
      <c r="G283" s="218" t="s">
        <v>2760</v>
      </c>
      <c r="H283" s="219">
        <v>1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45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309</v>
      </c>
      <c r="AT283" s="226" t="s">
        <v>215</v>
      </c>
      <c r="AU283" s="226" t="s">
        <v>81</v>
      </c>
      <c r="AY283" s="19" t="s">
        <v>213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81</v>
      </c>
      <c r="BK283" s="227">
        <f>ROUND(I283*H283,2)</f>
        <v>0</v>
      </c>
      <c r="BL283" s="19" t="s">
        <v>309</v>
      </c>
      <c r="BM283" s="226" t="s">
        <v>6913</v>
      </c>
    </row>
    <row r="284" s="2" customFormat="1" ht="16.5" customHeight="1">
      <c r="A284" s="40"/>
      <c r="B284" s="41"/>
      <c r="C284" s="215" t="s">
        <v>1416</v>
      </c>
      <c r="D284" s="215" t="s">
        <v>215</v>
      </c>
      <c r="E284" s="216" t="s">
        <v>6914</v>
      </c>
      <c r="F284" s="217" t="s">
        <v>6915</v>
      </c>
      <c r="G284" s="218" t="s">
        <v>2760</v>
      </c>
      <c r="H284" s="219">
        <v>1</v>
      </c>
      <c r="I284" s="220"/>
      <c r="J284" s="221">
        <f>ROUND(I284*H284,2)</f>
        <v>0</v>
      </c>
      <c r="K284" s="217" t="s">
        <v>19</v>
      </c>
      <c r="L284" s="46"/>
      <c r="M284" s="283" t="s">
        <v>19</v>
      </c>
      <c r="N284" s="284" t="s">
        <v>45</v>
      </c>
      <c r="O284" s="285"/>
      <c r="P284" s="286">
        <f>O284*H284</f>
        <v>0</v>
      </c>
      <c r="Q284" s="286">
        <v>0</v>
      </c>
      <c r="R284" s="286">
        <f>Q284*H284</f>
        <v>0</v>
      </c>
      <c r="S284" s="286">
        <v>0</v>
      </c>
      <c r="T284" s="287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309</v>
      </c>
      <c r="AT284" s="226" t="s">
        <v>215</v>
      </c>
      <c r="AU284" s="226" t="s">
        <v>81</v>
      </c>
      <c r="AY284" s="19" t="s">
        <v>213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81</v>
      </c>
      <c r="BK284" s="227">
        <f>ROUND(I284*H284,2)</f>
        <v>0</v>
      </c>
      <c r="BL284" s="19" t="s">
        <v>309</v>
      </c>
      <c r="BM284" s="226" t="s">
        <v>6916</v>
      </c>
    </row>
    <row r="285" s="2" customFormat="1" ht="6.96" customHeight="1">
      <c r="A285" s="40"/>
      <c r="B285" s="61"/>
      <c r="C285" s="62"/>
      <c r="D285" s="62"/>
      <c r="E285" s="62"/>
      <c r="F285" s="62"/>
      <c r="G285" s="62"/>
      <c r="H285" s="62"/>
      <c r="I285" s="62"/>
      <c r="J285" s="62"/>
      <c r="K285" s="62"/>
      <c r="L285" s="46"/>
      <c r="M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</row>
  </sheetData>
  <sheetProtection sheet="1" autoFilter="0" formatColumns="0" formatRows="0" objects="1" scenarios="1" spinCount="100000" saltValue="Sdhu1HzBdY0OZXD8sxrwO3fWjGSEItXCMqCT5bNzA6VPQmcaEbgy5Mo6EejZ32Z04YUXtmVBXUljkSKpIlFdCw==" hashValue="4K24VbFtgomSU7Zf2PujOKJeQQ22dBnlnq9jpzJHEUdKlpSyPtSWIuBMMfr6E7azldr3uOoD6M3wQ9IT7gw17g==" algorithmName="SHA-512" password="CC35"/>
  <autoFilter ref="C89:K28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130</v>
      </c>
      <c r="AZ2" s="289" t="s">
        <v>6917</v>
      </c>
      <c r="BA2" s="289" t="s">
        <v>6918</v>
      </c>
      <c r="BB2" s="289" t="s">
        <v>236</v>
      </c>
      <c r="BC2" s="289" t="s">
        <v>6919</v>
      </c>
      <c r="BD2" s="289" t="s">
        <v>83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  <c r="AZ3" s="289" t="s">
        <v>6920</v>
      </c>
      <c r="BA3" s="289" t="s">
        <v>6921</v>
      </c>
      <c r="BB3" s="289" t="s">
        <v>236</v>
      </c>
      <c r="BC3" s="289" t="s">
        <v>6922</v>
      </c>
      <c r="BD3" s="289" t="s">
        <v>83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  <c r="AZ4" s="289" t="s">
        <v>6923</v>
      </c>
      <c r="BA4" s="289" t="s">
        <v>6924</v>
      </c>
      <c r="BB4" s="289" t="s">
        <v>236</v>
      </c>
      <c r="BC4" s="289" t="s">
        <v>6925</v>
      </c>
      <c r="BD4" s="289" t="s">
        <v>83</v>
      </c>
    </row>
    <row r="5" s="1" customFormat="1" ht="6.96" customHeight="1">
      <c r="B5" s="22"/>
      <c r="L5" s="22"/>
      <c r="AZ5" s="289" t="s">
        <v>6926</v>
      </c>
      <c r="BA5" s="289" t="s">
        <v>6927</v>
      </c>
      <c r="BB5" s="289" t="s">
        <v>236</v>
      </c>
      <c r="BC5" s="289" t="s">
        <v>6928</v>
      </c>
      <c r="BD5" s="289" t="s">
        <v>83</v>
      </c>
    </row>
    <row r="6" s="1" customFormat="1" ht="12" customHeight="1">
      <c r="B6" s="22"/>
      <c r="D6" s="145" t="s">
        <v>16</v>
      </c>
      <c r="L6" s="22"/>
      <c r="AZ6" s="289" t="s">
        <v>6929</v>
      </c>
      <c r="BA6" s="289" t="s">
        <v>6930</v>
      </c>
      <c r="BB6" s="289" t="s">
        <v>236</v>
      </c>
      <c r="BC6" s="289" t="s">
        <v>6931</v>
      </c>
      <c r="BD6" s="289" t="s">
        <v>83</v>
      </c>
    </row>
    <row r="7" s="1" customFormat="1" ht="16.5" customHeight="1">
      <c r="B7" s="22"/>
      <c r="E7" s="146" t="str">
        <f>'Rekapitulace stavby'!K6</f>
        <v>Rekonstrukce a přístavba budovy ZUŠ náměstí Míru, Krnov</v>
      </c>
      <c r="F7" s="145"/>
      <c r="G7" s="145"/>
      <c r="H7" s="145"/>
      <c r="L7" s="22"/>
      <c r="AZ7" s="289" t="s">
        <v>6932</v>
      </c>
      <c r="BA7" s="289" t="s">
        <v>6933</v>
      </c>
      <c r="BB7" s="289" t="s">
        <v>236</v>
      </c>
      <c r="BC7" s="289" t="s">
        <v>6934</v>
      </c>
      <c r="BD7" s="289" t="s">
        <v>83</v>
      </c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6935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6936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7. 3. 2021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32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35</v>
      </c>
      <c r="E25" s="40"/>
      <c r="F25" s="40"/>
      <c r="G25" s="40"/>
      <c r="H25" s="40"/>
      <c r="I25" s="145" t="s">
        <v>26</v>
      </c>
      <c r="J25" s="135" t="s">
        <v>36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5" t="s">
        <v>28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50"/>
      <c r="B29" s="151"/>
      <c r="C29" s="150"/>
      <c r="D29" s="150"/>
      <c r="E29" s="152" t="s">
        <v>39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ROUND(J117,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ROUND((SUM(BE117:BE937)),  2)</f>
        <v>0</v>
      </c>
      <c r="G35" s="40"/>
      <c r="H35" s="40"/>
      <c r="I35" s="160">
        <v>0.20999999999999999</v>
      </c>
      <c r="J35" s="159">
        <f>ROUND(((SUM(BE117:BE937))*I35),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ROUND((SUM(BF117:BF937)),  2)</f>
        <v>0</v>
      </c>
      <c r="G36" s="40"/>
      <c r="H36" s="40"/>
      <c r="I36" s="160">
        <v>0.14999999999999999</v>
      </c>
      <c r="J36" s="159">
        <f>ROUND(((SUM(BF117:BF937))*I36),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ROUND((SUM(BG117:BG937)),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ROUND((SUM(BH117:BH937)),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ROUND((SUM(BI117:BI937)),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Rekonstrukce a přístavba budovy ZUŠ náměstí Míru, Krnov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6935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02.1 - Architektonicko stavební řešení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parc.č. 341, 344/1, k.ú.opavské předměstí</v>
      </c>
      <c r="G56" s="42"/>
      <c r="H56" s="42"/>
      <c r="I56" s="34" t="s">
        <v>23</v>
      </c>
      <c r="J56" s="74" t="str">
        <f>IF(J14="","",J14)</f>
        <v>7. 3. 2021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Krnov</v>
      </c>
      <c r="G58" s="42"/>
      <c r="H58" s="42"/>
      <c r="I58" s="34" t="s">
        <v>31</v>
      </c>
      <c r="J58" s="38" t="str">
        <f>E23</f>
        <v>Ing. Karel Grygera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Ing. Alena Chmelová, Opava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159</v>
      </c>
      <c r="D61" s="174"/>
      <c r="E61" s="174"/>
      <c r="F61" s="174"/>
      <c r="G61" s="174"/>
      <c r="H61" s="174"/>
      <c r="I61" s="174"/>
      <c r="J61" s="175" t="s">
        <v>160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J117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161</v>
      </c>
    </row>
    <row r="64" s="9" customFormat="1" ht="24.96" customHeight="1">
      <c r="A64" s="9"/>
      <c r="B64" s="177"/>
      <c r="C64" s="178"/>
      <c r="D64" s="179" t="s">
        <v>162</v>
      </c>
      <c r="E64" s="180"/>
      <c r="F64" s="180"/>
      <c r="G64" s="180"/>
      <c r="H64" s="180"/>
      <c r="I64" s="180"/>
      <c r="J64" s="181">
        <f>J118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163</v>
      </c>
      <c r="E65" s="185"/>
      <c r="F65" s="185"/>
      <c r="G65" s="185"/>
      <c r="H65" s="185"/>
      <c r="I65" s="185"/>
      <c r="J65" s="186">
        <f>J119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164</v>
      </c>
      <c r="E66" s="185"/>
      <c r="F66" s="185"/>
      <c r="G66" s="185"/>
      <c r="H66" s="185"/>
      <c r="I66" s="185"/>
      <c r="J66" s="186">
        <f>J149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165</v>
      </c>
      <c r="E67" s="185"/>
      <c r="F67" s="185"/>
      <c r="G67" s="185"/>
      <c r="H67" s="185"/>
      <c r="I67" s="185"/>
      <c r="J67" s="186">
        <f>J189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166</v>
      </c>
      <c r="E68" s="185"/>
      <c r="F68" s="185"/>
      <c r="G68" s="185"/>
      <c r="H68" s="185"/>
      <c r="I68" s="185"/>
      <c r="J68" s="186">
        <f>J232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167</v>
      </c>
      <c r="E69" s="185"/>
      <c r="F69" s="185"/>
      <c r="G69" s="185"/>
      <c r="H69" s="185"/>
      <c r="I69" s="185"/>
      <c r="J69" s="186">
        <f>J257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169</v>
      </c>
      <c r="E70" s="185"/>
      <c r="F70" s="185"/>
      <c r="G70" s="185"/>
      <c r="H70" s="185"/>
      <c r="I70" s="185"/>
      <c r="J70" s="186">
        <f>J323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170</v>
      </c>
      <c r="E71" s="185"/>
      <c r="F71" s="185"/>
      <c r="G71" s="185"/>
      <c r="H71" s="185"/>
      <c r="I71" s="185"/>
      <c r="J71" s="186">
        <f>J397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171</v>
      </c>
      <c r="E72" s="185"/>
      <c r="F72" s="185"/>
      <c r="G72" s="185"/>
      <c r="H72" s="185"/>
      <c r="I72" s="185"/>
      <c r="J72" s="186">
        <f>J403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7"/>
      <c r="C73" s="178"/>
      <c r="D73" s="179" t="s">
        <v>172</v>
      </c>
      <c r="E73" s="180"/>
      <c r="F73" s="180"/>
      <c r="G73" s="180"/>
      <c r="H73" s="180"/>
      <c r="I73" s="180"/>
      <c r="J73" s="181">
        <f>J405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3"/>
      <c r="C74" s="127"/>
      <c r="D74" s="184" t="s">
        <v>173</v>
      </c>
      <c r="E74" s="185"/>
      <c r="F74" s="185"/>
      <c r="G74" s="185"/>
      <c r="H74" s="185"/>
      <c r="I74" s="185"/>
      <c r="J74" s="186">
        <f>J406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174</v>
      </c>
      <c r="E75" s="185"/>
      <c r="F75" s="185"/>
      <c r="G75" s="185"/>
      <c r="H75" s="185"/>
      <c r="I75" s="185"/>
      <c r="J75" s="186">
        <f>J423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175</v>
      </c>
      <c r="E76" s="185"/>
      <c r="F76" s="185"/>
      <c r="G76" s="185"/>
      <c r="H76" s="185"/>
      <c r="I76" s="185"/>
      <c r="J76" s="186">
        <f>J455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6937</v>
      </c>
      <c r="E77" s="185"/>
      <c r="F77" s="185"/>
      <c r="G77" s="185"/>
      <c r="H77" s="185"/>
      <c r="I77" s="185"/>
      <c r="J77" s="186">
        <f>J497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176</v>
      </c>
      <c r="E78" s="185"/>
      <c r="F78" s="185"/>
      <c r="G78" s="185"/>
      <c r="H78" s="185"/>
      <c r="I78" s="185"/>
      <c r="J78" s="186">
        <f>J504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177</v>
      </c>
      <c r="E79" s="185"/>
      <c r="F79" s="185"/>
      <c r="G79" s="185"/>
      <c r="H79" s="185"/>
      <c r="I79" s="185"/>
      <c r="J79" s="186">
        <f>J507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178</v>
      </c>
      <c r="E80" s="185"/>
      <c r="F80" s="185"/>
      <c r="G80" s="185"/>
      <c r="H80" s="185"/>
      <c r="I80" s="185"/>
      <c r="J80" s="186">
        <f>J546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179</v>
      </c>
      <c r="E81" s="185"/>
      <c r="F81" s="185"/>
      <c r="G81" s="185"/>
      <c r="H81" s="185"/>
      <c r="I81" s="185"/>
      <c r="J81" s="186">
        <f>J570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7"/>
      <c r="D82" s="184" t="s">
        <v>181</v>
      </c>
      <c r="E82" s="185"/>
      <c r="F82" s="185"/>
      <c r="G82" s="185"/>
      <c r="H82" s="185"/>
      <c r="I82" s="185"/>
      <c r="J82" s="186">
        <f>J597</f>
        <v>0</v>
      </c>
      <c r="K82" s="127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7"/>
      <c r="D83" s="184" t="s">
        <v>182</v>
      </c>
      <c r="E83" s="185"/>
      <c r="F83" s="185"/>
      <c r="G83" s="185"/>
      <c r="H83" s="185"/>
      <c r="I83" s="185"/>
      <c r="J83" s="186">
        <f>J642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7"/>
      <c r="D84" s="184" t="s">
        <v>183</v>
      </c>
      <c r="E84" s="185"/>
      <c r="F84" s="185"/>
      <c r="G84" s="185"/>
      <c r="H84" s="185"/>
      <c r="I84" s="185"/>
      <c r="J84" s="186">
        <f>J711</f>
        <v>0</v>
      </c>
      <c r="K84" s="127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7"/>
      <c r="D85" s="184" t="s">
        <v>185</v>
      </c>
      <c r="E85" s="185"/>
      <c r="F85" s="185"/>
      <c r="G85" s="185"/>
      <c r="H85" s="185"/>
      <c r="I85" s="185"/>
      <c r="J85" s="186">
        <f>J756</f>
        <v>0</v>
      </c>
      <c r="K85" s="127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7"/>
      <c r="D86" s="184" t="s">
        <v>187</v>
      </c>
      <c r="E86" s="185"/>
      <c r="F86" s="185"/>
      <c r="G86" s="185"/>
      <c r="H86" s="185"/>
      <c r="I86" s="185"/>
      <c r="J86" s="186">
        <f>J777</f>
        <v>0</v>
      </c>
      <c r="K86" s="127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7"/>
      <c r="D87" s="184" t="s">
        <v>189</v>
      </c>
      <c r="E87" s="185"/>
      <c r="F87" s="185"/>
      <c r="G87" s="185"/>
      <c r="H87" s="185"/>
      <c r="I87" s="185"/>
      <c r="J87" s="186">
        <f>J801</f>
        <v>0</v>
      </c>
      <c r="K87" s="127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7"/>
      <c r="D88" s="184" t="s">
        <v>190</v>
      </c>
      <c r="E88" s="185"/>
      <c r="F88" s="185"/>
      <c r="G88" s="185"/>
      <c r="H88" s="185"/>
      <c r="I88" s="185"/>
      <c r="J88" s="186">
        <f>J827</f>
        <v>0</v>
      </c>
      <c r="K88" s="127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3"/>
      <c r="C89" s="127"/>
      <c r="D89" s="184" t="s">
        <v>192</v>
      </c>
      <c r="E89" s="185"/>
      <c r="F89" s="185"/>
      <c r="G89" s="185"/>
      <c r="H89" s="185"/>
      <c r="I89" s="185"/>
      <c r="J89" s="186">
        <f>J848</f>
        <v>0</v>
      </c>
      <c r="K89" s="127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3"/>
      <c r="C90" s="127"/>
      <c r="D90" s="184" t="s">
        <v>6938</v>
      </c>
      <c r="E90" s="185"/>
      <c r="F90" s="185"/>
      <c r="G90" s="185"/>
      <c r="H90" s="185"/>
      <c r="I90" s="185"/>
      <c r="J90" s="186">
        <f>J853</f>
        <v>0</v>
      </c>
      <c r="K90" s="127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3"/>
      <c r="C91" s="127"/>
      <c r="D91" s="184" t="s">
        <v>6939</v>
      </c>
      <c r="E91" s="185"/>
      <c r="F91" s="185"/>
      <c r="G91" s="185"/>
      <c r="H91" s="185"/>
      <c r="I91" s="185"/>
      <c r="J91" s="186">
        <f>J886</f>
        <v>0</v>
      </c>
      <c r="K91" s="127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4.88" customHeight="1">
      <c r="A92" s="10"/>
      <c r="B92" s="183"/>
      <c r="C92" s="127"/>
      <c r="D92" s="184" t="s">
        <v>6940</v>
      </c>
      <c r="E92" s="185"/>
      <c r="F92" s="185"/>
      <c r="G92" s="185"/>
      <c r="H92" s="185"/>
      <c r="I92" s="185"/>
      <c r="J92" s="186">
        <f>J887</f>
        <v>0</v>
      </c>
      <c r="K92" s="127"/>
      <c r="L92" s="187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4.88" customHeight="1">
      <c r="A93" s="10"/>
      <c r="B93" s="183"/>
      <c r="C93" s="127"/>
      <c r="D93" s="184" t="s">
        <v>6941</v>
      </c>
      <c r="E93" s="185"/>
      <c r="F93" s="185"/>
      <c r="G93" s="185"/>
      <c r="H93" s="185"/>
      <c r="I93" s="185"/>
      <c r="J93" s="186">
        <f>J902</f>
        <v>0</v>
      </c>
      <c r="K93" s="127"/>
      <c r="L93" s="187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4.88" customHeight="1">
      <c r="A94" s="10"/>
      <c r="B94" s="183"/>
      <c r="C94" s="127"/>
      <c r="D94" s="184" t="s">
        <v>6942</v>
      </c>
      <c r="E94" s="185"/>
      <c r="F94" s="185"/>
      <c r="G94" s="185"/>
      <c r="H94" s="185"/>
      <c r="I94" s="185"/>
      <c r="J94" s="186">
        <f>J906</f>
        <v>0</v>
      </c>
      <c r="K94" s="127"/>
      <c r="L94" s="18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4.88" customHeight="1">
      <c r="A95" s="10"/>
      <c r="B95" s="183"/>
      <c r="C95" s="127"/>
      <c r="D95" s="184" t="s">
        <v>6943</v>
      </c>
      <c r="E95" s="185"/>
      <c r="F95" s="185"/>
      <c r="G95" s="185"/>
      <c r="H95" s="185"/>
      <c r="I95" s="185"/>
      <c r="J95" s="186">
        <f>J914</f>
        <v>0</v>
      </c>
      <c r="K95" s="127"/>
      <c r="L95" s="187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2" customFormat="1" ht="21.84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101" s="2" customFormat="1" ht="6.96" customHeight="1">
      <c r="A101" s="40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24.96" customHeight="1">
      <c r="A102" s="40"/>
      <c r="B102" s="41"/>
      <c r="C102" s="25" t="s">
        <v>198</v>
      </c>
      <c r="D102" s="42"/>
      <c r="E102" s="42"/>
      <c r="F102" s="42"/>
      <c r="G102" s="42"/>
      <c r="H102" s="42"/>
      <c r="I102" s="42"/>
      <c r="J102" s="42"/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16</v>
      </c>
      <c r="D104" s="42"/>
      <c r="E104" s="42"/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6.5" customHeight="1">
      <c r="A105" s="40"/>
      <c r="B105" s="41"/>
      <c r="C105" s="42"/>
      <c r="D105" s="42"/>
      <c r="E105" s="172" t="str">
        <f>E7</f>
        <v>Rekonstrukce a přístavba budovy ZUŠ náměstí Míru, Krnov</v>
      </c>
      <c r="F105" s="34"/>
      <c r="G105" s="34"/>
      <c r="H105" s="34"/>
      <c r="I105" s="42"/>
      <c r="J105" s="42"/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" customFormat="1" ht="12" customHeight="1">
      <c r="B106" s="23"/>
      <c r="C106" s="34" t="s">
        <v>154</v>
      </c>
      <c r="D106" s="24"/>
      <c r="E106" s="24"/>
      <c r="F106" s="24"/>
      <c r="G106" s="24"/>
      <c r="H106" s="24"/>
      <c r="I106" s="24"/>
      <c r="J106" s="24"/>
      <c r="K106" s="24"/>
      <c r="L106" s="22"/>
    </row>
    <row r="107" s="2" customFormat="1" ht="16.5" customHeight="1">
      <c r="A107" s="40"/>
      <c r="B107" s="41"/>
      <c r="C107" s="42"/>
      <c r="D107" s="42"/>
      <c r="E107" s="172" t="s">
        <v>6935</v>
      </c>
      <c r="F107" s="42"/>
      <c r="G107" s="42"/>
      <c r="H107" s="42"/>
      <c r="I107" s="42"/>
      <c r="J107" s="42"/>
      <c r="K107" s="42"/>
      <c r="L107" s="147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4" t="s">
        <v>156</v>
      </c>
      <c r="D108" s="42"/>
      <c r="E108" s="42"/>
      <c r="F108" s="42"/>
      <c r="G108" s="42"/>
      <c r="H108" s="42"/>
      <c r="I108" s="42"/>
      <c r="J108" s="42"/>
      <c r="K108" s="42"/>
      <c r="L108" s="147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1" t="str">
        <f>E11</f>
        <v>SO 02.1 - Architektonicko stavební řešení</v>
      </c>
      <c r="F109" s="42"/>
      <c r="G109" s="42"/>
      <c r="H109" s="42"/>
      <c r="I109" s="42"/>
      <c r="J109" s="42"/>
      <c r="K109" s="42"/>
      <c r="L109" s="147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147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4" t="s">
        <v>21</v>
      </c>
      <c r="D111" s="42"/>
      <c r="E111" s="42"/>
      <c r="F111" s="29" t="str">
        <f>F14</f>
        <v>parc.č. 341, 344/1, k.ú.opavské předměstí</v>
      </c>
      <c r="G111" s="42"/>
      <c r="H111" s="42"/>
      <c r="I111" s="34" t="s">
        <v>23</v>
      </c>
      <c r="J111" s="74" t="str">
        <f>IF(J14="","",J14)</f>
        <v>7. 3. 2021</v>
      </c>
      <c r="K111" s="42"/>
      <c r="L111" s="147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147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5.15" customHeight="1">
      <c r="A113" s="40"/>
      <c r="B113" s="41"/>
      <c r="C113" s="34" t="s">
        <v>25</v>
      </c>
      <c r="D113" s="42"/>
      <c r="E113" s="42"/>
      <c r="F113" s="29" t="str">
        <f>E17</f>
        <v>město Krnov</v>
      </c>
      <c r="G113" s="42"/>
      <c r="H113" s="42"/>
      <c r="I113" s="34" t="s">
        <v>31</v>
      </c>
      <c r="J113" s="38" t="str">
        <f>E23</f>
        <v>Ing. Karel Grygera</v>
      </c>
      <c r="K113" s="42"/>
      <c r="L113" s="147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5.65" customHeight="1">
      <c r="A114" s="40"/>
      <c r="B114" s="41"/>
      <c r="C114" s="34" t="s">
        <v>29</v>
      </c>
      <c r="D114" s="42"/>
      <c r="E114" s="42"/>
      <c r="F114" s="29" t="str">
        <f>IF(E20="","",E20)</f>
        <v>Vyplň údaj</v>
      </c>
      <c r="G114" s="42"/>
      <c r="H114" s="42"/>
      <c r="I114" s="34" t="s">
        <v>35</v>
      </c>
      <c r="J114" s="38" t="str">
        <f>E26</f>
        <v>Ing. Alena Chmelová, Opava</v>
      </c>
      <c r="K114" s="42"/>
      <c r="L114" s="147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147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188"/>
      <c r="B116" s="189"/>
      <c r="C116" s="190" t="s">
        <v>199</v>
      </c>
      <c r="D116" s="191" t="s">
        <v>59</v>
      </c>
      <c r="E116" s="191" t="s">
        <v>55</v>
      </c>
      <c r="F116" s="191" t="s">
        <v>56</v>
      </c>
      <c r="G116" s="191" t="s">
        <v>200</v>
      </c>
      <c r="H116" s="191" t="s">
        <v>201</v>
      </c>
      <c r="I116" s="191" t="s">
        <v>202</v>
      </c>
      <c r="J116" s="191" t="s">
        <v>160</v>
      </c>
      <c r="K116" s="192" t="s">
        <v>203</v>
      </c>
      <c r="L116" s="193"/>
      <c r="M116" s="94" t="s">
        <v>19</v>
      </c>
      <c r="N116" s="95" t="s">
        <v>44</v>
      </c>
      <c r="O116" s="95" t="s">
        <v>204</v>
      </c>
      <c r="P116" s="95" t="s">
        <v>205</v>
      </c>
      <c r="Q116" s="95" t="s">
        <v>206</v>
      </c>
      <c r="R116" s="95" t="s">
        <v>207</v>
      </c>
      <c r="S116" s="95" t="s">
        <v>208</v>
      </c>
      <c r="T116" s="96" t="s">
        <v>209</v>
      </c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  <c r="AE116" s="188"/>
    </row>
    <row r="117" s="2" customFormat="1" ht="22.8" customHeight="1">
      <c r="A117" s="40"/>
      <c r="B117" s="41"/>
      <c r="C117" s="101" t="s">
        <v>210</v>
      </c>
      <c r="D117" s="42"/>
      <c r="E117" s="42"/>
      <c r="F117" s="42"/>
      <c r="G117" s="42"/>
      <c r="H117" s="42"/>
      <c r="I117" s="42"/>
      <c r="J117" s="194">
        <f>BK117</f>
        <v>0</v>
      </c>
      <c r="K117" s="42"/>
      <c r="L117" s="46"/>
      <c r="M117" s="97"/>
      <c r="N117" s="195"/>
      <c r="O117" s="98"/>
      <c r="P117" s="196">
        <f>P118+P405</f>
        <v>0</v>
      </c>
      <c r="Q117" s="98"/>
      <c r="R117" s="196">
        <f>R118+R405</f>
        <v>5041.9780474399995</v>
      </c>
      <c r="S117" s="98"/>
      <c r="T117" s="197">
        <f>T118+T405</f>
        <v>7.2620639999999987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73</v>
      </c>
      <c r="AU117" s="19" t="s">
        <v>161</v>
      </c>
      <c r="BK117" s="198">
        <f>BK118+BK405</f>
        <v>0</v>
      </c>
    </row>
    <row r="118" s="12" customFormat="1" ht="25.92" customHeight="1">
      <c r="A118" s="12"/>
      <c r="B118" s="199"/>
      <c r="C118" s="200"/>
      <c r="D118" s="201" t="s">
        <v>73</v>
      </c>
      <c r="E118" s="202" t="s">
        <v>211</v>
      </c>
      <c r="F118" s="202" t="s">
        <v>212</v>
      </c>
      <c r="G118" s="200"/>
      <c r="H118" s="200"/>
      <c r="I118" s="203"/>
      <c r="J118" s="204">
        <f>BK118</f>
        <v>0</v>
      </c>
      <c r="K118" s="200"/>
      <c r="L118" s="205"/>
      <c r="M118" s="206"/>
      <c r="N118" s="207"/>
      <c r="O118" s="207"/>
      <c r="P118" s="208">
        <f>P119+P149+P189+P232+P257+P323+P397+P403</f>
        <v>0</v>
      </c>
      <c r="Q118" s="207"/>
      <c r="R118" s="208">
        <f>R119+R149+R189+R232+R257+R323+R397+R403</f>
        <v>2002.9673299199999</v>
      </c>
      <c r="S118" s="207"/>
      <c r="T118" s="209">
        <f>T119+T149+T189+T232+T257+T323+T397+T403</f>
        <v>7.2620639999999987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81</v>
      </c>
      <c r="AT118" s="211" t="s">
        <v>73</v>
      </c>
      <c r="AU118" s="211" t="s">
        <v>74</v>
      </c>
      <c r="AY118" s="210" t="s">
        <v>213</v>
      </c>
      <c r="BK118" s="212">
        <f>BK119+BK149+BK189+BK232+BK257+BK323+BK397+BK403</f>
        <v>0</v>
      </c>
    </row>
    <row r="119" s="12" customFormat="1" ht="22.8" customHeight="1">
      <c r="A119" s="12"/>
      <c r="B119" s="199"/>
      <c r="C119" s="200"/>
      <c r="D119" s="201" t="s">
        <v>73</v>
      </c>
      <c r="E119" s="213" t="s">
        <v>81</v>
      </c>
      <c r="F119" s="213" t="s">
        <v>214</v>
      </c>
      <c r="G119" s="200"/>
      <c r="H119" s="200"/>
      <c r="I119" s="203"/>
      <c r="J119" s="214">
        <f>BK119</f>
        <v>0</v>
      </c>
      <c r="K119" s="200"/>
      <c r="L119" s="205"/>
      <c r="M119" s="206"/>
      <c r="N119" s="207"/>
      <c r="O119" s="207"/>
      <c r="P119" s="208">
        <f>SUM(P120:P148)</f>
        <v>0</v>
      </c>
      <c r="Q119" s="207"/>
      <c r="R119" s="208">
        <f>SUM(R120:R148)</f>
        <v>1305.858</v>
      </c>
      <c r="S119" s="207"/>
      <c r="T119" s="209">
        <f>SUM(T120:T148)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0" t="s">
        <v>81</v>
      </c>
      <c r="AT119" s="211" t="s">
        <v>73</v>
      </c>
      <c r="AU119" s="211" t="s">
        <v>81</v>
      </c>
      <c r="AY119" s="210" t="s">
        <v>213</v>
      </c>
      <c r="BK119" s="212">
        <f>SUM(BK120:BK148)</f>
        <v>0</v>
      </c>
    </row>
    <row r="120" s="2" customFormat="1">
      <c r="A120" s="40"/>
      <c r="B120" s="41"/>
      <c r="C120" s="215" t="s">
        <v>81</v>
      </c>
      <c r="D120" s="215" t="s">
        <v>215</v>
      </c>
      <c r="E120" s="216" t="s">
        <v>6944</v>
      </c>
      <c r="F120" s="217" t="s">
        <v>6945</v>
      </c>
      <c r="G120" s="218" t="s">
        <v>218</v>
      </c>
      <c r="H120" s="219">
        <v>58.912999999999997</v>
      </c>
      <c r="I120" s="220"/>
      <c r="J120" s="221">
        <f>ROUND(I120*H120,2)</f>
        <v>0</v>
      </c>
      <c r="K120" s="217" t="s">
        <v>219</v>
      </c>
      <c r="L120" s="46"/>
      <c r="M120" s="222" t="s">
        <v>19</v>
      </c>
      <c r="N120" s="223" t="s">
        <v>45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220</v>
      </c>
      <c r="AT120" s="226" t="s">
        <v>215</v>
      </c>
      <c r="AU120" s="226" t="s">
        <v>83</v>
      </c>
      <c r="AY120" s="19" t="s">
        <v>213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81</v>
      </c>
      <c r="BK120" s="227">
        <f>ROUND(I120*H120,2)</f>
        <v>0</v>
      </c>
      <c r="BL120" s="19" t="s">
        <v>220</v>
      </c>
      <c r="BM120" s="226" t="s">
        <v>6946</v>
      </c>
    </row>
    <row r="121" s="13" customFormat="1">
      <c r="A121" s="13"/>
      <c r="B121" s="228"/>
      <c r="C121" s="229"/>
      <c r="D121" s="230" t="s">
        <v>222</v>
      </c>
      <c r="E121" s="231" t="s">
        <v>19</v>
      </c>
      <c r="F121" s="232" t="s">
        <v>6947</v>
      </c>
      <c r="G121" s="229"/>
      <c r="H121" s="231" t="s">
        <v>19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8" t="s">
        <v>222</v>
      </c>
      <c r="AU121" s="238" t="s">
        <v>83</v>
      </c>
      <c r="AV121" s="13" t="s">
        <v>81</v>
      </c>
      <c r="AW121" s="13" t="s">
        <v>34</v>
      </c>
      <c r="AX121" s="13" t="s">
        <v>74</v>
      </c>
      <c r="AY121" s="238" t="s">
        <v>213</v>
      </c>
    </row>
    <row r="122" s="14" customFormat="1">
      <c r="A122" s="14"/>
      <c r="B122" s="239"/>
      <c r="C122" s="240"/>
      <c r="D122" s="230" t="s">
        <v>222</v>
      </c>
      <c r="E122" s="241" t="s">
        <v>19</v>
      </c>
      <c r="F122" s="242" t="s">
        <v>6948</v>
      </c>
      <c r="G122" s="240"/>
      <c r="H122" s="243">
        <v>58.912999999999997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9" t="s">
        <v>222</v>
      </c>
      <c r="AU122" s="249" t="s">
        <v>83</v>
      </c>
      <c r="AV122" s="14" t="s">
        <v>83</v>
      </c>
      <c r="AW122" s="14" t="s">
        <v>34</v>
      </c>
      <c r="AX122" s="14" t="s">
        <v>81</v>
      </c>
      <c r="AY122" s="249" t="s">
        <v>213</v>
      </c>
    </row>
    <row r="123" s="2" customFormat="1">
      <c r="A123" s="40"/>
      <c r="B123" s="41"/>
      <c r="C123" s="215" t="s">
        <v>83</v>
      </c>
      <c r="D123" s="215" t="s">
        <v>215</v>
      </c>
      <c r="E123" s="216" t="s">
        <v>6949</v>
      </c>
      <c r="F123" s="217" t="s">
        <v>6950</v>
      </c>
      <c r="G123" s="218" t="s">
        <v>218</v>
      </c>
      <c r="H123" s="219">
        <v>530.21600000000001</v>
      </c>
      <c r="I123" s="220"/>
      <c r="J123" s="221">
        <f>ROUND(I123*H123,2)</f>
        <v>0</v>
      </c>
      <c r="K123" s="217" t="s">
        <v>219</v>
      </c>
      <c r="L123" s="46"/>
      <c r="M123" s="222" t="s">
        <v>19</v>
      </c>
      <c r="N123" s="223" t="s">
        <v>45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220</v>
      </c>
      <c r="AT123" s="226" t="s">
        <v>215</v>
      </c>
      <c r="AU123" s="226" t="s">
        <v>83</v>
      </c>
      <c r="AY123" s="19" t="s">
        <v>213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81</v>
      </c>
      <c r="BK123" s="227">
        <f>ROUND(I123*H123,2)</f>
        <v>0</v>
      </c>
      <c r="BL123" s="19" t="s">
        <v>220</v>
      </c>
      <c r="BM123" s="226" t="s">
        <v>6951</v>
      </c>
    </row>
    <row r="124" s="13" customFormat="1">
      <c r="A124" s="13"/>
      <c r="B124" s="228"/>
      <c r="C124" s="229"/>
      <c r="D124" s="230" t="s">
        <v>222</v>
      </c>
      <c r="E124" s="231" t="s">
        <v>19</v>
      </c>
      <c r="F124" s="232" t="s">
        <v>6947</v>
      </c>
      <c r="G124" s="229"/>
      <c r="H124" s="231" t="s">
        <v>19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8" t="s">
        <v>222</v>
      </c>
      <c r="AU124" s="238" t="s">
        <v>83</v>
      </c>
      <c r="AV124" s="13" t="s">
        <v>81</v>
      </c>
      <c r="AW124" s="13" t="s">
        <v>34</v>
      </c>
      <c r="AX124" s="13" t="s">
        <v>74</v>
      </c>
      <c r="AY124" s="238" t="s">
        <v>213</v>
      </c>
    </row>
    <row r="125" s="14" customFormat="1">
      <c r="A125" s="14"/>
      <c r="B125" s="239"/>
      <c r="C125" s="240"/>
      <c r="D125" s="230" t="s">
        <v>222</v>
      </c>
      <c r="E125" s="241" t="s">
        <v>19</v>
      </c>
      <c r="F125" s="242" t="s">
        <v>6952</v>
      </c>
      <c r="G125" s="240"/>
      <c r="H125" s="243">
        <v>530.21600000000001</v>
      </c>
      <c r="I125" s="244"/>
      <c r="J125" s="240"/>
      <c r="K125" s="240"/>
      <c r="L125" s="245"/>
      <c r="M125" s="246"/>
      <c r="N125" s="247"/>
      <c r="O125" s="247"/>
      <c r="P125" s="247"/>
      <c r="Q125" s="247"/>
      <c r="R125" s="247"/>
      <c r="S125" s="247"/>
      <c r="T125" s="248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9" t="s">
        <v>222</v>
      </c>
      <c r="AU125" s="249" t="s">
        <v>83</v>
      </c>
      <c r="AV125" s="14" t="s">
        <v>83</v>
      </c>
      <c r="AW125" s="14" t="s">
        <v>34</v>
      </c>
      <c r="AX125" s="14" t="s">
        <v>81</v>
      </c>
      <c r="AY125" s="249" t="s">
        <v>213</v>
      </c>
    </row>
    <row r="126" s="2" customFormat="1">
      <c r="A126" s="40"/>
      <c r="B126" s="41"/>
      <c r="C126" s="215" t="s">
        <v>106</v>
      </c>
      <c r="D126" s="215" t="s">
        <v>215</v>
      </c>
      <c r="E126" s="216" t="s">
        <v>6953</v>
      </c>
      <c r="F126" s="217" t="s">
        <v>6954</v>
      </c>
      <c r="G126" s="218" t="s">
        <v>218</v>
      </c>
      <c r="H126" s="219">
        <v>263.90600000000001</v>
      </c>
      <c r="I126" s="220"/>
      <c r="J126" s="221">
        <f>ROUND(I126*H126,2)</f>
        <v>0</v>
      </c>
      <c r="K126" s="217" t="s">
        <v>219</v>
      </c>
      <c r="L126" s="46"/>
      <c r="M126" s="222" t="s">
        <v>19</v>
      </c>
      <c r="N126" s="223" t="s">
        <v>45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220</v>
      </c>
      <c r="AT126" s="226" t="s">
        <v>215</v>
      </c>
      <c r="AU126" s="226" t="s">
        <v>83</v>
      </c>
      <c r="AY126" s="19" t="s">
        <v>213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81</v>
      </c>
      <c r="BK126" s="227">
        <f>ROUND(I126*H126,2)</f>
        <v>0</v>
      </c>
      <c r="BL126" s="19" t="s">
        <v>220</v>
      </c>
      <c r="BM126" s="226" t="s">
        <v>6955</v>
      </c>
    </row>
    <row r="127" s="13" customFormat="1">
      <c r="A127" s="13"/>
      <c r="B127" s="228"/>
      <c r="C127" s="229"/>
      <c r="D127" s="230" t="s">
        <v>222</v>
      </c>
      <c r="E127" s="231" t="s">
        <v>19</v>
      </c>
      <c r="F127" s="232" t="s">
        <v>6956</v>
      </c>
      <c r="G127" s="229"/>
      <c r="H127" s="231" t="s">
        <v>19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8" t="s">
        <v>222</v>
      </c>
      <c r="AU127" s="238" t="s">
        <v>83</v>
      </c>
      <c r="AV127" s="13" t="s">
        <v>81</v>
      </c>
      <c r="AW127" s="13" t="s">
        <v>34</v>
      </c>
      <c r="AX127" s="13" t="s">
        <v>74</v>
      </c>
      <c r="AY127" s="238" t="s">
        <v>213</v>
      </c>
    </row>
    <row r="128" s="14" customFormat="1">
      <c r="A128" s="14"/>
      <c r="B128" s="239"/>
      <c r="C128" s="240"/>
      <c r="D128" s="230" t="s">
        <v>222</v>
      </c>
      <c r="E128" s="241" t="s">
        <v>19</v>
      </c>
      <c r="F128" s="242" t="s">
        <v>6957</v>
      </c>
      <c r="G128" s="240"/>
      <c r="H128" s="243">
        <v>263.90600000000001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9" t="s">
        <v>222</v>
      </c>
      <c r="AU128" s="249" t="s">
        <v>83</v>
      </c>
      <c r="AV128" s="14" t="s">
        <v>83</v>
      </c>
      <c r="AW128" s="14" t="s">
        <v>34</v>
      </c>
      <c r="AX128" s="14" t="s">
        <v>81</v>
      </c>
      <c r="AY128" s="249" t="s">
        <v>213</v>
      </c>
    </row>
    <row r="129" s="2" customFormat="1">
      <c r="A129" s="40"/>
      <c r="B129" s="41"/>
      <c r="C129" s="215" t="s">
        <v>220</v>
      </c>
      <c r="D129" s="215" t="s">
        <v>215</v>
      </c>
      <c r="E129" s="216" t="s">
        <v>6958</v>
      </c>
      <c r="F129" s="217" t="s">
        <v>6959</v>
      </c>
      <c r="G129" s="218" t="s">
        <v>218</v>
      </c>
      <c r="H129" s="219">
        <v>497.17599999999999</v>
      </c>
      <c r="I129" s="220"/>
      <c r="J129" s="221">
        <f>ROUND(I129*H129,2)</f>
        <v>0</v>
      </c>
      <c r="K129" s="217" t="s">
        <v>219</v>
      </c>
      <c r="L129" s="46"/>
      <c r="M129" s="222" t="s">
        <v>19</v>
      </c>
      <c r="N129" s="223" t="s">
        <v>45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220</v>
      </c>
      <c r="AT129" s="226" t="s">
        <v>215</v>
      </c>
      <c r="AU129" s="226" t="s">
        <v>83</v>
      </c>
      <c r="AY129" s="19" t="s">
        <v>213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81</v>
      </c>
      <c r="BK129" s="227">
        <f>ROUND(I129*H129,2)</f>
        <v>0</v>
      </c>
      <c r="BL129" s="19" t="s">
        <v>220</v>
      </c>
      <c r="BM129" s="226" t="s">
        <v>6960</v>
      </c>
    </row>
    <row r="130" s="13" customFormat="1">
      <c r="A130" s="13"/>
      <c r="B130" s="228"/>
      <c r="C130" s="229"/>
      <c r="D130" s="230" t="s">
        <v>222</v>
      </c>
      <c r="E130" s="231" t="s">
        <v>19</v>
      </c>
      <c r="F130" s="232" t="s">
        <v>6961</v>
      </c>
      <c r="G130" s="229"/>
      <c r="H130" s="231" t="s">
        <v>19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8" t="s">
        <v>222</v>
      </c>
      <c r="AU130" s="238" t="s">
        <v>83</v>
      </c>
      <c r="AV130" s="13" t="s">
        <v>81</v>
      </c>
      <c r="AW130" s="13" t="s">
        <v>34</v>
      </c>
      <c r="AX130" s="13" t="s">
        <v>74</v>
      </c>
      <c r="AY130" s="238" t="s">
        <v>213</v>
      </c>
    </row>
    <row r="131" s="14" customFormat="1">
      <c r="A131" s="14"/>
      <c r="B131" s="239"/>
      <c r="C131" s="240"/>
      <c r="D131" s="230" t="s">
        <v>222</v>
      </c>
      <c r="E131" s="241" t="s">
        <v>19</v>
      </c>
      <c r="F131" s="242" t="s">
        <v>6962</v>
      </c>
      <c r="G131" s="240"/>
      <c r="H131" s="243">
        <v>497.17599999999999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9" t="s">
        <v>222</v>
      </c>
      <c r="AU131" s="249" t="s">
        <v>83</v>
      </c>
      <c r="AV131" s="14" t="s">
        <v>83</v>
      </c>
      <c r="AW131" s="14" t="s">
        <v>34</v>
      </c>
      <c r="AX131" s="14" t="s">
        <v>81</v>
      </c>
      <c r="AY131" s="249" t="s">
        <v>213</v>
      </c>
    </row>
    <row r="132" s="2" customFormat="1">
      <c r="A132" s="40"/>
      <c r="B132" s="41"/>
      <c r="C132" s="215" t="s">
        <v>243</v>
      </c>
      <c r="D132" s="215" t="s">
        <v>215</v>
      </c>
      <c r="E132" s="216" t="s">
        <v>6963</v>
      </c>
      <c r="F132" s="217" t="s">
        <v>6964</v>
      </c>
      <c r="G132" s="218" t="s">
        <v>218</v>
      </c>
      <c r="H132" s="219">
        <v>9943.5200000000004</v>
      </c>
      <c r="I132" s="220"/>
      <c r="J132" s="221">
        <f>ROUND(I132*H132,2)</f>
        <v>0</v>
      </c>
      <c r="K132" s="217" t="s">
        <v>219</v>
      </c>
      <c r="L132" s="46"/>
      <c r="M132" s="222" t="s">
        <v>19</v>
      </c>
      <c r="N132" s="223" t="s">
        <v>45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220</v>
      </c>
      <c r="AT132" s="226" t="s">
        <v>215</v>
      </c>
      <c r="AU132" s="226" t="s">
        <v>83</v>
      </c>
      <c r="AY132" s="19" t="s">
        <v>213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81</v>
      </c>
      <c r="BK132" s="227">
        <f>ROUND(I132*H132,2)</f>
        <v>0</v>
      </c>
      <c r="BL132" s="19" t="s">
        <v>220</v>
      </c>
      <c r="BM132" s="226" t="s">
        <v>6965</v>
      </c>
    </row>
    <row r="133" s="13" customFormat="1">
      <c r="A133" s="13"/>
      <c r="B133" s="228"/>
      <c r="C133" s="229"/>
      <c r="D133" s="230" t="s">
        <v>222</v>
      </c>
      <c r="E133" s="231" t="s">
        <v>19</v>
      </c>
      <c r="F133" s="232" t="s">
        <v>6966</v>
      </c>
      <c r="G133" s="229"/>
      <c r="H133" s="231" t="s">
        <v>19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8" t="s">
        <v>222</v>
      </c>
      <c r="AU133" s="238" t="s">
        <v>83</v>
      </c>
      <c r="AV133" s="13" t="s">
        <v>81</v>
      </c>
      <c r="AW133" s="13" t="s">
        <v>34</v>
      </c>
      <c r="AX133" s="13" t="s">
        <v>74</v>
      </c>
      <c r="AY133" s="238" t="s">
        <v>213</v>
      </c>
    </row>
    <row r="134" s="14" customFormat="1">
      <c r="A134" s="14"/>
      <c r="B134" s="239"/>
      <c r="C134" s="240"/>
      <c r="D134" s="230" t="s">
        <v>222</v>
      </c>
      <c r="E134" s="241" t="s">
        <v>19</v>
      </c>
      <c r="F134" s="242" t="s">
        <v>6967</v>
      </c>
      <c r="G134" s="240"/>
      <c r="H134" s="243">
        <v>9943.5200000000004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9" t="s">
        <v>222</v>
      </c>
      <c r="AU134" s="249" t="s">
        <v>83</v>
      </c>
      <c r="AV134" s="14" t="s">
        <v>83</v>
      </c>
      <c r="AW134" s="14" t="s">
        <v>34</v>
      </c>
      <c r="AX134" s="14" t="s">
        <v>81</v>
      </c>
      <c r="AY134" s="249" t="s">
        <v>213</v>
      </c>
    </row>
    <row r="135" s="2" customFormat="1">
      <c r="A135" s="40"/>
      <c r="B135" s="41"/>
      <c r="C135" s="215" t="s">
        <v>248</v>
      </c>
      <c r="D135" s="215" t="s">
        <v>215</v>
      </c>
      <c r="E135" s="216" t="s">
        <v>6968</v>
      </c>
      <c r="F135" s="217" t="s">
        <v>6969</v>
      </c>
      <c r="G135" s="218" t="s">
        <v>218</v>
      </c>
      <c r="H135" s="219">
        <v>263.90600000000001</v>
      </c>
      <c r="I135" s="220"/>
      <c r="J135" s="221">
        <f>ROUND(I135*H135,2)</f>
        <v>0</v>
      </c>
      <c r="K135" s="217" t="s">
        <v>219</v>
      </c>
      <c r="L135" s="46"/>
      <c r="M135" s="222" t="s">
        <v>19</v>
      </c>
      <c r="N135" s="223" t="s">
        <v>45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220</v>
      </c>
      <c r="AT135" s="226" t="s">
        <v>215</v>
      </c>
      <c r="AU135" s="226" t="s">
        <v>83</v>
      </c>
      <c r="AY135" s="19" t="s">
        <v>213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81</v>
      </c>
      <c r="BK135" s="227">
        <f>ROUND(I135*H135,2)</f>
        <v>0</v>
      </c>
      <c r="BL135" s="19" t="s">
        <v>220</v>
      </c>
      <c r="BM135" s="226" t="s">
        <v>6970</v>
      </c>
    </row>
    <row r="136" s="13" customFormat="1">
      <c r="A136" s="13"/>
      <c r="B136" s="228"/>
      <c r="C136" s="229"/>
      <c r="D136" s="230" t="s">
        <v>222</v>
      </c>
      <c r="E136" s="231" t="s">
        <v>19</v>
      </c>
      <c r="F136" s="232" t="s">
        <v>6956</v>
      </c>
      <c r="G136" s="229"/>
      <c r="H136" s="231" t="s">
        <v>19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8" t="s">
        <v>222</v>
      </c>
      <c r="AU136" s="238" t="s">
        <v>83</v>
      </c>
      <c r="AV136" s="13" t="s">
        <v>81</v>
      </c>
      <c r="AW136" s="13" t="s">
        <v>34</v>
      </c>
      <c r="AX136" s="13" t="s">
        <v>74</v>
      </c>
      <c r="AY136" s="238" t="s">
        <v>213</v>
      </c>
    </row>
    <row r="137" s="14" customFormat="1">
      <c r="A137" s="14"/>
      <c r="B137" s="239"/>
      <c r="C137" s="240"/>
      <c r="D137" s="230" t="s">
        <v>222</v>
      </c>
      <c r="E137" s="241" t="s">
        <v>19</v>
      </c>
      <c r="F137" s="242" t="s">
        <v>6957</v>
      </c>
      <c r="G137" s="240"/>
      <c r="H137" s="243">
        <v>263.90600000000001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9" t="s">
        <v>222</v>
      </c>
      <c r="AU137" s="249" t="s">
        <v>83</v>
      </c>
      <c r="AV137" s="14" t="s">
        <v>83</v>
      </c>
      <c r="AW137" s="14" t="s">
        <v>34</v>
      </c>
      <c r="AX137" s="14" t="s">
        <v>81</v>
      </c>
      <c r="AY137" s="249" t="s">
        <v>213</v>
      </c>
    </row>
    <row r="138" s="2" customFormat="1">
      <c r="A138" s="40"/>
      <c r="B138" s="41"/>
      <c r="C138" s="215" t="s">
        <v>253</v>
      </c>
      <c r="D138" s="215" t="s">
        <v>215</v>
      </c>
      <c r="E138" s="216" t="s">
        <v>6971</v>
      </c>
      <c r="F138" s="217" t="s">
        <v>6972</v>
      </c>
      <c r="G138" s="218" t="s">
        <v>218</v>
      </c>
      <c r="H138" s="219">
        <v>744.88199999999995</v>
      </c>
      <c r="I138" s="220"/>
      <c r="J138" s="221">
        <f>ROUND(I138*H138,2)</f>
        <v>0</v>
      </c>
      <c r="K138" s="217" t="s">
        <v>219</v>
      </c>
      <c r="L138" s="46"/>
      <c r="M138" s="222" t="s">
        <v>19</v>
      </c>
      <c r="N138" s="223" t="s">
        <v>45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220</v>
      </c>
      <c r="AT138" s="226" t="s">
        <v>215</v>
      </c>
      <c r="AU138" s="226" t="s">
        <v>83</v>
      </c>
      <c r="AY138" s="19" t="s">
        <v>213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81</v>
      </c>
      <c r="BK138" s="227">
        <f>ROUND(I138*H138,2)</f>
        <v>0</v>
      </c>
      <c r="BL138" s="19" t="s">
        <v>220</v>
      </c>
      <c r="BM138" s="226" t="s">
        <v>6973</v>
      </c>
    </row>
    <row r="139" s="13" customFormat="1">
      <c r="A139" s="13"/>
      <c r="B139" s="228"/>
      <c r="C139" s="229"/>
      <c r="D139" s="230" t="s">
        <v>222</v>
      </c>
      <c r="E139" s="231" t="s">
        <v>19</v>
      </c>
      <c r="F139" s="232" t="s">
        <v>6974</v>
      </c>
      <c r="G139" s="229"/>
      <c r="H139" s="231" t="s">
        <v>19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8" t="s">
        <v>222</v>
      </c>
      <c r="AU139" s="238" t="s">
        <v>83</v>
      </c>
      <c r="AV139" s="13" t="s">
        <v>81</v>
      </c>
      <c r="AW139" s="13" t="s">
        <v>34</v>
      </c>
      <c r="AX139" s="13" t="s">
        <v>74</v>
      </c>
      <c r="AY139" s="238" t="s">
        <v>213</v>
      </c>
    </row>
    <row r="140" s="14" customFormat="1">
      <c r="A140" s="14"/>
      <c r="B140" s="239"/>
      <c r="C140" s="240"/>
      <c r="D140" s="230" t="s">
        <v>222</v>
      </c>
      <c r="E140" s="241" t="s">
        <v>19</v>
      </c>
      <c r="F140" s="242" t="s">
        <v>6975</v>
      </c>
      <c r="G140" s="240"/>
      <c r="H140" s="243">
        <v>652.92899999999997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9" t="s">
        <v>222</v>
      </c>
      <c r="AU140" s="249" t="s">
        <v>83</v>
      </c>
      <c r="AV140" s="14" t="s">
        <v>83</v>
      </c>
      <c r="AW140" s="14" t="s">
        <v>34</v>
      </c>
      <c r="AX140" s="14" t="s">
        <v>74</v>
      </c>
      <c r="AY140" s="249" t="s">
        <v>213</v>
      </c>
    </row>
    <row r="141" s="14" customFormat="1">
      <c r="A141" s="14"/>
      <c r="B141" s="239"/>
      <c r="C141" s="240"/>
      <c r="D141" s="230" t="s">
        <v>222</v>
      </c>
      <c r="E141" s="241" t="s">
        <v>19</v>
      </c>
      <c r="F141" s="242" t="s">
        <v>6976</v>
      </c>
      <c r="G141" s="240"/>
      <c r="H141" s="243">
        <v>91.953000000000003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9" t="s">
        <v>222</v>
      </c>
      <c r="AU141" s="249" t="s">
        <v>83</v>
      </c>
      <c r="AV141" s="14" t="s">
        <v>83</v>
      </c>
      <c r="AW141" s="14" t="s">
        <v>34</v>
      </c>
      <c r="AX141" s="14" t="s">
        <v>74</v>
      </c>
      <c r="AY141" s="249" t="s">
        <v>213</v>
      </c>
    </row>
    <row r="142" s="15" customFormat="1">
      <c r="A142" s="15"/>
      <c r="B142" s="250"/>
      <c r="C142" s="251"/>
      <c r="D142" s="230" t="s">
        <v>222</v>
      </c>
      <c r="E142" s="252" t="s">
        <v>19</v>
      </c>
      <c r="F142" s="253" t="s">
        <v>228</v>
      </c>
      <c r="G142" s="251"/>
      <c r="H142" s="254">
        <v>744.88199999999995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0" t="s">
        <v>222</v>
      </c>
      <c r="AU142" s="260" t="s">
        <v>83</v>
      </c>
      <c r="AV142" s="15" t="s">
        <v>220</v>
      </c>
      <c r="AW142" s="15" t="s">
        <v>34</v>
      </c>
      <c r="AX142" s="15" t="s">
        <v>81</v>
      </c>
      <c r="AY142" s="260" t="s">
        <v>213</v>
      </c>
    </row>
    <row r="143" s="2" customFormat="1" ht="16.5" customHeight="1">
      <c r="A143" s="40"/>
      <c r="B143" s="41"/>
      <c r="C143" s="272" t="s">
        <v>257</v>
      </c>
      <c r="D143" s="272" t="s">
        <v>310</v>
      </c>
      <c r="E143" s="273" t="s">
        <v>311</v>
      </c>
      <c r="F143" s="274" t="s">
        <v>312</v>
      </c>
      <c r="G143" s="275" t="s">
        <v>288</v>
      </c>
      <c r="H143" s="276">
        <v>1305.858</v>
      </c>
      <c r="I143" s="277"/>
      <c r="J143" s="278">
        <f>ROUND(I143*H143,2)</f>
        <v>0</v>
      </c>
      <c r="K143" s="274" t="s">
        <v>219</v>
      </c>
      <c r="L143" s="279"/>
      <c r="M143" s="280" t="s">
        <v>19</v>
      </c>
      <c r="N143" s="281" t="s">
        <v>45</v>
      </c>
      <c r="O143" s="86"/>
      <c r="P143" s="224">
        <f>O143*H143</f>
        <v>0</v>
      </c>
      <c r="Q143" s="224">
        <v>1</v>
      </c>
      <c r="R143" s="224">
        <f>Q143*H143</f>
        <v>1305.858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257</v>
      </c>
      <c r="AT143" s="226" t="s">
        <v>310</v>
      </c>
      <c r="AU143" s="226" t="s">
        <v>83</v>
      </c>
      <c r="AY143" s="19" t="s">
        <v>213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81</v>
      </c>
      <c r="BK143" s="227">
        <f>ROUND(I143*H143,2)</f>
        <v>0</v>
      </c>
      <c r="BL143" s="19" t="s">
        <v>220</v>
      </c>
      <c r="BM143" s="226" t="s">
        <v>6977</v>
      </c>
    </row>
    <row r="144" s="13" customFormat="1">
      <c r="A144" s="13"/>
      <c r="B144" s="228"/>
      <c r="C144" s="229"/>
      <c r="D144" s="230" t="s">
        <v>222</v>
      </c>
      <c r="E144" s="231" t="s">
        <v>19</v>
      </c>
      <c r="F144" s="232" t="s">
        <v>6978</v>
      </c>
      <c r="G144" s="229"/>
      <c r="H144" s="231" t="s">
        <v>19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8" t="s">
        <v>222</v>
      </c>
      <c r="AU144" s="238" t="s">
        <v>83</v>
      </c>
      <c r="AV144" s="13" t="s">
        <v>81</v>
      </c>
      <c r="AW144" s="13" t="s">
        <v>34</v>
      </c>
      <c r="AX144" s="13" t="s">
        <v>74</v>
      </c>
      <c r="AY144" s="238" t="s">
        <v>213</v>
      </c>
    </row>
    <row r="145" s="14" customFormat="1">
      <c r="A145" s="14"/>
      <c r="B145" s="239"/>
      <c r="C145" s="240"/>
      <c r="D145" s="230" t="s">
        <v>222</v>
      </c>
      <c r="E145" s="241" t="s">
        <v>19</v>
      </c>
      <c r="F145" s="242" t="s">
        <v>6979</v>
      </c>
      <c r="G145" s="240"/>
      <c r="H145" s="243">
        <v>1305.858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9" t="s">
        <v>222</v>
      </c>
      <c r="AU145" s="249" t="s">
        <v>83</v>
      </c>
      <c r="AV145" s="14" t="s">
        <v>83</v>
      </c>
      <c r="AW145" s="14" t="s">
        <v>34</v>
      </c>
      <c r="AX145" s="14" t="s">
        <v>81</v>
      </c>
      <c r="AY145" s="249" t="s">
        <v>213</v>
      </c>
    </row>
    <row r="146" s="2" customFormat="1" ht="21.75" customHeight="1">
      <c r="A146" s="40"/>
      <c r="B146" s="41"/>
      <c r="C146" s="215" t="s">
        <v>261</v>
      </c>
      <c r="D146" s="215" t="s">
        <v>215</v>
      </c>
      <c r="E146" s="216" t="s">
        <v>6980</v>
      </c>
      <c r="F146" s="217" t="s">
        <v>6981</v>
      </c>
      <c r="G146" s="218" t="s">
        <v>236</v>
      </c>
      <c r="H146" s="219">
        <v>52.218000000000004</v>
      </c>
      <c r="I146" s="220"/>
      <c r="J146" s="221">
        <f>ROUND(I146*H146,2)</f>
        <v>0</v>
      </c>
      <c r="K146" s="217" t="s">
        <v>219</v>
      </c>
      <c r="L146" s="46"/>
      <c r="M146" s="222" t="s">
        <v>19</v>
      </c>
      <c r="N146" s="223" t="s">
        <v>45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220</v>
      </c>
      <c r="AT146" s="226" t="s">
        <v>215</v>
      </c>
      <c r="AU146" s="226" t="s">
        <v>83</v>
      </c>
      <c r="AY146" s="19" t="s">
        <v>213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81</v>
      </c>
      <c r="BK146" s="227">
        <f>ROUND(I146*H146,2)</f>
        <v>0</v>
      </c>
      <c r="BL146" s="19" t="s">
        <v>220</v>
      </c>
      <c r="BM146" s="226" t="s">
        <v>6982</v>
      </c>
    </row>
    <row r="147" s="13" customFormat="1">
      <c r="A147" s="13"/>
      <c r="B147" s="228"/>
      <c r="C147" s="229"/>
      <c r="D147" s="230" t="s">
        <v>222</v>
      </c>
      <c r="E147" s="231" t="s">
        <v>19</v>
      </c>
      <c r="F147" s="232" t="s">
        <v>6947</v>
      </c>
      <c r="G147" s="229"/>
      <c r="H147" s="231" t="s">
        <v>19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8" t="s">
        <v>222</v>
      </c>
      <c r="AU147" s="238" t="s">
        <v>83</v>
      </c>
      <c r="AV147" s="13" t="s">
        <v>81</v>
      </c>
      <c r="AW147" s="13" t="s">
        <v>34</v>
      </c>
      <c r="AX147" s="13" t="s">
        <v>74</v>
      </c>
      <c r="AY147" s="238" t="s">
        <v>213</v>
      </c>
    </row>
    <row r="148" s="14" customFormat="1">
      <c r="A148" s="14"/>
      <c r="B148" s="239"/>
      <c r="C148" s="240"/>
      <c r="D148" s="230" t="s">
        <v>222</v>
      </c>
      <c r="E148" s="241" t="s">
        <v>19</v>
      </c>
      <c r="F148" s="242" t="s">
        <v>6983</v>
      </c>
      <c r="G148" s="240"/>
      <c r="H148" s="243">
        <v>52.218000000000004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9" t="s">
        <v>222</v>
      </c>
      <c r="AU148" s="249" t="s">
        <v>83</v>
      </c>
      <c r="AV148" s="14" t="s">
        <v>83</v>
      </c>
      <c r="AW148" s="14" t="s">
        <v>34</v>
      </c>
      <c r="AX148" s="14" t="s">
        <v>81</v>
      </c>
      <c r="AY148" s="249" t="s">
        <v>213</v>
      </c>
    </row>
    <row r="149" s="12" customFormat="1" ht="22.8" customHeight="1">
      <c r="A149" s="12"/>
      <c r="B149" s="199"/>
      <c r="C149" s="200"/>
      <c r="D149" s="201" t="s">
        <v>73</v>
      </c>
      <c r="E149" s="213" t="s">
        <v>83</v>
      </c>
      <c r="F149" s="213" t="s">
        <v>329</v>
      </c>
      <c r="G149" s="200"/>
      <c r="H149" s="200"/>
      <c r="I149" s="203"/>
      <c r="J149" s="214">
        <f>BK149</f>
        <v>0</v>
      </c>
      <c r="K149" s="200"/>
      <c r="L149" s="205"/>
      <c r="M149" s="206"/>
      <c r="N149" s="207"/>
      <c r="O149" s="207"/>
      <c r="P149" s="208">
        <f>SUM(P150:P188)</f>
        <v>0</v>
      </c>
      <c r="Q149" s="207"/>
      <c r="R149" s="208">
        <f>SUM(R150:R188)</f>
        <v>345.28000105000001</v>
      </c>
      <c r="S149" s="207"/>
      <c r="T149" s="209">
        <f>SUM(T150:T188)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0" t="s">
        <v>81</v>
      </c>
      <c r="AT149" s="211" t="s">
        <v>73</v>
      </c>
      <c r="AU149" s="211" t="s">
        <v>81</v>
      </c>
      <c r="AY149" s="210" t="s">
        <v>213</v>
      </c>
      <c r="BK149" s="212">
        <f>SUM(BK150:BK188)</f>
        <v>0</v>
      </c>
    </row>
    <row r="150" s="2" customFormat="1" ht="16.5" customHeight="1">
      <c r="A150" s="40"/>
      <c r="B150" s="41"/>
      <c r="C150" s="215" t="s">
        <v>267</v>
      </c>
      <c r="D150" s="215" t="s">
        <v>215</v>
      </c>
      <c r="E150" s="216" t="s">
        <v>6984</v>
      </c>
      <c r="F150" s="217" t="s">
        <v>6985</v>
      </c>
      <c r="G150" s="218" t="s">
        <v>218</v>
      </c>
      <c r="H150" s="219">
        <v>6.2850000000000001</v>
      </c>
      <c r="I150" s="220"/>
      <c r="J150" s="221">
        <f>ROUND(I150*H150,2)</f>
        <v>0</v>
      </c>
      <c r="K150" s="217" t="s">
        <v>219</v>
      </c>
      <c r="L150" s="46"/>
      <c r="M150" s="222" t="s">
        <v>19</v>
      </c>
      <c r="N150" s="223" t="s">
        <v>45</v>
      </c>
      <c r="O150" s="86"/>
      <c r="P150" s="224">
        <f>O150*H150</f>
        <v>0</v>
      </c>
      <c r="Q150" s="224">
        <v>2.2563399999999998</v>
      </c>
      <c r="R150" s="224">
        <f>Q150*H150</f>
        <v>14.181096899999998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220</v>
      </c>
      <c r="AT150" s="226" t="s">
        <v>215</v>
      </c>
      <c r="AU150" s="226" t="s">
        <v>83</v>
      </c>
      <c r="AY150" s="19" t="s">
        <v>213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81</v>
      </c>
      <c r="BK150" s="227">
        <f>ROUND(I150*H150,2)</f>
        <v>0</v>
      </c>
      <c r="BL150" s="19" t="s">
        <v>220</v>
      </c>
      <c r="BM150" s="226" t="s">
        <v>6986</v>
      </c>
    </row>
    <row r="151" s="13" customFormat="1">
      <c r="A151" s="13"/>
      <c r="B151" s="228"/>
      <c r="C151" s="229"/>
      <c r="D151" s="230" t="s">
        <v>222</v>
      </c>
      <c r="E151" s="231" t="s">
        <v>19</v>
      </c>
      <c r="F151" s="232" t="s">
        <v>6987</v>
      </c>
      <c r="G151" s="229"/>
      <c r="H151" s="231" t="s">
        <v>19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8" t="s">
        <v>222</v>
      </c>
      <c r="AU151" s="238" t="s">
        <v>83</v>
      </c>
      <c r="AV151" s="13" t="s">
        <v>81</v>
      </c>
      <c r="AW151" s="13" t="s">
        <v>34</v>
      </c>
      <c r="AX151" s="13" t="s">
        <v>74</v>
      </c>
      <c r="AY151" s="238" t="s">
        <v>213</v>
      </c>
    </row>
    <row r="152" s="14" customFormat="1">
      <c r="A152" s="14"/>
      <c r="B152" s="239"/>
      <c r="C152" s="240"/>
      <c r="D152" s="230" t="s">
        <v>222</v>
      </c>
      <c r="E152" s="241" t="s">
        <v>19</v>
      </c>
      <c r="F152" s="242" t="s">
        <v>6988</v>
      </c>
      <c r="G152" s="240"/>
      <c r="H152" s="243">
        <v>6.2850000000000001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9" t="s">
        <v>222</v>
      </c>
      <c r="AU152" s="249" t="s">
        <v>83</v>
      </c>
      <c r="AV152" s="14" t="s">
        <v>83</v>
      </c>
      <c r="AW152" s="14" t="s">
        <v>34</v>
      </c>
      <c r="AX152" s="14" t="s">
        <v>81</v>
      </c>
      <c r="AY152" s="249" t="s">
        <v>213</v>
      </c>
    </row>
    <row r="153" s="2" customFormat="1" ht="21.75" customHeight="1">
      <c r="A153" s="40"/>
      <c r="B153" s="41"/>
      <c r="C153" s="215" t="s">
        <v>274</v>
      </c>
      <c r="D153" s="215" t="s">
        <v>215</v>
      </c>
      <c r="E153" s="216" t="s">
        <v>6989</v>
      </c>
      <c r="F153" s="217" t="s">
        <v>6990</v>
      </c>
      <c r="G153" s="218" t="s">
        <v>218</v>
      </c>
      <c r="H153" s="219">
        <v>4.6139999999999999</v>
      </c>
      <c r="I153" s="220"/>
      <c r="J153" s="221">
        <f>ROUND(I153*H153,2)</f>
        <v>0</v>
      </c>
      <c r="K153" s="217" t="s">
        <v>219</v>
      </c>
      <c r="L153" s="46"/>
      <c r="M153" s="222" t="s">
        <v>19</v>
      </c>
      <c r="N153" s="223" t="s">
        <v>45</v>
      </c>
      <c r="O153" s="86"/>
      <c r="P153" s="224">
        <f>O153*H153</f>
        <v>0</v>
      </c>
      <c r="Q153" s="224">
        <v>2.45329</v>
      </c>
      <c r="R153" s="224">
        <f>Q153*H153</f>
        <v>11.31948006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220</v>
      </c>
      <c r="AT153" s="226" t="s">
        <v>215</v>
      </c>
      <c r="AU153" s="226" t="s">
        <v>83</v>
      </c>
      <c r="AY153" s="19" t="s">
        <v>213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81</v>
      </c>
      <c r="BK153" s="227">
        <f>ROUND(I153*H153,2)</f>
        <v>0</v>
      </c>
      <c r="BL153" s="19" t="s">
        <v>220</v>
      </c>
      <c r="BM153" s="226" t="s">
        <v>6991</v>
      </c>
    </row>
    <row r="154" s="13" customFormat="1">
      <c r="A154" s="13"/>
      <c r="B154" s="228"/>
      <c r="C154" s="229"/>
      <c r="D154" s="230" t="s">
        <v>222</v>
      </c>
      <c r="E154" s="231" t="s">
        <v>19</v>
      </c>
      <c r="F154" s="232" t="s">
        <v>6992</v>
      </c>
      <c r="G154" s="229"/>
      <c r="H154" s="231" t="s">
        <v>19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8" t="s">
        <v>222</v>
      </c>
      <c r="AU154" s="238" t="s">
        <v>83</v>
      </c>
      <c r="AV154" s="13" t="s">
        <v>81</v>
      </c>
      <c r="AW154" s="13" t="s">
        <v>34</v>
      </c>
      <c r="AX154" s="13" t="s">
        <v>74</v>
      </c>
      <c r="AY154" s="238" t="s">
        <v>213</v>
      </c>
    </row>
    <row r="155" s="14" customFormat="1">
      <c r="A155" s="14"/>
      <c r="B155" s="239"/>
      <c r="C155" s="240"/>
      <c r="D155" s="230" t="s">
        <v>222</v>
      </c>
      <c r="E155" s="241" t="s">
        <v>19</v>
      </c>
      <c r="F155" s="242" t="s">
        <v>6993</v>
      </c>
      <c r="G155" s="240"/>
      <c r="H155" s="243">
        <v>4.6139999999999999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9" t="s">
        <v>222</v>
      </c>
      <c r="AU155" s="249" t="s">
        <v>83</v>
      </c>
      <c r="AV155" s="14" t="s">
        <v>83</v>
      </c>
      <c r="AW155" s="14" t="s">
        <v>34</v>
      </c>
      <c r="AX155" s="14" t="s">
        <v>81</v>
      </c>
      <c r="AY155" s="249" t="s">
        <v>213</v>
      </c>
    </row>
    <row r="156" s="2" customFormat="1" ht="21.75" customHeight="1">
      <c r="A156" s="40"/>
      <c r="B156" s="41"/>
      <c r="C156" s="215" t="s">
        <v>2187</v>
      </c>
      <c r="D156" s="215" t="s">
        <v>215</v>
      </c>
      <c r="E156" s="216" t="s">
        <v>6994</v>
      </c>
      <c r="F156" s="217" t="s">
        <v>6995</v>
      </c>
      <c r="G156" s="218" t="s">
        <v>218</v>
      </c>
      <c r="H156" s="219">
        <v>94.704999999999998</v>
      </c>
      <c r="I156" s="220"/>
      <c r="J156" s="221">
        <f>ROUND(I156*H156,2)</f>
        <v>0</v>
      </c>
      <c r="K156" s="217" t="s">
        <v>219</v>
      </c>
      <c r="L156" s="46"/>
      <c r="M156" s="222" t="s">
        <v>19</v>
      </c>
      <c r="N156" s="223" t="s">
        <v>45</v>
      </c>
      <c r="O156" s="86"/>
      <c r="P156" s="224">
        <f>O156*H156</f>
        <v>0</v>
      </c>
      <c r="Q156" s="224">
        <v>2.45329</v>
      </c>
      <c r="R156" s="224">
        <f>Q156*H156</f>
        <v>232.33882944999999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220</v>
      </c>
      <c r="AT156" s="226" t="s">
        <v>215</v>
      </c>
      <c r="AU156" s="226" t="s">
        <v>83</v>
      </c>
      <c r="AY156" s="19" t="s">
        <v>213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81</v>
      </c>
      <c r="BK156" s="227">
        <f>ROUND(I156*H156,2)</f>
        <v>0</v>
      </c>
      <c r="BL156" s="19" t="s">
        <v>220</v>
      </c>
      <c r="BM156" s="226" t="s">
        <v>6996</v>
      </c>
    </row>
    <row r="157" s="13" customFormat="1">
      <c r="A157" s="13"/>
      <c r="B157" s="228"/>
      <c r="C157" s="229"/>
      <c r="D157" s="230" t="s">
        <v>222</v>
      </c>
      <c r="E157" s="231" t="s">
        <v>19</v>
      </c>
      <c r="F157" s="232" t="s">
        <v>6997</v>
      </c>
      <c r="G157" s="229"/>
      <c r="H157" s="231" t="s">
        <v>19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8" t="s">
        <v>222</v>
      </c>
      <c r="AU157" s="238" t="s">
        <v>83</v>
      </c>
      <c r="AV157" s="13" t="s">
        <v>81</v>
      </c>
      <c r="AW157" s="13" t="s">
        <v>34</v>
      </c>
      <c r="AX157" s="13" t="s">
        <v>74</v>
      </c>
      <c r="AY157" s="238" t="s">
        <v>213</v>
      </c>
    </row>
    <row r="158" s="14" customFormat="1">
      <c r="A158" s="14"/>
      <c r="B158" s="239"/>
      <c r="C158" s="240"/>
      <c r="D158" s="230" t="s">
        <v>222</v>
      </c>
      <c r="E158" s="241" t="s">
        <v>19</v>
      </c>
      <c r="F158" s="242" t="s">
        <v>6998</v>
      </c>
      <c r="G158" s="240"/>
      <c r="H158" s="243">
        <v>94.704999999999998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9" t="s">
        <v>222</v>
      </c>
      <c r="AU158" s="249" t="s">
        <v>83</v>
      </c>
      <c r="AV158" s="14" t="s">
        <v>83</v>
      </c>
      <c r="AW158" s="14" t="s">
        <v>34</v>
      </c>
      <c r="AX158" s="14" t="s">
        <v>81</v>
      </c>
      <c r="AY158" s="249" t="s">
        <v>213</v>
      </c>
    </row>
    <row r="159" s="2" customFormat="1">
      <c r="A159" s="40"/>
      <c r="B159" s="41"/>
      <c r="C159" s="215" t="s">
        <v>279</v>
      </c>
      <c r="D159" s="215" t="s">
        <v>215</v>
      </c>
      <c r="E159" s="216" t="s">
        <v>6999</v>
      </c>
      <c r="F159" s="217" t="s">
        <v>7000</v>
      </c>
      <c r="G159" s="218" t="s">
        <v>218</v>
      </c>
      <c r="H159" s="219">
        <v>29.334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45</v>
      </c>
      <c r="O159" s="86"/>
      <c r="P159" s="224">
        <f>O159*H159</f>
        <v>0</v>
      </c>
      <c r="Q159" s="224">
        <v>2.45329</v>
      </c>
      <c r="R159" s="224">
        <f>Q159*H159</f>
        <v>71.964808860000005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220</v>
      </c>
      <c r="AT159" s="226" t="s">
        <v>215</v>
      </c>
      <c r="AU159" s="226" t="s">
        <v>83</v>
      </c>
      <c r="AY159" s="19" t="s">
        <v>213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81</v>
      </c>
      <c r="BK159" s="227">
        <f>ROUND(I159*H159,2)</f>
        <v>0</v>
      </c>
      <c r="BL159" s="19" t="s">
        <v>220</v>
      </c>
      <c r="BM159" s="226" t="s">
        <v>7001</v>
      </c>
    </row>
    <row r="160" s="13" customFormat="1">
      <c r="A160" s="13"/>
      <c r="B160" s="228"/>
      <c r="C160" s="229"/>
      <c r="D160" s="230" t="s">
        <v>222</v>
      </c>
      <c r="E160" s="231" t="s">
        <v>19</v>
      </c>
      <c r="F160" s="232" t="s">
        <v>7002</v>
      </c>
      <c r="G160" s="229"/>
      <c r="H160" s="231" t="s">
        <v>19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8" t="s">
        <v>222</v>
      </c>
      <c r="AU160" s="238" t="s">
        <v>83</v>
      </c>
      <c r="AV160" s="13" t="s">
        <v>81</v>
      </c>
      <c r="AW160" s="13" t="s">
        <v>34</v>
      </c>
      <c r="AX160" s="13" t="s">
        <v>74</v>
      </c>
      <c r="AY160" s="238" t="s">
        <v>213</v>
      </c>
    </row>
    <row r="161" s="14" customFormat="1">
      <c r="A161" s="14"/>
      <c r="B161" s="239"/>
      <c r="C161" s="240"/>
      <c r="D161" s="230" t="s">
        <v>222</v>
      </c>
      <c r="E161" s="241" t="s">
        <v>19</v>
      </c>
      <c r="F161" s="242" t="s">
        <v>7003</v>
      </c>
      <c r="G161" s="240"/>
      <c r="H161" s="243">
        <v>29.334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9" t="s">
        <v>222</v>
      </c>
      <c r="AU161" s="249" t="s">
        <v>83</v>
      </c>
      <c r="AV161" s="14" t="s">
        <v>83</v>
      </c>
      <c r="AW161" s="14" t="s">
        <v>34</v>
      </c>
      <c r="AX161" s="14" t="s">
        <v>81</v>
      </c>
      <c r="AY161" s="249" t="s">
        <v>213</v>
      </c>
    </row>
    <row r="162" s="2" customFormat="1" ht="16.5" customHeight="1">
      <c r="A162" s="40"/>
      <c r="B162" s="41"/>
      <c r="C162" s="215" t="s">
        <v>285</v>
      </c>
      <c r="D162" s="215" t="s">
        <v>215</v>
      </c>
      <c r="E162" s="216" t="s">
        <v>7004</v>
      </c>
      <c r="F162" s="217" t="s">
        <v>7005</v>
      </c>
      <c r="G162" s="218" t="s">
        <v>236</v>
      </c>
      <c r="H162" s="219">
        <v>59.113</v>
      </c>
      <c r="I162" s="220"/>
      <c r="J162" s="221">
        <f>ROUND(I162*H162,2)</f>
        <v>0</v>
      </c>
      <c r="K162" s="217" t="s">
        <v>219</v>
      </c>
      <c r="L162" s="46"/>
      <c r="M162" s="222" t="s">
        <v>19</v>
      </c>
      <c r="N162" s="223" t="s">
        <v>45</v>
      </c>
      <c r="O162" s="86"/>
      <c r="P162" s="224">
        <f>O162*H162</f>
        <v>0</v>
      </c>
      <c r="Q162" s="224">
        <v>0.0025000000000000001</v>
      </c>
      <c r="R162" s="224">
        <f>Q162*H162</f>
        <v>0.14778250000000001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220</v>
      </c>
      <c r="AT162" s="226" t="s">
        <v>215</v>
      </c>
      <c r="AU162" s="226" t="s">
        <v>83</v>
      </c>
      <c r="AY162" s="19" t="s">
        <v>213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81</v>
      </c>
      <c r="BK162" s="227">
        <f>ROUND(I162*H162,2)</f>
        <v>0</v>
      </c>
      <c r="BL162" s="19" t="s">
        <v>220</v>
      </c>
      <c r="BM162" s="226" t="s">
        <v>7006</v>
      </c>
    </row>
    <row r="163" s="13" customFormat="1">
      <c r="A163" s="13"/>
      <c r="B163" s="228"/>
      <c r="C163" s="229"/>
      <c r="D163" s="230" t="s">
        <v>222</v>
      </c>
      <c r="E163" s="231" t="s">
        <v>19</v>
      </c>
      <c r="F163" s="232" t="s">
        <v>7007</v>
      </c>
      <c r="G163" s="229"/>
      <c r="H163" s="231" t="s">
        <v>19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8" t="s">
        <v>222</v>
      </c>
      <c r="AU163" s="238" t="s">
        <v>83</v>
      </c>
      <c r="AV163" s="13" t="s">
        <v>81</v>
      </c>
      <c r="AW163" s="13" t="s">
        <v>34</v>
      </c>
      <c r="AX163" s="13" t="s">
        <v>74</v>
      </c>
      <c r="AY163" s="238" t="s">
        <v>213</v>
      </c>
    </row>
    <row r="164" s="14" customFormat="1">
      <c r="A164" s="14"/>
      <c r="B164" s="239"/>
      <c r="C164" s="240"/>
      <c r="D164" s="230" t="s">
        <v>222</v>
      </c>
      <c r="E164" s="241" t="s">
        <v>19</v>
      </c>
      <c r="F164" s="242" t="s">
        <v>7008</v>
      </c>
      <c r="G164" s="240"/>
      <c r="H164" s="243">
        <v>59.113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9" t="s">
        <v>222</v>
      </c>
      <c r="AU164" s="249" t="s">
        <v>83</v>
      </c>
      <c r="AV164" s="14" t="s">
        <v>83</v>
      </c>
      <c r="AW164" s="14" t="s">
        <v>34</v>
      </c>
      <c r="AX164" s="14" t="s">
        <v>81</v>
      </c>
      <c r="AY164" s="249" t="s">
        <v>213</v>
      </c>
    </row>
    <row r="165" s="2" customFormat="1" ht="16.5" customHeight="1">
      <c r="A165" s="40"/>
      <c r="B165" s="41"/>
      <c r="C165" s="215" t="s">
        <v>291</v>
      </c>
      <c r="D165" s="215" t="s">
        <v>215</v>
      </c>
      <c r="E165" s="216" t="s">
        <v>370</v>
      </c>
      <c r="F165" s="217" t="s">
        <v>371</v>
      </c>
      <c r="G165" s="218" t="s">
        <v>236</v>
      </c>
      <c r="H165" s="219">
        <v>553.178</v>
      </c>
      <c r="I165" s="220"/>
      <c r="J165" s="221">
        <f>ROUND(I165*H165,2)</f>
        <v>0</v>
      </c>
      <c r="K165" s="217" t="s">
        <v>219</v>
      </c>
      <c r="L165" s="46"/>
      <c r="M165" s="222" t="s">
        <v>19</v>
      </c>
      <c r="N165" s="223" t="s">
        <v>45</v>
      </c>
      <c r="O165" s="86"/>
      <c r="P165" s="224">
        <f>O165*H165</f>
        <v>0</v>
      </c>
      <c r="Q165" s="224">
        <v>0.0026900000000000001</v>
      </c>
      <c r="R165" s="224">
        <f>Q165*H165</f>
        <v>1.4880488200000002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220</v>
      </c>
      <c r="AT165" s="226" t="s">
        <v>215</v>
      </c>
      <c r="AU165" s="226" t="s">
        <v>83</v>
      </c>
      <c r="AY165" s="19" t="s">
        <v>213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81</v>
      </c>
      <c r="BK165" s="227">
        <f>ROUND(I165*H165,2)</f>
        <v>0</v>
      </c>
      <c r="BL165" s="19" t="s">
        <v>220</v>
      </c>
      <c r="BM165" s="226" t="s">
        <v>7009</v>
      </c>
    </row>
    <row r="166" s="13" customFormat="1">
      <c r="A166" s="13"/>
      <c r="B166" s="228"/>
      <c r="C166" s="229"/>
      <c r="D166" s="230" t="s">
        <v>222</v>
      </c>
      <c r="E166" s="231" t="s">
        <v>19</v>
      </c>
      <c r="F166" s="232" t="s">
        <v>7010</v>
      </c>
      <c r="G166" s="229"/>
      <c r="H166" s="231" t="s">
        <v>19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8" t="s">
        <v>222</v>
      </c>
      <c r="AU166" s="238" t="s">
        <v>83</v>
      </c>
      <c r="AV166" s="13" t="s">
        <v>81</v>
      </c>
      <c r="AW166" s="13" t="s">
        <v>34</v>
      </c>
      <c r="AX166" s="13" t="s">
        <v>74</v>
      </c>
      <c r="AY166" s="238" t="s">
        <v>213</v>
      </c>
    </row>
    <row r="167" s="14" customFormat="1">
      <c r="A167" s="14"/>
      <c r="B167" s="239"/>
      <c r="C167" s="240"/>
      <c r="D167" s="230" t="s">
        <v>222</v>
      </c>
      <c r="E167" s="241" t="s">
        <v>19</v>
      </c>
      <c r="F167" s="242" t="s">
        <v>7011</v>
      </c>
      <c r="G167" s="240"/>
      <c r="H167" s="243">
        <v>59.113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9" t="s">
        <v>222</v>
      </c>
      <c r="AU167" s="249" t="s">
        <v>83</v>
      </c>
      <c r="AV167" s="14" t="s">
        <v>83</v>
      </c>
      <c r="AW167" s="14" t="s">
        <v>34</v>
      </c>
      <c r="AX167" s="14" t="s">
        <v>74</v>
      </c>
      <c r="AY167" s="249" t="s">
        <v>213</v>
      </c>
    </row>
    <row r="168" s="14" customFormat="1">
      <c r="A168" s="14"/>
      <c r="B168" s="239"/>
      <c r="C168" s="240"/>
      <c r="D168" s="230" t="s">
        <v>222</v>
      </c>
      <c r="E168" s="241" t="s">
        <v>19</v>
      </c>
      <c r="F168" s="242" t="s">
        <v>7012</v>
      </c>
      <c r="G168" s="240"/>
      <c r="H168" s="243">
        <v>156.61000000000001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9" t="s">
        <v>222</v>
      </c>
      <c r="AU168" s="249" t="s">
        <v>83</v>
      </c>
      <c r="AV168" s="14" t="s">
        <v>83</v>
      </c>
      <c r="AW168" s="14" t="s">
        <v>34</v>
      </c>
      <c r="AX168" s="14" t="s">
        <v>74</v>
      </c>
      <c r="AY168" s="249" t="s">
        <v>213</v>
      </c>
    </row>
    <row r="169" s="14" customFormat="1">
      <c r="A169" s="14"/>
      <c r="B169" s="239"/>
      <c r="C169" s="240"/>
      <c r="D169" s="230" t="s">
        <v>222</v>
      </c>
      <c r="E169" s="241" t="s">
        <v>19</v>
      </c>
      <c r="F169" s="242" t="s">
        <v>7013</v>
      </c>
      <c r="G169" s="240"/>
      <c r="H169" s="243">
        <v>214.34700000000001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9" t="s">
        <v>222</v>
      </c>
      <c r="AU169" s="249" t="s">
        <v>83</v>
      </c>
      <c r="AV169" s="14" t="s">
        <v>83</v>
      </c>
      <c r="AW169" s="14" t="s">
        <v>34</v>
      </c>
      <c r="AX169" s="14" t="s">
        <v>74</v>
      </c>
      <c r="AY169" s="249" t="s">
        <v>213</v>
      </c>
    </row>
    <row r="170" s="14" customFormat="1">
      <c r="A170" s="14"/>
      <c r="B170" s="239"/>
      <c r="C170" s="240"/>
      <c r="D170" s="230" t="s">
        <v>222</v>
      </c>
      <c r="E170" s="241" t="s">
        <v>19</v>
      </c>
      <c r="F170" s="242" t="s">
        <v>7014</v>
      </c>
      <c r="G170" s="240"/>
      <c r="H170" s="243">
        <v>7.4480000000000004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9" t="s">
        <v>222</v>
      </c>
      <c r="AU170" s="249" t="s">
        <v>83</v>
      </c>
      <c r="AV170" s="14" t="s">
        <v>83</v>
      </c>
      <c r="AW170" s="14" t="s">
        <v>34</v>
      </c>
      <c r="AX170" s="14" t="s">
        <v>74</v>
      </c>
      <c r="AY170" s="249" t="s">
        <v>213</v>
      </c>
    </row>
    <row r="171" s="14" customFormat="1">
      <c r="A171" s="14"/>
      <c r="B171" s="239"/>
      <c r="C171" s="240"/>
      <c r="D171" s="230" t="s">
        <v>222</v>
      </c>
      <c r="E171" s="241" t="s">
        <v>19</v>
      </c>
      <c r="F171" s="242" t="s">
        <v>7015</v>
      </c>
      <c r="G171" s="240"/>
      <c r="H171" s="243">
        <v>11.49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9" t="s">
        <v>222</v>
      </c>
      <c r="AU171" s="249" t="s">
        <v>83</v>
      </c>
      <c r="AV171" s="14" t="s">
        <v>83</v>
      </c>
      <c r="AW171" s="14" t="s">
        <v>34</v>
      </c>
      <c r="AX171" s="14" t="s">
        <v>74</v>
      </c>
      <c r="AY171" s="249" t="s">
        <v>213</v>
      </c>
    </row>
    <row r="172" s="14" customFormat="1">
      <c r="A172" s="14"/>
      <c r="B172" s="239"/>
      <c r="C172" s="240"/>
      <c r="D172" s="230" t="s">
        <v>222</v>
      </c>
      <c r="E172" s="241" t="s">
        <v>19</v>
      </c>
      <c r="F172" s="242" t="s">
        <v>7016</v>
      </c>
      <c r="G172" s="240"/>
      <c r="H172" s="243">
        <v>10.859999999999999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9" t="s">
        <v>222</v>
      </c>
      <c r="AU172" s="249" t="s">
        <v>83</v>
      </c>
      <c r="AV172" s="14" t="s">
        <v>83</v>
      </c>
      <c r="AW172" s="14" t="s">
        <v>34</v>
      </c>
      <c r="AX172" s="14" t="s">
        <v>74</v>
      </c>
      <c r="AY172" s="249" t="s">
        <v>213</v>
      </c>
    </row>
    <row r="173" s="14" customFormat="1">
      <c r="A173" s="14"/>
      <c r="B173" s="239"/>
      <c r="C173" s="240"/>
      <c r="D173" s="230" t="s">
        <v>222</v>
      </c>
      <c r="E173" s="241" t="s">
        <v>19</v>
      </c>
      <c r="F173" s="242" t="s">
        <v>7017</v>
      </c>
      <c r="G173" s="240"/>
      <c r="H173" s="243">
        <v>14.539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9" t="s">
        <v>222</v>
      </c>
      <c r="AU173" s="249" t="s">
        <v>83</v>
      </c>
      <c r="AV173" s="14" t="s">
        <v>83</v>
      </c>
      <c r="AW173" s="14" t="s">
        <v>34</v>
      </c>
      <c r="AX173" s="14" t="s">
        <v>74</v>
      </c>
      <c r="AY173" s="249" t="s">
        <v>213</v>
      </c>
    </row>
    <row r="174" s="14" customFormat="1">
      <c r="A174" s="14"/>
      <c r="B174" s="239"/>
      <c r="C174" s="240"/>
      <c r="D174" s="230" t="s">
        <v>222</v>
      </c>
      <c r="E174" s="241" t="s">
        <v>19</v>
      </c>
      <c r="F174" s="242" t="s">
        <v>7018</v>
      </c>
      <c r="G174" s="240"/>
      <c r="H174" s="243">
        <v>48.825000000000003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9" t="s">
        <v>222</v>
      </c>
      <c r="AU174" s="249" t="s">
        <v>83</v>
      </c>
      <c r="AV174" s="14" t="s">
        <v>83</v>
      </c>
      <c r="AW174" s="14" t="s">
        <v>34</v>
      </c>
      <c r="AX174" s="14" t="s">
        <v>74</v>
      </c>
      <c r="AY174" s="249" t="s">
        <v>213</v>
      </c>
    </row>
    <row r="175" s="14" customFormat="1">
      <c r="A175" s="14"/>
      <c r="B175" s="239"/>
      <c r="C175" s="240"/>
      <c r="D175" s="230" t="s">
        <v>222</v>
      </c>
      <c r="E175" s="241" t="s">
        <v>19</v>
      </c>
      <c r="F175" s="242" t="s">
        <v>7019</v>
      </c>
      <c r="G175" s="240"/>
      <c r="H175" s="243">
        <v>29.946000000000002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9" t="s">
        <v>222</v>
      </c>
      <c r="AU175" s="249" t="s">
        <v>83</v>
      </c>
      <c r="AV175" s="14" t="s">
        <v>83</v>
      </c>
      <c r="AW175" s="14" t="s">
        <v>34</v>
      </c>
      <c r="AX175" s="14" t="s">
        <v>74</v>
      </c>
      <c r="AY175" s="249" t="s">
        <v>213</v>
      </c>
    </row>
    <row r="176" s="15" customFormat="1">
      <c r="A176" s="15"/>
      <c r="B176" s="250"/>
      <c r="C176" s="251"/>
      <c r="D176" s="230" t="s">
        <v>222</v>
      </c>
      <c r="E176" s="252" t="s">
        <v>19</v>
      </c>
      <c r="F176" s="253" t="s">
        <v>228</v>
      </c>
      <c r="G176" s="251"/>
      <c r="H176" s="254">
        <v>553.178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0" t="s">
        <v>222</v>
      </c>
      <c r="AU176" s="260" t="s">
        <v>83</v>
      </c>
      <c r="AV176" s="15" t="s">
        <v>220</v>
      </c>
      <c r="AW176" s="15" t="s">
        <v>34</v>
      </c>
      <c r="AX176" s="15" t="s">
        <v>81</v>
      </c>
      <c r="AY176" s="260" t="s">
        <v>213</v>
      </c>
    </row>
    <row r="177" s="2" customFormat="1" ht="16.5" customHeight="1">
      <c r="A177" s="40"/>
      <c r="B177" s="41"/>
      <c r="C177" s="215" t="s">
        <v>8</v>
      </c>
      <c r="D177" s="215" t="s">
        <v>215</v>
      </c>
      <c r="E177" s="216" t="s">
        <v>378</v>
      </c>
      <c r="F177" s="217" t="s">
        <v>379</v>
      </c>
      <c r="G177" s="218" t="s">
        <v>236</v>
      </c>
      <c r="H177" s="219">
        <v>553.178</v>
      </c>
      <c r="I177" s="220"/>
      <c r="J177" s="221">
        <f>ROUND(I177*H177,2)</f>
        <v>0</v>
      </c>
      <c r="K177" s="217" t="s">
        <v>219</v>
      </c>
      <c r="L177" s="46"/>
      <c r="M177" s="222" t="s">
        <v>19</v>
      </c>
      <c r="N177" s="223" t="s">
        <v>45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220</v>
      </c>
      <c r="AT177" s="226" t="s">
        <v>215</v>
      </c>
      <c r="AU177" s="226" t="s">
        <v>83</v>
      </c>
      <c r="AY177" s="19" t="s">
        <v>213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81</v>
      </c>
      <c r="BK177" s="227">
        <f>ROUND(I177*H177,2)</f>
        <v>0</v>
      </c>
      <c r="BL177" s="19" t="s">
        <v>220</v>
      </c>
      <c r="BM177" s="226" t="s">
        <v>7020</v>
      </c>
    </row>
    <row r="178" s="2" customFormat="1" ht="16.5" customHeight="1">
      <c r="A178" s="40"/>
      <c r="B178" s="41"/>
      <c r="C178" s="215" t="s">
        <v>309</v>
      </c>
      <c r="D178" s="215" t="s">
        <v>215</v>
      </c>
      <c r="E178" s="216" t="s">
        <v>7021</v>
      </c>
      <c r="F178" s="217" t="s">
        <v>7022</v>
      </c>
      <c r="G178" s="218" t="s">
        <v>288</v>
      </c>
      <c r="H178" s="219">
        <v>12.59</v>
      </c>
      <c r="I178" s="220"/>
      <c r="J178" s="221">
        <f>ROUND(I178*H178,2)</f>
        <v>0</v>
      </c>
      <c r="K178" s="217" t="s">
        <v>219</v>
      </c>
      <c r="L178" s="46"/>
      <c r="M178" s="222" t="s">
        <v>19</v>
      </c>
      <c r="N178" s="223" t="s">
        <v>45</v>
      </c>
      <c r="O178" s="86"/>
      <c r="P178" s="224">
        <f>O178*H178</f>
        <v>0</v>
      </c>
      <c r="Q178" s="224">
        <v>1.0606199999999999</v>
      </c>
      <c r="R178" s="224">
        <f>Q178*H178</f>
        <v>13.353205799999998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220</v>
      </c>
      <c r="AT178" s="226" t="s">
        <v>215</v>
      </c>
      <c r="AU178" s="226" t="s">
        <v>83</v>
      </c>
      <c r="AY178" s="19" t="s">
        <v>213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81</v>
      </c>
      <c r="BK178" s="227">
        <f>ROUND(I178*H178,2)</f>
        <v>0</v>
      </c>
      <c r="BL178" s="19" t="s">
        <v>220</v>
      </c>
      <c r="BM178" s="226" t="s">
        <v>7023</v>
      </c>
    </row>
    <row r="179" s="13" customFormat="1">
      <c r="A179" s="13"/>
      <c r="B179" s="228"/>
      <c r="C179" s="229"/>
      <c r="D179" s="230" t="s">
        <v>222</v>
      </c>
      <c r="E179" s="231" t="s">
        <v>19</v>
      </c>
      <c r="F179" s="232" t="s">
        <v>7024</v>
      </c>
      <c r="G179" s="229"/>
      <c r="H179" s="231" t="s">
        <v>19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8" t="s">
        <v>222</v>
      </c>
      <c r="AU179" s="238" t="s">
        <v>83</v>
      </c>
      <c r="AV179" s="13" t="s">
        <v>81</v>
      </c>
      <c r="AW179" s="13" t="s">
        <v>34</v>
      </c>
      <c r="AX179" s="13" t="s">
        <v>74</v>
      </c>
      <c r="AY179" s="238" t="s">
        <v>213</v>
      </c>
    </row>
    <row r="180" s="14" customFormat="1">
      <c r="A180" s="14"/>
      <c r="B180" s="239"/>
      <c r="C180" s="240"/>
      <c r="D180" s="230" t="s">
        <v>222</v>
      </c>
      <c r="E180" s="241" t="s">
        <v>19</v>
      </c>
      <c r="F180" s="242" t="s">
        <v>7025</v>
      </c>
      <c r="G180" s="240"/>
      <c r="H180" s="243">
        <v>0.23400000000000001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9" t="s">
        <v>222</v>
      </c>
      <c r="AU180" s="249" t="s">
        <v>83</v>
      </c>
      <c r="AV180" s="14" t="s">
        <v>83</v>
      </c>
      <c r="AW180" s="14" t="s">
        <v>34</v>
      </c>
      <c r="AX180" s="14" t="s">
        <v>74</v>
      </c>
      <c r="AY180" s="249" t="s">
        <v>213</v>
      </c>
    </row>
    <row r="181" s="14" customFormat="1">
      <c r="A181" s="14"/>
      <c r="B181" s="239"/>
      <c r="C181" s="240"/>
      <c r="D181" s="230" t="s">
        <v>222</v>
      </c>
      <c r="E181" s="241" t="s">
        <v>19</v>
      </c>
      <c r="F181" s="242" t="s">
        <v>7026</v>
      </c>
      <c r="G181" s="240"/>
      <c r="H181" s="243">
        <v>11.756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9" t="s">
        <v>222</v>
      </c>
      <c r="AU181" s="249" t="s">
        <v>83</v>
      </c>
      <c r="AV181" s="14" t="s">
        <v>83</v>
      </c>
      <c r="AW181" s="14" t="s">
        <v>34</v>
      </c>
      <c r="AX181" s="14" t="s">
        <v>74</v>
      </c>
      <c r="AY181" s="249" t="s">
        <v>213</v>
      </c>
    </row>
    <row r="182" s="15" customFormat="1">
      <c r="A182" s="15"/>
      <c r="B182" s="250"/>
      <c r="C182" s="251"/>
      <c r="D182" s="230" t="s">
        <v>222</v>
      </c>
      <c r="E182" s="252" t="s">
        <v>19</v>
      </c>
      <c r="F182" s="253" t="s">
        <v>228</v>
      </c>
      <c r="G182" s="251"/>
      <c r="H182" s="254">
        <v>11.99</v>
      </c>
      <c r="I182" s="255"/>
      <c r="J182" s="251"/>
      <c r="K182" s="251"/>
      <c r="L182" s="256"/>
      <c r="M182" s="257"/>
      <c r="N182" s="258"/>
      <c r="O182" s="258"/>
      <c r="P182" s="258"/>
      <c r="Q182" s="258"/>
      <c r="R182" s="258"/>
      <c r="S182" s="258"/>
      <c r="T182" s="259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0" t="s">
        <v>222</v>
      </c>
      <c r="AU182" s="260" t="s">
        <v>83</v>
      </c>
      <c r="AV182" s="15" t="s">
        <v>220</v>
      </c>
      <c r="AW182" s="15" t="s">
        <v>34</v>
      </c>
      <c r="AX182" s="15" t="s">
        <v>74</v>
      </c>
      <c r="AY182" s="260" t="s">
        <v>213</v>
      </c>
    </row>
    <row r="183" s="14" customFormat="1">
      <c r="A183" s="14"/>
      <c r="B183" s="239"/>
      <c r="C183" s="240"/>
      <c r="D183" s="230" t="s">
        <v>222</v>
      </c>
      <c r="E183" s="241" t="s">
        <v>19</v>
      </c>
      <c r="F183" s="242" t="s">
        <v>7027</v>
      </c>
      <c r="G183" s="240"/>
      <c r="H183" s="243">
        <v>12.59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9" t="s">
        <v>222</v>
      </c>
      <c r="AU183" s="249" t="s">
        <v>83</v>
      </c>
      <c r="AV183" s="14" t="s">
        <v>83</v>
      </c>
      <c r="AW183" s="14" t="s">
        <v>34</v>
      </c>
      <c r="AX183" s="14" t="s">
        <v>81</v>
      </c>
      <c r="AY183" s="249" t="s">
        <v>213</v>
      </c>
    </row>
    <row r="184" s="2" customFormat="1" ht="16.5" customHeight="1">
      <c r="A184" s="40"/>
      <c r="B184" s="41"/>
      <c r="C184" s="215" t="s">
        <v>315</v>
      </c>
      <c r="D184" s="215" t="s">
        <v>215</v>
      </c>
      <c r="E184" s="216" t="s">
        <v>7028</v>
      </c>
      <c r="F184" s="217" t="s">
        <v>7029</v>
      </c>
      <c r="G184" s="218" t="s">
        <v>288</v>
      </c>
      <c r="H184" s="219">
        <v>0.45800000000000002</v>
      </c>
      <c r="I184" s="220"/>
      <c r="J184" s="221">
        <f>ROUND(I184*H184,2)</f>
        <v>0</v>
      </c>
      <c r="K184" s="217" t="s">
        <v>219</v>
      </c>
      <c r="L184" s="46"/>
      <c r="M184" s="222" t="s">
        <v>19</v>
      </c>
      <c r="N184" s="223" t="s">
        <v>45</v>
      </c>
      <c r="O184" s="86"/>
      <c r="P184" s="224">
        <f>O184*H184</f>
        <v>0</v>
      </c>
      <c r="Q184" s="224">
        <v>1.06277</v>
      </c>
      <c r="R184" s="224">
        <f>Q184*H184</f>
        <v>0.48674866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220</v>
      </c>
      <c r="AT184" s="226" t="s">
        <v>215</v>
      </c>
      <c r="AU184" s="226" t="s">
        <v>83</v>
      </c>
      <c r="AY184" s="19" t="s">
        <v>213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81</v>
      </c>
      <c r="BK184" s="227">
        <f>ROUND(I184*H184,2)</f>
        <v>0</v>
      </c>
      <c r="BL184" s="19" t="s">
        <v>220</v>
      </c>
      <c r="BM184" s="226" t="s">
        <v>7030</v>
      </c>
    </row>
    <row r="185" s="13" customFormat="1">
      <c r="A185" s="13"/>
      <c r="B185" s="228"/>
      <c r="C185" s="229"/>
      <c r="D185" s="230" t="s">
        <v>222</v>
      </c>
      <c r="E185" s="231" t="s">
        <v>19</v>
      </c>
      <c r="F185" s="232" t="s">
        <v>7031</v>
      </c>
      <c r="G185" s="229"/>
      <c r="H185" s="231" t="s">
        <v>19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8" t="s">
        <v>222</v>
      </c>
      <c r="AU185" s="238" t="s">
        <v>83</v>
      </c>
      <c r="AV185" s="13" t="s">
        <v>81</v>
      </c>
      <c r="AW185" s="13" t="s">
        <v>34</v>
      </c>
      <c r="AX185" s="13" t="s">
        <v>74</v>
      </c>
      <c r="AY185" s="238" t="s">
        <v>213</v>
      </c>
    </row>
    <row r="186" s="14" customFormat="1">
      <c r="A186" s="14"/>
      <c r="B186" s="239"/>
      <c r="C186" s="240"/>
      <c r="D186" s="230" t="s">
        <v>222</v>
      </c>
      <c r="E186" s="241" t="s">
        <v>19</v>
      </c>
      <c r="F186" s="242" t="s">
        <v>7032</v>
      </c>
      <c r="G186" s="240"/>
      <c r="H186" s="243">
        <v>0.32200000000000001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9" t="s">
        <v>222</v>
      </c>
      <c r="AU186" s="249" t="s">
        <v>83</v>
      </c>
      <c r="AV186" s="14" t="s">
        <v>83</v>
      </c>
      <c r="AW186" s="14" t="s">
        <v>34</v>
      </c>
      <c r="AX186" s="14" t="s">
        <v>74</v>
      </c>
      <c r="AY186" s="249" t="s">
        <v>213</v>
      </c>
    </row>
    <row r="187" s="14" customFormat="1">
      <c r="A187" s="14"/>
      <c r="B187" s="239"/>
      <c r="C187" s="240"/>
      <c r="D187" s="230" t="s">
        <v>222</v>
      </c>
      <c r="E187" s="241" t="s">
        <v>19</v>
      </c>
      <c r="F187" s="242" t="s">
        <v>7033</v>
      </c>
      <c r="G187" s="240"/>
      <c r="H187" s="243">
        <v>0.13600000000000001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9" t="s">
        <v>222</v>
      </c>
      <c r="AU187" s="249" t="s">
        <v>83</v>
      </c>
      <c r="AV187" s="14" t="s">
        <v>83</v>
      </c>
      <c r="AW187" s="14" t="s">
        <v>34</v>
      </c>
      <c r="AX187" s="14" t="s">
        <v>74</v>
      </c>
      <c r="AY187" s="249" t="s">
        <v>213</v>
      </c>
    </row>
    <row r="188" s="15" customFormat="1">
      <c r="A188" s="15"/>
      <c r="B188" s="250"/>
      <c r="C188" s="251"/>
      <c r="D188" s="230" t="s">
        <v>222</v>
      </c>
      <c r="E188" s="252" t="s">
        <v>19</v>
      </c>
      <c r="F188" s="253" t="s">
        <v>228</v>
      </c>
      <c r="G188" s="251"/>
      <c r="H188" s="254">
        <v>0.45800000000000002</v>
      </c>
      <c r="I188" s="255"/>
      <c r="J188" s="251"/>
      <c r="K188" s="251"/>
      <c r="L188" s="256"/>
      <c r="M188" s="257"/>
      <c r="N188" s="258"/>
      <c r="O188" s="258"/>
      <c r="P188" s="258"/>
      <c r="Q188" s="258"/>
      <c r="R188" s="258"/>
      <c r="S188" s="258"/>
      <c r="T188" s="25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0" t="s">
        <v>222</v>
      </c>
      <c r="AU188" s="260" t="s">
        <v>83</v>
      </c>
      <c r="AV188" s="15" t="s">
        <v>220</v>
      </c>
      <c r="AW188" s="15" t="s">
        <v>34</v>
      </c>
      <c r="AX188" s="15" t="s">
        <v>81</v>
      </c>
      <c r="AY188" s="260" t="s">
        <v>213</v>
      </c>
    </row>
    <row r="189" s="12" customFormat="1" ht="22.8" customHeight="1">
      <c r="A189" s="12"/>
      <c r="B189" s="199"/>
      <c r="C189" s="200"/>
      <c r="D189" s="201" t="s">
        <v>73</v>
      </c>
      <c r="E189" s="213" t="s">
        <v>106</v>
      </c>
      <c r="F189" s="213" t="s">
        <v>437</v>
      </c>
      <c r="G189" s="200"/>
      <c r="H189" s="200"/>
      <c r="I189" s="203"/>
      <c r="J189" s="214">
        <f>BK189</f>
        <v>0</v>
      </c>
      <c r="K189" s="200"/>
      <c r="L189" s="205"/>
      <c r="M189" s="206"/>
      <c r="N189" s="207"/>
      <c r="O189" s="207"/>
      <c r="P189" s="208">
        <f>SUM(P190:P231)</f>
        <v>0</v>
      </c>
      <c r="Q189" s="207"/>
      <c r="R189" s="208">
        <f>SUM(R190:R231)</f>
        <v>93.825435099999993</v>
      </c>
      <c r="S189" s="207"/>
      <c r="T189" s="209">
        <f>SUM(T190:T231)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0" t="s">
        <v>81</v>
      </c>
      <c r="AT189" s="211" t="s">
        <v>73</v>
      </c>
      <c r="AU189" s="211" t="s">
        <v>81</v>
      </c>
      <c r="AY189" s="210" t="s">
        <v>213</v>
      </c>
      <c r="BK189" s="212">
        <f>SUM(BK190:BK231)</f>
        <v>0</v>
      </c>
    </row>
    <row r="190" s="2" customFormat="1" ht="33" customHeight="1">
      <c r="A190" s="40"/>
      <c r="B190" s="41"/>
      <c r="C190" s="215" t="s">
        <v>321</v>
      </c>
      <c r="D190" s="215" t="s">
        <v>215</v>
      </c>
      <c r="E190" s="216" t="s">
        <v>7034</v>
      </c>
      <c r="F190" s="217" t="s">
        <v>7035</v>
      </c>
      <c r="G190" s="218" t="s">
        <v>236</v>
      </c>
      <c r="H190" s="219">
        <v>113.045</v>
      </c>
      <c r="I190" s="220"/>
      <c r="J190" s="221">
        <f>ROUND(I190*H190,2)</f>
        <v>0</v>
      </c>
      <c r="K190" s="217" t="s">
        <v>219</v>
      </c>
      <c r="L190" s="46"/>
      <c r="M190" s="222" t="s">
        <v>19</v>
      </c>
      <c r="N190" s="223" t="s">
        <v>45</v>
      </c>
      <c r="O190" s="86"/>
      <c r="P190" s="224">
        <f>O190*H190</f>
        <v>0</v>
      </c>
      <c r="Q190" s="224">
        <v>0.27192</v>
      </c>
      <c r="R190" s="224">
        <f>Q190*H190</f>
        <v>30.739196400000001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220</v>
      </c>
      <c r="AT190" s="226" t="s">
        <v>215</v>
      </c>
      <c r="AU190" s="226" t="s">
        <v>83</v>
      </c>
      <c r="AY190" s="19" t="s">
        <v>213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81</v>
      </c>
      <c r="BK190" s="227">
        <f>ROUND(I190*H190,2)</f>
        <v>0</v>
      </c>
      <c r="BL190" s="19" t="s">
        <v>220</v>
      </c>
      <c r="BM190" s="226" t="s">
        <v>7036</v>
      </c>
    </row>
    <row r="191" s="13" customFormat="1">
      <c r="A191" s="13"/>
      <c r="B191" s="228"/>
      <c r="C191" s="229"/>
      <c r="D191" s="230" t="s">
        <v>222</v>
      </c>
      <c r="E191" s="231" t="s">
        <v>19</v>
      </c>
      <c r="F191" s="232" t="s">
        <v>7037</v>
      </c>
      <c r="G191" s="229"/>
      <c r="H191" s="231" t="s">
        <v>19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8" t="s">
        <v>222</v>
      </c>
      <c r="AU191" s="238" t="s">
        <v>83</v>
      </c>
      <c r="AV191" s="13" t="s">
        <v>81</v>
      </c>
      <c r="AW191" s="13" t="s">
        <v>34</v>
      </c>
      <c r="AX191" s="13" t="s">
        <v>74</v>
      </c>
      <c r="AY191" s="238" t="s">
        <v>213</v>
      </c>
    </row>
    <row r="192" s="14" customFormat="1">
      <c r="A192" s="14"/>
      <c r="B192" s="239"/>
      <c r="C192" s="240"/>
      <c r="D192" s="230" t="s">
        <v>222</v>
      </c>
      <c r="E192" s="241" t="s">
        <v>19</v>
      </c>
      <c r="F192" s="242" t="s">
        <v>7038</v>
      </c>
      <c r="G192" s="240"/>
      <c r="H192" s="243">
        <v>113.045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9" t="s">
        <v>222</v>
      </c>
      <c r="AU192" s="249" t="s">
        <v>83</v>
      </c>
      <c r="AV192" s="14" t="s">
        <v>83</v>
      </c>
      <c r="AW192" s="14" t="s">
        <v>34</v>
      </c>
      <c r="AX192" s="14" t="s">
        <v>81</v>
      </c>
      <c r="AY192" s="249" t="s">
        <v>213</v>
      </c>
    </row>
    <row r="193" s="2" customFormat="1">
      <c r="A193" s="40"/>
      <c r="B193" s="41"/>
      <c r="C193" s="215" t="s">
        <v>324</v>
      </c>
      <c r="D193" s="215" t="s">
        <v>215</v>
      </c>
      <c r="E193" s="216" t="s">
        <v>7039</v>
      </c>
      <c r="F193" s="217" t="s">
        <v>7040</v>
      </c>
      <c r="G193" s="218" t="s">
        <v>236</v>
      </c>
      <c r="H193" s="219">
        <v>239.69399999999999</v>
      </c>
      <c r="I193" s="220"/>
      <c r="J193" s="221">
        <f>ROUND(I193*H193,2)</f>
        <v>0</v>
      </c>
      <c r="K193" s="217" t="s">
        <v>219</v>
      </c>
      <c r="L193" s="46"/>
      <c r="M193" s="222" t="s">
        <v>19</v>
      </c>
      <c r="N193" s="223" t="s">
        <v>45</v>
      </c>
      <c r="O193" s="86"/>
      <c r="P193" s="224">
        <f>O193*H193</f>
        <v>0</v>
      </c>
      <c r="Q193" s="224">
        <v>0.20222999999999999</v>
      </c>
      <c r="R193" s="224">
        <f>Q193*H193</f>
        <v>48.473317619999996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220</v>
      </c>
      <c r="AT193" s="226" t="s">
        <v>215</v>
      </c>
      <c r="AU193" s="226" t="s">
        <v>83</v>
      </c>
      <c r="AY193" s="19" t="s">
        <v>213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81</v>
      </c>
      <c r="BK193" s="227">
        <f>ROUND(I193*H193,2)</f>
        <v>0</v>
      </c>
      <c r="BL193" s="19" t="s">
        <v>220</v>
      </c>
      <c r="BM193" s="226" t="s">
        <v>7041</v>
      </c>
    </row>
    <row r="194" s="13" customFormat="1">
      <c r="A194" s="13"/>
      <c r="B194" s="228"/>
      <c r="C194" s="229"/>
      <c r="D194" s="230" t="s">
        <v>222</v>
      </c>
      <c r="E194" s="231" t="s">
        <v>19</v>
      </c>
      <c r="F194" s="232" t="s">
        <v>7042</v>
      </c>
      <c r="G194" s="229"/>
      <c r="H194" s="231" t="s">
        <v>19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8" t="s">
        <v>222</v>
      </c>
      <c r="AU194" s="238" t="s">
        <v>83</v>
      </c>
      <c r="AV194" s="13" t="s">
        <v>81</v>
      </c>
      <c r="AW194" s="13" t="s">
        <v>34</v>
      </c>
      <c r="AX194" s="13" t="s">
        <v>74</v>
      </c>
      <c r="AY194" s="238" t="s">
        <v>213</v>
      </c>
    </row>
    <row r="195" s="14" customFormat="1">
      <c r="A195" s="14"/>
      <c r="B195" s="239"/>
      <c r="C195" s="240"/>
      <c r="D195" s="230" t="s">
        <v>222</v>
      </c>
      <c r="E195" s="241" t="s">
        <v>19</v>
      </c>
      <c r="F195" s="242" t="s">
        <v>7043</v>
      </c>
      <c r="G195" s="240"/>
      <c r="H195" s="243">
        <v>206.327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9" t="s">
        <v>222</v>
      </c>
      <c r="AU195" s="249" t="s">
        <v>83</v>
      </c>
      <c r="AV195" s="14" t="s">
        <v>83</v>
      </c>
      <c r="AW195" s="14" t="s">
        <v>34</v>
      </c>
      <c r="AX195" s="14" t="s">
        <v>74</v>
      </c>
      <c r="AY195" s="249" t="s">
        <v>213</v>
      </c>
    </row>
    <row r="196" s="14" customFormat="1">
      <c r="A196" s="14"/>
      <c r="B196" s="239"/>
      <c r="C196" s="240"/>
      <c r="D196" s="230" t="s">
        <v>222</v>
      </c>
      <c r="E196" s="241" t="s">
        <v>19</v>
      </c>
      <c r="F196" s="242" t="s">
        <v>7044</v>
      </c>
      <c r="G196" s="240"/>
      <c r="H196" s="243">
        <v>33.366999999999997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9" t="s">
        <v>222</v>
      </c>
      <c r="AU196" s="249" t="s">
        <v>83</v>
      </c>
      <c r="AV196" s="14" t="s">
        <v>83</v>
      </c>
      <c r="AW196" s="14" t="s">
        <v>34</v>
      </c>
      <c r="AX196" s="14" t="s">
        <v>74</v>
      </c>
      <c r="AY196" s="249" t="s">
        <v>213</v>
      </c>
    </row>
    <row r="197" s="15" customFormat="1">
      <c r="A197" s="15"/>
      <c r="B197" s="250"/>
      <c r="C197" s="251"/>
      <c r="D197" s="230" t="s">
        <v>222</v>
      </c>
      <c r="E197" s="252" t="s">
        <v>19</v>
      </c>
      <c r="F197" s="253" t="s">
        <v>228</v>
      </c>
      <c r="G197" s="251"/>
      <c r="H197" s="254">
        <v>239.69399999999999</v>
      </c>
      <c r="I197" s="255"/>
      <c r="J197" s="251"/>
      <c r="K197" s="251"/>
      <c r="L197" s="256"/>
      <c r="M197" s="257"/>
      <c r="N197" s="258"/>
      <c r="O197" s="258"/>
      <c r="P197" s="258"/>
      <c r="Q197" s="258"/>
      <c r="R197" s="258"/>
      <c r="S197" s="258"/>
      <c r="T197" s="259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0" t="s">
        <v>222</v>
      </c>
      <c r="AU197" s="260" t="s">
        <v>83</v>
      </c>
      <c r="AV197" s="15" t="s">
        <v>220</v>
      </c>
      <c r="AW197" s="15" t="s">
        <v>34</v>
      </c>
      <c r="AX197" s="15" t="s">
        <v>81</v>
      </c>
      <c r="AY197" s="260" t="s">
        <v>213</v>
      </c>
    </row>
    <row r="198" s="2" customFormat="1">
      <c r="A198" s="40"/>
      <c r="B198" s="41"/>
      <c r="C198" s="215" t="s">
        <v>330</v>
      </c>
      <c r="D198" s="215" t="s">
        <v>215</v>
      </c>
      <c r="E198" s="216" t="s">
        <v>7045</v>
      </c>
      <c r="F198" s="217" t="s">
        <v>7046</v>
      </c>
      <c r="G198" s="218" t="s">
        <v>236</v>
      </c>
      <c r="H198" s="219">
        <v>21.884</v>
      </c>
      <c r="I198" s="220"/>
      <c r="J198" s="221">
        <f>ROUND(I198*H198,2)</f>
        <v>0</v>
      </c>
      <c r="K198" s="217" t="s">
        <v>219</v>
      </c>
      <c r="L198" s="46"/>
      <c r="M198" s="222" t="s">
        <v>19</v>
      </c>
      <c r="N198" s="223" t="s">
        <v>45</v>
      </c>
      <c r="O198" s="86"/>
      <c r="P198" s="224">
        <f>O198*H198</f>
        <v>0</v>
      </c>
      <c r="Q198" s="224">
        <v>0.30962000000000001</v>
      </c>
      <c r="R198" s="224">
        <f>Q198*H198</f>
        <v>6.7757240799999998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220</v>
      </c>
      <c r="AT198" s="226" t="s">
        <v>215</v>
      </c>
      <c r="AU198" s="226" t="s">
        <v>83</v>
      </c>
      <c r="AY198" s="19" t="s">
        <v>213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81</v>
      </c>
      <c r="BK198" s="227">
        <f>ROUND(I198*H198,2)</f>
        <v>0</v>
      </c>
      <c r="BL198" s="19" t="s">
        <v>220</v>
      </c>
      <c r="BM198" s="226" t="s">
        <v>7047</v>
      </c>
    </row>
    <row r="199" s="13" customFormat="1">
      <c r="A199" s="13"/>
      <c r="B199" s="228"/>
      <c r="C199" s="229"/>
      <c r="D199" s="230" t="s">
        <v>222</v>
      </c>
      <c r="E199" s="231" t="s">
        <v>19</v>
      </c>
      <c r="F199" s="232" t="s">
        <v>7042</v>
      </c>
      <c r="G199" s="229"/>
      <c r="H199" s="231" t="s">
        <v>19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8" t="s">
        <v>222</v>
      </c>
      <c r="AU199" s="238" t="s">
        <v>83</v>
      </c>
      <c r="AV199" s="13" t="s">
        <v>81</v>
      </c>
      <c r="AW199" s="13" t="s">
        <v>34</v>
      </c>
      <c r="AX199" s="13" t="s">
        <v>74</v>
      </c>
      <c r="AY199" s="238" t="s">
        <v>213</v>
      </c>
    </row>
    <row r="200" s="14" customFormat="1">
      <c r="A200" s="14"/>
      <c r="B200" s="239"/>
      <c r="C200" s="240"/>
      <c r="D200" s="230" t="s">
        <v>222</v>
      </c>
      <c r="E200" s="241" t="s">
        <v>19</v>
      </c>
      <c r="F200" s="242" t="s">
        <v>7048</v>
      </c>
      <c r="G200" s="240"/>
      <c r="H200" s="243">
        <v>21.884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9" t="s">
        <v>222</v>
      </c>
      <c r="AU200" s="249" t="s">
        <v>83</v>
      </c>
      <c r="AV200" s="14" t="s">
        <v>83</v>
      </c>
      <c r="AW200" s="14" t="s">
        <v>34</v>
      </c>
      <c r="AX200" s="14" t="s">
        <v>81</v>
      </c>
      <c r="AY200" s="249" t="s">
        <v>213</v>
      </c>
    </row>
    <row r="201" s="2" customFormat="1" ht="16.5" customHeight="1">
      <c r="A201" s="40"/>
      <c r="B201" s="41"/>
      <c r="C201" s="215" t="s">
        <v>7</v>
      </c>
      <c r="D201" s="215" t="s">
        <v>215</v>
      </c>
      <c r="E201" s="216" t="s">
        <v>519</v>
      </c>
      <c r="F201" s="217" t="s">
        <v>520</v>
      </c>
      <c r="G201" s="218" t="s">
        <v>501</v>
      </c>
      <c r="H201" s="219">
        <v>3</v>
      </c>
      <c r="I201" s="220"/>
      <c r="J201" s="221">
        <f>ROUND(I201*H201,2)</f>
        <v>0</v>
      </c>
      <c r="K201" s="217" t="s">
        <v>219</v>
      </c>
      <c r="L201" s="46"/>
      <c r="M201" s="222" t="s">
        <v>19</v>
      </c>
      <c r="N201" s="223" t="s">
        <v>45</v>
      </c>
      <c r="O201" s="86"/>
      <c r="P201" s="224">
        <f>O201*H201</f>
        <v>0</v>
      </c>
      <c r="Q201" s="224">
        <v>0.0091800000000000007</v>
      </c>
      <c r="R201" s="224">
        <f>Q201*H201</f>
        <v>0.027540000000000002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220</v>
      </c>
      <c r="AT201" s="226" t="s">
        <v>215</v>
      </c>
      <c r="AU201" s="226" t="s">
        <v>83</v>
      </c>
      <c r="AY201" s="19" t="s">
        <v>213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81</v>
      </c>
      <c r="BK201" s="227">
        <f>ROUND(I201*H201,2)</f>
        <v>0</v>
      </c>
      <c r="BL201" s="19" t="s">
        <v>220</v>
      </c>
      <c r="BM201" s="226" t="s">
        <v>7049</v>
      </c>
    </row>
    <row r="202" s="13" customFormat="1">
      <c r="A202" s="13"/>
      <c r="B202" s="228"/>
      <c r="C202" s="229"/>
      <c r="D202" s="230" t="s">
        <v>222</v>
      </c>
      <c r="E202" s="231" t="s">
        <v>19</v>
      </c>
      <c r="F202" s="232" t="s">
        <v>7050</v>
      </c>
      <c r="G202" s="229"/>
      <c r="H202" s="231" t="s">
        <v>19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8" t="s">
        <v>222</v>
      </c>
      <c r="AU202" s="238" t="s">
        <v>83</v>
      </c>
      <c r="AV202" s="13" t="s">
        <v>81</v>
      </c>
      <c r="AW202" s="13" t="s">
        <v>34</v>
      </c>
      <c r="AX202" s="13" t="s">
        <v>74</v>
      </c>
      <c r="AY202" s="238" t="s">
        <v>213</v>
      </c>
    </row>
    <row r="203" s="14" customFormat="1">
      <c r="A203" s="14"/>
      <c r="B203" s="239"/>
      <c r="C203" s="240"/>
      <c r="D203" s="230" t="s">
        <v>222</v>
      </c>
      <c r="E203" s="241" t="s">
        <v>19</v>
      </c>
      <c r="F203" s="242" t="s">
        <v>106</v>
      </c>
      <c r="G203" s="240"/>
      <c r="H203" s="243">
        <v>3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9" t="s">
        <v>222</v>
      </c>
      <c r="AU203" s="249" t="s">
        <v>83</v>
      </c>
      <c r="AV203" s="14" t="s">
        <v>83</v>
      </c>
      <c r="AW203" s="14" t="s">
        <v>34</v>
      </c>
      <c r="AX203" s="14" t="s">
        <v>81</v>
      </c>
      <c r="AY203" s="249" t="s">
        <v>213</v>
      </c>
    </row>
    <row r="204" s="2" customFormat="1" ht="16.5" customHeight="1">
      <c r="A204" s="40"/>
      <c r="B204" s="41"/>
      <c r="C204" s="272" t="s">
        <v>342</v>
      </c>
      <c r="D204" s="272" t="s">
        <v>310</v>
      </c>
      <c r="E204" s="273" t="s">
        <v>7051</v>
      </c>
      <c r="F204" s="274" t="s">
        <v>7052</v>
      </c>
      <c r="G204" s="275" t="s">
        <v>501</v>
      </c>
      <c r="H204" s="276">
        <v>3</v>
      </c>
      <c r="I204" s="277"/>
      <c r="J204" s="278">
        <f>ROUND(I204*H204,2)</f>
        <v>0</v>
      </c>
      <c r="K204" s="274" t="s">
        <v>219</v>
      </c>
      <c r="L204" s="279"/>
      <c r="M204" s="280" t="s">
        <v>19</v>
      </c>
      <c r="N204" s="281" t="s">
        <v>45</v>
      </c>
      <c r="O204" s="86"/>
      <c r="P204" s="224">
        <f>O204*H204</f>
        <v>0</v>
      </c>
      <c r="Q204" s="224">
        <v>0.112</v>
      </c>
      <c r="R204" s="224">
        <f>Q204*H204</f>
        <v>0.33600000000000002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257</v>
      </c>
      <c r="AT204" s="226" t="s">
        <v>310</v>
      </c>
      <c r="AU204" s="226" t="s">
        <v>83</v>
      </c>
      <c r="AY204" s="19" t="s">
        <v>213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81</v>
      </c>
      <c r="BK204" s="227">
        <f>ROUND(I204*H204,2)</f>
        <v>0</v>
      </c>
      <c r="BL204" s="19" t="s">
        <v>220</v>
      </c>
      <c r="BM204" s="226" t="s">
        <v>7053</v>
      </c>
    </row>
    <row r="205" s="2" customFormat="1">
      <c r="A205" s="40"/>
      <c r="B205" s="41"/>
      <c r="C205" s="215" t="s">
        <v>347</v>
      </c>
      <c r="D205" s="215" t="s">
        <v>215</v>
      </c>
      <c r="E205" s="216" t="s">
        <v>530</v>
      </c>
      <c r="F205" s="217" t="s">
        <v>531</v>
      </c>
      <c r="G205" s="218" t="s">
        <v>501</v>
      </c>
      <c r="H205" s="219">
        <v>1</v>
      </c>
      <c r="I205" s="220"/>
      <c r="J205" s="221">
        <f>ROUND(I205*H205,2)</f>
        <v>0</v>
      </c>
      <c r="K205" s="217" t="s">
        <v>219</v>
      </c>
      <c r="L205" s="46"/>
      <c r="M205" s="222" t="s">
        <v>19</v>
      </c>
      <c r="N205" s="223" t="s">
        <v>45</v>
      </c>
      <c r="O205" s="86"/>
      <c r="P205" s="224">
        <f>O205*H205</f>
        <v>0</v>
      </c>
      <c r="Q205" s="224">
        <v>0.026280000000000001</v>
      </c>
      <c r="R205" s="224">
        <f>Q205*H205</f>
        <v>0.026280000000000001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220</v>
      </c>
      <c r="AT205" s="226" t="s">
        <v>215</v>
      </c>
      <c r="AU205" s="226" t="s">
        <v>83</v>
      </c>
      <c r="AY205" s="19" t="s">
        <v>213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81</v>
      </c>
      <c r="BK205" s="227">
        <f>ROUND(I205*H205,2)</f>
        <v>0</v>
      </c>
      <c r="BL205" s="19" t="s">
        <v>220</v>
      </c>
      <c r="BM205" s="226" t="s">
        <v>7054</v>
      </c>
    </row>
    <row r="206" s="13" customFormat="1">
      <c r="A206" s="13"/>
      <c r="B206" s="228"/>
      <c r="C206" s="229"/>
      <c r="D206" s="230" t="s">
        <v>222</v>
      </c>
      <c r="E206" s="231" t="s">
        <v>19</v>
      </c>
      <c r="F206" s="232" t="s">
        <v>7055</v>
      </c>
      <c r="G206" s="229"/>
      <c r="H206" s="231" t="s">
        <v>19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8" t="s">
        <v>222</v>
      </c>
      <c r="AU206" s="238" t="s">
        <v>83</v>
      </c>
      <c r="AV206" s="13" t="s">
        <v>81</v>
      </c>
      <c r="AW206" s="13" t="s">
        <v>34</v>
      </c>
      <c r="AX206" s="13" t="s">
        <v>74</v>
      </c>
      <c r="AY206" s="238" t="s">
        <v>213</v>
      </c>
    </row>
    <row r="207" s="14" customFormat="1">
      <c r="A207" s="14"/>
      <c r="B207" s="239"/>
      <c r="C207" s="240"/>
      <c r="D207" s="230" t="s">
        <v>222</v>
      </c>
      <c r="E207" s="241" t="s">
        <v>19</v>
      </c>
      <c r="F207" s="242" t="s">
        <v>7056</v>
      </c>
      <c r="G207" s="240"/>
      <c r="H207" s="243">
        <v>1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9" t="s">
        <v>222</v>
      </c>
      <c r="AU207" s="249" t="s">
        <v>83</v>
      </c>
      <c r="AV207" s="14" t="s">
        <v>83</v>
      </c>
      <c r="AW207" s="14" t="s">
        <v>34</v>
      </c>
      <c r="AX207" s="14" t="s">
        <v>81</v>
      </c>
      <c r="AY207" s="249" t="s">
        <v>213</v>
      </c>
    </row>
    <row r="208" s="2" customFormat="1">
      <c r="A208" s="40"/>
      <c r="B208" s="41"/>
      <c r="C208" s="215" t="s">
        <v>352</v>
      </c>
      <c r="D208" s="215" t="s">
        <v>215</v>
      </c>
      <c r="E208" s="216" t="s">
        <v>7057</v>
      </c>
      <c r="F208" s="217" t="s">
        <v>7058</v>
      </c>
      <c r="G208" s="218" t="s">
        <v>501</v>
      </c>
      <c r="H208" s="219">
        <v>1</v>
      </c>
      <c r="I208" s="220"/>
      <c r="J208" s="221">
        <f>ROUND(I208*H208,2)</f>
        <v>0</v>
      </c>
      <c r="K208" s="217" t="s">
        <v>219</v>
      </c>
      <c r="L208" s="46"/>
      <c r="M208" s="222" t="s">
        <v>19</v>
      </c>
      <c r="N208" s="223" t="s">
        <v>45</v>
      </c>
      <c r="O208" s="86"/>
      <c r="P208" s="224">
        <f>O208*H208</f>
        <v>0</v>
      </c>
      <c r="Q208" s="224">
        <v>0.033279999999999997</v>
      </c>
      <c r="R208" s="224">
        <f>Q208*H208</f>
        <v>0.033279999999999997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220</v>
      </c>
      <c r="AT208" s="226" t="s">
        <v>215</v>
      </c>
      <c r="AU208" s="226" t="s">
        <v>83</v>
      </c>
      <c r="AY208" s="19" t="s">
        <v>213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81</v>
      </c>
      <c r="BK208" s="227">
        <f>ROUND(I208*H208,2)</f>
        <v>0</v>
      </c>
      <c r="BL208" s="19" t="s">
        <v>220</v>
      </c>
      <c r="BM208" s="226" t="s">
        <v>7059</v>
      </c>
    </row>
    <row r="209" s="13" customFormat="1">
      <c r="A209" s="13"/>
      <c r="B209" s="228"/>
      <c r="C209" s="229"/>
      <c r="D209" s="230" t="s">
        <v>222</v>
      </c>
      <c r="E209" s="231" t="s">
        <v>19</v>
      </c>
      <c r="F209" s="232" t="s">
        <v>7055</v>
      </c>
      <c r="G209" s="229"/>
      <c r="H209" s="231" t="s">
        <v>19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8" t="s">
        <v>222</v>
      </c>
      <c r="AU209" s="238" t="s">
        <v>83</v>
      </c>
      <c r="AV209" s="13" t="s">
        <v>81</v>
      </c>
      <c r="AW209" s="13" t="s">
        <v>34</v>
      </c>
      <c r="AX209" s="13" t="s">
        <v>74</v>
      </c>
      <c r="AY209" s="238" t="s">
        <v>213</v>
      </c>
    </row>
    <row r="210" s="14" customFormat="1">
      <c r="A210" s="14"/>
      <c r="B210" s="239"/>
      <c r="C210" s="240"/>
      <c r="D210" s="230" t="s">
        <v>222</v>
      </c>
      <c r="E210" s="241" t="s">
        <v>19</v>
      </c>
      <c r="F210" s="242" t="s">
        <v>7056</v>
      </c>
      <c r="G210" s="240"/>
      <c r="H210" s="243">
        <v>1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9" t="s">
        <v>222</v>
      </c>
      <c r="AU210" s="249" t="s">
        <v>83</v>
      </c>
      <c r="AV210" s="14" t="s">
        <v>83</v>
      </c>
      <c r="AW210" s="14" t="s">
        <v>34</v>
      </c>
      <c r="AX210" s="14" t="s">
        <v>81</v>
      </c>
      <c r="AY210" s="249" t="s">
        <v>213</v>
      </c>
    </row>
    <row r="211" s="2" customFormat="1">
      <c r="A211" s="40"/>
      <c r="B211" s="41"/>
      <c r="C211" s="215" t="s">
        <v>359</v>
      </c>
      <c r="D211" s="215" t="s">
        <v>215</v>
      </c>
      <c r="E211" s="216" t="s">
        <v>537</v>
      </c>
      <c r="F211" s="217" t="s">
        <v>538</v>
      </c>
      <c r="G211" s="218" t="s">
        <v>501</v>
      </c>
      <c r="H211" s="219">
        <v>2</v>
      </c>
      <c r="I211" s="220"/>
      <c r="J211" s="221">
        <f>ROUND(I211*H211,2)</f>
        <v>0</v>
      </c>
      <c r="K211" s="217" t="s">
        <v>219</v>
      </c>
      <c r="L211" s="46"/>
      <c r="M211" s="222" t="s">
        <v>19</v>
      </c>
      <c r="N211" s="223" t="s">
        <v>45</v>
      </c>
      <c r="O211" s="86"/>
      <c r="P211" s="224">
        <f>O211*H211</f>
        <v>0</v>
      </c>
      <c r="Q211" s="224">
        <v>0.039629999999999999</v>
      </c>
      <c r="R211" s="224">
        <f>Q211*H211</f>
        <v>0.079259999999999997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220</v>
      </c>
      <c r="AT211" s="226" t="s">
        <v>215</v>
      </c>
      <c r="AU211" s="226" t="s">
        <v>83</v>
      </c>
      <c r="AY211" s="19" t="s">
        <v>213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81</v>
      </c>
      <c r="BK211" s="227">
        <f>ROUND(I211*H211,2)</f>
        <v>0</v>
      </c>
      <c r="BL211" s="19" t="s">
        <v>220</v>
      </c>
      <c r="BM211" s="226" t="s">
        <v>7060</v>
      </c>
    </row>
    <row r="212" s="13" customFormat="1">
      <c r="A212" s="13"/>
      <c r="B212" s="228"/>
      <c r="C212" s="229"/>
      <c r="D212" s="230" t="s">
        <v>222</v>
      </c>
      <c r="E212" s="231" t="s">
        <v>19</v>
      </c>
      <c r="F212" s="232" t="s">
        <v>7061</v>
      </c>
      <c r="G212" s="229"/>
      <c r="H212" s="231" t="s">
        <v>19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8" t="s">
        <v>222</v>
      </c>
      <c r="AU212" s="238" t="s">
        <v>83</v>
      </c>
      <c r="AV212" s="13" t="s">
        <v>81</v>
      </c>
      <c r="AW212" s="13" t="s">
        <v>34</v>
      </c>
      <c r="AX212" s="13" t="s">
        <v>74</v>
      </c>
      <c r="AY212" s="238" t="s">
        <v>213</v>
      </c>
    </row>
    <row r="213" s="14" customFormat="1">
      <c r="A213" s="14"/>
      <c r="B213" s="239"/>
      <c r="C213" s="240"/>
      <c r="D213" s="230" t="s">
        <v>222</v>
      </c>
      <c r="E213" s="241" t="s">
        <v>19</v>
      </c>
      <c r="F213" s="242" t="s">
        <v>7062</v>
      </c>
      <c r="G213" s="240"/>
      <c r="H213" s="243">
        <v>2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9" t="s">
        <v>222</v>
      </c>
      <c r="AU213" s="249" t="s">
        <v>83</v>
      </c>
      <c r="AV213" s="14" t="s">
        <v>83</v>
      </c>
      <c r="AW213" s="14" t="s">
        <v>34</v>
      </c>
      <c r="AX213" s="14" t="s">
        <v>81</v>
      </c>
      <c r="AY213" s="249" t="s">
        <v>213</v>
      </c>
    </row>
    <row r="214" s="2" customFormat="1">
      <c r="A214" s="40"/>
      <c r="B214" s="41"/>
      <c r="C214" s="215" t="s">
        <v>364</v>
      </c>
      <c r="D214" s="215" t="s">
        <v>215</v>
      </c>
      <c r="E214" s="216" t="s">
        <v>7063</v>
      </c>
      <c r="F214" s="217" t="s">
        <v>7064</v>
      </c>
      <c r="G214" s="218" t="s">
        <v>501</v>
      </c>
      <c r="H214" s="219">
        <v>1</v>
      </c>
      <c r="I214" s="220"/>
      <c r="J214" s="221">
        <f>ROUND(I214*H214,2)</f>
        <v>0</v>
      </c>
      <c r="K214" s="217" t="s">
        <v>219</v>
      </c>
      <c r="L214" s="46"/>
      <c r="M214" s="222" t="s">
        <v>19</v>
      </c>
      <c r="N214" s="223" t="s">
        <v>45</v>
      </c>
      <c r="O214" s="86"/>
      <c r="P214" s="224">
        <f>O214*H214</f>
        <v>0</v>
      </c>
      <c r="Q214" s="224">
        <v>0.052630000000000003</v>
      </c>
      <c r="R214" s="224">
        <f>Q214*H214</f>
        <v>0.052630000000000003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220</v>
      </c>
      <c r="AT214" s="226" t="s">
        <v>215</v>
      </c>
      <c r="AU214" s="226" t="s">
        <v>83</v>
      </c>
      <c r="AY214" s="19" t="s">
        <v>213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81</v>
      </c>
      <c r="BK214" s="227">
        <f>ROUND(I214*H214,2)</f>
        <v>0</v>
      </c>
      <c r="BL214" s="19" t="s">
        <v>220</v>
      </c>
      <c r="BM214" s="226" t="s">
        <v>7065</v>
      </c>
    </row>
    <row r="215" s="13" customFormat="1">
      <c r="A215" s="13"/>
      <c r="B215" s="228"/>
      <c r="C215" s="229"/>
      <c r="D215" s="230" t="s">
        <v>222</v>
      </c>
      <c r="E215" s="231" t="s">
        <v>19</v>
      </c>
      <c r="F215" s="232" t="s">
        <v>7061</v>
      </c>
      <c r="G215" s="229"/>
      <c r="H215" s="231" t="s">
        <v>19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8" t="s">
        <v>222</v>
      </c>
      <c r="AU215" s="238" t="s">
        <v>83</v>
      </c>
      <c r="AV215" s="13" t="s">
        <v>81</v>
      </c>
      <c r="AW215" s="13" t="s">
        <v>34</v>
      </c>
      <c r="AX215" s="13" t="s">
        <v>74</v>
      </c>
      <c r="AY215" s="238" t="s">
        <v>213</v>
      </c>
    </row>
    <row r="216" s="14" customFormat="1">
      <c r="A216" s="14"/>
      <c r="B216" s="239"/>
      <c r="C216" s="240"/>
      <c r="D216" s="230" t="s">
        <v>222</v>
      </c>
      <c r="E216" s="241" t="s">
        <v>19</v>
      </c>
      <c r="F216" s="242" t="s">
        <v>7056</v>
      </c>
      <c r="G216" s="240"/>
      <c r="H216" s="243">
        <v>1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9" t="s">
        <v>222</v>
      </c>
      <c r="AU216" s="249" t="s">
        <v>83</v>
      </c>
      <c r="AV216" s="14" t="s">
        <v>83</v>
      </c>
      <c r="AW216" s="14" t="s">
        <v>34</v>
      </c>
      <c r="AX216" s="14" t="s">
        <v>81</v>
      </c>
      <c r="AY216" s="249" t="s">
        <v>213</v>
      </c>
    </row>
    <row r="217" s="2" customFormat="1" ht="21.75" customHeight="1">
      <c r="A217" s="40"/>
      <c r="B217" s="41"/>
      <c r="C217" s="215" t="s">
        <v>369</v>
      </c>
      <c r="D217" s="215" t="s">
        <v>215</v>
      </c>
      <c r="E217" s="216" t="s">
        <v>7066</v>
      </c>
      <c r="F217" s="217" t="s">
        <v>7067</v>
      </c>
      <c r="G217" s="218" t="s">
        <v>501</v>
      </c>
      <c r="H217" s="219">
        <v>3</v>
      </c>
      <c r="I217" s="220"/>
      <c r="J217" s="221">
        <f>ROUND(I217*H217,2)</f>
        <v>0</v>
      </c>
      <c r="K217" s="217" t="s">
        <v>219</v>
      </c>
      <c r="L217" s="46"/>
      <c r="M217" s="222" t="s">
        <v>19</v>
      </c>
      <c r="N217" s="223" t="s">
        <v>45</v>
      </c>
      <c r="O217" s="86"/>
      <c r="P217" s="224">
        <f>O217*H217</f>
        <v>0</v>
      </c>
      <c r="Q217" s="224">
        <v>0.081850000000000006</v>
      </c>
      <c r="R217" s="224">
        <f>Q217*H217</f>
        <v>0.24555000000000002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220</v>
      </c>
      <c r="AT217" s="226" t="s">
        <v>215</v>
      </c>
      <c r="AU217" s="226" t="s">
        <v>83</v>
      </c>
      <c r="AY217" s="19" t="s">
        <v>213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81</v>
      </c>
      <c r="BK217" s="227">
        <f>ROUND(I217*H217,2)</f>
        <v>0</v>
      </c>
      <c r="BL217" s="19" t="s">
        <v>220</v>
      </c>
      <c r="BM217" s="226" t="s">
        <v>7068</v>
      </c>
    </row>
    <row r="218" s="13" customFormat="1">
      <c r="A218" s="13"/>
      <c r="B218" s="228"/>
      <c r="C218" s="229"/>
      <c r="D218" s="230" t="s">
        <v>222</v>
      </c>
      <c r="E218" s="231" t="s">
        <v>19</v>
      </c>
      <c r="F218" s="232" t="s">
        <v>7069</v>
      </c>
      <c r="G218" s="229"/>
      <c r="H218" s="231" t="s">
        <v>19</v>
      </c>
      <c r="I218" s="233"/>
      <c r="J218" s="229"/>
      <c r="K218" s="229"/>
      <c r="L218" s="234"/>
      <c r="M218" s="235"/>
      <c r="N218" s="236"/>
      <c r="O218" s="236"/>
      <c r="P218" s="236"/>
      <c r="Q218" s="236"/>
      <c r="R218" s="236"/>
      <c r="S218" s="236"/>
      <c r="T218" s="23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8" t="s">
        <v>222</v>
      </c>
      <c r="AU218" s="238" t="s">
        <v>83</v>
      </c>
      <c r="AV218" s="13" t="s">
        <v>81</v>
      </c>
      <c r="AW218" s="13" t="s">
        <v>34</v>
      </c>
      <c r="AX218" s="13" t="s">
        <v>74</v>
      </c>
      <c r="AY218" s="238" t="s">
        <v>213</v>
      </c>
    </row>
    <row r="219" s="14" customFormat="1">
      <c r="A219" s="14"/>
      <c r="B219" s="239"/>
      <c r="C219" s="240"/>
      <c r="D219" s="230" t="s">
        <v>222</v>
      </c>
      <c r="E219" s="241" t="s">
        <v>19</v>
      </c>
      <c r="F219" s="242" t="s">
        <v>7070</v>
      </c>
      <c r="G219" s="240"/>
      <c r="H219" s="243">
        <v>3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9" t="s">
        <v>222</v>
      </c>
      <c r="AU219" s="249" t="s">
        <v>83</v>
      </c>
      <c r="AV219" s="14" t="s">
        <v>83</v>
      </c>
      <c r="AW219" s="14" t="s">
        <v>34</v>
      </c>
      <c r="AX219" s="14" t="s">
        <v>81</v>
      </c>
      <c r="AY219" s="249" t="s">
        <v>213</v>
      </c>
    </row>
    <row r="220" s="2" customFormat="1" ht="16.5" customHeight="1">
      <c r="A220" s="40"/>
      <c r="B220" s="41"/>
      <c r="C220" s="215" t="s">
        <v>377</v>
      </c>
      <c r="D220" s="215" t="s">
        <v>215</v>
      </c>
      <c r="E220" s="216" t="s">
        <v>7071</v>
      </c>
      <c r="F220" s="217" t="s">
        <v>7072</v>
      </c>
      <c r="G220" s="218" t="s">
        <v>338</v>
      </c>
      <c r="H220" s="219">
        <v>2.25</v>
      </c>
      <c r="I220" s="220"/>
      <c r="J220" s="221">
        <f>ROUND(I220*H220,2)</f>
        <v>0</v>
      </c>
      <c r="K220" s="217" t="s">
        <v>219</v>
      </c>
      <c r="L220" s="46"/>
      <c r="M220" s="222" t="s">
        <v>19</v>
      </c>
      <c r="N220" s="223" t="s">
        <v>45</v>
      </c>
      <c r="O220" s="86"/>
      <c r="P220" s="224">
        <f>O220*H220</f>
        <v>0</v>
      </c>
      <c r="Q220" s="224">
        <v>0.00034000000000000002</v>
      </c>
      <c r="R220" s="224">
        <f>Q220*H220</f>
        <v>0.00076500000000000005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220</v>
      </c>
      <c r="AT220" s="226" t="s">
        <v>215</v>
      </c>
      <c r="AU220" s="226" t="s">
        <v>83</v>
      </c>
      <c r="AY220" s="19" t="s">
        <v>213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81</v>
      </c>
      <c r="BK220" s="227">
        <f>ROUND(I220*H220,2)</f>
        <v>0</v>
      </c>
      <c r="BL220" s="19" t="s">
        <v>220</v>
      </c>
      <c r="BM220" s="226" t="s">
        <v>7073</v>
      </c>
    </row>
    <row r="221" s="13" customFormat="1">
      <c r="A221" s="13"/>
      <c r="B221" s="228"/>
      <c r="C221" s="229"/>
      <c r="D221" s="230" t="s">
        <v>222</v>
      </c>
      <c r="E221" s="231" t="s">
        <v>19</v>
      </c>
      <c r="F221" s="232" t="s">
        <v>7074</v>
      </c>
      <c r="G221" s="229"/>
      <c r="H221" s="231" t="s">
        <v>19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8" t="s">
        <v>222</v>
      </c>
      <c r="AU221" s="238" t="s">
        <v>83</v>
      </c>
      <c r="AV221" s="13" t="s">
        <v>81</v>
      </c>
      <c r="AW221" s="13" t="s">
        <v>34</v>
      </c>
      <c r="AX221" s="13" t="s">
        <v>74</v>
      </c>
      <c r="AY221" s="238" t="s">
        <v>213</v>
      </c>
    </row>
    <row r="222" s="14" customFormat="1">
      <c r="A222" s="14"/>
      <c r="B222" s="239"/>
      <c r="C222" s="240"/>
      <c r="D222" s="230" t="s">
        <v>222</v>
      </c>
      <c r="E222" s="241" t="s">
        <v>19</v>
      </c>
      <c r="F222" s="242" t="s">
        <v>7075</v>
      </c>
      <c r="G222" s="240"/>
      <c r="H222" s="243">
        <v>2.25</v>
      </c>
      <c r="I222" s="244"/>
      <c r="J222" s="240"/>
      <c r="K222" s="240"/>
      <c r="L222" s="245"/>
      <c r="M222" s="246"/>
      <c r="N222" s="247"/>
      <c r="O222" s="247"/>
      <c r="P222" s="247"/>
      <c r="Q222" s="247"/>
      <c r="R222" s="247"/>
      <c r="S222" s="247"/>
      <c r="T222" s="24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9" t="s">
        <v>222</v>
      </c>
      <c r="AU222" s="249" t="s">
        <v>83</v>
      </c>
      <c r="AV222" s="14" t="s">
        <v>83</v>
      </c>
      <c r="AW222" s="14" t="s">
        <v>34</v>
      </c>
      <c r="AX222" s="14" t="s">
        <v>81</v>
      </c>
      <c r="AY222" s="249" t="s">
        <v>213</v>
      </c>
    </row>
    <row r="223" s="2" customFormat="1">
      <c r="A223" s="40"/>
      <c r="B223" s="41"/>
      <c r="C223" s="215" t="s">
        <v>381</v>
      </c>
      <c r="D223" s="215" t="s">
        <v>215</v>
      </c>
      <c r="E223" s="216" t="s">
        <v>604</v>
      </c>
      <c r="F223" s="217" t="s">
        <v>605</v>
      </c>
      <c r="G223" s="218" t="s">
        <v>236</v>
      </c>
      <c r="H223" s="219">
        <v>16.088999999999999</v>
      </c>
      <c r="I223" s="220"/>
      <c r="J223" s="221">
        <f>ROUND(I223*H223,2)</f>
        <v>0</v>
      </c>
      <c r="K223" s="217" t="s">
        <v>219</v>
      </c>
      <c r="L223" s="46"/>
      <c r="M223" s="222" t="s">
        <v>19</v>
      </c>
      <c r="N223" s="223" t="s">
        <v>45</v>
      </c>
      <c r="O223" s="86"/>
      <c r="P223" s="224">
        <f>O223*H223</f>
        <v>0</v>
      </c>
      <c r="Q223" s="224">
        <v>0.058970000000000002</v>
      </c>
      <c r="R223" s="224">
        <f>Q223*H223</f>
        <v>0.94876832999999994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220</v>
      </c>
      <c r="AT223" s="226" t="s">
        <v>215</v>
      </c>
      <c r="AU223" s="226" t="s">
        <v>83</v>
      </c>
      <c r="AY223" s="19" t="s">
        <v>213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81</v>
      </c>
      <c r="BK223" s="227">
        <f>ROUND(I223*H223,2)</f>
        <v>0</v>
      </c>
      <c r="BL223" s="19" t="s">
        <v>220</v>
      </c>
      <c r="BM223" s="226" t="s">
        <v>7076</v>
      </c>
    </row>
    <row r="224" s="13" customFormat="1">
      <c r="A224" s="13"/>
      <c r="B224" s="228"/>
      <c r="C224" s="229"/>
      <c r="D224" s="230" t="s">
        <v>222</v>
      </c>
      <c r="E224" s="231" t="s">
        <v>19</v>
      </c>
      <c r="F224" s="232" t="s">
        <v>7077</v>
      </c>
      <c r="G224" s="229"/>
      <c r="H224" s="231" t="s">
        <v>19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8" t="s">
        <v>222</v>
      </c>
      <c r="AU224" s="238" t="s">
        <v>83</v>
      </c>
      <c r="AV224" s="13" t="s">
        <v>81</v>
      </c>
      <c r="AW224" s="13" t="s">
        <v>34</v>
      </c>
      <c r="AX224" s="13" t="s">
        <v>74</v>
      </c>
      <c r="AY224" s="238" t="s">
        <v>213</v>
      </c>
    </row>
    <row r="225" s="14" customFormat="1">
      <c r="A225" s="14"/>
      <c r="B225" s="239"/>
      <c r="C225" s="240"/>
      <c r="D225" s="230" t="s">
        <v>222</v>
      </c>
      <c r="E225" s="241" t="s">
        <v>19</v>
      </c>
      <c r="F225" s="242" t="s">
        <v>7078</v>
      </c>
      <c r="G225" s="240"/>
      <c r="H225" s="243">
        <v>16.088999999999999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9" t="s">
        <v>222</v>
      </c>
      <c r="AU225" s="249" t="s">
        <v>83</v>
      </c>
      <c r="AV225" s="14" t="s">
        <v>83</v>
      </c>
      <c r="AW225" s="14" t="s">
        <v>34</v>
      </c>
      <c r="AX225" s="14" t="s">
        <v>81</v>
      </c>
      <c r="AY225" s="249" t="s">
        <v>213</v>
      </c>
    </row>
    <row r="226" s="2" customFormat="1">
      <c r="A226" s="40"/>
      <c r="B226" s="41"/>
      <c r="C226" s="215" t="s">
        <v>387</v>
      </c>
      <c r="D226" s="215" t="s">
        <v>215</v>
      </c>
      <c r="E226" s="216" t="s">
        <v>611</v>
      </c>
      <c r="F226" s="217" t="s">
        <v>612</v>
      </c>
      <c r="G226" s="218" t="s">
        <v>236</v>
      </c>
      <c r="H226" s="219">
        <v>79.316999999999993</v>
      </c>
      <c r="I226" s="220"/>
      <c r="J226" s="221">
        <f>ROUND(I226*H226,2)</f>
        <v>0</v>
      </c>
      <c r="K226" s="217" t="s">
        <v>219</v>
      </c>
      <c r="L226" s="46"/>
      <c r="M226" s="222" t="s">
        <v>19</v>
      </c>
      <c r="N226" s="223" t="s">
        <v>45</v>
      </c>
      <c r="O226" s="86"/>
      <c r="P226" s="224">
        <f>O226*H226</f>
        <v>0</v>
      </c>
      <c r="Q226" s="224">
        <v>0.07571</v>
      </c>
      <c r="R226" s="224">
        <f>Q226*H226</f>
        <v>6.0050900699999996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220</v>
      </c>
      <c r="AT226" s="226" t="s">
        <v>215</v>
      </c>
      <c r="AU226" s="226" t="s">
        <v>83</v>
      </c>
      <c r="AY226" s="19" t="s">
        <v>213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81</v>
      </c>
      <c r="BK226" s="227">
        <f>ROUND(I226*H226,2)</f>
        <v>0</v>
      </c>
      <c r="BL226" s="19" t="s">
        <v>220</v>
      </c>
      <c r="BM226" s="226" t="s">
        <v>7079</v>
      </c>
    </row>
    <row r="227" s="13" customFormat="1">
      <c r="A227" s="13"/>
      <c r="B227" s="228"/>
      <c r="C227" s="229"/>
      <c r="D227" s="230" t="s">
        <v>222</v>
      </c>
      <c r="E227" s="231" t="s">
        <v>19</v>
      </c>
      <c r="F227" s="232" t="s">
        <v>7080</v>
      </c>
      <c r="G227" s="229"/>
      <c r="H227" s="231" t="s">
        <v>19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8" t="s">
        <v>222</v>
      </c>
      <c r="AU227" s="238" t="s">
        <v>83</v>
      </c>
      <c r="AV227" s="13" t="s">
        <v>81</v>
      </c>
      <c r="AW227" s="13" t="s">
        <v>34</v>
      </c>
      <c r="AX227" s="13" t="s">
        <v>74</v>
      </c>
      <c r="AY227" s="238" t="s">
        <v>213</v>
      </c>
    </row>
    <row r="228" s="14" customFormat="1">
      <c r="A228" s="14"/>
      <c r="B228" s="239"/>
      <c r="C228" s="240"/>
      <c r="D228" s="230" t="s">
        <v>222</v>
      </c>
      <c r="E228" s="241" t="s">
        <v>19</v>
      </c>
      <c r="F228" s="242" t="s">
        <v>7081</v>
      </c>
      <c r="G228" s="240"/>
      <c r="H228" s="243">
        <v>79.316999999999993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9" t="s">
        <v>222</v>
      </c>
      <c r="AU228" s="249" t="s">
        <v>83</v>
      </c>
      <c r="AV228" s="14" t="s">
        <v>83</v>
      </c>
      <c r="AW228" s="14" t="s">
        <v>34</v>
      </c>
      <c r="AX228" s="14" t="s">
        <v>81</v>
      </c>
      <c r="AY228" s="249" t="s">
        <v>213</v>
      </c>
    </row>
    <row r="229" s="2" customFormat="1" ht="16.5" customHeight="1">
      <c r="A229" s="40"/>
      <c r="B229" s="41"/>
      <c r="C229" s="215" t="s">
        <v>393</v>
      </c>
      <c r="D229" s="215" t="s">
        <v>215</v>
      </c>
      <c r="E229" s="216" t="s">
        <v>7082</v>
      </c>
      <c r="F229" s="217" t="s">
        <v>7083</v>
      </c>
      <c r="G229" s="218" t="s">
        <v>288</v>
      </c>
      <c r="H229" s="219">
        <v>0.079000000000000001</v>
      </c>
      <c r="I229" s="220"/>
      <c r="J229" s="221">
        <f>ROUND(I229*H229,2)</f>
        <v>0</v>
      </c>
      <c r="K229" s="217" t="s">
        <v>219</v>
      </c>
      <c r="L229" s="46"/>
      <c r="M229" s="222" t="s">
        <v>19</v>
      </c>
      <c r="N229" s="223" t="s">
        <v>45</v>
      </c>
      <c r="O229" s="86"/>
      <c r="P229" s="224">
        <f>O229*H229</f>
        <v>0</v>
      </c>
      <c r="Q229" s="224">
        <v>1.0384</v>
      </c>
      <c r="R229" s="224">
        <f>Q229*H229</f>
        <v>0.082033599999999998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220</v>
      </c>
      <c r="AT229" s="226" t="s">
        <v>215</v>
      </c>
      <c r="AU229" s="226" t="s">
        <v>83</v>
      </c>
      <c r="AY229" s="19" t="s">
        <v>213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81</v>
      </c>
      <c r="BK229" s="227">
        <f>ROUND(I229*H229,2)</f>
        <v>0</v>
      </c>
      <c r="BL229" s="19" t="s">
        <v>220</v>
      </c>
      <c r="BM229" s="226" t="s">
        <v>7084</v>
      </c>
    </row>
    <row r="230" s="13" customFormat="1">
      <c r="A230" s="13"/>
      <c r="B230" s="228"/>
      <c r="C230" s="229"/>
      <c r="D230" s="230" t="s">
        <v>222</v>
      </c>
      <c r="E230" s="231" t="s">
        <v>19</v>
      </c>
      <c r="F230" s="232" t="s">
        <v>7085</v>
      </c>
      <c r="G230" s="229"/>
      <c r="H230" s="231" t="s">
        <v>19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8" t="s">
        <v>222</v>
      </c>
      <c r="AU230" s="238" t="s">
        <v>83</v>
      </c>
      <c r="AV230" s="13" t="s">
        <v>81</v>
      </c>
      <c r="AW230" s="13" t="s">
        <v>34</v>
      </c>
      <c r="AX230" s="13" t="s">
        <v>74</v>
      </c>
      <c r="AY230" s="238" t="s">
        <v>213</v>
      </c>
    </row>
    <row r="231" s="14" customFormat="1">
      <c r="A231" s="14"/>
      <c r="B231" s="239"/>
      <c r="C231" s="240"/>
      <c r="D231" s="230" t="s">
        <v>222</v>
      </c>
      <c r="E231" s="241" t="s">
        <v>19</v>
      </c>
      <c r="F231" s="242" t="s">
        <v>7086</v>
      </c>
      <c r="G231" s="240"/>
      <c r="H231" s="243">
        <v>0.079000000000000001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9" t="s">
        <v>222</v>
      </c>
      <c r="AU231" s="249" t="s">
        <v>83</v>
      </c>
      <c r="AV231" s="14" t="s">
        <v>83</v>
      </c>
      <c r="AW231" s="14" t="s">
        <v>34</v>
      </c>
      <c r="AX231" s="14" t="s">
        <v>81</v>
      </c>
      <c r="AY231" s="249" t="s">
        <v>213</v>
      </c>
    </row>
    <row r="232" s="12" customFormat="1" ht="22.8" customHeight="1">
      <c r="A232" s="12"/>
      <c r="B232" s="199"/>
      <c r="C232" s="200"/>
      <c r="D232" s="201" t="s">
        <v>73</v>
      </c>
      <c r="E232" s="213" t="s">
        <v>220</v>
      </c>
      <c r="F232" s="213" t="s">
        <v>677</v>
      </c>
      <c r="G232" s="200"/>
      <c r="H232" s="200"/>
      <c r="I232" s="203"/>
      <c r="J232" s="214">
        <f>BK232</f>
        <v>0</v>
      </c>
      <c r="K232" s="200"/>
      <c r="L232" s="205"/>
      <c r="M232" s="206"/>
      <c r="N232" s="207"/>
      <c r="O232" s="207"/>
      <c r="P232" s="208">
        <f>SUM(P233:P256)</f>
        <v>0</v>
      </c>
      <c r="Q232" s="207"/>
      <c r="R232" s="208">
        <f>SUM(R233:R256)</f>
        <v>97.212558230000013</v>
      </c>
      <c r="S232" s="207"/>
      <c r="T232" s="209">
        <f>SUM(T233:T256)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0" t="s">
        <v>81</v>
      </c>
      <c r="AT232" s="211" t="s">
        <v>73</v>
      </c>
      <c r="AU232" s="211" t="s">
        <v>81</v>
      </c>
      <c r="AY232" s="210" t="s">
        <v>213</v>
      </c>
      <c r="BK232" s="212">
        <f>SUM(BK233:BK256)</f>
        <v>0</v>
      </c>
    </row>
    <row r="233" s="2" customFormat="1">
      <c r="A233" s="40"/>
      <c r="B233" s="41"/>
      <c r="C233" s="215" t="s">
        <v>397</v>
      </c>
      <c r="D233" s="215" t="s">
        <v>215</v>
      </c>
      <c r="E233" s="216" t="s">
        <v>7087</v>
      </c>
      <c r="F233" s="217" t="s">
        <v>7088</v>
      </c>
      <c r="G233" s="218" t="s">
        <v>501</v>
      </c>
      <c r="H233" s="219">
        <v>25</v>
      </c>
      <c r="I233" s="220"/>
      <c r="J233" s="221">
        <f>ROUND(I233*H233,2)</f>
        <v>0</v>
      </c>
      <c r="K233" s="217" t="s">
        <v>219</v>
      </c>
      <c r="L233" s="46"/>
      <c r="M233" s="222" t="s">
        <v>19</v>
      </c>
      <c r="N233" s="223" t="s">
        <v>45</v>
      </c>
      <c r="O233" s="86"/>
      <c r="P233" s="224">
        <f>O233*H233</f>
        <v>0</v>
      </c>
      <c r="Q233" s="224">
        <v>0.25574999999999998</v>
      </c>
      <c r="R233" s="224">
        <f>Q233*H233</f>
        <v>6.3937499999999998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220</v>
      </c>
      <c r="AT233" s="226" t="s">
        <v>215</v>
      </c>
      <c r="AU233" s="226" t="s">
        <v>83</v>
      </c>
      <c r="AY233" s="19" t="s">
        <v>213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81</v>
      </c>
      <c r="BK233" s="227">
        <f>ROUND(I233*H233,2)</f>
        <v>0</v>
      </c>
      <c r="BL233" s="19" t="s">
        <v>220</v>
      </c>
      <c r="BM233" s="226" t="s">
        <v>7089</v>
      </c>
    </row>
    <row r="234" s="13" customFormat="1">
      <c r="A234" s="13"/>
      <c r="B234" s="228"/>
      <c r="C234" s="229"/>
      <c r="D234" s="230" t="s">
        <v>222</v>
      </c>
      <c r="E234" s="231" t="s">
        <v>19</v>
      </c>
      <c r="F234" s="232" t="s">
        <v>7085</v>
      </c>
      <c r="G234" s="229"/>
      <c r="H234" s="231" t="s">
        <v>19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8" t="s">
        <v>222</v>
      </c>
      <c r="AU234" s="238" t="s">
        <v>83</v>
      </c>
      <c r="AV234" s="13" t="s">
        <v>81</v>
      </c>
      <c r="AW234" s="13" t="s">
        <v>34</v>
      </c>
      <c r="AX234" s="13" t="s">
        <v>74</v>
      </c>
      <c r="AY234" s="238" t="s">
        <v>213</v>
      </c>
    </row>
    <row r="235" s="14" customFormat="1">
      <c r="A235" s="14"/>
      <c r="B235" s="239"/>
      <c r="C235" s="240"/>
      <c r="D235" s="230" t="s">
        <v>222</v>
      </c>
      <c r="E235" s="241" t="s">
        <v>19</v>
      </c>
      <c r="F235" s="242" t="s">
        <v>7090</v>
      </c>
      <c r="G235" s="240"/>
      <c r="H235" s="243">
        <v>25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9" t="s">
        <v>222</v>
      </c>
      <c r="AU235" s="249" t="s">
        <v>83</v>
      </c>
      <c r="AV235" s="14" t="s">
        <v>83</v>
      </c>
      <c r="AW235" s="14" t="s">
        <v>34</v>
      </c>
      <c r="AX235" s="14" t="s">
        <v>81</v>
      </c>
      <c r="AY235" s="249" t="s">
        <v>213</v>
      </c>
    </row>
    <row r="236" s="2" customFormat="1" ht="16.5" customHeight="1">
      <c r="A236" s="40"/>
      <c r="B236" s="41"/>
      <c r="C236" s="272" t="s">
        <v>402</v>
      </c>
      <c r="D236" s="272" t="s">
        <v>310</v>
      </c>
      <c r="E236" s="273" t="s">
        <v>7091</v>
      </c>
      <c r="F236" s="274" t="s">
        <v>7092</v>
      </c>
      <c r="G236" s="275" t="s">
        <v>338</v>
      </c>
      <c r="H236" s="276">
        <v>196.40000000000001</v>
      </c>
      <c r="I236" s="277"/>
      <c r="J236" s="278">
        <f>ROUND(I236*H236,2)</f>
        <v>0</v>
      </c>
      <c r="K236" s="274" t="s">
        <v>219</v>
      </c>
      <c r="L236" s="279"/>
      <c r="M236" s="280" t="s">
        <v>19</v>
      </c>
      <c r="N236" s="281" t="s">
        <v>45</v>
      </c>
      <c r="O236" s="86"/>
      <c r="P236" s="224">
        <f>O236*H236</f>
        <v>0</v>
      </c>
      <c r="Q236" s="224">
        <v>0.46000000000000002</v>
      </c>
      <c r="R236" s="224">
        <f>Q236*H236</f>
        <v>90.344000000000008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257</v>
      </c>
      <c r="AT236" s="226" t="s">
        <v>310</v>
      </c>
      <c r="AU236" s="226" t="s">
        <v>83</v>
      </c>
      <c r="AY236" s="19" t="s">
        <v>213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81</v>
      </c>
      <c r="BK236" s="227">
        <f>ROUND(I236*H236,2)</f>
        <v>0</v>
      </c>
      <c r="BL236" s="19" t="s">
        <v>220</v>
      </c>
      <c r="BM236" s="226" t="s">
        <v>7093</v>
      </c>
    </row>
    <row r="237" s="13" customFormat="1">
      <c r="A237" s="13"/>
      <c r="B237" s="228"/>
      <c r="C237" s="229"/>
      <c r="D237" s="230" t="s">
        <v>222</v>
      </c>
      <c r="E237" s="231" t="s">
        <v>19</v>
      </c>
      <c r="F237" s="232" t="s">
        <v>7085</v>
      </c>
      <c r="G237" s="229"/>
      <c r="H237" s="231" t="s">
        <v>19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8" t="s">
        <v>222</v>
      </c>
      <c r="AU237" s="238" t="s">
        <v>83</v>
      </c>
      <c r="AV237" s="13" t="s">
        <v>81</v>
      </c>
      <c r="AW237" s="13" t="s">
        <v>34</v>
      </c>
      <c r="AX237" s="13" t="s">
        <v>74</v>
      </c>
      <c r="AY237" s="238" t="s">
        <v>213</v>
      </c>
    </row>
    <row r="238" s="14" customFormat="1">
      <c r="A238" s="14"/>
      <c r="B238" s="239"/>
      <c r="C238" s="240"/>
      <c r="D238" s="230" t="s">
        <v>222</v>
      </c>
      <c r="E238" s="241" t="s">
        <v>19</v>
      </c>
      <c r="F238" s="242" t="s">
        <v>7094</v>
      </c>
      <c r="G238" s="240"/>
      <c r="H238" s="243">
        <v>196.40000000000001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9" t="s">
        <v>222</v>
      </c>
      <c r="AU238" s="249" t="s">
        <v>83</v>
      </c>
      <c r="AV238" s="14" t="s">
        <v>83</v>
      </c>
      <c r="AW238" s="14" t="s">
        <v>34</v>
      </c>
      <c r="AX238" s="14" t="s">
        <v>81</v>
      </c>
      <c r="AY238" s="249" t="s">
        <v>213</v>
      </c>
    </row>
    <row r="239" s="2" customFormat="1">
      <c r="A239" s="40"/>
      <c r="B239" s="41"/>
      <c r="C239" s="215" t="s">
        <v>408</v>
      </c>
      <c r="D239" s="215" t="s">
        <v>215</v>
      </c>
      <c r="E239" s="216" t="s">
        <v>7095</v>
      </c>
      <c r="F239" s="217" t="s">
        <v>7096</v>
      </c>
      <c r="G239" s="218" t="s">
        <v>338</v>
      </c>
      <c r="H239" s="219">
        <v>12.590999999999999</v>
      </c>
      <c r="I239" s="220"/>
      <c r="J239" s="221">
        <f>ROUND(I239*H239,2)</f>
        <v>0</v>
      </c>
      <c r="K239" s="217" t="s">
        <v>219</v>
      </c>
      <c r="L239" s="46"/>
      <c r="M239" s="222" t="s">
        <v>19</v>
      </c>
      <c r="N239" s="223" t="s">
        <v>45</v>
      </c>
      <c r="O239" s="86"/>
      <c r="P239" s="224">
        <f>O239*H239</f>
        <v>0</v>
      </c>
      <c r="Q239" s="224">
        <v>0.02257</v>
      </c>
      <c r="R239" s="224">
        <f>Q239*H239</f>
        <v>0.28417886999999997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220</v>
      </c>
      <c r="AT239" s="226" t="s">
        <v>215</v>
      </c>
      <c r="AU239" s="226" t="s">
        <v>83</v>
      </c>
      <c r="AY239" s="19" t="s">
        <v>213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81</v>
      </c>
      <c r="BK239" s="227">
        <f>ROUND(I239*H239,2)</f>
        <v>0</v>
      </c>
      <c r="BL239" s="19" t="s">
        <v>220</v>
      </c>
      <c r="BM239" s="226" t="s">
        <v>7097</v>
      </c>
    </row>
    <row r="240" s="13" customFormat="1">
      <c r="A240" s="13"/>
      <c r="B240" s="228"/>
      <c r="C240" s="229"/>
      <c r="D240" s="230" t="s">
        <v>222</v>
      </c>
      <c r="E240" s="231" t="s">
        <v>19</v>
      </c>
      <c r="F240" s="232" t="s">
        <v>7098</v>
      </c>
      <c r="G240" s="229"/>
      <c r="H240" s="231" t="s">
        <v>19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8" t="s">
        <v>222</v>
      </c>
      <c r="AU240" s="238" t="s">
        <v>83</v>
      </c>
      <c r="AV240" s="13" t="s">
        <v>81</v>
      </c>
      <c r="AW240" s="13" t="s">
        <v>34</v>
      </c>
      <c r="AX240" s="13" t="s">
        <v>74</v>
      </c>
      <c r="AY240" s="238" t="s">
        <v>213</v>
      </c>
    </row>
    <row r="241" s="13" customFormat="1">
      <c r="A241" s="13"/>
      <c r="B241" s="228"/>
      <c r="C241" s="229"/>
      <c r="D241" s="230" t="s">
        <v>222</v>
      </c>
      <c r="E241" s="231" t="s">
        <v>19</v>
      </c>
      <c r="F241" s="232" t="s">
        <v>7099</v>
      </c>
      <c r="G241" s="229"/>
      <c r="H241" s="231" t="s">
        <v>19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8" t="s">
        <v>222</v>
      </c>
      <c r="AU241" s="238" t="s">
        <v>83</v>
      </c>
      <c r="AV241" s="13" t="s">
        <v>81</v>
      </c>
      <c r="AW241" s="13" t="s">
        <v>34</v>
      </c>
      <c r="AX241" s="13" t="s">
        <v>74</v>
      </c>
      <c r="AY241" s="238" t="s">
        <v>213</v>
      </c>
    </row>
    <row r="242" s="14" customFormat="1">
      <c r="A242" s="14"/>
      <c r="B242" s="239"/>
      <c r="C242" s="240"/>
      <c r="D242" s="230" t="s">
        <v>222</v>
      </c>
      <c r="E242" s="241" t="s">
        <v>19</v>
      </c>
      <c r="F242" s="242" t="s">
        <v>7100</v>
      </c>
      <c r="G242" s="240"/>
      <c r="H242" s="243">
        <v>12.590999999999999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9" t="s">
        <v>222</v>
      </c>
      <c r="AU242" s="249" t="s">
        <v>83</v>
      </c>
      <c r="AV242" s="14" t="s">
        <v>83</v>
      </c>
      <c r="AW242" s="14" t="s">
        <v>34</v>
      </c>
      <c r="AX242" s="14" t="s">
        <v>81</v>
      </c>
      <c r="AY242" s="249" t="s">
        <v>213</v>
      </c>
    </row>
    <row r="243" s="2" customFormat="1">
      <c r="A243" s="40"/>
      <c r="B243" s="41"/>
      <c r="C243" s="215" t="s">
        <v>412</v>
      </c>
      <c r="D243" s="215" t="s">
        <v>215</v>
      </c>
      <c r="E243" s="216" t="s">
        <v>7101</v>
      </c>
      <c r="F243" s="217" t="s">
        <v>7102</v>
      </c>
      <c r="G243" s="218" t="s">
        <v>288</v>
      </c>
      <c r="H243" s="219">
        <v>0.108</v>
      </c>
      <c r="I243" s="220"/>
      <c r="J243" s="221">
        <f>ROUND(I243*H243,2)</f>
        <v>0</v>
      </c>
      <c r="K243" s="217" t="s">
        <v>219</v>
      </c>
      <c r="L243" s="46"/>
      <c r="M243" s="222" t="s">
        <v>19</v>
      </c>
      <c r="N243" s="223" t="s">
        <v>45</v>
      </c>
      <c r="O243" s="86"/>
      <c r="P243" s="224">
        <f>O243*H243</f>
        <v>0</v>
      </c>
      <c r="Q243" s="224">
        <v>1.06277</v>
      </c>
      <c r="R243" s="224">
        <f>Q243*H243</f>
        <v>0.11477915999999999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220</v>
      </c>
      <c r="AT243" s="226" t="s">
        <v>215</v>
      </c>
      <c r="AU243" s="226" t="s">
        <v>83</v>
      </c>
      <c r="AY243" s="19" t="s">
        <v>213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81</v>
      </c>
      <c r="BK243" s="227">
        <f>ROUND(I243*H243,2)</f>
        <v>0</v>
      </c>
      <c r="BL243" s="19" t="s">
        <v>220</v>
      </c>
      <c r="BM243" s="226" t="s">
        <v>7103</v>
      </c>
    </row>
    <row r="244" s="13" customFormat="1">
      <c r="A244" s="13"/>
      <c r="B244" s="228"/>
      <c r="C244" s="229"/>
      <c r="D244" s="230" t="s">
        <v>222</v>
      </c>
      <c r="E244" s="231" t="s">
        <v>19</v>
      </c>
      <c r="F244" s="232" t="s">
        <v>7031</v>
      </c>
      <c r="G244" s="229"/>
      <c r="H244" s="231" t="s">
        <v>19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8" t="s">
        <v>222</v>
      </c>
      <c r="AU244" s="238" t="s">
        <v>83</v>
      </c>
      <c r="AV244" s="13" t="s">
        <v>81</v>
      </c>
      <c r="AW244" s="13" t="s">
        <v>34</v>
      </c>
      <c r="AX244" s="13" t="s">
        <v>74</v>
      </c>
      <c r="AY244" s="238" t="s">
        <v>213</v>
      </c>
    </row>
    <row r="245" s="14" customFormat="1">
      <c r="A245" s="14"/>
      <c r="B245" s="239"/>
      <c r="C245" s="240"/>
      <c r="D245" s="230" t="s">
        <v>222</v>
      </c>
      <c r="E245" s="241" t="s">
        <v>19</v>
      </c>
      <c r="F245" s="242" t="s">
        <v>7104</v>
      </c>
      <c r="G245" s="240"/>
      <c r="H245" s="243">
        <v>0.108</v>
      </c>
      <c r="I245" s="244"/>
      <c r="J245" s="240"/>
      <c r="K245" s="240"/>
      <c r="L245" s="245"/>
      <c r="M245" s="246"/>
      <c r="N245" s="247"/>
      <c r="O245" s="247"/>
      <c r="P245" s="247"/>
      <c r="Q245" s="247"/>
      <c r="R245" s="247"/>
      <c r="S245" s="247"/>
      <c r="T245" s="24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9" t="s">
        <v>222</v>
      </c>
      <c r="AU245" s="249" t="s">
        <v>83</v>
      </c>
      <c r="AV245" s="14" t="s">
        <v>83</v>
      </c>
      <c r="AW245" s="14" t="s">
        <v>34</v>
      </c>
      <c r="AX245" s="14" t="s">
        <v>74</v>
      </c>
      <c r="AY245" s="249" t="s">
        <v>213</v>
      </c>
    </row>
    <row r="246" s="15" customFormat="1">
      <c r="A246" s="15"/>
      <c r="B246" s="250"/>
      <c r="C246" s="251"/>
      <c r="D246" s="230" t="s">
        <v>222</v>
      </c>
      <c r="E246" s="252" t="s">
        <v>19</v>
      </c>
      <c r="F246" s="253" t="s">
        <v>228</v>
      </c>
      <c r="G246" s="251"/>
      <c r="H246" s="254">
        <v>0.108</v>
      </c>
      <c r="I246" s="255"/>
      <c r="J246" s="251"/>
      <c r="K246" s="251"/>
      <c r="L246" s="256"/>
      <c r="M246" s="257"/>
      <c r="N246" s="258"/>
      <c r="O246" s="258"/>
      <c r="P246" s="258"/>
      <c r="Q246" s="258"/>
      <c r="R246" s="258"/>
      <c r="S246" s="258"/>
      <c r="T246" s="259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0" t="s">
        <v>222</v>
      </c>
      <c r="AU246" s="260" t="s">
        <v>83</v>
      </c>
      <c r="AV246" s="15" t="s">
        <v>220</v>
      </c>
      <c r="AW246" s="15" t="s">
        <v>34</v>
      </c>
      <c r="AX246" s="15" t="s">
        <v>81</v>
      </c>
      <c r="AY246" s="260" t="s">
        <v>213</v>
      </c>
    </row>
    <row r="247" s="2" customFormat="1">
      <c r="A247" s="40"/>
      <c r="B247" s="41"/>
      <c r="C247" s="215" t="s">
        <v>417</v>
      </c>
      <c r="D247" s="215" t="s">
        <v>215</v>
      </c>
      <c r="E247" s="216" t="s">
        <v>7105</v>
      </c>
      <c r="F247" s="217" t="s">
        <v>7106</v>
      </c>
      <c r="G247" s="218" t="s">
        <v>236</v>
      </c>
      <c r="H247" s="219">
        <v>3.3599999999999999</v>
      </c>
      <c r="I247" s="220"/>
      <c r="J247" s="221">
        <f>ROUND(I247*H247,2)</f>
        <v>0</v>
      </c>
      <c r="K247" s="217" t="s">
        <v>219</v>
      </c>
      <c r="L247" s="46"/>
      <c r="M247" s="222" t="s">
        <v>19</v>
      </c>
      <c r="N247" s="223" t="s">
        <v>45</v>
      </c>
      <c r="O247" s="86"/>
      <c r="P247" s="224">
        <f>O247*H247</f>
        <v>0</v>
      </c>
      <c r="Q247" s="224">
        <v>0.01282</v>
      </c>
      <c r="R247" s="224">
        <f>Q247*H247</f>
        <v>0.043075200000000001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220</v>
      </c>
      <c r="AT247" s="226" t="s">
        <v>215</v>
      </c>
      <c r="AU247" s="226" t="s">
        <v>83</v>
      </c>
      <c r="AY247" s="19" t="s">
        <v>213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81</v>
      </c>
      <c r="BK247" s="227">
        <f>ROUND(I247*H247,2)</f>
        <v>0</v>
      </c>
      <c r="BL247" s="19" t="s">
        <v>220</v>
      </c>
      <c r="BM247" s="226" t="s">
        <v>7107</v>
      </c>
    </row>
    <row r="248" s="13" customFormat="1">
      <c r="A248" s="13"/>
      <c r="B248" s="228"/>
      <c r="C248" s="229"/>
      <c r="D248" s="230" t="s">
        <v>222</v>
      </c>
      <c r="E248" s="231" t="s">
        <v>19</v>
      </c>
      <c r="F248" s="232" t="s">
        <v>7108</v>
      </c>
      <c r="G248" s="229"/>
      <c r="H248" s="231" t="s">
        <v>19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8" t="s">
        <v>222</v>
      </c>
      <c r="AU248" s="238" t="s">
        <v>83</v>
      </c>
      <c r="AV248" s="13" t="s">
        <v>81</v>
      </c>
      <c r="AW248" s="13" t="s">
        <v>34</v>
      </c>
      <c r="AX248" s="13" t="s">
        <v>74</v>
      </c>
      <c r="AY248" s="238" t="s">
        <v>213</v>
      </c>
    </row>
    <row r="249" s="14" customFormat="1">
      <c r="A249" s="14"/>
      <c r="B249" s="239"/>
      <c r="C249" s="240"/>
      <c r="D249" s="230" t="s">
        <v>222</v>
      </c>
      <c r="E249" s="241" t="s">
        <v>19</v>
      </c>
      <c r="F249" s="242" t="s">
        <v>7109</v>
      </c>
      <c r="G249" s="240"/>
      <c r="H249" s="243">
        <v>3.3599999999999999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9" t="s">
        <v>222</v>
      </c>
      <c r="AU249" s="249" t="s">
        <v>83</v>
      </c>
      <c r="AV249" s="14" t="s">
        <v>83</v>
      </c>
      <c r="AW249" s="14" t="s">
        <v>34</v>
      </c>
      <c r="AX249" s="14" t="s">
        <v>74</v>
      </c>
      <c r="AY249" s="249" t="s">
        <v>213</v>
      </c>
    </row>
    <row r="250" s="15" customFormat="1">
      <c r="A250" s="15"/>
      <c r="B250" s="250"/>
      <c r="C250" s="251"/>
      <c r="D250" s="230" t="s">
        <v>222</v>
      </c>
      <c r="E250" s="252" t="s">
        <v>19</v>
      </c>
      <c r="F250" s="253" t="s">
        <v>228</v>
      </c>
      <c r="G250" s="251"/>
      <c r="H250" s="254">
        <v>3.3599999999999999</v>
      </c>
      <c r="I250" s="255"/>
      <c r="J250" s="251"/>
      <c r="K250" s="251"/>
      <c r="L250" s="256"/>
      <c r="M250" s="257"/>
      <c r="N250" s="258"/>
      <c r="O250" s="258"/>
      <c r="P250" s="258"/>
      <c r="Q250" s="258"/>
      <c r="R250" s="258"/>
      <c r="S250" s="258"/>
      <c r="T250" s="259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0" t="s">
        <v>222</v>
      </c>
      <c r="AU250" s="260" t="s">
        <v>83</v>
      </c>
      <c r="AV250" s="15" t="s">
        <v>220</v>
      </c>
      <c r="AW250" s="15" t="s">
        <v>34</v>
      </c>
      <c r="AX250" s="15" t="s">
        <v>81</v>
      </c>
      <c r="AY250" s="260" t="s">
        <v>213</v>
      </c>
    </row>
    <row r="251" s="2" customFormat="1">
      <c r="A251" s="40"/>
      <c r="B251" s="41"/>
      <c r="C251" s="215" t="s">
        <v>427</v>
      </c>
      <c r="D251" s="215" t="s">
        <v>215</v>
      </c>
      <c r="E251" s="216" t="s">
        <v>7110</v>
      </c>
      <c r="F251" s="217" t="s">
        <v>7111</v>
      </c>
      <c r="G251" s="218" t="s">
        <v>236</v>
      </c>
      <c r="H251" s="219">
        <v>3.3599999999999999</v>
      </c>
      <c r="I251" s="220"/>
      <c r="J251" s="221">
        <f>ROUND(I251*H251,2)</f>
        <v>0</v>
      </c>
      <c r="K251" s="217" t="s">
        <v>219</v>
      </c>
      <c r="L251" s="46"/>
      <c r="M251" s="222" t="s">
        <v>19</v>
      </c>
      <c r="N251" s="223" t="s">
        <v>45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220</v>
      </c>
      <c r="AT251" s="226" t="s">
        <v>215</v>
      </c>
      <c r="AU251" s="226" t="s">
        <v>83</v>
      </c>
      <c r="AY251" s="19" t="s">
        <v>213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81</v>
      </c>
      <c r="BK251" s="227">
        <f>ROUND(I251*H251,2)</f>
        <v>0</v>
      </c>
      <c r="BL251" s="19" t="s">
        <v>220</v>
      </c>
      <c r="BM251" s="226" t="s">
        <v>7112</v>
      </c>
    </row>
    <row r="252" s="2" customFormat="1" ht="16.5" customHeight="1">
      <c r="A252" s="40"/>
      <c r="B252" s="41"/>
      <c r="C252" s="215" t="s">
        <v>432</v>
      </c>
      <c r="D252" s="215" t="s">
        <v>215</v>
      </c>
      <c r="E252" s="216" t="s">
        <v>7113</v>
      </c>
      <c r="F252" s="217" t="s">
        <v>7114</v>
      </c>
      <c r="G252" s="218" t="s">
        <v>236</v>
      </c>
      <c r="H252" s="219">
        <v>3.75</v>
      </c>
      <c r="I252" s="220"/>
      <c r="J252" s="221">
        <f>ROUND(I252*H252,2)</f>
        <v>0</v>
      </c>
      <c r="K252" s="217" t="s">
        <v>219</v>
      </c>
      <c r="L252" s="46"/>
      <c r="M252" s="222" t="s">
        <v>19</v>
      </c>
      <c r="N252" s="223" t="s">
        <v>45</v>
      </c>
      <c r="O252" s="86"/>
      <c r="P252" s="224">
        <f>O252*H252</f>
        <v>0</v>
      </c>
      <c r="Q252" s="224">
        <v>0.0087399999999999995</v>
      </c>
      <c r="R252" s="224">
        <f>Q252*H252</f>
        <v>0.032774999999999999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220</v>
      </c>
      <c r="AT252" s="226" t="s">
        <v>215</v>
      </c>
      <c r="AU252" s="226" t="s">
        <v>83</v>
      </c>
      <c r="AY252" s="19" t="s">
        <v>213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81</v>
      </c>
      <c r="BK252" s="227">
        <f>ROUND(I252*H252,2)</f>
        <v>0</v>
      </c>
      <c r="BL252" s="19" t="s">
        <v>220</v>
      </c>
      <c r="BM252" s="226" t="s">
        <v>7115</v>
      </c>
    </row>
    <row r="253" s="13" customFormat="1">
      <c r="A253" s="13"/>
      <c r="B253" s="228"/>
      <c r="C253" s="229"/>
      <c r="D253" s="230" t="s">
        <v>222</v>
      </c>
      <c r="E253" s="231" t="s">
        <v>19</v>
      </c>
      <c r="F253" s="232" t="s">
        <v>7108</v>
      </c>
      <c r="G253" s="229"/>
      <c r="H253" s="231" t="s">
        <v>19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8" t="s">
        <v>222</v>
      </c>
      <c r="AU253" s="238" t="s">
        <v>83</v>
      </c>
      <c r="AV253" s="13" t="s">
        <v>81</v>
      </c>
      <c r="AW253" s="13" t="s">
        <v>34</v>
      </c>
      <c r="AX253" s="13" t="s">
        <v>74</v>
      </c>
      <c r="AY253" s="238" t="s">
        <v>213</v>
      </c>
    </row>
    <row r="254" s="14" customFormat="1">
      <c r="A254" s="14"/>
      <c r="B254" s="239"/>
      <c r="C254" s="240"/>
      <c r="D254" s="230" t="s">
        <v>222</v>
      </c>
      <c r="E254" s="241" t="s">
        <v>19</v>
      </c>
      <c r="F254" s="242" t="s">
        <v>7116</v>
      </c>
      <c r="G254" s="240"/>
      <c r="H254" s="243">
        <v>3.75</v>
      </c>
      <c r="I254" s="244"/>
      <c r="J254" s="240"/>
      <c r="K254" s="240"/>
      <c r="L254" s="245"/>
      <c r="M254" s="246"/>
      <c r="N254" s="247"/>
      <c r="O254" s="247"/>
      <c r="P254" s="247"/>
      <c r="Q254" s="247"/>
      <c r="R254" s="247"/>
      <c r="S254" s="247"/>
      <c r="T254" s="24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9" t="s">
        <v>222</v>
      </c>
      <c r="AU254" s="249" t="s">
        <v>83</v>
      </c>
      <c r="AV254" s="14" t="s">
        <v>83</v>
      </c>
      <c r="AW254" s="14" t="s">
        <v>34</v>
      </c>
      <c r="AX254" s="14" t="s">
        <v>74</v>
      </c>
      <c r="AY254" s="249" t="s">
        <v>213</v>
      </c>
    </row>
    <row r="255" s="15" customFormat="1">
      <c r="A255" s="15"/>
      <c r="B255" s="250"/>
      <c r="C255" s="251"/>
      <c r="D255" s="230" t="s">
        <v>222</v>
      </c>
      <c r="E255" s="252" t="s">
        <v>19</v>
      </c>
      <c r="F255" s="253" t="s">
        <v>228</v>
      </c>
      <c r="G255" s="251"/>
      <c r="H255" s="254">
        <v>3.75</v>
      </c>
      <c r="I255" s="255"/>
      <c r="J255" s="251"/>
      <c r="K255" s="251"/>
      <c r="L255" s="256"/>
      <c r="M255" s="257"/>
      <c r="N255" s="258"/>
      <c r="O255" s="258"/>
      <c r="P255" s="258"/>
      <c r="Q255" s="258"/>
      <c r="R255" s="258"/>
      <c r="S255" s="258"/>
      <c r="T255" s="259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0" t="s">
        <v>222</v>
      </c>
      <c r="AU255" s="260" t="s">
        <v>83</v>
      </c>
      <c r="AV255" s="15" t="s">
        <v>220</v>
      </c>
      <c r="AW255" s="15" t="s">
        <v>34</v>
      </c>
      <c r="AX255" s="15" t="s">
        <v>81</v>
      </c>
      <c r="AY255" s="260" t="s">
        <v>213</v>
      </c>
    </row>
    <row r="256" s="2" customFormat="1" ht="16.5" customHeight="1">
      <c r="A256" s="40"/>
      <c r="B256" s="41"/>
      <c r="C256" s="215" t="s">
        <v>438</v>
      </c>
      <c r="D256" s="215" t="s">
        <v>215</v>
      </c>
      <c r="E256" s="216" t="s">
        <v>7117</v>
      </c>
      <c r="F256" s="217" t="s">
        <v>7118</v>
      </c>
      <c r="G256" s="218" t="s">
        <v>236</v>
      </c>
      <c r="H256" s="219">
        <v>3.75</v>
      </c>
      <c r="I256" s="220"/>
      <c r="J256" s="221">
        <f>ROUND(I256*H256,2)</f>
        <v>0</v>
      </c>
      <c r="K256" s="217" t="s">
        <v>219</v>
      </c>
      <c r="L256" s="46"/>
      <c r="M256" s="222" t="s">
        <v>19</v>
      </c>
      <c r="N256" s="223" t="s">
        <v>45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220</v>
      </c>
      <c r="AT256" s="226" t="s">
        <v>215</v>
      </c>
      <c r="AU256" s="226" t="s">
        <v>83</v>
      </c>
      <c r="AY256" s="19" t="s">
        <v>213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81</v>
      </c>
      <c r="BK256" s="227">
        <f>ROUND(I256*H256,2)</f>
        <v>0</v>
      </c>
      <c r="BL256" s="19" t="s">
        <v>220</v>
      </c>
      <c r="BM256" s="226" t="s">
        <v>7119</v>
      </c>
    </row>
    <row r="257" s="12" customFormat="1" ht="22.8" customHeight="1">
      <c r="A257" s="12"/>
      <c r="B257" s="199"/>
      <c r="C257" s="200"/>
      <c r="D257" s="201" t="s">
        <v>73</v>
      </c>
      <c r="E257" s="213" t="s">
        <v>248</v>
      </c>
      <c r="F257" s="213" t="s">
        <v>893</v>
      </c>
      <c r="G257" s="200"/>
      <c r="H257" s="200"/>
      <c r="I257" s="203"/>
      <c r="J257" s="214">
        <f>BK257</f>
        <v>0</v>
      </c>
      <c r="K257" s="200"/>
      <c r="L257" s="205"/>
      <c r="M257" s="206"/>
      <c r="N257" s="207"/>
      <c r="O257" s="207"/>
      <c r="P257" s="208">
        <f>SUM(P258:P322)</f>
        <v>0</v>
      </c>
      <c r="Q257" s="207"/>
      <c r="R257" s="208">
        <f>SUM(R258:R322)</f>
        <v>154.52371514000004</v>
      </c>
      <c r="S257" s="207"/>
      <c r="T257" s="209">
        <f>SUM(T258:T322)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0" t="s">
        <v>81</v>
      </c>
      <c r="AT257" s="211" t="s">
        <v>73</v>
      </c>
      <c r="AU257" s="211" t="s">
        <v>81</v>
      </c>
      <c r="AY257" s="210" t="s">
        <v>213</v>
      </c>
      <c r="BK257" s="212">
        <f>SUM(BK258:BK322)</f>
        <v>0</v>
      </c>
    </row>
    <row r="258" s="2" customFormat="1">
      <c r="A258" s="40"/>
      <c r="B258" s="41"/>
      <c r="C258" s="215" t="s">
        <v>445</v>
      </c>
      <c r="D258" s="215" t="s">
        <v>215</v>
      </c>
      <c r="E258" s="216" t="s">
        <v>7120</v>
      </c>
      <c r="F258" s="217" t="s">
        <v>7121</v>
      </c>
      <c r="G258" s="218" t="s">
        <v>236</v>
      </c>
      <c r="H258" s="219">
        <v>223.041</v>
      </c>
      <c r="I258" s="220"/>
      <c r="J258" s="221">
        <f>ROUND(I258*H258,2)</f>
        <v>0</v>
      </c>
      <c r="K258" s="217" t="s">
        <v>219</v>
      </c>
      <c r="L258" s="46"/>
      <c r="M258" s="222" t="s">
        <v>19</v>
      </c>
      <c r="N258" s="223" t="s">
        <v>45</v>
      </c>
      <c r="O258" s="86"/>
      <c r="P258" s="224">
        <f>O258*H258</f>
        <v>0</v>
      </c>
      <c r="Q258" s="224">
        <v>0.018380000000000001</v>
      </c>
      <c r="R258" s="224">
        <f>Q258*H258</f>
        <v>4.0994935799999999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220</v>
      </c>
      <c r="AT258" s="226" t="s">
        <v>215</v>
      </c>
      <c r="AU258" s="226" t="s">
        <v>83</v>
      </c>
      <c r="AY258" s="19" t="s">
        <v>213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81</v>
      </c>
      <c r="BK258" s="227">
        <f>ROUND(I258*H258,2)</f>
        <v>0</v>
      </c>
      <c r="BL258" s="19" t="s">
        <v>220</v>
      </c>
      <c r="BM258" s="226" t="s">
        <v>7122</v>
      </c>
    </row>
    <row r="259" s="13" customFormat="1">
      <c r="A259" s="13"/>
      <c r="B259" s="228"/>
      <c r="C259" s="229"/>
      <c r="D259" s="230" t="s">
        <v>222</v>
      </c>
      <c r="E259" s="231" t="s">
        <v>19</v>
      </c>
      <c r="F259" s="232" t="s">
        <v>7098</v>
      </c>
      <c r="G259" s="229"/>
      <c r="H259" s="231" t="s">
        <v>19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8" t="s">
        <v>222</v>
      </c>
      <c r="AU259" s="238" t="s">
        <v>83</v>
      </c>
      <c r="AV259" s="13" t="s">
        <v>81</v>
      </c>
      <c r="AW259" s="13" t="s">
        <v>34</v>
      </c>
      <c r="AX259" s="13" t="s">
        <v>74</v>
      </c>
      <c r="AY259" s="238" t="s">
        <v>213</v>
      </c>
    </row>
    <row r="260" s="13" customFormat="1">
      <c r="A260" s="13"/>
      <c r="B260" s="228"/>
      <c r="C260" s="229"/>
      <c r="D260" s="230" t="s">
        <v>222</v>
      </c>
      <c r="E260" s="231" t="s">
        <v>19</v>
      </c>
      <c r="F260" s="232" t="s">
        <v>7123</v>
      </c>
      <c r="G260" s="229"/>
      <c r="H260" s="231" t="s">
        <v>19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8" t="s">
        <v>222</v>
      </c>
      <c r="AU260" s="238" t="s">
        <v>83</v>
      </c>
      <c r="AV260" s="13" t="s">
        <v>81</v>
      </c>
      <c r="AW260" s="13" t="s">
        <v>34</v>
      </c>
      <c r="AX260" s="13" t="s">
        <v>74</v>
      </c>
      <c r="AY260" s="238" t="s">
        <v>213</v>
      </c>
    </row>
    <row r="261" s="14" customFormat="1">
      <c r="A261" s="14"/>
      <c r="B261" s="239"/>
      <c r="C261" s="240"/>
      <c r="D261" s="230" t="s">
        <v>222</v>
      </c>
      <c r="E261" s="241" t="s">
        <v>19</v>
      </c>
      <c r="F261" s="242" t="s">
        <v>7124</v>
      </c>
      <c r="G261" s="240"/>
      <c r="H261" s="243">
        <v>223.041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9" t="s">
        <v>222</v>
      </c>
      <c r="AU261" s="249" t="s">
        <v>83</v>
      </c>
      <c r="AV261" s="14" t="s">
        <v>83</v>
      </c>
      <c r="AW261" s="14" t="s">
        <v>34</v>
      </c>
      <c r="AX261" s="14" t="s">
        <v>81</v>
      </c>
      <c r="AY261" s="249" t="s">
        <v>213</v>
      </c>
    </row>
    <row r="262" s="2" customFormat="1">
      <c r="A262" s="40"/>
      <c r="B262" s="41"/>
      <c r="C262" s="215" t="s">
        <v>461</v>
      </c>
      <c r="D262" s="215" t="s">
        <v>215</v>
      </c>
      <c r="E262" s="216" t="s">
        <v>7125</v>
      </c>
      <c r="F262" s="217" t="s">
        <v>7126</v>
      </c>
      <c r="G262" s="218" t="s">
        <v>236</v>
      </c>
      <c r="H262" s="219">
        <v>223.041</v>
      </c>
      <c r="I262" s="220"/>
      <c r="J262" s="221">
        <f>ROUND(I262*H262,2)</f>
        <v>0</v>
      </c>
      <c r="K262" s="217" t="s">
        <v>219</v>
      </c>
      <c r="L262" s="46"/>
      <c r="M262" s="222" t="s">
        <v>19</v>
      </c>
      <c r="N262" s="223" t="s">
        <v>45</v>
      </c>
      <c r="O262" s="86"/>
      <c r="P262" s="224">
        <f>O262*H262</f>
        <v>0</v>
      </c>
      <c r="Q262" s="224">
        <v>0.0079000000000000008</v>
      </c>
      <c r="R262" s="224">
        <f>Q262*H262</f>
        <v>1.7620239000000002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220</v>
      </c>
      <c r="AT262" s="226" t="s">
        <v>215</v>
      </c>
      <c r="AU262" s="226" t="s">
        <v>83</v>
      </c>
      <c r="AY262" s="19" t="s">
        <v>213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81</v>
      </c>
      <c r="BK262" s="227">
        <f>ROUND(I262*H262,2)</f>
        <v>0</v>
      </c>
      <c r="BL262" s="19" t="s">
        <v>220</v>
      </c>
      <c r="BM262" s="226" t="s">
        <v>7127</v>
      </c>
    </row>
    <row r="263" s="13" customFormat="1">
      <c r="A263" s="13"/>
      <c r="B263" s="228"/>
      <c r="C263" s="229"/>
      <c r="D263" s="230" t="s">
        <v>222</v>
      </c>
      <c r="E263" s="231" t="s">
        <v>19</v>
      </c>
      <c r="F263" s="232" t="s">
        <v>7098</v>
      </c>
      <c r="G263" s="229"/>
      <c r="H263" s="231" t="s">
        <v>19</v>
      </c>
      <c r="I263" s="233"/>
      <c r="J263" s="229"/>
      <c r="K263" s="229"/>
      <c r="L263" s="234"/>
      <c r="M263" s="235"/>
      <c r="N263" s="236"/>
      <c r="O263" s="236"/>
      <c r="P263" s="236"/>
      <c r="Q263" s="236"/>
      <c r="R263" s="236"/>
      <c r="S263" s="236"/>
      <c r="T263" s="23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8" t="s">
        <v>222</v>
      </c>
      <c r="AU263" s="238" t="s">
        <v>83</v>
      </c>
      <c r="AV263" s="13" t="s">
        <v>81</v>
      </c>
      <c r="AW263" s="13" t="s">
        <v>34</v>
      </c>
      <c r="AX263" s="13" t="s">
        <v>74</v>
      </c>
      <c r="AY263" s="238" t="s">
        <v>213</v>
      </c>
    </row>
    <row r="264" s="13" customFormat="1">
      <c r="A264" s="13"/>
      <c r="B264" s="228"/>
      <c r="C264" s="229"/>
      <c r="D264" s="230" t="s">
        <v>222</v>
      </c>
      <c r="E264" s="231" t="s">
        <v>19</v>
      </c>
      <c r="F264" s="232" t="s">
        <v>7123</v>
      </c>
      <c r="G264" s="229"/>
      <c r="H264" s="231" t="s">
        <v>19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8" t="s">
        <v>222</v>
      </c>
      <c r="AU264" s="238" t="s">
        <v>83</v>
      </c>
      <c r="AV264" s="13" t="s">
        <v>81</v>
      </c>
      <c r="AW264" s="13" t="s">
        <v>34</v>
      </c>
      <c r="AX264" s="13" t="s">
        <v>74</v>
      </c>
      <c r="AY264" s="238" t="s">
        <v>213</v>
      </c>
    </row>
    <row r="265" s="14" customFormat="1">
      <c r="A265" s="14"/>
      <c r="B265" s="239"/>
      <c r="C265" s="240"/>
      <c r="D265" s="230" t="s">
        <v>222</v>
      </c>
      <c r="E265" s="241" t="s">
        <v>19</v>
      </c>
      <c r="F265" s="242" t="s">
        <v>7124</v>
      </c>
      <c r="G265" s="240"/>
      <c r="H265" s="243">
        <v>223.041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9" t="s">
        <v>222</v>
      </c>
      <c r="AU265" s="249" t="s">
        <v>83</v>
      </c>
      <c r="AV265" s="14" t="s">
        <v>83</v>
      </c>
      <c r="AW265" s="14" t="s">
        <v>34</v>
      </c>
      <c r="AX265" s="14" t="s">
        <v>81</v>
      </c>
      <c r="AY265" s="249" t="s">
        <v>213</v>
      </c>
    </row>
    <row r="266" s="2" customFormat="1">
      <c r="A266" s="40"/>
      <c r="B266" s="41"/>
      <c r="C266" s="215" t="s">
        <v>468</v>
      </c>
      <c r="D266" s="215" t="s">
        <v>215</v>
      </c>
      <c r="E266" s="216" t="s">
        <v>7128</v>
      </c>
      <c r="F266" s="217" t="s">
        <v>7129</v>
      </c>
      <c r="G266" s="218" t="s">
        <v>236</v>
      </c>
      <c r="H266" s="219">
        <v>90.454999999999998</v>
      </c>
      <c r="I266" s="220"/>
      <c r="J266" s="221">
        <f>ROUND(I266*H266,2)</f>
        <v>0</v>
      </c>
      <c r="K266" s="217" t="s">
        <v>219</v>
      </c>
      <c r="L266" s="46"/>
      <c r="M266" s="222" t="s">
        <v>19</v>
      </c>
      <c r="N266" s="223" t="s">
        <v>45</v>
      </c>
      <c r="O266" s="86"/>
      <c r="P266" s="224">
        <f>O266*H266</f>
        <v>0</v>
      </c>
      <c r="Q266" s="224">
        <v>0.015400000000000001</v>
      </c>
      <c r="R266" s="224">
        <f>Q266*H266</f>
        <v>1.3930070000000001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220</v>
      </c>
      <c r="AT266" s="226" t="s">
        <v>215</v>
      </c>
      <c r="AU266" s="226" t="s">
        <v>83</v>
      </c>
      <c r="AY266" s="19" t="s">
        <v>213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81</v>
      </c>
      <c r="BK266" s="227">
        <f>ROUND(I266*H266,2)</f>
        <v>0</v>
      </c>
      <c r="BL266" s="19" t="s">
        <v>220</v>
      </c>
      <c r="BM266" s="226" t="s">
        <v>7130</v>
      </c>
    </row>
    <row r="267" s="13" customFormat="1">
      <c r="A267" s="13"/>
      <c r="B267" s="228"/>
      <c r="C267" s="229"/>
      <c r="D267" s="230" t="s">
        <v>222</v>
      </c>
      <c r="E267" s="231" t="s">
        <v>19</v>
      </c>
      <c r="F267" s="232" t="s">
        <v>7098</v>
      </c>
      <c r="G267" s="229"/>
      <c r="H267" s="231" t="s">
        <v>19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8" t="s">
        <v>222</v>
      </c>
      <c r="AU267" s="238" t="s">
        <v>83</v>
      </c>
      <c r="AV267" s="13" t="s">
        <v>81</v>
      </c>
      <c r="AW267" s="13" t="s">
        <v>34</v>
      </c>
      <c r="AX267" s="13" t="s">
        <v>74</v>
      </c>
      <c r="AY267" s="238" t="s">
        <v>213</v>
      </c>
    </row>
    <row r="268" s="13" customFormat="1">
      <c r="A268" s="13"/>
      <c r="B268" s="228"/>
      <c r="C268" s="229"/>
      <c r="D268" s="230" t="s">
        <v>222</v>
      </c>
      <c r="E268" s="231" t="s">
        <v>19</v>
      </c>
      <c r="F268" s="232" t="s">
        <v>7131</v>
      </c>
      <c r="G268" s="229"/>
      <c r="H268" s="231" t="s">
        <v>19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8" t="s">
        <v>222</v>
      </c>
      <c r="AU268" s="238" t="s">
        <v>83</v>
      </c>
      <c r="AV268" s="13" t="s">
        <v>81</v>
      </c>
      <c r="AW268" s="13" t="s">
        <v>34</v>
      </c>
      <c r="AX268" s="13" t="s">
        <v>74</v>
      </c>
      <c r="AY268" s="238" t="s">
        <v>213</v>
      </c>
    </row>
    <row r="269" s="14" customFormat="1">
      <c r="A269" s="14"/>
      <c r="B269" s="239"/>
      <c r="C269" s="240"/>
      <c r="D269" s="230" t="s">
        <v>222</v>
      </c>
      <c r="E269" s="241" t="s">
        <v>19</v>
      </c>
      <c r="F269" s="242" t="s">
        <v>6922</v>
      </c>
      <c r="G269" s="240"/>
      <c r="H269" s="243">
        <v>90.454999999999998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9" t="s">
        <v>222</v>
      </c>
      <c r="AU269" s="249" t="s">
        <v>83</v>
      </c>
      <c r="AV269" s="14" t="s">
        <v>83</v>
      </c>
      <c r="AW269" s="14" t="s">
        <v>34</v>
      </c>
      <c r="AX269" s="14" t="s">
        <v>81</v>
      </c>
      <c r="AY269" s="249" t="s">
        <v>213</v>
      </c>
    </row>
    <row r="270" s="2" customFormat="1">
      <c r="A270" s="40"/>
      <c r="B270" s="41"/>
      <c r="C270" s="215" t="s">
        <v>473</v>
      </c>
      <c r="D270" s="215" t="s">
        <v>215</v>
      </c>
      <c r="E270" s="216" t="s">
        <v>7132</v>
      </c>
      <c r="F270" s="217" t="s">
        <v>7133</v>
      </c>
      <c r="G270" s="218" t="s">
        <v>236</v>
      </c>
      <c r="H270" s="219">
        <v>472.983</v>
      </c>
      <c r="I270" s="220"/>
      <c r="J270" s="221">
        <f>ROUND(I270*H270,2)</f>
        <v>0</v>
      </c>
      <c r="K270" s="217" t="s">
        <v>219</v>
      </c>
      <c r="L270" s="46"/>
      <c r="M270" s="222" t="s">
        <v>19</v>
      </c>
      <c r="N270" s="223" t="s">
        <v>45</v>
      </c>
      <c r="O270" s="86"/>
      <c r="P270" s="224">
        <f>O270*H270</f>
        <v>0</v>
      </c>
      <c r="Q270" s="224">
        <v>0.018380000000000001</v>
      </c>
      <c r="R270" s="224">
        <f>Q270*H270</f>
        <v>8.6934275400000001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220</v>
      </c>
      <c r="AT270" s="226" t="s">
        <v>215</v>
      </c>
      <c r="AU270" s="226" t="s">
        <v>83</v>
      </c>
      <c r="AY270" s="19" t="s">
        <v>213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81</v>
      </c>
      <c r="BK270" s="227">
        <f>ROUND(I270*H270,2)</f>
        <v>0</v>
      </c>
      <c r="BL270" s="19" t="s">
        <v>220</v>
      </c>
      <c r="BM270" s="226" t="s">
        <v>7134</v>
      </c>
    </row>
    <row r="271" s="13" customFormat="1">
      <c r="A271" s="13"/>
      <c r="B271" s="228"/>
      <c r="C271" s="229"/>
      <c r="D271" s="230" t="s">
        <v>222</v>
      </c>
      <c r="E271" s="231" t="s">
        <v>19</v>
      </c>
      <c r="F271" s="232" t="s">
        <v>7098</v>
      </c>
      <c r="G271" s="229"/>
      <c r="H271" s="231" t="s">
        <v>19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8" t="s">
        <v>222</v>
      </c>
      <c r="AU271" s="238" t="s">
        <v>83</v>
      </c>
      <c r="AV271" s="13" t="s">
        <v>81</v>
      </c>
      <c r="AW271" s="13" t="s">
        <v>34</v>
      </c>
      <c r="AX271" s="13" t="s">
        <v>74</v>
      </c>
      <c r="AY271" s="238" t="s">
        <v>213</v>
      </c>
    </row>
    <row r="272" s="13" customFormat="1">
      <c r="A272" s="13"/>
      <c r="B272" s="228"/>
      <c r="C272" s="229"/>
      <c r="D272" s="230" t="s">
        <v>222</v>
      </c>
      <c r="E272" s="231" t="s">
        <v>19</v>
      </c>
      <c r="F272" s="232" t="s">
        <v>7135</v>
      </c>
      <c r="G272" s="229"/>
      <c r="H272" s="231" t="s">
        <v>19</v>
      </c>
      <c r="I272" s="233"/>
      <c r="J272" s="229"/>
      <c r="K272" s="229"/>
      <c r="L272" s="234"/>
      <c r="M272" s="235"/>
      <c r="N272" s="236"/>
      <c r="O272" s="236"/>
      <c r="P272" s="236"/>
      <c r="Q272" s="236"/>
      <c r="R272" s="236"/>
      <c r="S272" s="236"/>
      <c r="T272" s="23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8" t="s">
        <v>222</v>
      </c>
      <c r="AU272" s="238" t="s">
        <v>83</v>
      </c>
      <c r="AV272" s="13" t="s">
        <v>81</v>
      </c>
      <c r="AW272" s="13" t="s">
        <v>34</v>
      </c>
      <c r="AX272" s="13" t="s">
        <v>74</v>
      </c>
      <c r="AY272" s="238" t="s">
        <v>213</v>
      </c>
    </row>
    <row r="273" s="14" customFormat="1">
      <c r="A273" s="14"/>
      <c r="B273" s="239"/>
      <c r="C273" s="240"/>
      <c r="D273" s="230" t="s">
        <v>222</v>
      </c>
      <c r="E273" s="241" t="s">
        <v>19</v>
      </c>
      <c r="F273" s="242" t="s">
        <v>7136</v>
      </c>
      <c r="G273" s="240"/>
      <c r="H273" s="243">
        <v>472.983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9" t="s">
        <v>222</v>
      </c>
      <c r="AU273" s="249" t="s">
        <v>83</v>
      </c>
      <c r="AV273" s="14" t="s">
        <v>83</v>
      </c>
      <c r="AW273" s="14" t="s">
        <v>34</v>
      </c>
      <c r="AX273" s="14" t="s">
        <v>81</v>
      </c>
      <c r="AY273" s="249" t="s">
        <v>213</v>
      </c>
    </row>
    <row r="274" s="2" customFormat="1" ht="21.75" customHeight="1">
      <c r="A274" s="40"/>
      <c r="B274" s="41"/>
      <c r="C274" s="215" t="s">
        <v>479</v>
      </c>
      <c r="D274" s="215" t="s">
        <v>215</v>
      </c>
      <c r="E274" s="216" t="s">
        <v>7137</v>
      </c>
      <c r="F274" s="217" t="s">
        <v>7138</v>
      </c>
      <c r="G274" s="218" t="s">
        <v>236</v>
      </c>
      <c r="H274" s="219">
        <v>270.92099999999999</v>
      </c>
      <c r="I274" s="220"/>
      <c r="J274" s="221">
        <f>ROUND(I274*H274,2)</f>
        <v>0</v>
      </c>
      <c r="K274" s="217" t="s">
        <v>219</v>
      </c>
      <c r="L274" s="46"/>
      <c r="M274" s="222" t="s">
        <v>19</v>
      </c>
      <c r="N274" s="223" t="s">
        <v>45</v>
      </c>
      <c r="O274" s="86"/>
      <c r="P274" s="224">
        <f>O274*H274</f>
        <v>0</v>
      </c>
      <c r="Q274" s="224">
        <v>0.0073499999999999998</v>
      </c>
      <c r="R274" s="224">
        <f>Q274*H274</f>
        <v>1.9912693499999998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220</v>
      </c>
      <c r="AT274" s="226" t="s">
        <v>215</v>
      </c>
      <c r="AU274" s="226" t="s">
        <v>83</v>
      </c>
      <c r="AY274" s="19" t="s">
        <v>213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81</v>
      </c>
      <c r="BK274" s="227">
        <f>ROUND(I274*H274,2)</f>
        <v>0</v>
      </c>
      <c r="BL274" s="19" t="s">
        <v>220</v>
      </c>
      <c r="BM274" s="226" t="s">
        <v>7139</v>
      </c>
    </row>
    <row r="275" s="13" customFormat="1">
      <c r="A275" s="13"/>
      <c r="B275" s="228"/>
      <c r="C275" s="229"/>
      <c r="D275" s="230" t="s">
        <v>222</v>
      </c>
      <c r="E275" s="231" t="s">
        <v>19</v>
      </c>
      <c r="F275" s="232" t="s">
        <v>7098</v>
      </c>
      <c r="G275" s="229"/>
      <c r="H275" s="231" t="s">
        <v>19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8" t="s">
        <v>222</v>
      </c>
      <c r="AU275" s="238" t="s">
        <v>83</v>
      </c>
      <c r="AV275" s="13" t="s">
        <v>81</v>
      </c>
      <c r="AW275" s="13" t="s">
        <v>34</v>
      </c>
      <c r="AX275" s="13" t="s">
        <v>74</v>
      </c>
      <c r="AY275" s="238" t="s">
        <v>213</v>
      </c>
    </row>
    <row r="276" s="14" customFormat="1">
      <c r="A276" s="14"/>
      <c r="B276" s="239"/>
      <c r="C276" s="240"/>
      <c r="D276" s="230" t="s">
        <v>222</v>
      </c>
      <c r="E276" s="241" t="s">
        <v>6926</v>
      </c>
      <c r="F276" s="242" t="s">
        <v>7140</v>
      </c>
      <c r="G276" s="240"/>
      <c r="H276" s="243">
        <v>270.92099999999999</v>
      </c>
      <c r="I276" s="244"/>
      <c r="J276" s="240"/>
      <c r="K276" s="240"/>
      <c r="L276" s="245"/>
      <c r="M276" s="246"/>
      <c r="N276" s="247"/>
      <c r="O276" s="247"/>
      <c r="P276" s="247"/>
      <c r="Q276" s="247"/>
      <c r="R276" s="247"/>
      <c r="S276" s="247"/>
      <c r="T276" s="24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9" t="s">
        <v>222</v>
      </c>
      <c r="AU276" s="249" t="s">
        <v>83</v>
      </c>
      <c r="AV276" s="14" t="s">
        <v>83</v>
      </c>
      <c r="AW276" s="14" t="s">
        <v>34</v>
      </c>
      <c r="AX276" s="14" t="s">
        <v>81</v>
      </c>
      <c r="AY276" s="249" t="s">
        <v>213</v>
      </c>
    </row>
    <row r="277" s="2" customFormat="1" ht="33" customHeight="1">
      <c r="A277" s="40"/>
      <c r="B277" s="41"/>
      <c r="C277" s="215" t="s">
        <v>484</v>
      </c>
      <c r="D277" s="215" t="s">
        <v>215</v>
      </c>
      <c r="E277" s="216" t="s">
        <v>7141</v>
      </c>
      <c r="F277" s="217" t="s">
        <v>7142</v>
      </c>
      <c r="G277" s="218" t="s">
        <v>338</v>
      </c>
      <c r="H277" s="219">
        <v>95</v>
      </c>
      <c r="I277" s="220"/>
      <c r="J277" s="221">
        <f>ROUND(I277*H277,2)</f>
        <v>0</v>
      </c>
      <c r="K277" s="217" t="s">
        <v>219</v>
      </c>
      <c r="L277" s="46"/>
      <c r="M277" s="222" t="s">
        <v>19</v>
      </c>
      <c r="N277" s="223" t="s">
        <v>45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220</v>
      </c>
      <c r="AT277" s="226" t="s">
        <v>215</v>
      </c>
      <c r="AU277" s="226" t="s">
        <v>83</v>
      </c>
      <c r="AY277" s="19" t="s">
        <v>213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81</v>
      </c>
      <c r="BK277" s="227">
        <f>ROUND(I277*H277,2)</f>
        <v>0</v>
      </c>
      <c r="BL277" s="19" t="s">
        <v>220</v>
      </c>
      <c r="BM277" s="226" t="s">
        <v>7143</v>
      </c>
    </row>
    <row r="278" s="2" customFormat="1" ht="16.5" customHeight="1">
      <c r="A278" s="40"/>
      <c r="B278" s="41"/>
      <c r="C278" s="272" t="s">
        <v>493</v>
      </c>
      <c r="D278" s="272" t="s">
        <v>310</v>
      </c>
      <c r="E278" s="273" t="s">
        <v>7144</v>
      </c>
      <c r="F278" s="274" t="s">
        <v>7145</v>
      </c>
      <c r="G278" s="275" t="s">
        <v>338</v>
      </c>
      <c r="H278" s="276">
        <v>20</v>
      </c>
      <c r="I278" s="277"/>
      <c r="J278" s="278">
        <f>ROUND(I278*H278,2)</f>
        <v>0</v>
      </c>
      <c r="K278" s="274" t="s">
        <v>219</v>
      </c>
      <c r="L278" s="279"/>
      <c r="M278" s="280" t="s">
        <v>19</v>
      </c>
      <c r="N278" s="281" t="s">
        <v>45</v>
      </c>
      <c r="O278" s="86"/>
      <c r="P278" s="224">
        <f>O278*H278</f>
        <v>0</v>
      </c>
      <c r="Q278" s="224">
        <v>4.0000000000000003E-05</v>
      </c>
      <c r="R278" s="224">
        <f>Q278*H278</f>
        <v>0.00080000000000000004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257</v>
      </c>
      <c r="AT278" s="226" t="s">
        <v>310</v>
      </c>
      <c r="AU278" s="226" t="s">
        <v>83</v>
      </c>
      <c r="AY278" s="19" t="s">
        <v>213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81</v>
      </c>
      <c r="BK278" s="227">
        <f>ROUND(I278*H278,2)</f>
        <v>0</v>
      </c>
      <c r="BL278" s="19" t="s">
        <v>220</v>
      </c>
      <c r="BM278" s="226" t="s">
        <v>7146</v>
      </c>
    </row>
    <row r="279" s="14" customFormat="1">
      <c r="A279" s="14"/>
      <c r="B279" s="239"/>
      <c r="C279" s="240"/>
      <c r="D279" s="230" t="s">
        <v>222</v>
      </c>
      <c r="E279" s="241" t="s">
        <v>19</v>
      </c>
      <c r="F279" s="242" t="s">
        <v>7147</v>
      </c>
      <c r="G279" s="240"/>
      <c r="H279" s="243">
        <v>20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9" t="s">
        <v>222</v>
      </c>
      <c r="AU279" s="249" t="s">
        <v>83</v>
      </c>
      <c r="AV279" s="14" t="s">
        <v>83</v>
      </c>
      <c r="AW279" s="14" t="s">
        <v>34</v>
      </c>
      <c r="AX279" s="14" t="s">
        <v>81</v>
      </c>
      <c r="AY279" s="249" t="s">
        <v>213</v>
      </c>
    </row>
    <row r="280" s="2" customFormat="1" ht="16.5" customHeight="1">
      <c r="A280" s="40"/>
      <c r="B280" s="41"/>
      <c r="C280" s="272" t="s">
        <v>498</v>
      </c>
      <c r="D280" s="272" t="s">
        <v>310</v>
      </c>
      <c r="E280" s="273" t="s">
        <v>1048</v>
      </c>
      <c r="F280" s="274" t="s">
        <v>7148</v>
      </c>
      <c r="G280" s="275" t="s">
        <v>338</v>
      </c>
      <c r="H280" s="276">
        <v>35</v>
      </c>
      <c r="I280" s="277"/>
      <c r="J280" s="278">
        <f>ROUND(I280*H280,2)</f>
        <v>0</v>
      </c>
      <c r="K280" s="274" t="s">
        <v>219</v>
      </c>
      <c r="L280" s="279"/>
      <c r="M280" s="280" t="s">
        <v>19</v>
      </c>
      <c r="N280" s="281" t="s">
        <v>45</v>
      </c>
      <c r="O280" s="86"/>
      <c r="P280" s="224">
        <f>O280*H280</f>
        <v>0</v>
      </c>
      <c r="Q280" s="224">
        <v>0.00012</v>
      </c>
      <c r="R280" s="224">
        <f>Q280*H280</f>
        <v>0.0041999999999999997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257</v>
      </c>
      <c r="AT280" s="226" t="s">
        <v>310</v>
      </c>
      <c r="AU280" s="226" t="s">
        <v>83</v>
      </c>
      <c r="AY280" s="19" t="s">
        <v>213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81</v>
      </c>
      <c r="BK280" s="227">
        <f>ROUND(I280*H280,2)</f>
        <v>0</v>
      </c>
      <c r="BL280" s="19" t="s">
        <v>220</v>
      </c>
      <c r="BM280" s="226" t="s">
        <v>7149</v>
      </c>
    </row>
    <row r="281" s="14" customFormat="1">
      <c r="A281" s="14"/>
      <c r="B281" s="239"/>
      <c r="C281" s="240"/>
      <c r="D281" s="230" t="s">
        <v>222</v>
      </c>
      <c r="E281" s="241" t="s">
        <v>19</v>
      </c>
      <c r="F281" s="242" t="s">
        <v>7150</v>
      </c>
      <c r="G281" s="240"/>
      <c r="H281" s="243">
        <v>35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9" t="s">
        <v>222</v>
      </c>
      <c r="AU281" s="249" t="s">
        <v>83</v>
      </c>
      <c r="AV281" s="14" t="s">
        <v>83</v>
      </c>
      <c r="AW281" s="14" t="s">
        <v>34</v>
      </c>
      <c r="AX281" s="14" t="s">
        <v>81</v>
      </c>
      <c r="AY281" s="249" t="s">
        <v>213</v>
      </c>
    </row>
    <row r="282" s="2" customFormat="1" ht="16.5" customHeight="1">
      <c r="A282" s="40"/>
      <c r="B282" s="41"/>
      <c r="C282" s="272" t="s">
        <v>510</v>
      </c>
      <c r="D282" s="272" t="s">
        <v>310</v>
      </c>
      <c r="E282" s="273" t="s">
        <v>1056</v>
      </c>
      <c r="F282" s="274" t="s">
        <v>7151</v>
      </c>
      <c r="G282" s="275" t="s">
        <v>338</v>
      </c>
      <c r="H282" s="276">
        <v>12</v>
      </c>
      <c r="I282" s="277"/>
      <c r="J282" s="278">
        <f>ROUND(I282*H282,2)</f>
        <v>0</v>
      </c>
      <c r="K282" s="274" t="s">
        <v>219</v>
      </c>
      <c r="L282" s="279"/>
      <c r="M282" s="280" t="s">
        <v>19</v>
      </c>
      <c r="N282" s="281" t="s">
        <v>45</v>
      </c>
      <c r="O282" s="86"/>
      <c r="P282" s="224">
        <f>O282*H282</f>
        <v>0</v>
      </c>
      <c r="Q282" s="224">
        <v>0.00050000000000000001</v>
      </c>
      <c r="R282" s="224">
        <f>Q282*H282</f>
        <v>0.0060000000000000001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257</v>
      </c>
      <c r="AT282" s="226" t="s">
        <v>310</v>
      </c>
      <c r="AU282" s="226" t="s">
        <v>83</v>
      </c>
      <c r="AY282" s="19" t="s">
        <v>213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81</v>
      </c>
      <c r="BK282" s="227">
        <f>ROUND(I282*H282,2)</f>
        <v>0</v>
      </c>
      <c r="BL282" s="19" t="s">
        <v>220</v>
      </c>
      <c r="BM282" s="226" t="s">
        <v>7152</v>
      </c>
    </row>
    <row r="283" s="14" customFormat="1">
      <c r="A283" s="14"/>
      <c r="B283" s="239"/>
      <c r="C283" s="240"/>
      <c r="D283" s="230" t="s">
        <v>222</v>
      </c>
      <c r="E283" s="241" t="s">
        <v>19</v>
      </c>
      <c r="F283" s="242" t="s">
        <v>7153</v>
      </c>
      <c r="G283" s="240"/>
      <c r="H283" s="243">
        <v>12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9" t="s">
        <v>222</v>
      </c>
      <c r="AU283" s="249" t="s">
        <v>83</v>
      </c>
      <c r="AV283" s="14" t="s">
        <v>83</v>
      </c>
      <c r="AW283" s="14" t="s">
        <v>34</v>
      </c>
      <c r="AX283" s="14" t="s">
        <v>81</v>
      </c>
      <c r="AY283" s="249" t="s">
        <v>213</v>
      </c>
    </row>
    <row r="284" s="2" customFormat="1" ht="16.5" customHeight="1">
      <c r="A284" s="40"/>
      <c r="B284" s="41"/>
      <c r="C284" s="272" t="s">
        <v>514</v>
      </c>
      <c r="D284" s="272" t="s">
        <v>310</v>
      </c>
      <c r="E284" s="273" t="s">
        <v>1062</v>
      </c>
      <c r="F284" s="274" t="s">
        <v>7154</v>
      </c>
      <c r="G284" s="275" t="s">
        <v>338</v>
      </c>
      <c r="H284" s="276">
        <v>20</v>
      </c>
      <c r="I284" s="277"/>
      <c r="J284" s="278">
        <f>ROUND(I284*H284,2)</f>
        <v>0</v>
      </c>
      <c r="K284" s="274" t="s">
        <v>219</v>
      </c>
      <c r="L284" s="279"/>
      <c r="M284" s="280" t="s">
        <v>19</v>
      </c>
      <c r="N284" s="281" t="s">
        <v>45</v>
      </c>
      <c r="O284" s="86"/>
      <c r="P284" s="224">
        <f>O284*H284</f>
        <v>0</v>
      </c>
      <c r="Q284" s="224">
        <v>4.0000000000000003E-05</v>
      </c>
      <c r="R284" s="224">
        <f>Q284*H284</f>
        <v>0.00080000000000000004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257</v>
      </c>
      <c r="AT284" s="226" t="s">
        <v>310</v>
      </c>
      <c r="AU284" s="226" t="s">
        <v>83</v>
      </c>
      <c r="AY284" s="19" t="s">
        <v>213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81</v>
      </c>
      <c r="BK284" s="227">
        <f>ROUND(I284*H284,2)</f>
        <v>0</v>
      </c>
      <c r="BL284" s="19" t="s">
        <v>220</v>
      </c>
      <c r="BM284" s="226" t="s">
        <v>7155</v>
      </c>
    </row>
    <row r="285" s="14" customFormat="1">
      <c r="A285" s="14"/>
      <c r="B285" s="239"/>
      <c r="C285" s="240"/>
      <c r="D285" s="230" t="s">
        <v>222</v>
      </c>
      <c r="E285" s="241" t="s">
        <v>19</v>
      </c>
      <c r="F285" s="242" t="s">
        <v>7147</v>
      </c>
      <c r="G285" s="240"/>
      <c r="H285" s="243">
        <v>20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9" t="s">
        <v>222</v>
      </c>
      <c r="AU285" s="249" t="s">
        <v>83</v>
      </c>
      <c r="AV285" s="14" t="s">
        <v>83</v>
      </c>
      <c r="AW285" s="14" t="s">
        <v>34</v>
      </c>
      <c r="AX285" s="14" t="s">
        <v>81</v>
      </c>
      <c r="AY285" s="249" t="s">
        <v>213</v>
      </c>
    </row>
    <row r="286" s="2" customFormat="1" ht="16.5" customHeight="1">
      <c r="A286" s="40"/>
      <c r="B286" s="41"/>
      <c r="C286" s="272" t="s">
        <v>518</v>
      </c>
      <c r="D286" s="272" t="s">
        <v>310</v>
      </c>
      <c r="E286" s="273" t="s">
        <v>1077</v>
      </c>
      <c r="F286" s="274" t="s">
        <v>7156</v>
      </c>
      <c r="G286" s="275" t="s">
        <v>338</v>
      </c>
      <c r="H286" s="276">
        <v>8</v>
      </c>
      <c r="I286" s="277"/>
      <c r="J286" s="278">
        <f>ROUND(I286*H286,2)</f>
        <v>0</v>
      </c>
      <c r="K286" s="274" t="s">
        <v>219</v>
      </c>
      <c r="L286" s="279"/>
      <c r="M286" s="280" t="s">
        <v>19</v>
      </c>
      <c r="N286" s="281" t="s">
        <v>45</v>
      </c>
      <c r="O286" s="86"/>
      <c r="P286" s="224">
        <f>O286*H286</f>
        <v>0</v>
      </c>
      <c r="Q286" s="224">
        <v>0.00029999999999999997</v>
      </c>
      <c r="R286" s="224">
        <f>Q286*H286</f>
        <v>0.0023999999999999998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257</v>
      </c>
      <c r="AT286" s="226" t="s">
        <v>310</v>
      </c>
      <c r="AU286" s="226" t="s">
        <v>83</v>
      </c>
      <c r="AY286" s="19" t="s">
        <v>213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81</v>
      </c>
      <c r="BK286" s="227">
        <f>ROUND(I286*H286,2)</f>
        <v>0</v>
      </c>
      <c r="BL286" s="19" t="s">
        <v>220</v>
      </c>
      <c r="BM286" s="226" t="s">
        <v>7157</v>
      </c>
    </row>
    <row r="287" s="14" customFormat="1">
      <c r="A287" s="14"/>
      <c r="B287" s="239"/>
      <c r="C287" s="240"/>
      <c r="D287" s="230" t="s">
        <v>222</v>
      </c>
      <c r="E287" s="241" t="s">
        <v>19</v>
      </c>
      <c r="F287" s="242" t="s">
        <v>7158</v>
      </c>
      <c r="G287" s="240"/>
      <c r="H287" s="243">
        <v>8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9" t="s">
        <v>222</v>
      </c>
      <c r="AU287" s="249" t="s">
        <v>83</v>
      </c>
      <c r="AV287" s="14" t="s">
        <v>83</v>
      </c>
      <c r="AW287" s="14" t="s">
        <v>34</v>
      </c>
      <c r="AX287" s="14" t="s">
        <v>81</v>
      </c>
      <c r="AY287" s="249" t="s">
        <v>213</v>
      </c>
    </row>
    <row r="288" s="2" customFormat="1">
      <c r="A288" s="40"/>
      <c r="B288" s="41"/>
      <c r="C288" s="215" t="s">
        <v>525</v>
      </c>
      <c r="D288" s="215" t="s">
        <v>215</v>
      </c>
      <c r="E288" s="216" t="s">
        <v>1093</v>
      </c>
      <c r="F288" s="217" t="s">
        <v>1094</v>
      </c>
      <c r="G288" s="218" t="s">
        <v>236</v>
      </c>
      <c r="H288" s="219">
        <v>270.92099999999999</v>
      </c>
      <c r="I288" s="220"/>
      <c r="J288" s="221">
        <f>ROUND(I288*H288,2)</f>
        <v>0</v>
      </c>
      <c r="K288" s="217" t="s">
        <v>219</v>
      </c>
      <c r="L288" s="46"/>
      <c r="M288" s="222" t="s">
        <v>19</v>
      </c>
      <c r="N288" s="223" t="s">
        <v>45</v>
      </c>
      <c r="O288" s="86"/>
      <c r="P288" s="224">
        <f>O288*H288</f>
        <v>0</v>
      </c>
      <c r="Q288" s="224">
        <v>0.026360000000000001</v>
      </c>
      <c r="R288" s="224">
        <f>Q288*H288</f>
        <v>7.1414775600000002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220</v>
      </c>
      <c r="AT288" s="226" t="s">
        <v>215</v>
      </c>
      <c r="AU288" s="226" t="s">
        <v>83</v>
      </c>
      <c r="AY288" s="19" t="s">
        <v>213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81</v>
      </c>
      <c r="BK288" s="227">
        <f>ROUND(I288*H288,2)</f>
        <v>0</v>
      </c>
      <c r="BL288" s="19" t="s">
        <v>220</v>
      </c>
      <c r="BM288" s="226" t="s">
        <v>7159</v>
      </c>
    </row>
    <row r="289" s="14" customFormat="1">
      <c r="A289" s="14"/>
      <c r="B289" s="239"/>
      <c r="C289" s="240"/>
      <c r="D289" s="230" t="s">
        <v>222</v>
      </c>
      <c r="E289" s="241" t="s">
        <v>19</v>
      </c>
      <c r="F289" s="242" t="s">
        <v>6926</v>
      </c>
      <c r="G289" s="240"/>
      <c r="H289" s="243">
        <v>270.92099999999999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9" t="s">
        <v>222</v>
      </c>
      <c r="AU289" s="249" t="s">
        <v>83</v>
      </c>
      <c r="AV289" s="14" t="s">
        <v>83</v>
      </c>
      <c r="AW289" s="14" t="s">
        <v>34</v>
      </c>
      <c r="AX289" s="14" t="s">
        <v>81</v>
      </c>
      <c r="AY289" s="249" t="s">
        <v>213</v>
      </c>
    </row>
    <row r="290" s="2" customFormat="1">
      <c r="A290" s="40"/>
      <c r="B290" s="41"/>
      <c r="C290" s="215" t="s">
        <v>529</v>
      </c>
      <c r="D290" s="215" t="s">
        <v>215</v>
      </c>
      <c r="E290" s="216" t="s">
        <v>7160</v>
      </c>
      <c r="F290" s="217" t="s">
        <v>7161</v>
      </c>
      <c r="G290" s="218" t="s">
        <v>236</v>
      </c>
      <c r="H290" s="219">
        <v>324.29000000000002</v>
      </c>
      <c r="I290" s="220"/>
      <c r="J290" s="221">
        <f>ROUND(I290*H290,2)</f>
        <v>0</v>
      </c>
      <c r="K290" s="217" t="s">
        <v>219</v>
      </c>
      <c r="L290" s="46"/>
      <c r="M290" s="222" t="s">
        <v>19</v>
      </c>
      <c r="N290" s="223" t="s">
        <v>45</v>
      </c>
      <c r="O290" s="86"/>
      <c r="P290" s="224">
        <f>O290*H290</f>
        <v>0</v>
      </c>
      <c r="Q290" s="224">
        <v>0.0079000000000000008</v>
      </c>
      <c r="R290" s="224">
        <f>Q290*H290</f>
        <v>2.5618910000000006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220</v>
      </c>
      <c r="AT290" s="226" t="s">
        <v>215</v>
      </c>
      <c r="AU290" s="226" t="s">
        <v>83</v>
      </c>
      <c r="AY290" s="19" t="s">
        <v>213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81</v>
      </c>
      <c r="BK290" s="227">
        <f>ROUND(I290*H290,2)</f>
        <v>0</v>
      </c>
      <c r="BL290" s="19" t="s">
        <v>220</v>
      </c>
      <c r="BM290" s="226" t="s">
        <v>7162</v>
      </c>
    </row>
    <row r="291" s="13" customFormat="1">
      <c r="A291" s="13"/>
      <c r="B291" s="228"/>
      <c r="C291" s="229"/>
      <c r="D291" s="230" t="s">
        <v>222</v>
      </c>
      <c r="E291" s="231" t="s">
        <v>19</v>
      </c>
      <c r="F291" s="232" t="s">
        <v>7163</v>
      </c>
      <c r="G291" s="229"/>
      <c r="H291" s="231" t="s">
        <v>19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8" t="s">
        <v>222</v>
      </c>
      <c r="AU291" s="238" t="s">
        <v>83</v>
      </c>
      <c r="AV291" s="13" t="s">
        <v>81</v>
      </c>
      <c r="AW291" s="13" t="s">
        <v>34</v>
      </c>
      <c r="AX291" s="13" t="s">
        <v>74</v>
      </c>
      <c r="AY291" s="238" t="s">
        <v>213</v>
      </c>
    </row>
    <row r="292" s="14" customFormat="1">
      <c r="A292" s="14"/>
      <c r="B292" s="239"/>
      <c r="C292" s="240"/>
      <c r="D292" s="230" t="s">
        <v>222</v>
      </c>
      <c r="E292" s="241" t="s">
        <v>19</v>
      </c>
      <c r="F292" s="242" t="s">
        <v>7164</v>
      </c>
      <c r="G292" s="240"/>
      <c r="H292" s="243">
        <v>324.29000000000002</v>
      </c>
      <c r="I292" s="244"/>
      <c r="J292" s="240"/>
      <c r="K292" s="240"/>
      <c r="L292" s="245"/>
      <c r="M292" s="246"/>
      <c r="N292" s="247"/>
      <c r="O292" s="247"/>
      <c r="P292" s="247"/>
      <c r="Q292" s="247"/>
      <c r="R292" s="247"/>
      <c r="S292" s="247"/>
      <c r="T292" s="24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9" t="s">
        <v>222</v>
      </c>
      <c r="AU292" s="249" t="s">
        <v>83</v>
      </c>
      <c r="AV292" s="14" t="s">
        <v>83</v>
      </c>
      <c r="AW292" s="14" t="s">
        <v>34</v>
      </c>
      <c r="AX292" s="14" t="s">
        <v>81</v>
      </c>
      <c r="AY292" s="249" t="s">
        <v>213</v>
      </c>
    </row>
    <row r="293" s="2" customFormat="1">
      <c r="A293" s="40"/>
      <c r="B293" s="41"/>
      <c r="C293" s="215" t="s">
        <v>536</v>
      </c>
      <c r="D293" s="215" t="s">
        <v>215</v>
      </c>
      <c r="E293" s="216" t="s">
        <v>1124</v>
      </c>
      <c r="F293" s="217" t="s">
        <v>7165</v>
      </c>
      <c r="G293" s="218" t="s">
        <v>236</v>
      </c>
      <c r="H293" s="219">
        <v>270.92099999999999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45</v>
      </c>
      <c r="O293" s="86"/>
      <c r="P293" s="224">
        <f>O293*H293</f>
        <v>0</v>
      </c>
      <c r="Q293" s="224">
        <v>0.0028800000000000002</v>
      </c>
      <c r="R293" s="224">
        <f>Q293*H293</f>
        <v>0.78025248000000003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220</v>
      </c>
      <c r="AT293" s="226" t="s">
        <v>215</v>
      </c>
      <c r="AU293" s="226" t="s">
        <v>83</v>
      </c>
      <c r="AY293" s="19" t="s">
        <v>213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81</v>
      </c>
      <c r="BK293" s="227">
        <f>ROUND(I293*H293,2)</f>
        <v>0</v>
      </c>
      <c r="BL293" s="19" t="s">
        <v>220</v>
      </c>
      <c r="BM293" s="226" t="s">
        <v>7166</v>
      </c>
    </row>
    <row r="294" s="14" customFormat="1">
      <c r="A294" s="14"/>
      <c r="B294" s="239"/>
      <c r="C294" s="240"/>
      <c r="D294" s="230" t="s">
        <v>222</v>
      </c>
      <c r="E294" s="241" t="s">
        <v>19</v>
      </c>
      <c r="F294" s="242" t="s">
        <v>6926</v>
      </c>
      <c r="G294" s="240"/>
      <c r="H294" s="243">
        <v>270.92099999999999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9" t="s">
        <v>222</v>
      </c>
      <c r="AU294" s="249" t="s">
        <v>83</v>
      </c>
      <c r="AV294" s="14" t="s">
        <v>83</v>
      </c>
      <c r="AW294" s="14" t="s">
        <v>34</v>
      </c>
      <c r="AX294" s="14" t="s">
        <v>81</v>
      </c>
      <c r="AY294" s="249" t="s">
        <v>213</v>
      </c>
    </row>
    <row r="295" s="2" customFormat="1">
      <c r="A295" s="40"/>
      <c r="B295" s="41"/>
      <c r="C295" s="215" t="s">
        <v>541</v>
      </c>
      <c r="D295" s="215" t="s">
        <v>215</v>
      </c>
      <c r="E295" s="216" t="s">
        <v>1131</v>
      </c>
      <c r="F295" s="217" t="s">
        <v>7167</v>
      </c>
      <c r="G295" s="218" t="s">
        <v>236</v>
      </c>
      <c r="H295" s="219">
        <v>270.92099999999999</v>
      </c>
      <c r="I295" s="220"/>
      <c r="J295" s="221">
        <f>ROUND(I295*H295,2)</f>
        <v>0</v>
      </c>
      <c r="K295" s="217" t="s">
        <v>19</v>
      </c>
      <c r="L295" s="46"/>
      <c r="M295" s="222" t="s">
        <v>19</v>
      </c>
      <c r="N295" s="223" t="s">
        <v>45</v>
      </c>
      <c r="O295" s="86"/>
      <c r="P295" s="224">
        <f>O295*H295</f>
        <v>0</v>
      </c>
      <c r="Q295" s="224">
        <v>0.0028800000000000002</v>
      </c>
      <c r="R295" s="224">
        <f>Q295*H295</f>
        <v>0.78025248000000003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220</v>
      </c>
      <c r="AT295" s="226" t="s">
        <v>215</v>
      </c>
      <c r="AU295" s="226" t="s">
        <v>83</v>
      </c>
      <c r="AY295" s="19" t="s">
        <v>213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81</v>
      </c>
      <c r="BK295" s="227">
        <f>ROUND(I295*H295,2)</f>
        <v>0</v>
      </c>
      <c r="BL295" s="19" t="s">
        <v>220</v>
      </c>
      <c r="BM295" s="226" t="s">
        <v>7168</v>
      </c>
    </row>
    <row r="296" s="14" customFormat="1">
      <c r="A296" s="14"/>
      <c r="B296" s="239"/>
      <c r="C296" s="240"/>
      <c r="D296" s="230" t="s">
        <v>222</v>
      </c>
      <c r="E296" s="241" t="s">
        <v>19</v>
      </c>
      <c r="F296" s="242" t="s">
        <v>6926</v>
      </c>
      <c r="G296" s="240"/>
      <c r="H296" s="243">
        <v>270.92099999999999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9" t="s">
        <v>222</v>
      </c>
      <c r="AU296" s="249" t="s">
        <v>83</v>
      </c>
      <c r="AV296" s="14" t="s">
        <v>83</v>
      </c>
      <c r="AW296" s="14" t="s">
        <v>34</v>
      </c>
      <c r="AX296" s="14" t="s">
        <v>81</v>
      </c>
      <c r="AY296" s="249" t="s">
        <v>213</v>
      </c>
    </row>
    <row r="297" s="2" customFormat="1">
      <c r="A297" s="40"/>
      <c r="B297" s="41"/>
      <c r="C297" s="215" t="s">
        <v>547</v>
      </c>
      <c r="D297" s="215" t="s">
        <v>215</v>
      </c>
      <c r="E297" s="216" t="s">
        <v>7169</v>
      </c>
      <c r="F297" s="217" t="s">
        <v>7170</v>
      </c>
      <c r="G297" s="218" t="s">
        <v>236</v>
      </c>
      <c r="H297" s="219">
        <v>270.92099999999999</v>
      </c>
      <c r="I297" s="220"/>
      <c r="J297" s="221">
        <f>ROUND(I297*H297,2)</f>
        <v>0</v>
      </c>
      <c r="K297" s="217" t="s">
        <v>219</v>
      </c>
      <c r="L297" s="46"/>
      <c r="M297" s="222" t="s">
        <v>19</v>
      </c>
      <c r="N297" s="223" t="s">
        <v>45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220</v>
      </c>
      <c r="AT297" s="226" t="s">
        <v>215</v>
      </c>
      <c r="AU297" s="226" t="s">
        <v>83</v>
      </c>
      <c r="AY297" s="19" t="s">
        <v>213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81</v>
      </c>
      <c r="BK297" s="227">
        <f>ROUND(I297*H297,2)</f>
        <v>0</v>
      </c>
      <c r="BL297" s="19" t="s">
        <v>220</v>
      </c>
      <c r="BM297" s="226" t="s">
        <v>7171</v>
      </c>
    </row>
    <row r="298" s="2" customFormat="1" ht="16.5" customHeight="1">
      <c r="A298" s="40"/>
      <c r="B298" s="41"/>
      <c r="C298" s="215" t="s">
        <v>553</v>
      </c>
      <c r="D298" s="215" t="s">
        <v>215</v>
      </c>
      <c r="E298" s="216" t="s">
        <v>7172</v>
      </c>
      <c r="F298" s="217" t="s">
        <v>7173</v>
      </c>
      <c r="G298" s="218" t="s">
        <v>218</v>
      </c>
      <c r="H298" s="219">
        <v>50.600999999999999</v>
      </c>
      <c r="I298" s="220"/>
      <c r="J298" s="221">
        <f>ROUND(I298*H298,2)</f>
        <v>0</v>
      </c>
      <c r="K298" s="217" t="s">
        <v>19</v>
      </c>
      <c r="L298" s="46"/>
      <c r="M298" s="222" t="s">
        <v>19</v>
      </c>
      <c r="N298" s="223" t="s">
        <v>45</v>
      </c>
      <c r="O298" s="86"/>
      <c r="P298" s="224">
        <f>O298*H298</f>
        <v>0</v>
      </c>
      <c r="Q298" s="224">
        <v>2.45329</v>
      </c>
      <c r="R298" s="224">
        <f>Q298*H298</f>
        <v>124.13892729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220</v>
      </c>
      <c r="AT298" s="226" t="s">
        <v>215</v>
      </c>
      <c r="AU298" s="226" t="s">
        <v>83</v>
      </c>
      <c r="AY298" s="19" t="s">
        <v>213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81</v>
      </c>
      <c r="BK298" s="227">
        <f>ROUND(I298*H298,2)</f>
        <v>0</v>
      </c>
      <c r="BL298" s="19" t="s">
        <v>220</v>
      </c>
      <c r="BM298" s="226" t="s">
        <v>7174</v>
      </c>
    </row>
    <row r="299" s="13" customFormat="1">
      <c r="A299" s="13"/>
      <c r="B299" s="228"/>
      <c r="C299" s="229"/>
      <c r="D299" s="230" t="s">
        <v>222</v>
      </c>
      <c r="E299" s="231" t="s">
        <v>19</v>
      </c>
      <c r="F299" s="232" t="s">
        <v>7175</v>
      </c>
      <c r="G299" s="229"/>
      <c r="H299" s="231" t="s">
        <v>19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8" t="s">
        <v>222</v>
      </c>
      <c r="AU299" s="238" t="s">
        <v>83</v>
      </c>
      <c r="AV299" s="13" t="s">
        <v>81</v>
      </c>
      <c r="AW299" s="13" t="s">
        <v>34</v>
      </c>
      <c r="AX299" s="13" t="s">
        <v>74</v>
      </c>
      <c r="AY299" s="238" t="s">
        <v>213</v>
      </c>
    </row>
    <row r="300" s="13" customFormat="1">
      <c r="A300" s="13"/>
      <c r="B300" s="228"/>
      <c r="C300" s="229"/>
      <c r="D300" s="230" t="s">
        <v>222</v>
      </c>
      <c r="E300" s="231" t="s">
        <v>19</v>
      </c>
      <c r="F300" s="232" t="s">
        <v>7176</v>
      </c>
      <c r="G300" s="229"/>
      <c r="H300" s="231" t="s">
        <v>19</v>
      </c>
      <c r="I300" s="233"/>
      <c r="J300" s="229"/>
      <c r="K300" s="229"/>
      <c r="L300" s="234"/>
      <c r="M300" s="235"/>
      <c r="N300" s="236"/>
      <c r="O300" s="236"/>
      <c r="P300" s="236"/>
      <c r="Q300" s="236"/>
      <c r="R300" s="236"/>
      <c r="S300" s="236"/>
      <c r="T300" s="23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8" t="s">
        <v>222</v>
      </c>
      <c r="AU300" s="238" t="s">
        <v>83</v>
      </c>
      <c r="AV300" s="13" t="s">
        <v>81</v>
      </c>
      <c r="AW300" s="13" t="s">
        <v>34</v>
      </c>
      <c r="AX300" s="13" t="s">
        <v>74</v>
      </c>
      <c r="AY300" s="238" t="s">
        <v>213</v>
      </c>
    </row>
    <row r="301" s="14" customFormat="1">
      <c r="A301" s="14"/>
      <c r="B301" s="239"/>
      <c r="C301" s="240"/>
      <c r="D301" s="230" t="s">
        <v>222</v>
      </c>
      <c r="E301" s="241" t="s">
        <v>19</v>
      </c>
      <c r="F301" s="242" t="s">
        <v>7177</v>
      </c>
      <c r="G301" s="240"/>
      <c r="H301" s="243">
        <v>50.600999999999999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9" t="s">
        <v>222</v>
      </c>
      <c r="AU301" s="249" t="s">
        <v>83</v>
      </c>
      <c r="AV301" s="14" t="s">
        <v>83</v>
      </c>
      <c r="AW301" s="14" t="s">
        <v>34</v>
      </c>
      <c r="AX301" s="14" t="s">
        <v>81</v>
      </c>
      <c r="AY301" s="249" t="s">
        <v>213</v>
      </c>
    </row>
    <row r="302" s="2" customFormat="1" ht="16.5" customHeight="1">
      <c r="A302" s="40"/>
      <c r="B302" s="41"/>
      <c r="C302" s="215" t="s">
        <v>558</v>
      </c>
      <c r="D302" s="215" t="s">
        <v>215</v>
      </c>
      <c r="E302" s="216" t="s">
        <v>1163</v>
      </c>
      <c r="F302" s="217" t="s">
        <v>7178</v>
      </c>
      <c r="G302" s="218" t="s">
        <v>218</v>
      </c>
      <c r="H302" s="219">
        <v>50.600999999999999</v>
      </c>
      <c r="I302" s="220"/>
      <c r="J302" s="221">
        <f>ROUND(I302*H302,2)</f>
        <v>0</v>
      </c>
      <c r="K302" s="217" t="s">
        <v>19</v>
      </c>
      <c r="L302" s="46"/>
      <c r="M302" s="222" t="s">
        <v>19</v>
      </c>
      <c r="N302" s="223" t="s">
        <v>45</v>
      </c>
      <c r="O302" s="86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220</v>
      </c>
      <c r="AT302" s="226" t="s">
        <v>215</v>
      </c>
      <c r="AU302" s="226" t="s">
        <v>83</v>
      </c>
      <c r="AY302" s="19" t="s">
        <v>213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81</v>
      </c>
      <c r="BK302" s="227">
        <f>ROUND(I302*H302,2)</f>
        <v>0</v>
      </c>
      <c r="BL302" s="19" t="s">
        <v>220</v>
      </c>
      <c r="BM302" s="226" t="s">
        <v>7179</v>
      </c>
    </row>
    <row r="303" s="13" customFormat="1">
      <c r="A303" s="13"/>
      <c r="B303" s="228"/>
      <c r="C303" s="229"/>
      <c r="D303" s="230" t="s">
        <v>222</v>
      </c>
      <c r="E303" s="231" t="s">
        <v>19</v>
      </c>
      <c r="F303" s="232" t="s">
        <v>7175</v>
      </c>
      <c r="G303" s="229"/>
      <c r="H303" s="231" t="s">
        <v>19</v>
      </c>
      <c r="I303" s="233"/>
      <c r="J303" s="229"/>
      <c r="K303" s="229"/>
      <c r="L303" s="234"/>
      <c r="M303" s="235"/>
      <c r="N303" s="236"/>
      <c r="O303" s="236"/>
      <c r="P303" s="236"/>
      <c r="Q303" s="236"/>
      <c r="R303" s="236"/>
      <c r="S303" s="236"/>
      <c r="T303" s="23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8" t="s">
        <v>222</v>
      </c>
      <c r="AU303" s="238" t="s">
        <v>83</v>
      </c>
      <c r="AV303" s="13" t="s">
        <v>81</v>
      </c>
      <c r="AW303" s="13" t="s">
        <v>34</v>
      </c>
      <c r="AX303" s="13" t="s">
        <v>74</v>
      </c>
      <c r="AY303" s="238" t="s">
        <v>213</v>
      </c>
    </row>
    <row r="304" s="13" customFormat="1">
      <c r="A304" s="13"/>
      <c r="B304" s="228"/>
      <c r="C304" s="229"/>
      <c r="D304" s="230" t="s">
        <v>222</v>
      </c>
      <c r="E304" s="231" t="s">
        <v>19</v>
      </c>
      <c r="F304" s="232" t="s">
        <v>7176</v>
      </c>
      <c r="G304" s="229"/>
      <c r="H304" s="231" t="s">
        <v>19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8" t="s">
        <v>222</v>
      </c>
      <c r="AU304" s="238" t="s">
        <v>83</v>
      </c>
      <c r="AV304" s="13" t="s">
        <v>81</v>
      </c>
      <c r="AW304" s="13" t="s">
        <v>34</v>
      </c>
      <c r="AX304" s="13" t="s">
        <v>74</v>
      </c>
      <c r="AY304" s="238" t="s">
        <v>213</v>
      </c>
    </row>
    <row r="305" s="14" customFormat="1">
      <c r="A305" s="14"/>
      <c r="B305" s="239"/>
      <c r="C305" s="240"/>
      <c r="D305" s="230" t="s">
        <v>222</v>
      </c>
      <c r="E305" s="241" t="s">
        <v>19</v>
      </c>
      <c r="F305" s="242" t="s">
        <v>7177</v>
      </c>
      <c r="G305" s="240"/>
      <c r="H305" s="243">
        <v>50.600999999999999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9" t="s">
        <v>222</v>
      </c>
      <c r="AU305" s="249" t="s">
        <v>83</v>
      </c>
      <c r="AV305" s="14" t="s">
        <v>83</v>
      </c>
      <c r="AW305" s="14" t="s">
        <v>34</v>
      </c>
      <c r="AX305" s="14" t="s">
        <v>81</v>
      </c>
      <c r="AY305" s="249" t="s">
        <v>213</v>
      </c>
    </row>
    <row r="306" s="2" customFormat="1" ht="16.5" customHeight="1">
      <c r="A306" s="40"/>
      <c r="B306" s="41"/>
      <c r="C306" s="215" t="s">
        <v>566</v>
      </c>
      <c r="D306" s="215" t="s">
        <v>215</v>
      </c>
      <c r="E306" s="216" t="s">
        <v>1193</v>
      </c>
      <c r="F306" s="217" t="s">
        <v>1194</v>
      </c>
      <c r="G306" s="218" t="s">
        <v>288</v>
      </c>
      <c r="H306" s="219">
        <v>0.186</v>
      </c>
      <c r="I306" s="220"/>
      <c r="J306" s="221">
        <f>ROUND(I306*H306,2)</f>
        <v>0</v>
      </c>
      <c r="K306" s="217" t="s">
        <v>219</v>
      </c>
      <c r="L306" s="46"/>
      <c r="M306" s="222" t="s">
        <v>19</v>
      </c>
      <c r="N306" s="223" t="s">
        <v>45</v>
      </c>
      <c r="O306" s="86"/>
      <c r="P306" s="224">
        <f>O306*H306</f>
        <v>0</v>
      </c>
      <c r="Q306" s="224">
        <v>1.06277</v>
      </c>
      <c r="R306" s="224">
        <f>Q306*H306</f>
        <v>0.19767521999999999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220</v>
      </c>
      <c r="AT306" s="226" t="s">
        <v>215</v>
      </c>
      <c r="AU306" s="226" t="s">
        <v>83</v>
      </c>
      <c r="AY306" s="19" t="s">
        <v>213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81</v>
      </c>
      <c r="BK306" s="227">
        <f>ROUND(I306*H306,2)</f>
        <v>0</v>
      </c>
      <c r="BL306" s="19" t="s">
        <v>220</v>
      </c>
      <c r="BM306" s="226" t="s">
        <v>7180</v>
      </c>
    </row>
    <row r="307" s="13" customFormat="1">
      <c r="A307" s="13"/>
      <c r="B307" s="228"/>
      <c r="C307" s="229"/>
      <c r="D307" s="230" t="s">
        <v>222</v>
      </c>
      <c r="E307" s="231" t="s">
        <v>19</v>
      </c>
      <c r="F307" s="232" t="s">
        <v>7181</v>
      </c>
      <c r="G307" s="229"/>
      <c r="H307" s="231" t="s">
        <v>19</v>
      </c>
      <c r="I307" s="233"/>
      <c r="J307" s="229"/>
      <c r="K307" s="229"/>
      <c r="L307" s="234"/>
      <c r="M307" s="235"/>
      <c r="N307" s="236"/>
      <c r="O307" s="236"/>
      <c r="P307" s="236"/>
      <c r="Q307" s="236"/>
      <c r="R307" s="236"/>
      <c r="S307" s="236"/>
      <c r="T307" s="23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8" t="s">
        <v>222</v>
      </c>
      <c r="AU307" s="238" t="s">
        <v>83</v>
      </c>
      <c r="AV307" s="13" t="s">
        <v>81</v>
      </c>
      <c r="AW307" s="13" t="s">
        <v>34</v>
      </c>
      <c r="AX307" s="13" t="s">
        <v>74</v>
      </c>
      <c r="AY307" s="238" t="s">
        <v>213</v>
      </c>
    </row>
    <row r="308" s="13" customFormat="1">
      <c r="A308" s="13"/>
      <c r="B308" s="228"/>
      <c r="C308" s="229"/>
      <c r="D308" s="230" t="s">
        <v>222</v>
      </c>
      <c r="E308" s="231" t="s">
        <v>19</v>
      </c>
      <c r="F308" s="232" t="s">
        <v>7176</v>
      </c>
      <c r="G308" s="229"/>
      <c r="H308" s="231" t="s">
        <v>19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8" t="s">
        <v>222</v>
      </c>
      <c r="AU308" s="238" t="s">
        <v>83</v>
      </c>
      <c r="AV308" s="13" t="s">
        <v>81</v>
      </c>
      <c r="AW308" s="13" t="s">
        <v>34</v>
      </c>
      <c r="AX308" s="13" t="s">
        <v>74</v>
      </c>
      <c r="AY308" s="238" t="s">
        <v>213</v>
      </c>
    </row>
    <row r="309" s="14" customFormat="1">
      <c r="A309" s="14"/>
      <c r="B309" s="239"/>
      <c r="C309" s="240"/>
      <c r="D309" s="230" t="s">
        <v>222</v>
      </c>
      <c r="E309" s="241" t="s">
        <v>19</v>
      </c>
      <c r="F309" s="242" t="s">
        <v>7182</v>
      </c>
      <c r="G309" s="240"/>
      <c r="H309" s="243">
        <v>0.186</v>
      </c>
      <c r="I309" s="244"/>
      <c r="J309" s="240"/>
      <c r="K309" s="240"/>
      <c r="L309" s="245"/>
      <c r="M309" s="246"/>
      <c r="N309" s="247"/>
      <c r="O309" s="247"/>
      <c r="P309" s="247"/>
      <c r="Q309" s="247"/>
      <c r="R309" s="247"/>
      <c r="S309" s="247"/>
      <c r="T309" s="24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9" t="s">
        <v>222</v>
      </c>
      <c r="AU309" s="249" t="s">
        <v>83</v>
      </c>
      <c r="AV309" s="14" t="s">
        <v>83</v>
      </c>
      <c r="AW309" s="14" t="s">
        <v>34</v>
      </c>
      <c r="AX309" s="14" t="s">
        <v>81</v>
      </c>
      <c r="AY309" s="249" t="s">
        <v>213</v>
      </c>
    </row>
    <row r="310" s="2" customFormat="1" ht="21.75" customHeight="1">
      <c r="A310" s="40"/>
      <c r="B310" s="41"/>
      <c r="C310" s="215" t="s">
        <v>573</v>
      </c>
      <c r="D310" s="215" t="s">
        <v>215</v>
      </c>
      <c r="E310" s="216" t="s">
        <v>1207</v>
      </c>
      <c r="F310" s="217" t="s">
        <v>1208</v>
      </c>
      <c r="G310" s="218" t="s">
        <v>236</v>
      </c>
      <c r="H310" s="219">
        <v>14.824999999999999</v>
      </c>
      <c r="I310" s="220"/>
      <c r="J310" s="221">
        <f>ROUND(I310*H310,2)</f>
        <v>0</v>
      </c>
      <c r="K310" s="217" t="s">
        <v>219</v>
      </c>
      <c r="L310" s="46"/>
      <c r="M310" s="222" t="s">
        <v>19</v>
      </c>
      <c r="N310" s="223" t="s">
        <v>45</v>
      </c>
      <c r="O310" s="86"/>
      <c r="P310" s="224">
        <f>O310*H310</f>
        <v>0</v>
      </c>
      <c r="Q310" s="224">
        <v>0.063</v>
      </c>
      <c r="R310" s="224">
        <f>Q310*H310</f>
        <v>0.933975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220</v>
      </c>
      <c r="AT310" s="226" t="s">
        <v>215</v>
      </c>
      <c r="AU310" s="226" t="s">
        <v>83</v>
      </c>
      <c r="AY310" s="19" t="s">
        <v>213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81</v>
      </c>
      <c r="BK310" s="227">
        <f>ROUND(I310*H310,2)</f>
        <v>0</v>
      </c>
      <c r="BL310" s="19" t="s">
        <v>220</v>
      </c>
      <c r="BM310" s="226" t="s">
        <v>7183</v>
      </c>
    </row>
    <row r="311" s="13" customFormat="1">
      <c r="A311" s="13"/>
      <c r="B311" s="228"/>
      <c r="C311" s="229"/>
      <c r="D311" s="230" t="s">
        <v>222</v>
      </c>
      <c r="E311" s="231" t="s">
        <v>19</v>
      </c>
      <c r="F311" s="232" t="s">
        <v>7184</v>
      </c>
      <c r="G311" s="229"/>
      <c r="H311" s="231" t="s">
        <v>19</v>
      </c>
      <c r="I311" s="233"/>
      <c r="J311" s="229"/>
      <c r="K311" s="229"/>
      <c r="L311" s="234"/>
      <c r="M311" s="235"/>
      <c r="N311" s="236"/>
      <c r="O311" s="236"/>
      <c r="P311" s="236"/>
      <c r="Q311" s="236"/>
      <c r="R311" s="236"/>
      <c r="S311" s="236"/>
      <c r="T311" s="23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8" t="s">
        <v>222</v>
      </c>
      <c r="AU311" s="238" t="s">
        <v>83</v>
      </c>
      <c r="AV311" s="13" t="s">
        <v>81</v>
      </c>
      <c r="AW311" s="13" t="s">
        <v>34</v>
      </c>
      <c r="AX311" s="13" t="s">
        <v>74</v>
      </c>
      <c r="AY311" s="238" t="s">
        <v>213</v>
      </c>
    </row>
    <row r="312" s="14" customFormat="1">
      <c r="A312" s="14"/>
      <c r="B312" s="239"/>
      <c r="C312" s="240"/>
      <c r="D312" s="230" t="s">
        <v>222</v>
      </c>
      <c r="E312" s="241" t="s">
        <v>19</v>
      </c>
      <c r="F312" s="242" t="s">
        <v>6932</v>
      </c>
      <c r="G312" s="240"/>
      <c r="H312" s="243">
        <v>14.824999999999999</v>
      </c>
      <c r="I312" s="244"/>
      <c r="J312" s="240"/>
      <c r="K312" s="240"/>
      <c r="L312" s="245"/>
      <c r="M312" s="246"/>
      <c r="N312" s="247"/>
      <c r="O312" s="247"/>
      <c r="P312" s="247"/>
      <c r="Q312" s="247"/>
      <c r="R312" s="247"/>
      <c r="S312" s="247"/>
      <c r="T312" s="24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9" t="s">
        <v>222</v>
      </c>
      <c r="AU312" s="249" t="s">
        <v>83</v>
      </c>
      <c r="AV312" s="14" t="s">
        <v>83</v>
      </c>
      <c r="AW312" s="14" t="s">
        <v>34</v>
      </c>
      <c r="AX312" s="14" t="s">
        <v>81</v>
      </c>
      <c r="AY312" s="249" t="s">
        <v>213</v>
      </c>
    </row>
    <row r="313" s="2" customFormat="1" ht="16.5" customHeight="1">
      <c r="A313" s="40"/>
      <c r="B313" s="41"/>
      <c r="C313" s="215" t="s">
        <v>580</v>
      </c>
      <c r="D313" s="215" t="s">
        <v>215</v>
      </c>
      <c r="E313" s="216" t="s">
        <v>7185</v>
      </c>
      <c r="F313" s="217" t="s">
        <v>7186</v>
      </c>
      <c r="G313" s="218" t="s">
        <v>236</v>
      </c>
      <c r="H313" s="219">
        <v>223.05000000000001</v>
      </c>
      <c r="I313" s="220"/>
      <c r="J313" s="221">
        <f>ROUND(I313*H313,2)</f>
        <v>0</v>
      </c>
      <c r="K313" s="217" t="s">
        <v>219</v>
      </c>
      <c r="L313" s="46"/>
      <c r="M313" s="222" t="s">
        <v>19</v>
      </c>
      <c r="N313" s="223" t="s">
        <v>45</v>
      </c>
      <c r="O313" s="86"/>
      <c r="P313" s="224">
        <f>O313*H313</f>
        <v>0</v>
      </c>
      <c r="Q313" s="224">
        <v>0.00012999999999999999</v>
      </c>
      <c r="R313" s="224">
        <f>Q313*H313</f>
        <v>0.028996499999999998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220</v>
      </c>
      <c r="AT313" s="226" t="s">
        <v>215</v>
      </c>
      <c r="AU313" s="226" t="s">
        <v>83</v>
      </c>
      <c r="AY313" s="19" t="s">
        <v>213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81</v>
      </c>
      <c r="BK313" s="227">
        <f>ROUND(I313*H313,2)</f>
        <v>0</v>
      </c>
      <c r="BL313" s="19" t="s">
        <v>220</v>
      </c>
      <c r="BM313" s="226" t="s">
        <v>7187</v>
      </c>
    </row>
    <row r="314" s="13" customFormat="1">
      <c r="A314" s="13"/>
      <c r="B314" s="228"/>
      <c r="C314" s="229"/>
      <c r="D314" s="230" t="s">
        <v>222</v>
      </c>
      <c r="E314" s="231" t="s">
        <v>19</v>
      </c>
      <c r="F314" s="232" t="s">
        <v>7098</v>
      </c>
      <c r="G314" s="229"/>
      <c r="H314" s="231" t="s">
        <v>19</v>
      </c>
      <c r="I314" s="233"/>
      <c r="J314" s="229"/>
      <c r="K314" s="229"/>
      <c r="L314" s="234"/>
      <c r="M314" s="235"/>
      <c r="N314" s="236"/>
      <c r="O314" s="236"/>
      <c r="P314" s="236"/>
      <c r="Q314" s="236"/>
      <c r="R314" s="236"/>
      <c r="S314" s="236"/>
      <c r="T314" s="23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8" t="s">
        <v>222</v>
      </c>
      <c r="AU314" s="238" t="s">
        <v>83</v>
      </c>
      <c r="AV314" s="13" t="s">
        <v>81</v>
      </c>
      <c r="AW314" s="13" t="s">
        <v>34</v>
      </c>
      <c r="AX314" s="13" t="s">
        <v>74</v>
      </c>
      <c r="AY314" s="238" t="s">
        <v>213</v>
      </c>
    </row>
    <row r="315" s="13" customFormat="1">
      <c r="A315" s="13"/>
      <c r="B315" s="228"/>
      <c r="C315" s="229"/>
      <c r="D315" s="230" t="s">
        <v>222</v>
      </c>
      <c r="E315" s="231" t="s">
        <v>19</v>
      </c>
      <c r="F315" s="232" t="s">
        <v>7176</v>
      </c>
      <c r="G315" s="229"/>
      <c r="H315" s="231" t="s">
        <v>19</v>
      </c>
      <c r="I315" s="233"/>
      <c r="J315" s="229"/>
      <c r="K315" s="229"/>
      <c r="L315" s="234"/>
      <c r="M315" s="235"/>
      <c r="N315" s="236"/>
      <c r="O315" s="236"/>
      <c r="P315" s="236"/>
      <c r="Q315" s="236"/>
      <c r="R315" s="236"/>
      <c r="S315" s="236"/>
      <c r="T315" s="23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8" t="s">
        <v>222</v>
      </c>
      <c r="AU315" s="238" t="s">
        <v>83</v>
      </c>
      <c r="AV315" s="13" t="s">
        <v>81</v>
      </c>
      <c r="AW315" s="13" t="s">
        <v>34</v>
      </c>
      <c r="AX315" s="13" t="s">
        <v>74</v>
      </c>
      <c r="AY315" s="238" t="s">
        <v>213</v>
      </c>
    </row>
    <row r="316" s="14" customFormat="1">
      <c r="A316" s="14"/>
      <c r="B316" s="239"/>
      <c r="C316" s="240"/>
      <c r="D316" s="230" t="s">
        <v>222</v>
      </c>
      <c r="E316" s="241" t="s">
        <v>19</v>
      </c>
      <c r="F316" s="242" t="s">
        <v>7188</v>
      </c>
      <c r="G316" s="240"/>
      <c r="H316" s="243">
        <v>223.05000000000001</v>
      </c>
      <c r="I316" s="244"/>
      <c r="J316" s="240"/>
      <c r="K316" s="240"/>
      <c r="L316" s="245"/>
      <c r="M316" s="246"/>
      <c r="N316" s="247"/>
      <c r="O316" s="247"/>
      <c r="P316" s="247"/>
      <c r="Q316" s="247"/>
      <c r="R316" s="247"/>
      <c r="S316" s="247"/>
      <c r="T316" s="24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9" t="s">
        <v>222</v>
      </c>
      <c r="AU316" s="249" t="s">
        <v>83</v>
      </c>
      <c r="AV316" s="14" t="s">
        <v>83</v>
      </c>
      <c r="AW316" s="14" t="s">
        <v>34</v>
      </c>
      <c r="AX316" s="14" t="s">
        <v>81</v>
      </c>
      <c r="AY316" s="249" t="s">
        <v>213</v>
      </c>
    </row>
    <row r="317" s="2" customFormat="1">
      <c r="A317" s="40"/>
      <c r="B317" s="41"/>
      <c r="C317" s="215" t="s">
        <v>585</v>
      </c>
      <c r="D317" s="215" t="s">
        <v>215</v>
      </c>
      <c r="E317" s="216" t="s">
        <v>7189</v>
      </c>
      <c r="F317" s="217" t="s">
        <v>7190</v>
      </c>
      <c r="G317" s="218" t="s">
        <v>338</v>
      </c>
      <c r="H317" s="219">
        <v>137.733</v>
      </c>
      <c r="I317" s="220"/>
      <c r="J317" s="221">
        <f>ROUND(I317*H317,2)</f>
        <v>0</v>
      </c>
      <c r="K317" s="217" t="s">
        <v>219</v>
      </c>
      <c r="L317" s="46"/>
      <c r="M317" s="222" t="s">
        <v>19</v>
      </c>
      <c r="N317" s="223" t="s">
        <v>45</v>
      </c>
      <c r="O317" s="86"/>
      <c r="P317" s="224">
        <f>O317*H317</f>
        <v>0</v>
      </c>
      <c r="Q317" s="224">
        <v>2.0000000000000002E-05</v>
      </c>
      <c r="R317" s="224">
        <f>Q317*H317</f>
        <v>0.0027546600000000004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220</v>
      </c>
      <c r="AT317" s="226" t="s">
        <v>215</v>
      </c>
      <c r="AU317" s="226" t="s">
        <v>83</v>
      </c>
      <c r="AY317" s="19" t="s">
        <v>213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81</v>
      </c>
      <c r="BK317" s="227">
        <f>ROUND(I317*H317,2)</f>
        <v>0</v>
      </c>
      <c r="BL317" s="19" t="s">
        <v>220</v>
      </c>
      <c r="BM317" s="226" t="s">
        <v>7191</v>
      </c>
    </row>
    <row r="318" s="13" customFormat="1">
      <c r="A318" s="13"/>
      <c r="B318" s="228"/>
      <c r="C318" s="229"/>
      <c r="D318" s="230" t="s">
        <v>222</v>
      </c>
      <c r="E318" s="231" t="s">
        <v>19</v>
      </c>
      <c r="F318" s="232" t="s">
        <v>7175</v>
      </c>
      <c r="G318" s="229"/>
      <c r="H318" s="231" t="s">
        <v>19</v>
      </c>
      <c r="I318" s="233"/>
      <c r="J318" s="229"/>
      <c r="K318" s="229"/>
      <c r="L318" s="234"/>
      <c r="M318" s="235"/>
      <c r="N318" s="236"/>
      <c r="O318" s="236"/>
      <c r="P318" s="236"/>
      <c r="Q318" s="236"/>
      <c r="R318" s="236"/>
      <c r="S318" s="236"/>
      <c r="T318" s="23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8" t="s">
        <v>222</v>
      </c>
      <c r="AU318" s="238" t="s">
        <v>83</v>
      </c>
      <c r="AV318" s="13" t="s">
        <v>81</v>
      </c>
      <c r="AW318" s="13" t="s">
        <v>34</v>
      </c>
      <c r="AX318" s="13" t="s">
        <v>74</v>
      </c>
      <c r="AY318" s="238" t="s">
        <v>213</v>
      </c>
    </row>
    <row r="319" s="14" customFormat="1">
      <c r="A319" s="14"/>
      <c r="B319" s="239"/>
      <c r="C319" s="240"/>
      <c r="D319" s="230" t="s">
        <v>222</v>
      </c>
      <c r="E319" s="241" t="s">
        <v>19</v>
      </c>
      <c r="F319" s="242" t="s">
        <v>7192</v>
      </c>
      <c r="G319" s="240"/>
      <c r="H319" s="243">
        <v>137.733</v>
      </c>
      <c r="I319" s="244"/>
      <c r="J319" s="240"/>
      <c r="K319" s="240"/>
      <c r="L319" s="245"/>
      <c r="M319" s="246"/>
      <c r="N319" s="247"/>
      <c r="O319" s="247"/>
      <c r="P319" s="247"/>
      <c r="Q319" s="247"/>
      <c r="R319" s="247"/>
      <c r="S319" s="247"/>
      <c r="T319" s="24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9" t="s">
        <v>222</v>
      </c>
      <c r="AU319" s="249" t="s">
        <v>83</v>
      </c>
      <c r="AV319" s="14" t="s">
        <v>83</v>
      </c>
      <c r="AW319" s="14" t="s">
        <v>34</v>
      </c>
      <c r="AX319" s="14" t="s">
        <v>81</v>
      </c>
      <c r="AY319" s="249" t="s">
        <v>213</v>
      </c>
    </row>
    <row r="320" s="2" customFormat="1" ht="16.5" customHeight="1">
      <c r="A320" s="40"/>
      <c r="B320" s="41"/>
      <c r="C320" s="215" t="s">
        <v>592</v>
      </c>
      <c r="D320" s="215" t="s">
        <v>215</v>
      </c>
      <c r="E320" s="216" t="s">
        <v>7193</v>
      </c>
      <c r="F320" s="217" t="s">
        <v>7194</v>
      </c>
      <c r="G320" s="218" t="s">
        <v>338</v>
      </c>
      <c r="H320" s="219">
        <v>68.192999999999998</v>
      </c>
      <c r="I320" s="220"/>
      <c r="J320" s="221">
        <f>ROUND(I320*H320,2)</f>
        <v>0</v>
      </c>
      <c r="K320" s="217" t="s">
        <v>219</v>
      </c>
      <c r="L320" s="46"/>
      <c r="M320" s="222" t="s">
        <v>19</v>
      </c>
      <c r="N320" s="223" t="s">
        <v>45</v>
      </c>
      <c r="O320" s="86"/>
      <c r="P320" s="224">
        <f>O320*H320</f>
        <v>0</v>
      </c>
      <c r="Q320" s="224">
        <v>5.0000000000000002E-05</v>
      </c>
      <c r="R320" s="224">
        <f>Q320*H320</f>
        <v>0.0034096500000000002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220</v>
      </c>
      <c r="AT320" s="226" t="s">
        <v>215</v>
      </c>
      <c r="AU320" s="226" t="s">
        <v>83</v>
      </c>
      <c r="AY320" s="19" t="s">
        <v>213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81</v>
      </c>
      <c r="BK320" s="227">
        <f>ROUND(I320*H320,2)</f>
        <v>0</v>
      </c>
      <c r="BL320" s="19" t="s">
        <v>220</v>
      </c>
      <c r="BM320" s="226" t="s">
        <v>7195</v>
      </c>
    </row>
    <row r="321" s="2" customFormat="1">
      <c r="A321" s="40"/>
      <c r="B321" s="41"/>
      <c r="C321" s="215" t="s">
        <v>598</v>
      </c>
      <c r="D321" s="215" t="s">
        <v>215</v>
      </c>
      <c r="E321" s="216" t="s">
        <v>7196</v>
      </c>
      <c r="F321" s="217" t="s">
        <v>7197</v>
      </c>
      <c r="G321" s="218" t="s">
        <v>338</v>
      </c>
      <c r="H321" s="219">
        <v>68.192999999999998</v>
      </c>
      <c r="I321" s="220"/>
      <c r="J321" s="221">
        <f>ROUND(I321*H321,2)</f>
        <v>0</v>
      </c>
      <c r="K321" s="217" t="s">
        <v>219</v>
      </c>
      <c r="L321" s="46"/>
      <c r="M321" s="222" t="s">
        <v>19</v>
      </c>
      <c r="N321" s="223" t="s">
        <v>45</v>
      </c>
      <c r="O321" s="86"/>
      <c r="P321" s="224">
        <f>O321*H321</f>
        <v>0</v>
      </c>
      <c r="Q321" s="224">
        <v>1.0000000000000001E-05</v>
      </c>
      <c r="R321" s="224">
        <f>Q321*H321</f>
        <v>0.00068193000000000008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220</v>
      </c>
      <c r="AT321" s="226" t="s">
        <v>215</v>
      </c>
      <c r="AU321" s="226" t="s">
        <v>83</v>
      </c>
      <c r="AY321" s="19" t="s">
        <v>213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81</v>
      </c>
      <c r="BK321" s="227">
        <f>ROUND(I321*H321,2)</f>
        <v>0</v>
      </c>
      <c r="BL321" s="19" t="s">
        <v>220</v>
      </c>
      <c r="BM321" s="226" t="s">
        <v>7198</v>
      </c>
    </row>
    <row r="322" s="14" customFormat="1">
      <c r="A322" s="14"/>
      <c r="B322" s="239"/>
      <c r="C322" s="240"/>
      <c r="D322" s="230" t="s">
        <v>222</v>
      </c>
      <c r="E322" s="241" t="s">
        <v>19</v>
      </c>
      <c r="F322" s="242" t="s">
        <v>7199</v>
      </c>
      <c r="G322" s="240"/>
      <c r="H322" s="243">
        <v>68.192999999999998</v>
      </c>
      <c r="I322" s="244"/>
      <c r="J322" s="240"/>
      <c r="K322" s="240"/>
      <c r="L322" s="245"/>
      <c r="M322" s="246"/>
      <c r="N322" s="247"/>
      <c r="O322" s="247"/>
      <c r="P322" s="247"/>
      <c r="Q322" s="247"/>
      <c r="R322" s="247"/>
      <c r="S322" s="247"/>
      <c r="T322" s="24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9" t="s">
        <v>222</v>
      </c>
      <c r="AU322" s="249" t="s">
        <v>83</v>
      </c>
      <c r="AV322" s="14" t="s">
        <v>83</v>
      </c>
      <c r="AW322" s="14" t="s">
        <v>34</v>
      </c>
      <c r="AX322" s="14" t="s">
        <v>81</v>
      </c>
      <c r="AY322" s="249" t="s">
        <v>213</v>
      </c>
    </row>
    <row r="323" s="12" customFormat="1" ht="22.8" customHeight="1">
      <c r="A323" s="12"/>
      <c r="B323" s="199"/>
      <c r="C323" s="200"/>
      <c r="D323" s="201" t="s">
        <v>73</v>
      </c>
      <c r="E323" s="213" t="s">
        <v>261</v>
      </c>
      <c r="F323" s="213" t="s">
        <v>1254</v>
      </c>
      <c r="G323" s="200"/>
      <c r="H323" s="200"/>
      <c r="I323" s="203"/>
      <c r="J323" s="214">
        <f>BK323</f>
        <v>0</v>
      </c>
      <c r="K323" s="200"/>
      <c r="L323" s="205"/>
      <c r="M323" s="206"/>
      <c r="N323" s="207"/>
      <c r="O323" s="207"/>
      <c r="P323" s="208">
        <f>SUM(P324:P396)</f>
        <v>0</v>
      </c>
      <c r="Q323" s="207"/>
      <c r="R323" s="208">
        <f>SUM(R324:R396)</f>
        <v>6.2676203999999984</v>
      </c>
      <c r="S323" s="207"/>
      <c r="T323" s="209">
        <f>SUM(T324:T396)</f>
        <v>7.2620639999999987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0" t="s">
        <v>81</v>
      </c>
      <c r="AT323" s="211" t="s">
        <v>73</v>
      </c>
      <c r="AU323" s="211" t="s">
        <v>81</v>
      </c>
      <c r="AY323" s="210" t="s">
        <v>213</v>
      </c>
      <c r="BK323" s="212">
        <f>SUM(BK324:BK396)</f>
        <v>0</v>
      </c>
    </row>
    <row r="324" s="2" customFormat="1">
      <c r="A324" s="40"/>
      <c r="B324" s="41"/>
      <c r="C324" s="215" t="s">
        <v>603</v>
      </c>
      <c r="D324" s="215" t="s">
        <v>215</v>
      </c>
      <c r="E324" s="216" t="s">
        <v>7200</v>
      </c>
      <c r="F324" s="217" t="s">
        <v>7201</v>
      </c>
      <c r="G324" s="218" t="s">
        <v>236</v>
      </c>
      <c r="H324" s="219">
        <v>319.88999999999999</v>
      </c>
      <c r="I324" s="220"/>
      <c r="J324" s="221">
        <f>ROUND(I324*H324,2)</f>
        <v>0</v>
      </c>
      <c r="K324" s="217" t="s">
        <v>219</v>
      </c>
      <c r="L324" s="46"/>
      <c r="M324" s="222" t="s">
        <v>19</v>
      </c>
      <c r="N324" s="223" t="s">
        <v>45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220</v>
      </c>
      <c r="AT324" s="226" t="s">
        <v>215</v>
      </c>
      <c r="AU324" s="226" t="s">
        <v>83</v>
      </c>
      <c r="AY324" s="19" t="s">
        <v>213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81</v>
      </c>
      <c r="BK324" s="227">
        <f>ROUND(I324*H324,2)</f>
        <v>0</v>
      </c>
      <c r="BL324" s="19" t="s">
        <v>220</v>
      </c>
      <c r="BM324" s="226" t="s">
        <v>7202</v>
      </c>
    </row>
    <row r="325" s="13" customFormat="1">
      <c r="A325" s="13"/>
      <c r="B325" s="228"/>
      <c r="C325" s="229"/>
      <c r="D325" s="230" t="s">
        <v>222</v>
      </c>
      <c r="E325" s="231" t="s">
        <v>19</v>
      </c>
      <c r="F325" s="232" t="s">
        <v>7203</v>
      </c>
      <c r="G325" s="229"/>
      <c r="H325" s="231" t="s">
        <v>19</v>
      </c>
      <c r="I325" s="233"/>
      <c r="J325" s="229"/>
      <c r="K325" s="229"/>
      <c r="L325" s="234"/>
      <c r="M325" s="235"/>
      <c r="N325" s="236"/>
      <c r="O325" s="236"/>
      <c r="P325" s="236"/>
      <c r="Q325" s="236"/>
      <c r="R325" s="236"/>
      <c r="S325" s="236"/>
      <c r="T325" s="23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8" t="s">
        <v>222</v>
      </c>
      <c r="AU325" s="238" t="s">
        <v>83</v>
      </c>
      <c r="AV325" s="13" t="s">
        <v>81</v>
      </c>
      <c r="AW325" s="13" t="s">
        <v>34</v>
      </c>
      <c r="AX325" s="13" t="s">
        <v>74</v>
      </c>
      <c r="AY325" s="238" t="s">
        <v>213</v>
      </c>
    </row>
    <row r="326" s="14" customFormat="1">
      <c r="A326" s="14"/>
      <c r="B326" s="239"/>
      <c r="C326" s="240"/>
      <c r="D326" s="230" t="s">
        <v>222</v>
      </c>
      <c r="E326" s="241" t="s">
        <v>19</v>
      </c>
      <c r="F326" s="242" t="s">
        <v>7204</v>
      </c>
      <c r="G326" s="240"/>
      <c r="H326" s="243">
        <v>319.88999999999999</v>
      </c>
      <c r="I326" s="244"/>
      <c r="J326" s="240"/>
      <c r="K326" s="240"/>
      <c r="L326" s="245"/>
      <c r="M326" s="246"/>
      <c r="N326" s="247"/>
      <c r="O326" s="247"/>
      <c r="P326" s="247"/>
      <c r="Q326" s="247"/>
      <c r="R326" s="247"/>
      <c r="S326" s="247"/>
      <c r="T326" s="24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9" t="s">
        <v>222</v>
      </c>
      <c r="AU326" s="249" t="s">
        <v>83</v>
      </c>
      <c r="AV326" s="14" t="s">
        <v>83</v>
      </c>
      <c r="AW326" s="14" t="s">
        <v>34</v>
      </c>
      <c r="AX326" s="14" t="s">
        <v>81</v>
      </c>
      <c r="AY326" s="249" t="s">
        <v>213</v>
      </c>
    </row>
    <row r="327" s="2" customFormat="1">
      <c r="A327" s="40"/>
      <c r="B327" s="41"/>
      <c r="C327" s="215" t="s">
        <v>610</v>
      </c>
      <c r="D327" s="215" t="s">
        <v>215</v>
      </c>
      <c r="E327" s="216" t="s">
        <v>7205</v>
      </c>
      <c r="F327" s="217" t="s">
        <v>7206</v>
      </c>
      <c r="G327" s="218" t="s">
        <v>236</v>
      </c>
      <c r="H327" s="219">
        <v>28790.099999999999</v>
      </c>
      <c r="I327" s="220"/>
      <c r="J327" s="221">
        <f>ROUND(I327*H327,2)</f>
        <v>0</v>
      </c>
      <c r="K327" s="217" t="s">
        <v>219</v>
      </c>
      <c r="L327" s="46"/>
      <c r="M327" s="222" t="s">
        <v>19</v>
      </c>
      <c r="N327" s="223" t="s">
        <v>45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220</v>
      </c>
      <c r="AT327" s="226" t="s">
        <v>215</v>
      </c>
      <c r="AU327" s="226" t="s">
        <v>83</v>
      </c>
      <c r="AY327" s="19" t="s">
        <v>213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81</v>
      </c>
      <c r="BK327" s="227">
        <f>ROUND(I327*H327,2)</f>
        <v>0</v>
      </c>
      <c r="BL327" s="19" t="s">
        <v>220</v>
      </c>
      <c r="BM327" s="226" t="s">
        <v>7207</v>
      </c>
    </row>
    <row r="328" s="14" customFormat="1">
      <c r="A328" s="14"/>
      <c r="B328" s="239"/>
      <c r="C328" s="240"/>
      <c r="D328" s="230" t="s">
        <v>222</v>
      </c>
      <c r="E328" s="241" t="s">
        <v>19</v>
      </c>
      <c r="F328" s="242" t="s">
        <v>7208</v>
      </c>
      <c r="G328" s="240"/>
      <c r="H328" s="243">
        <v>28790.099999999999</v>
      </c>
      <c r="I328" s="244"/>
      <c r="J328" s="240"/>
      <c r="K328" s="240"/>
      <c r="L328" s="245"/>
      <c r="M328" s="246"/>
      <c r="N328" s="247"/>
      <c r="O328" s="247"/>
      <c r="P328" s="247"/>
      <c r="Q328" s="247"/>
      <c r="R328" s="247"/>
      <c r="S328" s="247"/>
      <c r="T328" s="24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9" t="s">
        <v>222</v>
      </c>
      <c r="AU328" s="249" t="s">
        <v>83</v>
      </c>
      <c r="AV328" s="14" t="s">
        <v>83</v>
      </c>
      <c r="AW328" s="14" t="s">
        <v>34</v>
      </c>
      <c r="AX328" s="14" t="s">
        <v>81</v>
      </c>
      <c r="AY328" s="249" t="s">
        <v>213</v>
      </c>
    </row>
    <row r="329" s="2" customFormat="1">
      <c r="A329" s="40"/>
      <c r="B329" s="41"/>
      <c r="C329" s="215" t="s">
        <v>617</v>
      </c>
      <c r="D329" s="215" t="s">
        <v>215</v>
      </c>
      <c r="E329" s="216" t="s">
        <v>7209</v>
      </c>
      <c r="F329" s="217" t="s">
        <v>7210</v>
      </c>
      <c r="G329" s="218" t="s">
        <v>236</v>
      </c>
      <c r="H329" s="219">
        <v>318.98000000000002</v>
      </c>
      <c r="I329" s="220"/>
      <c r="J329" s="221">
        <f>ROUND(I329*H329,2)</f>
        <v>0</v>
      </c>
      <c r="K329" s="217" t="s">
        <v>219</v>
      </c>
      <c r="L329" s="46"/>
      <c r="M329" s="222" t="s">
        <v>19</v>
      </c>
      <c r="N329" s="223" t="s">
        <v>45</v>
      </c>
      <c r="O329" s="86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220</v>
      </c>
      <c r="AT329" s="226" t="s">
        <v>215</v>
      </c>
      <c r="AU329" s="226" t="s">
        <v>83</v>
      </c>
      <c r="AY329" s="19" t="s">
        <v>213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81</v>
      </c>
      <c r="BK329" s="227">
        <f>ROUND(I329*H329,2)</f>
        <v>0</v>
      </c>
      <c r="BL329" s="19" t="s">
        <v>220</v>
      </c>
      <c r="BM329" s="226" t="s">
        <v>7211</v>
      </c>
    </row>
    <row r="330" s="2" customFormat="1">
      <c r="A330" s="40"/>
      <c r="B330" s="41"/>
      <c r="C330" s="215" t="s">
        <v>623</v>
      </c>
      <c r="D330" s="215" t="s">
        <v>215</v>
      </c>
      <c r="E330" s="216" t="s">
        <v>7212</v>
      </c>
      <c r="F330" s="217" t="s">
        <v>7213</v>
      </c>
      <c r="G330" s="218" t="s">
        <v>218</v>
      </c>
      <c r="H330" s="219">
        <v>375</v>
      </c>
      <c r="I330" s="220"/>
      <c r="J330" s="221">
        <f>ROUND(I330*H330,2)</f>
        <v>0</v>
      </c>
      <c r="K330" s="217" t="s">
        <v>219</v>
      </c>
      <c r="L330" s="46"/>
      <c r="M330" s="222" t="s">
        <v>19</v>
      </c>
      <c r="N330" s="223" t="s">
        <v>45</v>
      </c>
      <c r="O330" s="86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220</v>
      </c>
      <c r="AT330" s="226" t="s">
        <v>215</v>
      </c>
      <c r="AU330" s="226" t="s">
        <v>83</v>
      </c>
      <c r="AY330" s="19" t="s">
        <v>213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81</v>
      </c>
      <c r="BK330" s="227">
        <f>ROUND(I330*H330,2)</f>
        <v>0</v>
      </c>
      <c r="BL330" s="19" t="s">
        <v>220</v>
      </c>
      <c r="BM330" s="226" t="s">
        <v>7214</v>
      </c>
    </row>
    <row r="331" s="14" customFormat="1">
      <c r="A331" s="14"/>
      <c r="B331" s="239"/>
      <c r="C331" s="240"/>
      <c r="D331" s="230" t="s">
        <v>222</v>
      </c>
      <c r="E331" s="241" t="s">
        <v>19</v>
      </c>
      <c r="F331" s="242" t="s">
        <v>7215</v>
      </c>
      <c r="G331" s="240"/>
      <c r="H331" s="243">
        <v>375</v>
      </c>
      <c r="I331" s="244"/>
      <c r="J331" s="240"/>
      <c r="K331" s="240"/>
      <c r="L331" s="245"/>
      <c r="M331" s="246"/>
      <c r="N331" s="247"/>
      <c r="O331" s="247"/>
      <c r="P331" s="247"/>
      <c r="Q331" s="247"/>
      <c r="R331" s="247"/>
      <c r="S331" s="247"/>
      <c r="T331" s="24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9" t="s">
        <v>222</v>
      </c>
      <c r="AU331" s="249" t="s">
        <v>83</v>
      </c>
      <c r="AV331" s="14" t="s">
        <v>83</v>
      </c>
      <c r="AW331" s="14" t="s">
        <v>34</v>
      </c>
      <c r="AX331" s="14" t="s">
        <v>81</v>
      </c>
      <c r="AY331" s="249" t="s">
        <v>213</v>
      </c>
    </row>
    <row r="332" s="2" customFormat="1">
      <c r="A332" s="40"/>
      <c r="B332" s="41"/>
      <c r="C332" s="215" t="s">
        <v>630</v>
      </c>
      <c r="D332" s="215" t="s">
        <v>215</v>
      </c>
      <c r="E332" s="216" t="s">
        <v>7216</v>
      </c>
      <c r="F332" s="217" t="s">
        <v>7217</v>
      </c>
      <c r="G332" s="218" t="s">
        <v>218</v>
      </c>
      <c r="H332" s="219">
        <v>33750</v>
      </c>
      <c r="I332" s="220"/>
      <c r="J332" s="221">
        <f>ROUND(I332*H332,2)</f>
        <v>0</v>
      </c>
      <c r="K332" s="217" t="s">
        <v>219</v>
      </c>
      <c r="L332" s="46"/>
      <c r="M332" s="222" t="s">
        <v>19</v>
      </c>
      <c r="N332" s="223" t="s">
        <v>45</v>
      </c>
      <c r="O332" s="86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6" t="s">
        <v>220</v>
      </c>
      <c r="AT332" s="226" t="s">
        <v>215</v>
      </c>
      <c r="AU332" s="226" t="s">
        <v>83</v>
      </c>
      <c r="AY332" s="19" t="s">
        <v>213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81</v>
      </c>
      <c r="BK332" s="227">
        <f>ROUND(I332*H332,2)</f>
        <v>0</v>
      </c>
      <c r="BL332" s="19" t="s">
        <v>220</v>
      </c>
      <c r="BM332" s="226" t="s">
        <v>7218</v>
      </c>
    </row>
    <row r="333" s="14" customFormat="1">
      <c r="A333" s="14"/>
      <c r="B333" s="239"/>
      <c r="C333" s="240"/>
      <c r="D333" s="230" t="s">
        <v>222</v>
      </c>
      <c r="E333" s="241" t="s">
        <v>19</v>
      </c>
      <c r="F333" s="242" t="s">
        <v>7219</v>
      </c>
      <c r="G333" s="240"/>
      <c r="H333" s="243">
        <v>33750</v>
      </c>
      <c r="I333" s="244"/>
      <c r="J333" s="240"/>
      <c r="K333" s="240"/>
      <c r="L333" s="245"/>
      <c r="M333" s="246"/>
      <c r="N333" s="247"/>
      <c r="O333" s="247"/>
      <c r="P333" s="247"/>
      <c r="Q333" s="247"/>
      <c r="R333" s="247"/>
      <c r="S333" s="247"/>
      <c r="T333" s="24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9" t="s">
        <v>222</v>
      </c>
      <c r="AU333" s="249" t="s">
        <v>83</v>
      </c>
      <c r="AV333" s="14" t="s">
        <v>83</v>
      </c>
      <c r="AW333" s="14" t="s">
        <v>34</v>
      </c>
      <c r="AX333" s="14" t="s">
        <v>81</v>
      </c>
      <c r="AY333" s="249" t="s">
        <v>213</v>
      </c>
    </row>
    <row r="334" s="2" customFormat="1">
      <c r="A334" s="40"/>
      <c r="B334" s="41"/>
      <c r="C334" s="215" t="s">
        <v>635</v>
      </c>
      <c r="D334" s="215" t="s">
        <v>215</v>
      </c>
      <c r="E334" s="216" t="s">
        <v>7220</v>
      </c>
      <c r="F334" s="217" t="s">
        <v>7221</v>
      </c>
      <c r="G334" s="218" t="s">
        <v>218</v>
      </c>
      <c r="H334" s="219">
        <v>375</v>
      </c>
      <c r="I334" s="220"/>
      <c r="J334" s="221">
        <f>ROUND(I334*H334,2)</f>
        <v>0</v>
      </c>
      <c r="K334" s="217" t="s">
        <v>219</v>
      </c>
      <c r="L334" s="46"/>
      <c r="M334" s="222" t="s">
        <v>19</v>
      </c>
      <c r="N334" s="223" t="s">
        <v>45</v>
      </c>
      <c r="O334" s="86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220</v>
      </c>
      <c r="AT334" s="226" t="s">
        <v>215</v>
      </c>
      <c r="AU334" s="226" t="s">
        <v>83</v>
      </c>
      <c r="AY334" s="19" t="s">
        <v>213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81</v>
      </c>
      <c r="BK334" s="227">
        <f>ROUND(I334*H334,2)</f>
        <v>0</v>
      </c>
      <c r="BL334" s="19" t="s">
        <v>220</v>
      </c>
      <c r="BM334" s="226" t="s">
        <v>7222</v>
      </c>
    </row>
    <row r="335" s="2" customFormat="1">
      <c r="A335" s="40"/>
      <c r="B335" s="41"/>
      <c r="C335" s="215" t="s">
        <v>640</v>
      </c>
      <c r="D335" s="215" t="s">
        <v>215</v>
      </c>
      <c r="E335" s="216" t="s">
        <v>7223</v>
      </c>
      <c r="F335" s="217" t="s">
        <v>7224</v>
      </c>
      <c r="G335" s="218" t="s">
        <v>236</v>
      </c>
      <c r="H335" s="219">
        <v>250</v>
      </c>
      <c r="I335" s="220"/>
      <c r="J335" s="221">
        <f>ROUND(I335*H335,2)</f>
        <v>0</v>
      </c>
      <c r="K335" s="217" t="s">
        <v>219</v>
      </c>
      <c r="L335" s="46"/>
      <c r="M335" s="222" t="s">
        <v>19</v>
      </c>
      <c r="N335" s="223" t="s">
        <v>45</v>
      </c>
      <c r="O335" s="86"/>
      <c r="P335" s="224">
        <f>O335*H335</f>
        <v>0</v>
      </c>
      <c r="Q335" s="224">
        <v>4.0000000000000003E-05</v>
      </c>
      <c r="R335" s="224">
        <f>Q335*H335</f>
        <v>0.01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220</v>
      </c>
      <c r="AT335" s="226" t="s">
        <v>215</v>
      </c>
      <c r="AU335" s="226" t="s">
        <v>83</v>
      </c>
      <c r="AY335" s="19" t="s">
        <v>213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81</v>
      </c>
      <c r="BK335" s="227">
        <f>ROUND(I335*H335,2)</f>
        <v>0</v>
      </c>
      <c r="BL335" s="19" t="s">
        <v>220</v>
      </c>
      <c r="BM335" s="226" t="s">
        <v>7225</v>
      </c>
    </row>
    <row r="336" s="2" customFormat="1" ht="16.5" customHeight="1">
      <c r="A336" s="40"/>
      <c r="B336" s="41"/>
      <c r="C336" s="215" t="s">
        <v>652</v>
      </c>
      <c r="D336" s="215" t="s">
        <v>215</v>
      </c>
      <c r="E336" s="216" t="s">
        <v>7226</v>
      </c>
      <c r="F336" s="217" t="s">
        <v>7227</v>
      </c>
      <c r="G336" s="218" t="s">
        <v>501</v>
      </c>
      <c r="H336" s="219">
        <v>17</v>
      </c>
      <c r="I336" s="220"/>
      <c r="J336" s="221">
        <f>ROUND(I336*H336,2)</f>
        <v>0</v>
      </c>
      <c r="K336" s="217" t="s">
        <v>19</v>
      </c>
      <c r="L336" s="46"/>
      <c r="M336" s="222" t="s">
        <v>19</v>
      </c>
      <c r="N336" s="223" t="s">
        <v>45</v>
      </c>
      <c r="O336" s="86"/>
      <c r="P336" s="224">
        <f>O336*H336</f>
        <v>0</v>
      </c>
      <c r="Q336" s="224">
        <v>0.0070000000000000001</v>
      </c>
      <c r="R336" s="224">
        <f>Q336*H336</f>
        <v>0.11900000000000001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220</v>
      </c>
      <c r="AT336" s="226" t="s">
        <v>215</v>
      </c>
      <c r="AU336" s="226" t="s">
        <v>83</v>
      </c>
      <c r="AY336" s="19" t="s">
        <v>213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81</v>
      </c>
      <c r="BK336" s="227">
        <f>ROUND(I336*H336,2)</f>
        <v>0</v>
      </c>
      <c r="BL336" s="19" t="s">
        <v>220</v>
      </c>
      <c r="BM336" s="226" t="s">
        <v>7228</v>
      </c>
    </row>
    <row r="337" s="13" customFormat="1">
      <c r="A337" s="13"/>
      <c r="B337" s="228"/>
      <c r="C337" s="229"/>
      <c r="D337" s="230" t="s">
        <v>222</v>
      </c>
      <c r="E337" s="231" t="s">
        <v>19</v>
      </c>
      <c r="F337" s="232" t="s">
        <v>7229</v>
      </c>
      <c r="G337" s="229"/>
      <c r="H337" s="231" t="s">
        <v>19</v>
      </c>
      <c r="I337" s="233"/>
      <c r="J337" s="229"/>
      <c r="K337" s="229"/>
      <c r="L337" s="234"/>
      <c r="M337" s="235"/>
      <c r="N337" s="236"/>
      <c r="O337" s="236"/>
      <c r="P337" s="236"/>
      <c r="Q337" s="236"/>
      <c r="R337" s="236"/>
      <c r="S337" s="236"/>
      <c r="T337" s="23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8" t="s">
        <v>222</v>
      </c>
      <c r="AU337" s="238" t="s">
        <v>83</v>
      </c>
      <c r="AV337" s="13" t="s">
        <v>81</v>
      </c>
      <c r="AW337" s="13" t="s">
        <v>34</v>
      </c>
      <c r="AX337" s="13" t="s">
        <v>74</v>
      </c>
      <c r="AY337" s="238" t="s">
        <v>213</v>
      </c>
    </row>
    <row r="338" s="14" customFormat="1">
      <c r="A338" s="14"/>
      <c r="B338" s="239"/>
      <c r="C338" s="240"/>
      <c r="D338" s="230" t="s">
        <v>222</v>
      </c>
      <c r="E338" s="241" t="s">
        <v>19</v>
      </c>
      <c r="F338" s="242" t="s">
        <v>7230</v>
      </c>
      <c r="G338" s="240"/>
      <c r="H338" s="243">
        <v>17</v>
      </c>
      <c r="I338" s="244"/>
      <c r="J338" s="240"/>
      <c r="K338" s="240"/>
      <c r="L338" s="245"/>
      <c r="M338" s="246"/>
      <c r="N338" s="247"/>
      <c r="O338" s="247"/>
      <c r="P338" s="247"/>
      <c r="Q338" s="247"/>
      <c r="R338" s="247"/>
      <c r="S338" s="247"/>
      <c r="T338" s="24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9" t="s">
        <v>222</v>
      </c>
      <c r="AU338" s="249" t="s">
        <v>83</v>
      </c>
      <c r="AV338" s="14" t="s">
        <v>83</v>
      </c>
      <c r="AW338" s="14" t="s">
        <v>34</v>
      </c>
      <c r="AX338" s="14" t="s">
        <v>81</v>
      </c>
      <c r="AY338" s="249" t="s">
        <v>213</v>
      </c>
    </row>
    <row r="339" s="2" customFormat="1" ht="21.75" customHeight="1">
      <c r="A339" s="40"/>
      <c r="B339" s="41"/>
      <c r="C339" s="215" t="s">
        <v>658</v>
      </c>
      <c r="D339" s="215" t="s">
        <v>215</v>
      </c>
      <c r="E339" s="216" t="s">
        <v>7231</v>
      </c>
      <c r="F339" s="217" t="s">
        <v>7232</v>
      </c>
      <c r="G339" s="218" t="s">
        <v>288</v>
      </c>
      <c r="H339" s="219">
        <v>3.8900000000000001</v>
      </c>
      <c r="I339" s="220"/>
      <c r="J339" s="221">
        <f>ROUND(I339*H339,2)</f>
        <v>0</v>
      </c>
      <c r="K339" s="217" t="s">
        <v>219</v>
      </c>
      <c r="L339" s="46"/>
      <c r="M339" s="222" t="s">
        <v>19</v>
      </c>
      <c r="N339" s="223" t="s">
        <v>45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220</v>
      </c>
      <c r="AT339" s="226" t="s">
        <v>215</v>
      </c>
      <c r="AU339" s="226" t="s">
        <v>83</v>
      </c>
      <c r="AY339" s="19" t="s">
        <v>213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81</v>
      </c>
      <c r="BK339" s="227">
        <f>ROUND(I339*H339,2)</f>
        <v>0</v>
      </c>
      <c r="BL339" s="19" t="s">
        <v>220</v>
      </c>
      <c r="BM339" s="226" t="s">
        <v>7233</v>
      </c>
    </row>
    <row r="340" s="13" customFormat="1">
      <c r="A340" s="13"/>
      <c r="B340" s="228"/>
      <c r="C340" s="229"/>
      <c r="D340" s="230" t="s">
        <v>222</v>
      </c>
      <c r="E340" s="231" t="s">
        <v>19</v>
      </c>
      <c r="F340" s="232" t="s">
        <v>7234</v>
      </c>
      <c r="G340" s="229"/>
      <c r="H340" s="231" t="s">
        <v>19</v>
      </c>
      <c r="I340" s="233"/>
      <c r="J340" s="229"/>
      <c r="K340" s="229"/>
      <c r="L340" s="234"/>
      <c r="M340" s="235"/>
      <c r="N340" s="236"/>
      <c r="O340" s="236"/>
      <c r="P340" s="236"/>
      <c r="Q340" s="236"/>
      <c r="R340" s="236"/>
      <c r="S340" s="236"/>
      <c r="T340" s="23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8" t="s">
        <v>222</v>
      </c>
      <c r="AU340" s="238" t="s">
        <v>83</v>
      </c>
      <c r="AV340" s="13" t="s">
        <v>81</v>
      </c>
      <c r="AW340" s="13" t="s">
        <v>34</v>
      </c>
      <c r="AX340" s="13" t="s">
        <v>74</v>
      </c>
      <c r="AY340" s="238" t="s">
        <v>213</v>
      </c>
    </row>
    <row r="341" s="14" customFormat="1">
      <c r="A341" s="14"/>
      <c r="B341" s="239"/>
      <c r="C341" s="240"/>
      <c r="D341" s="230" t="s">
        <v>222</v>
      </c>
      <c r="E341" s="241" t="s">
        <v>19</v>
      </c>
      <c r="F341" s="242" t="s">
        <v>7235</v>
      </c>
      <c r="G341" s="240"/>
      <c r="H341" s="243">
        <v>0.48099999999999998</v>
      </c>
      <c r="I341" s="244"/>
      <c r="J341" s="240"/>
      <c r="K341" s="240"/>
      <c r="L341" s="245"/>
      <c r="M341" s="246"/>
      <c r="N341" s="247"/>
      <c r="O341" s="247"/>
      <c r="P341" s="247"/>
      <c r="Q341" s="247"/>
      <c r="R341" s="247"/>
      <c r="S341" s="247"/>
      <c r="T341" s="24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9" t="s">
        <v>222</v>
      </c>
      <c r="AU341" s="249" t="s">
        <v>83</v>
      </c>
      <c r="AV341" s="14" t="s">
        <v>83</v>
      </c>
      <c r="AW341" s="14" t="s">
        <v>34</v>
      </c>
      <c r="AX341" s="14" t="s">
        <v>74</v>
      </c>
      <c r="AY341" s="249" t="s">
        <v>213</v>
      </c>
    </row>
    <row r="342" s="14" customFormat="1">
      <c r="A342" s="14"/>
      <c r="B342" s="239"/>
      <c r="C342" s="240"/>
      <c r="D342" s="230" t="s">
        <v>222</v>
      </c>
      <c r="E342" s="241" t="s">
        <v>19</v>
      </c>
      <c r="F342" s="242" t="s">
        <v>7236</v>
      </c>
      <c r="G342" s="240"/>
      <c r="H342" s="243">
        <v>0.81799999999999995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9" t="s">
        <v>222</v>
      </c>
      <c r="AU342" s="249" t="s">
        <v>83</v>
      </c>
      <c r="AV342" s="14" t="s">
        <v>83</v>
      </c>
      <c r="AW342" s="14" t="s">
        <v>34</v>
      </c>
      <c r="AX342" s="14" t="s">
        <v>74</v>
      </c>
      <c r="AY342" s="249" t="s">
        <v>213</v>
      </c>
    </row>
    <row r="343" s="14" customFormat="1">
      <c r="A343" s="14"/>
      <c r="B343" s="239"/>
      <c r="C343" s="240"/>
      <c r="D343" s="230" t="s">
        <v>222</v>
      </c>
      <c r="E343" s="241" t="s">
        <v>19</v>
      </c>
      <c r="F343" s="242" t="s">
        <v>7237</v>
      </c>
      <c r="G343" s="240"/>
      <c r="H343" s="243">
        <v>0.0040000000000000001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9" t="s">
        <v>222</v>
      </c>
      <c r="AU343" s="249" t="s">
        <v>83</v>
      </c>
      <c r="AV343" s="14" t="s">
        <v>83</v>
      </c>
      <c r="AW343" s="14" t="s">
        <v>34</v>
      </c>
      <c r="AX343" s="14" t="s">
        <v>74</v>
      </c>
      <c r="AY343" s="249" t="s">
        <v>213</v>
      </c>
    </row>
    <row r="344" s="14" customFormat="1">
      <c r="A344" s="14"/>
      <c r="B344" s="239"/>
      <c r="C344" s="240"/>
      <c r="D344" s="230" t="s">
        <v>222</v>
      </c>
      <c r="E344" s="241" t="s">
        <v>19</v>
      </c>
      <c r="F344" s="242" t="s">
        <v>7238</v>
      </c>
      <c r="G344" s="240"/>
      <c r="H344" s="243">
        <v>0.065000000000000002</v>
      </c>
      <c r="I344" s="244"/>
      <c r="J344" s="240"/>
      <c r="K344" s="240"/>
      <c r="L344" s="245"/>
      <c r="M344" s="246"/>
      <c r="N344" s="247"/>
      <c r="O344" s="247"/>
      <c r="P344" s="247"/>
      <c r="Q344" s="247"/>
      <c r="R344" s="247"/>
      <c r="S344" s="247"/>
      <c r="T344" s="24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9" t="s">
        <v>222</v>
      </c>
      <c r="AU344" s="249" t="s">
        <v>83</v>
      </c>
      <c r="AV344" s="14" t="s">
        <v>83</v>
      </c>
      <c r="AW344" s="14" t="s">
        <v>34</v>
      </c>
      <c r="AX344" s="14" t="s">
        <v>74</v>
      </c>
      <c r="AY344" s="249" t="s">
        <v>213</v>
      </c>
    </row>
    <row r="345" s="16" customFormat="1">
      <c r="A345" s="16"/>
      <c r="B345" s="261"/>
      <c r="C345" s="262"/>
      <c r="D345" s="230" t="s">
        <v>222</v>
      </c>
      <c r="E345" s="263" t="s">
        <v>19</v>
      </c>
      <c r="F345" s="264" t="s">
        <v>299</v>
      </c>
      <c r="G345" s="262"/>
      <c r="H345" s="265">
        <v>1.3680000000000001</v>
      </c>
      <c r="I345" s="266"/>
      <c r="J345" s="262"/>
      <c r="K345" s="262"/>
      <c r="L345" s="267"/>
      <c r="M345" s="268"/>
      <c r="N345" s="269"/>
      <c r="O345" s="269"/>
      <c r="P345" s="269"/>
      <c r="Q345" s="269"/>
      <c r="R345" s="269"/>
      <c r="S345" s="269"/>
      <c r="T345" s="270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71" t="s">
        <v>222</v>
      </c>
      <c r="AU345" s="271" t="s">
        <v>83</v>
      </c>
      <c r="AV345" s="16" t="s">
        <v>106</v>
      </c>
      <c r="AW345" s="16" t="s">
        <v>34</v>
      </c>
      <c r="AX345" s="16" t="s">
        <v>74</v>
      </c>
      <c r="AY345" s="271" t="s">
        <v>213</v>
      </c>
    </row>
    <row r="346" s="13" customFormat="1">
      <c r="A346" s="13"/>
      <c r="B346" s="228"/>
      <c r="C346" s="229"/>
      <c r="D346" s="230" t="s">
        <v>222</v>
      </c>
      <c r="E346" s="231" t="s">
        <v>19</v>
      </c>
      <c r="F346" s="232" t="s">
        <v>7239</v>
      </c>
      <c r="G346" s="229"/>
      <c r="H346" s="231" t="s">
        <v>19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8" t="s">
        <v>222</v>
      </c>
      <c r="AU346" s="238" t="s">
        <v>83</v>
      </c>
      <c r="AV346" s="13" t="s">
        <v>81</v>
      </c>
      <c r="AW346" s="13" t="s">
        <v>34</v>
      </c>
      <c r="AX346" s="13" t="s">
        <v>74</v>
      </c>
      <c r="AY346" s="238" t="s">
        <v>213</v>
      </c>
    </row>
    <row r="347" s="14" customFormat="1">
      <c r="A347" s="14"/>
      <c r="B347" s="239"/>
      <c r="C347" s="240"/>
      <c r="D347" s="230" t="s">
        <v>222</v>
      </c>
      <c r="E347" s="241" t="s">
        <v>19</v>
      </c>
      <c r="F347" s="242" t="s">
        <v>7240</v>
      </c>
      <c r="G347" s="240"/>
      <c r="H347" s="243">
        <v>1.2569999999999999</v>
      </c>
      <c r="I347" s="244"/>
      <c r="J347" s="240"/>
      <c r="K347" s="240"/>
      <c r="L347" s="245"/>
      <c r="M347" s="246"/>
      <c r="N347" s="247"/>
      <c r="O347" s="247"/>
      <c r="P347" s="247"/>
      <c r="Q347" s="247"/>
      <c r="R347" s="247"/>
      <c r="S347" s="247"/>
      <c r="T347" s="24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9" t="s">
        <v>222</v>
      </c>
      <c r="AU347" s="249" t="s">
        <v>83</v>
      </c>
      <c r="AV347" s="14" t="s">
        <v>83</v>
      </c>
      <c r="AW347" s="14" t="s">
        <v>34</v>
      </c>
      <c r="AX347" s="14" t="s">
        <v>74</v>
      </c>
      <c r="AY347" s="249" t="s">
        <v>213</v>
      </c>
    </row>
    <row r="348" s="14" customFormat="1">
      <c r="A348" s="14"/>
      <c r="B348" s="239"/>
      <c r="C348" s="240"/>
      <c r="D348" s="230" t="s">
        <v>222</v>
      </c>
      <c r="E348" s="241" t="s">
        <v>19</v>
      </c>
      <c r="F348" s="242" t="s">
        <v>7241</v>
      </c>
      <c r="G348" s="240"/>
      <c r="H348" s="243">
        <v>1.018</v>
      </c>
      <c r="I348" s="244"/>
      <c r="J348" s="240"/>
      <c r="K348" s="240"/>
      <c r="L348" s="245"/>
      <c r="M348" s="246"/>
      <c r="N348" s="247"/>
      <c r="O348" s="247"/>
      <c r="P348" s="247"/>
      <c r="Q348" s="247"/>
      <c r="R348" s="247"/>
      <c r="S348" s="247"/>
      <c r="T348" s="248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9" t="s">
        <v>222</v>
      </c>
      <c r="AU348" s="249" t="s">
        <v>83</v>
      </c>
      <c r="AV348" s="14" t="s">
        <v>83</v>
      </c>
      <c r="AW348" s="14" t="s">
        <v>34</v>
      </c>
      <c r="AX348" s="14" t="s">
        <v>74</v>
      </c>
      <c r="AY348" s="249" t="s">
        <v>213</v>
      </c>
    </row>
    <row r="349" s="14" customFormat="1">
      <c r="A349" s="14"/>
      <c r="B349" s="239"/>
      <c r="C349" s="240"/>
      <c r="D349" s="230" t="s">
        <v>222</v>
      </c>
      <c r="E349" s="241" t="s">
        <v>19</v>
      </c>
      <c r="F349" s="242" t="s">
        <v>7242</v>
      </c>
      <c r="G349" s="240"/>
      <c r="H349" s="243">
        <v>0.127</v>
      </c>
      <c r="I349" s="244"/>
      <c r="J349" s="240"/>
      <c r="K349" s="240"/>
      <c r="L349" s="245"/>
      <c r="M349" s="246"/>
      <c r="N349" s="247"/>
      <c r="O349" s="247"/>
      <c r="P349" s="247"/>
      <c r="Q349" s="247"/>
      <c r="R349" s="247"/>
      <c r="S349" s="247"/>
      <c r="T349" s="24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9" t="s">
        <v>222</v>
      </c>
      <c r="AU349" s="249" t="s">
        <v>83</v>
      </c>
      <c r="AV349" s="14" t="s">
        <v>83</v>
      </c>
      <c r="AW349" s="14" t="s">
        <v>34</v>
      </c>
      <c r="AX349" s="14" t="s">
        <v>74</v>
      </c>
      <c r="AY349" s="249" t="s">
        <v>213</v>
      </c>
    </row>
    <row r="350" s="14" customFormat="1">
      <c r="A350" s="14"/>
      <c r="B350" s="239"/>
      <c r="C350" s="240"/>
      <c r="D350" s="230" t="s">
        <v>222</v>
      </c>
      <c r="E350" s="241" t="s">
        <v>19</v>
      </c>
      <c r="F350" s="242" t="s">
        <v>7243</v>
      </c>
      <c r="G350" s="240"/>
      <c r="H350" s="243">
        <v>0.001</v>
      </c>
      <c r="I350" s="244"/>
      <c r="J350" s="240"/>
      <c r="K350" s="240"/>
      <c r="L350" s="245"/>
      <c r="M350" s="246"/>
      <c r="N350" s="247"/>
      <c r="O350" s="247"/>
      <c r="P350" s="247"/>
      <c r="Q350" s="247"/>
      <c r="R350" s="247"/>
      <c r="S350" s="247"/>
      <c r="T350" s="24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9" t="s">
        <v>222</v>
      </c>
      <c r="AU350" s="249" t="s">
        <v>83</v>
      </c>
      <c r="AV350" s="14" t="s">
        <v>83</v>
      </c>
      <c r="AW350" s="14" t="s">
        <v>34</v>
      </c>
      <c r="AX350" s="14" t="s">
        <v>74</v>
      </c>
      <c r="AY350" s="249" t="s">
        <v>213</v>
      </c>
    </row>
    <row r="351" s="14" customFormat="1">
      <c r="A351" s="14"/>
      <c r="B351" s="239"/>
      <c r="C351" s="240"/>
      <c r="D351" s="230" t="s">
        <v>222</v>
      </c>
      <c r="E351" s="241" t="s">
        <v>19</v>
      </c>
      <c r="F351" s="242" t="s">
        <v>7244</v>
      </c>
      <c r="G351" s="240"/>
      <c r="H351" s="243">
        <v>0.0030000000000000001</v>
      </c>
      <c r="I351" s="244"/>
      <c r="J351" s="240"/>
      <c r="K351" s="240"/>
      <c r="L351" s="245"/>
      <c r="M351" s="246"/>
      <c r="N351" s="247"/>
      <c r="O351" s="247"/>
      <c r="P351" s="247"/>
      <c r="Q351" s="247"/>
      <c r="R351" s="247"/>
      <c r="S351" s="247"/>
      <c r="T351" s="24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9" t="s">
        <v>222</v>
      </c>
      <c r="AU351" s="249" t="s">
        <v>83</v>
      </c>
      <c r="AV351" s="14" t="s">
        <v>83</v>
      </c>
      <c r="AW351" s="14" t="s">
        <v>34</v>
      </c>
      <c r="AX351" s="14" t="s">
        <v>74</v>
      </c>
      <c r="AY351" s="249" t="s">
        <v>213</v>
      </c>
    </row>
    <row r="352" s="14" customFormat="1">
      <c r="A352" s="14"/>
      <c r="B352" s="239"/>
      <c r="C352" s="240"/>
      <c r="D352" s="230" t="s">
        <v>222</v>
      </c>
      <c r="E352" s="241" t="s">
        <v>19</v>
      </c>
      <c r="F352" s="242" t="s">
        <v>7245</v>
      </c>
      <c r="G352" s="240"/>
      <c r="H352" s="243">
        <v>0.11600000000000001</v>
      </c>
      <c r="I352" s="244"/>
      <c r="J352" s="240"/>
      <c r="K352" s="240"/>
      <c r="L352" s="245"/>
      <c r="M352" s="246"/>
      <c r="N352" s="247"/>
      <c r="O352" s="247"/>
      <c r="P352" s="247"/>
      <c r="Q352" s="247"/>
      <c r="R352" s="247"/>
      <c r="S352" s="247"/>
      <c r="T352" s="248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9" t="s">
        <v>222</v>
      </c>
      <c r="AU352" s="249" t="s">
        <v>83</v>
      </c>
      <c r="AV352" s="14" t="s">
        <v>83</v>
      </c>
      <c r="AW352" s="14" t="s">
        <v>34</v>
      </c>
      <c r="AX352" s="14" t="s">
        <v>74</v>
      </c>
      <c r="AY352" s="249" t="s">
        <v>213</v>
      </c>
    </row>
    <row r="353" s="16" customFormat="1">
      <c r="A353" s="16"/>
      <c r="B353" s="261"/>
      <c r="C353" s="262"/>
      <c r="D353" s="230" t="s">
        <v>222</v>
      </c>
      <c r="E353" s="263" t="s">
        <v>19</v>
      </c>
      <c r="F353" s="264" t="s">
        <v>299</v>
      </c>
      <c r="G353" s="262"/>
      <c r="H353" s="265">
        <v>2.5219999999999998</v>
      </c>
      <c r="I353" s="266"/>
      <c r="J353" s="262"/>
      <c r="K353" s="262"/>
      <c r="L353" s="267"/>
      <c r="M353" s="268"/>
      <c r="N353" s="269"/>
      <c r="O353" s="269"/>
      <c r="P353" s="269"/>
      <c r="Q353" s="269"/>
      <c r="R353" s="269"/>
      <c r="S353" s="269"/>
      <c r="T353" s="270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T353" s="271" t="s">
        <v>222</v>
      </c>
      <c r="AU353" s="271" t="s">
        <v>83</v>
      </c>
      <c r="AV353" s="16" t="s">
        <v>106</v>
      </c>
      <c r="AW353" s="16" t="s">
        <v>34</v>
      </c>
      <c r="AX353" s="16" t="s">
        <v>74</v>
      </c>
      <c r="AY353" s="271" t="s">
        <v>213</v>
      </c>
    </row>
    <row r="354" s="15" customFormat="1">
      <c r="A354" s="15"/>
      <c r="B354" s="250"/>
      <c r="C354" s="251"/>
      <c r="D354" s="230" t="s">
        <v>222</v>
      </c>
      <c r="E354" s="252" t="s">
        <v>19</v>
      </c>
      <c r="F354" s="253" t="s">
        <v>228</v>
      </c>
      <c r="G354" s="251"/>
      <c r="H354" s="254">
        <v>3.8900000000000001</v>
      </c>
      <c r="I354" s="255"/>
      <c r="J354" s="251"/>
      <c r="K354" s="251"/>
      <c r="L354" s="256"/>
      <c r="M354" s="257"/>
      <c r="N354" s="258"/>
      <c r="O354" s="258"/>
      <c r="P354" s="258"/>
      <c r="Q354" s="258"/>
      <c r="R354" s="258"/>
      <c r="S354" s="258"/>
      <c r="T354" s="259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0" t="s">
        <v>222</v>
      </c>
      <c r="AU354" s="260" t="s">
        <v>83</v>
      </c>
      <c r="AV354" s="15" t="s">
        <v>220</v>
      </c>
      <c r="AW354" s="15" t="s">
        <v>34</v>
      </c>
      <c r="AX354" s="15" t="s">
        <v>81</v>
      </c>
      <c r="AY354" s="260" t="s">
        <v>213</v>
      </c>
    </row>
    <row r="355" s="2" customFormat="1" ht="16.5" customHeight="1">
      <c r="A355" s="40"/>
      <c r="B355" s="41"/>
      <c r="C355" s="272" t="s">
        <v>671</v>
      </c>
      <c r="D355" s="272" t="s">
        <v>310</v>
      </c>
      <c r="E355" s="273" t="s">
        <v>7246</v>
      </c>
      <c r="F355" s="274" t="s">
        <v>7247</v>
      </c>
      <c r="G355" s="275" t="s">
        <v>288</v>
      </c>
      <c r="H355" s="276">
        <v>1.288</v>
      </c>
      <c r="I355" s="277"/>
      <c r="J355" s="278">
        <f>ROUND(I355*H355,2)</f>
        <v>0</v>
      </c>
      <c r="K355" s="274" t="s">
        <v>219</v>
      </c>
      <c r="L355" s="279"/>
      <c r="M355" s="280" t="s">
        <v>19</v>
      </c>
      <c r="N355" s="281" t="s">
        <v>45</v>
      </c>
      <c r="O355" s="86"/>
      <c r="P355" s="224">
        <f>O355*H355</f>
        <v>0</v>
      </c>
      <c r="Q355" s="224">
        <v>1</v>
      </c>
      <c r="R355" s="224">
        <f>Q355*H355</f>
        <v>1.288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257</v>
      </c>
      <c r="AT355" s="226" t="s">
        <v>310</v>
      </c>
      <c r="AU355" s="226" t="s">
        <v>83</v>
      </c>
      <c r="AY355" s="19" t="s">
        <v>213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81</v>
      </c>
      <c r="BK355" s="227">
        <f>ROUND(I355*H355,2)</f>
        <v>0</v>
      </c>
      <c r="BL355" s="19" t="s">
        <v>220</v>
      </c>
      <c r="BM355" s="226" t="s">
        <v>7248</v>
      </c>
    </row>
    <row r="356" s="2" customFormat="1" ht="16.5" customHeight="1">
      <c r="A356" s="40"/>
      <c r="B356" s="41"/>
      <c r="C356" s="272" t="s">
        <v>678</v>
      </c>
      <c r="D356" s="272" t="s">
        <v>310</v>
      </c>
      <c r="E356" s="273" t="s">
        <v>848</v>
      </c>
      <c r="F356" s="274" t="s">
        <v>849</v>
      </c>
      <c r="G356" s="275" t="s">
        <v>288</v>
      </c>
      <c r="H356" s="276">
        <v>2.2559999999999998</v>
      </c>
      <c r="I356" s="277"/>
      <c r="J356" s="278">
        <f>ROUND(I356*H356,2)</f>
        <v>0</v>
      </c>
      <c r="K356" s="274" t="s">
        <v>219</v>
      </c>
      <c r="L356" s="279"/>
      <c r="M356" s="280" t="s">
        <v>19</v>
      </c>
      <c r="N356" s="281" t="s">
        <v>45</v>
      </c>
      <c r="O356" s="86"/>
      <c r="P356" s="224">
        <f>O356*H356</f>
        <v>0</v>
      </c>
      <c r="Q356" s="224">
        <v>1</v>
      </c>
      <c r="R356" s="224">
        <f>Q356*H356</f>
        <v>2.2559999999999998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257</v>
      </c>
      <c r="AT356" s="226" t="s">
        <v>310</v>
      </c>
      <c r="AU356" s="226" t="s">
        <v>83</v>
      </c>
      <c r="AY356" s="19" t="s">
        <v>213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81</v>
      </c>
      <c r="BK356" s="227">
        <f>ROUND(I356*H356,2)</f>
        <v>0</v>
      </c>
      <c r="BL356" s="19" t="s">
        <v>220</v>
      </c>
      <c r="BM356" s="226" t="s">
        <v>7249</v>
      </c>
    </row>
    <row r="357" s="2" customFormat="1" ht="16.5" customHeight="1">
      <c r="A357" s="40"/>
      <c r="B357" s="41"/>
      <c r="C357" s="272" t="s">
        <v>684</v>
      </c>
      <c r="D357" s="272" t="s">
        <v>310</v>
      </c>
      <c r="E357" s="273" t="s">
        <v>7250</v>
      </c>
      <c r="F357" s="274" t="s">
        <v>7251</v>
      </c>
      <c r="G357" s="275" t="s">
        <v>288</v>
      </c>
      <c r="H357" s="276">
        <v>0.126</v>
      </c>
      <c r="I357" s="277"/>
      <c r="J357" s="278">
        <f>ROUND(I357*H357,2)</f>
        <v>0</v>
      </c>
      <c r="K357" s="274" t="s">
        <v>219</v>
      </c>
      <c r="L357" s="279"/>
      <c r="M357" s="280" t="s">
        <v>19</v>
      </c>
      <c r="N357" s="281" t="s">
        <v>45</v>
      </c>
      <c r="O357" s="86"/>
      <c r="P357" s="224">
        <f>O357*H357</f>
        <v>0</v>
      </c>
      <c r="Q357" s="224">
        <v>1</v>
      </c>
      <c r="R357" s="224">
        <f>Q357*H357</f>
        <v>0.126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257</v>
      </c>
      <c r="AT357" s="226" t="s">
        <v>310</v>
      </c>
      <c r="AU357" s="226" t="s">
        <v>83</v>
      </c>
      <c r="AY357" s="19" t="s">
        <v>213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81</v>
      </c>
      <c r="BK357" s="227">
        <f>ROUND(I357*H357,2)</f>
        <v>0</v>
      </c>
      <c r="BL357" s="19" t="s">
        <v>220</v>
      </c>
      <c r="BM357" s="226" t="s">
        <v>7252</v>
      </c>
    </row>
    <row r="358" s="2" customFormat="1" ht="16.5" customHeight="1">
      <c r="A358" s="40"/>
      <c r="B358" s="41"/>
      <c r="C358" s="272" t="s">
        <v>689</v>
      </c>
      <c r="D358" s="272" t="s">
        <v>310</v>
      </c>
      <c r="E358" s="273" t="s">
        <v>7253</v>
      </c>
      <c r="F358" s="274" t="s">
        <v>7254</v>
      </c>
      <c r="G358" s="275" t="s">
        <v>288</v>
      </c>
      <c r="H358" s="276">
        <v>0.186</v>
      </c>
      <c r="I358" s="277"/>
      <c r="J358" s="278">
        <f>ROUND(I358*H358,2)</f>
        <v>0</v>
      </c>
      <c r="K358" s="274" t="s">
        <v>219</v>
      </c>
      <c r="L358" s="279"/>
      <c r="M358" s="280" t="s">
        <v>19</v>
      </c>
      <c r="N358" s="281" t="s">
        <v>45</v>
      </c>
      <c r="O358" s="86"/>
      <c r="P358" s="224">
        <f>O358*H358</f>
        <v>0</v>
      </c>
      <c r="Q358" s="224">
        <v>1</v>
      </c>
      <c r="R358" s="224">
        <f>Q358*H358</f>
        <v>0.186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257</v>
      </c>
      <c r="AT358" s="226" t="s">
        <v>310</v>
      </c>
      <c r="AU358" s="226" t="s">
        <v>83</v>
      </c>
      <c r="AY358" s="19" t="s">
        <v>213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81</v>
      </c>
      <c r="BK358" s="227">
        <f>ROUND(I358*H358,2)</f>
        <v>0</v>
      </c>
      <c r="BL358" s="19" t="s">
        <v>220</v>
      </c>
      <c r="BM358" s="226" t="s">
        <v>7255</v>
      </c>
    </row>
    <row r="359" s="13" customFormat="1">
      <c r="A359" s="13"/>
      <c r="B359" s="228"/>
      <c r="C359" s="229"/>
      <c r="D359" s="230" t="s">
        <v>222</v>
      </c>
      <c r="E359" s="231" t="s">
        <v>19</v>
      </c>
      <c r="F359" s="232" t="s">
        <v>7234</v>
      </c>
      <c r="G359" s="229"/>
      <c r="H359" s="231" t="s">
        <v>19</v>
      </c>
      <c r="I359" s="233"/>
      <c r="J359" s="229"/>
      <c r="K359" s="229"/>
      <c r="L359" s="234"/>
      <c r="M359" s="235"/>
      <c r="N359" s="236"/>
      <c r="O359" s="236"/>
      <c r="P359" s="236"/>
      <c r="Q359" s="236"/>
      <c r="R359" s="236"/>
      <c r="S359" s="236"/>
      <c r="T359" s="23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8" t="s">
        <v>222</v>
      </c>
      <c r="AU359" s="238" t="s">
        <v>83</v>
      </c>
      <c r="AV359" s="13" t="s">
        <v>81</v>
      </c>
      <c r="AW359" s="13" t="s">
        <v>34</v>
      </c>
      <c r="AX359" s="13" t="s">
        <v>74</v>
      </c>
      <c r="AY359" s="238" t="s">
        <v>213</v>
      </c>
    </row>
    <row r="360" s="14" customFormat="1">
      <c r="A360" s="14"/>
      <c r="B360" s="239"/>
      <c r="C360" s="240"/>
      <c r="D360" s="230" t="s">
        <v>222</v>
      </c>
      <c r="E360" s="241" t="s">
        <v>19</v>
      </c>
      <c r="F360" s="242" t="s">
        <v>7237</v>
      </c>
      <c r="G360" s="240"/>
      <c r="H360" s="243">
        <v>0.0040000000000000001</v>
      </c>
      <c r="I360" s="244"/>
      <c r="J360" s="240"/>
      <c r="K360" s="240"/>
      <c r="L360" s="245"/>
      <c r="M360" s="246"/>
      <c r="N360" s="247"/>
      <c r="O360" s="247"/>
      <c r="P360" s="247"/>
      <c r="Q360" s="247"/>
      <c r="R360" s="247"/>
      <c r="S360" s="247"/>
      <c r="T360" s="24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9" t="s">
        <v>222</v>
      </c>
      <c r="AU360" s="249" t="s">
        <v>83</v>
      </c>
      <c r="AV360" s="14" t="s">
        <v>83</v>
      </c>
      <c r="AW360" s="14" t="s">
        <v>34</v>
      </c>
      <c r="AX360" s="14" t="s">
        <v>74</v>
      </c>
      <c r="AY360" s="249" t="s">
        <v>213</v>
      </c>
    </row>
    <row r="361" s="14" customFormat="1">
      <c r="A361" s="14"/>
      <c r="B361" s="239"/>
      <c r="C361" s="240"/>
      <c r="D361" s="230" t="s">
        <v>222</v>
      </c>
      <c r="E361" s="241" t="s">
        <v>19</v>
      </c>
      <c r="F361" s="242" t="s">
        <v>7238</v>
      </c>
      <c r="G361" s="240"/>
      <c r="H361" s="243">
        <v>0.065000000000000002</v>
      </c>
      <c r="I361" s="244"/>
      <c r="J361" s="240"/>
      <c r="K361" s="240"/>
      <c r="L361" s="245"/>
      <c r="M361" s="246"/>
      <c r="N361" s="247"/>
      <c r="O361" s="247"/>
      <c r="P361" s="247"/>
      <c r="Q361" s="247"/>
      <c r="R361" s="247"/>
      <c r="S361" s="247"/>
      <c r="T361" s="24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9" t="s">
        <v>222</v>
      </c>
      <c r="AU361" s="249" t="s">
        <v>83</v>
      </c>
      <c r="AV361" s="14" t="s">
        <v>83</v>
      </c>
      <c r="AW361" s="14" t="s">
        <v>34</v>
      </c>
      <c r="AX361" s="14" t="s">
        <v>74</v>
      </c>
      <c r="AY361" s="249" t="s">
        <v>213</v>
      </c>
    </row>
    <row r="362" s="13" customFormat="1">
      <c r="A362" s="13"/>
      <c r="B362" s="228"/>
      <c r="C362" s="229"/>
      <c r="D362" s="230" t="s">
        <v>222</v>
      </c>
      <c r="E362" s="231" t="s">
        <v>19</v>
      </c>
      <c r="F362" s="232" t="s">
        <v>7239</v>
      </c>
      <c r="G362" s="229"/>
      <c r="H362" s="231" t="s">
        <v>19</v>
      </c>
      <c r="I362" s="233"/>
      <c r="J362" s="229"/>
      <c r="K362" s="229"/>
      <c r="L362" s="234"/>
      <c r="M362" s="235"/>
      <c r="N362" s="236"/>
      <c r="O362" s="236"/>
      <c r="P362" s="236"/>
      <c r="Q362" s="236"/>
      <c r="R362" s="236"/>
      <c r="S362" s="236"/>
      <c r="T362" s="23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8" t="s">
        <v>222</v>
      </c>
      <c r="AU362" s="238" t="s">
        <v>83</v>
      </c>
      <c r="AV362" s="13" t="s">
        <v>81</v>
      </c>
      <c r="AW362" s="13" t="s">
        <v>34</v>
      </c>
      <c r="AX362" s="13" t="s">
        <v>74</v>
      </c>
      <c r="AY362" s="238" t="s">
        <v>213</v>
      </c>
    </row>
    <row r="363" s="14" customFormat="1">
      <c r="A363" s="14"/>
      <c r="B363" s="239"/>
      <c r="C363" s="240"/>
      <c r="D363" s="230" t="s">
        <v>222</v>
      </c>
      <c r="E363" s="241" t="s">
        <v>19</v>
      </c>
      <c r="F363" s="242" t="s">
        <v>7243</v>
      </c>
      <c r="G363" s="240"/>
      <c r="H363" s="243">
        <v>0.001</v>
      </c>
      <c r="I363" s="244"/>
      <c r="J363" s="240"/>
      <c r="K363" s="240"/>
      <c r="L363" s="245"/>
      <c r="M363" s="246"/>
      <c r="N363" s="247"/>
      <c r="O363" s="247"/>
      <c r="P363" s="247"/>
      <c r="Q363" s="247"/>
      <c r="R363" s="247"/>
      <c r="S363" s="247"/>
      <c r="T363" s="24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9" t="s">
        <v>222</v>
      </c>
      <c r="AU363" s="249" t="s">
        <v>83</v>
      </c>
      <c r="AV363" s="14" t="s">
        <v>83</v>
      </c>
      <c r="AW363" s="14" t="s">
        <v>34</v>
      </c>
      <c r="AX363" s="14" t="s">
        <v>74</v>
      </c>
      <c r="AY363" s="249" t="s">
        <v>213</v>
      </c>
    </row>
    <row r="364" s="14" customFormat="1">
      <c r="A364" s="14"/>
      <c r="B364" s="239"/>
      <c r="C364" s="240"/>
      <c r="D364" s="230" t="s">
        <v>222</v>
      </c>
      <c r="E364" s="241" t="s">
        <v>19</v>
      </c>
      <c r="F364" s="242" t="s">
        <v>7245</v>
      </c>
      <c r="G364" s="240"/>
      <c r="H364" s="243">
        <v>0.11600000000000001</v>
      </c>
      <c r="I364" s="244"/>
      <c r="J364" s="240"/>
      <c r="K364" s="240"/>
      <c r="L364" s="245"/>
      <c r="M364" s="246"/>
      <c r="N364" s="247"/>
      <c r="O364" s="247"/>
      <c r="P364" s="247"/>
      <c r="Q364" s="247"/>
      <c r="R364" s="247"/>
      <c r="S364" s="247"/>
      <c r="T364" s="24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9" t="s">
        <v>222</v>
      </c>
      <c r="AU364" s="249" t="s">
        <v>83</v>
      </c>
      <c r="AV364" s="14" t="s">
        <v>83</v>
      </c>
      <c r="AW364" s="14" t="s">
        <v>34</v>
      </c>
      <c r="AX364" s="14" t="s">
        <v>74</v>
      </c>
      <c r="AY364" s="249" t="s">
        <v>213</v>
      </c>
    </row>
    <row r="365" s="15" customFormat="1">
      <c r="A365" s="15"/>
      <c r="B365" s="250"/>
      <c r="C365" s="251"/>
      <c r="D365" s="230" t="s">
        <v>222</v>
      </c>
      <c r="E365" s="252" t="s">
        <v>19</v>
      </c>
      <c r="F365" s="253" t="s">
        <v>228</v>
      </c>
      <c r="G365" s="251"/>
      <c r="H365" s="254">
        <v>0.186</v>
      </c>
      <c r="I365" s="255"/>
      <c r="J365" s="251"/>
      <c r="K365" s="251"/>
      <c r="L365" s="256"/>
      <c r="M365" s="257"/>
      <c r="N365" s="258"/>
      <c r="O365" s="258"/>
      <c r="P365" s="258"/>
      <c r="Q365" s="258"/>
      <c r="R365" s="258"/>
      <c r="S365" s="258"/>
      <c r="T365" s="259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0" t="s">
        <v>222</v>
      </c>
      <c r="AU365" s="260" t="s">
        <v>83</v>
      </c>
      <c r="AV365" s="15" t="s">
        <v>220</v>
      </c>
      <c r="AW365" s="15" t="s">
        <v>34</v>
      </c>
      <c r="AX365" s="15" t="s">
        <v>81</v>
      </c>
      <c r="AY365" s="260" t="s">
        <v>213</v>
      </c>
    </row>
    <row r="366" s="2" customFormat="1" ht="16.5" customHeight="1">
      <c r="A366" s="40"/>
      <c r="B366" s="41"/>
      <c r="C366" s="272" t="s">
        <v>694</v>
      </c>
      <c r="D366" s="272" t="s">
        <v>310</v>
      </c>
      <c r="E366" s="273" t="s">
        <v>7256</v>
      </c>
      <c r="F366" s="274" t="s">
        <v>7257</v>
      </c>
      <c r="G366" s="275" t="s">
        <v>288</v>
      </c>
      <c r="H366" s="276">
        <v>0.0030000000000000001</v>
      </c>
      <c r="I366" s="277"/>
      <c r="J366" s="278">
        <f>ROUND(I366*H366,2)</f>
        <v>0</v>
      </c>
      <c r="K366" s="274" t="s">
        <v>219</v>
      </c>
      <c r="L366" s="279"/>
      <c r="M366" s="280" t="s">
        <v>19</v>
      </c>
      <c r="N366" s="281" t="s">
        <v>45</v>
      </c>
      <c r="O366" s="86"/>
      <c r="P366" s="224">
        <f>O366*H366</f>
        <v>0</v>
      </c>
      <c r="Q366" s="224">
        <v>1</v>
      </c>
      <c r="R366" s="224">
        <f>Q366*H366</f>
        <v>0.0030000000000000001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257</v>
      </c>
      <c r="AT366" s="226" t="s">
        <v>310</v>
      </c>
      <c r="AU366" s="226" t="s">
        <v>83</v>
      </c>
      <c r="AY366" s="19" t="s">
        <v>213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81</v>
      </c>
      <c r="BK366" s="227">
        <f>ROUND(I366*H366,2)</f>
        <v>0</v>
      </c>
      <c r="BL366" s="19" t="s">
        <v>220</v>
      </c>
      <c r="BM366" s="226" t="s">
        <v>7258</v>
      </c>
    </row>
    <row r="367" s="13" customFormat="1">
      <c r="A367" s="13"/>
      <c r="B367" s="228"/>
      <c r="C367" s="229"/>
      <c r="D367" s="230" t="s">
        <v>222</v>
      </c>
      <c r="E367" s="231" t="s">
        <v>19</v>
      </c>
      <c r="F367" s="232" t="s">
        <v>7239</v>
      </c>
      <c r="G367" s="229"/>
      <c r="H367" s="231" t="s">
        <v>19</v>
      </c>
      <c r="I367" s="233"/>
      <c r="J367" s="229"/>
      <c r="K367" s="229"/>
      <c r="L367" s="234"/>
      <c r="M367" s="235"/>
      <c r="N367" s="236"/>
      <c r="O367" s="236"/>
      <c r="P367" s="236"/>
      <c r="Q367" s="236"/>
      <c r="R367" s="236"/>
      <c r="S367" s="236"/>
      <c r="T367" s="23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8" t="s">
        <v>222</v>
      </c>
      <c r="AU367" s="238" t="s">
        <v>83</v>
      </c>
      <c r="AV367" s="13" t="s">
        <v>81</v>
      </c>
      <c r="AW367" s="13" t="s">
        <v>34</v>
      </c>
      <c r="AX367" s="13" t="s">
        <v>74</v>
      </c>
      <c r="AY367" s="238" t="s">
        <v>213</v>
      </c>
    </row>
    <row r="368" s="14" customFormat="1">
      <c r="A368" s="14"/>
      <c r="B368" s="239"/>
      <c r="C368" s="240"/>
      <c r="D368" s="230" t="s">
        <v>222</v>
      </c>
      <c r="E368" s="241" t="s">
        <v>19</v>
      </c>
      <c r="F368" s="242" t="s">
        <v>7244</v>
      </c>
      <c r="G368" s="240"/>
      <c r="H368" s="243">
        <v>0.0030000000000000001</v>
      </c>
      <c r="I368" s="244"/>
      <c r="J368" s="240"/>
      <c r="K368" s="240"/>
      <c r="L368" s="245"/>
      <c r="M368" s="246"/>
      <c r="N368" s="247"/>
      <c r="O368" s="247"/>
      <c r="P368" s="247"/>
      <c r="Q368" s="247"/>
      <c r="R368" s="247"/>
      <c r="S368" s="247"/>
      <c r="T368" s="24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9" t="s">
        <v>222</v>
      </c>
      <c r="AU368" s="249" t="s">
        <v>83</v>
      </c>
      <c r="AV368" s="14" t="s">
        <v>83</v>
      </c>
      <c r="AW368" s="14" t="s">
        <v>34</v>
      </c>
      <c r="AX368" s="14" t="s">
        <v>81</v>
      </c>
      <c r="AY368" s="249" t="s">
        <v>213</v>
      </c>
    </row>
    <row r="369" s="2" customFormat="1">
      <c r="A369" s="40"/>
      <c r="B369" s="41"/>
      <c r="C369" s="215" t="s">
        <v>699</v>
      </c>
      <c r="D369" s="215" t="s">
        <v>215</v>
      </c>
      <c r="E369" s="216" t="s">
        <v>7259</v>
      </c>
      <c r="F369" s="217" t="s">
        <v>7260</v>
      </c>
      <c r="G369" s="218" t="s">
        <v>501</v>
      </c>
      <c r="H369" s="219">
        <v>12</v>
      </c>
      <c r="I369" s="220"/>
      <c r="J369" s="221">
        <f>ROUND(I369*H369,2)</f>
        <v>0</v>
      </c>
      <c r="K369" s="217" t="s">
        <v>219</v>
      </c>
      <c r="L369" s="46"/>
      <c r="M369" s="222" t="s">
        <v>19</v>
      </c>
      <c r="N369" s="223" t="s">
        <v>45</v>
      </c>
      <c r="O369" s="86"/>
      <c r="P369" s="224">
        <f>O369*H369</f>
        <v>0</v>
      </c>
      <c r="Q369" s="224">
        <v>0.00011</v>
      </c>
      <c r="R369" s="224">
        <f>Q369*H369</f>
        <v>0.00132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220</v>
      </c>
      <c r="AT369" s="226" t="s">
        <v>215</v>
      </c>
      <c r="AU369" s="226" t="s">
        <v>83</v>
      </c>
      <c r="AY369" s="19" t="s">
        <v>213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81</v>
      </c>
      <c r="BK369" s="227">
        <f>ROUND(I369*H369,2)</f>
        <v>0</v>
      </c>
      <c r="BL369" s="19" t="s">
        <v>220</v>
      </c>
      <c r="BM369" s="226" t="s">
        <v>7261</v>
      </c>
    </row>
    <row r="370" s="13" customFormat="1">
      <c r="A370" s="13"/>
      <c r="B370" s="228"/>
      <c r="C370" s="229"/>
      <c r="D370" s="230" t="s">
        <v>222</v>
      </c>
      <c r="E370" s="231" t="s">
        <v>19</v>
      </c>
      <c r="F370" s="232" t="s">
        <v>7234</v>
      </c>
      <c r="G370" s="229"/>
      <c r="H370" s="231" t="s">
        <v>19</v>
      </c>
      <c r="I370" s="233"/>
      <c r="J370" s="229"/>
      <c r="K370" s="229"/>
      <c r="L370" s="234"/>
      <c r="M370" s="235"/>
      <c r="N370" s="236"/>
      <c r="O370" s="236"/>
      <c r="P370" s="236"/>
      <c r="Q370" s="236"/>
      <c r="R370" s="236"/>
      <c r="S370" s="236"/>
      <c r="T370" s="23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8" t="s">
        <v>222</v>
      </c>
      <c r="AU370" s="238" t="s">
        <v>83</v>
      </c>
      <c r="AV370" s="13" t="s">
        <v>81</v>
      </c>
      <c r="AW370" s="13" t="s">
        <v>34</v>
      </c>
      <c r="AX370" s="13" t="s">
        <v>74</v>
      </c>
      <c r="AY370" s="238" t="s">
        <v>213</v>
      </c>
    </row>
    <row r="371" s="14" customFormat="1">
      <c r="A371" s="14"/>
      <c r="B371" s="239"/>
      <c r="C371" s="240"/>
      <c r="D371" s="230" t="s">
        <v>222</v>
      </c>
      <c r="E371" s="241" t="s">
        <v>19</v>
      </c>
      <c r="F371" s="242" t="s">
        <v>7262</v>
      </c>
      <c r="G371" s="240"/>
      <c r="H371" s="243">
        <v>12</v>
      </c>
      <c r="I371" s="244"/>
      <c r="J371" s="240"/>
      <c r="K371" s="240"/>
      <c r="L371" s="245"/>
      <c r="M371" s="246"/>
      <c r="N371" s="247"/>
      <c r="O371" s="247"/>
      <c r="P371" s="247"/>
      <c r="Q371" s="247"/>
      <c r="R371" s="247"/>
      <c r="S371" s="247"/>
      <c r="T371" s="24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9" t="s">
        <v>222</v>
      </c>
      <c r="AU371" s="249" t="s">
        <v>83</v>
      </c>
      <c r="AV371" s="14" t="s">
        <v>83</v>
      </c>
      <c r="AW371" s="14" t="s">
        <v>34</v>
      </c>
      <c r="AX371" s="14" t="s">
        <v>81</v>
      </c>
      <c r="AY371" s="249" t="s">
        <v>213</v>
      </c>
    </row>
    <row r="372" s="2" customFormat="1">
      <c r="A372" s="40"/>
      <c r="B372" s="41"/>
      <c r="C372" s="215" t="s">
        <v>704</v>
      </c>
      <c r="D372" s="215" t="s">
        <v>215</v>
      </c>
      <c r="E372" s="216" t="s">
        <v>1329</v>
      </c>
      <c r="F372" s="217" t="s">
        <v>7263</v>
      </c>
      <c r="G372" s="218" t="s">
        <v>501</v>
      </c>
      <c r="H372" s="219">
        <v>20</v>
      </c>
      <c r="I372" s="220"/>
      <c r="J372" s="221">
        <f>ROUND(I372*H372,2)</f>
        <v>0</v>
      </c>
      <c r="K372" s="217" t="s">
        <v>19</v>
      </c>
      <c r="L372" s="46"/>
      <c r="M372" s="222" t="s">
        <v>19</v>
      </c>
      <c r="N372" s="223" t="s">
        <v>45</v>
      </c>
      <c r="O372" s="86"/>
      <c r="P372" s="224">
        <f>O372*H372</f>
        <v>0</v>
      </c>
      <c r="Q372" s="224">
        <v>0.00023000000000000001</v>
      </c>
      <c r="R372" s="224">
        <f>Q372*H372</f>
        <v>0.0045999999999999999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220</v>
      </c>
      <c r="AT372" s="226" t="s">
        <v>215</v>
      </c>
      <c r="AU372" s="226" t="s">
        <v>83</v>
      </c>
      <c r="AY372" s="19" t="s">
        <v>213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81</v>
      </c>
      <c r="BK372" s="227">
        <f>ROUND(I372*H372,2)</f>
        <v>0</v>
      </c>
      <c r="BL372" s="19" t="s">
        <v>220</v>
      </c>
      <c r="BM372" s="226" t="s">
        <v>7264</v>
      </c>
    </row>
    <row r="373" s="13" customFormat="1">
      <c r="A373" s="13"/>
      <c r="B373" s="228"/>
      <c r="C373" s="229"/>
      <c r="D373" s="230" t="s">
        <v>222</v>
      </c>
      <c r="E373" s="231" t="s">
        <v>19</v>
      </c>
      <c r="F373" s="232" t="s">
        <v>7239</v>
      </c>
      <c r="G373" s="229"/>
      <c r="H373" s="231" t="s">
        <v>19</v>
      </c>
      <c r="I373" s="233"/>
      <c r="J373" s="229"/>
      <c r="K373" s="229"/>
      <c r="L373" s="234"/>
      <c r="M373" s="235"/>
      <c r="N373" s="236"/>
      <c r="O373" s="236"/>
      <c r="P373" s="236"/>
      <c r="Q373" s="236"/>
      <c r="R373" s="236"/>
      <c r="S373" s="236"/>
      <c r="T373" s="23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8" t="s">
        <v>222</v>
      </c>
      <c r="AU373" s="238" t="s">
        <v>83</v>
      </c>
      <c r="AV373" s="13" t="s">
        <v>81</v>
      </c>
      <c r="AW373" s="13" t="s">
        <v>34</v>
      </c>
      <c r="AX373" s="13" t="s">
        <v>74</v>
      </c>
      <c r="AY373" s="238" t="s">
        <v>213</v>
      </c>
    </row>
    <row r="374" s="14" customFormat="1">
      <c r="A374" s="14"/>
      <c r="B374" s="239"/>
      <c r="C374" s="240"/>
      <c r="D374" s="230" t="s">
        <v>222</v>
      </c>
      <c r="E374" s="241" t="s">
        <v>19</v>
      </c>
      <c r="F374" s="242" t="s">
        <v>7265</v>
      </c>
      <c r="G374" s="240"/>
      <c r="H374" s="243">
        <v>20</v>
      </c>
      <c r="I374" s="244"/>
      <c r="J374" s="240"/>
      <c r="K374" s="240"/>
      <c r="L374" s="245"/>
      <c r="M374" s="246"/>
      <c r="N374" s="247"/>
      <c r="O374" s="247"/>
      <c r="P374" s="247"/>
      <c r="Q374" s="247"/>
      <c r="R374" s="247"/>
      <c r="S374" s="247"/>
      <c r="T374" s="24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9" t="s">
        <v>222</v>
      </c>
      <c r="AU374" s="249" t="s">
        <v>83</v>
      </c>
      <c r="AV374" s="14" t="s">
        <v>83</v>
      </c>
      <c r="AW374" s="14" t="s">
        <v>34</v>
      </c>
      <c r="AX374" s="14" t="s">
        <v>81</v>
      </c>
      <c r="AY374" s="249" t="s">
        <v>213</v>
      </c>
    </row>
    <row r="375" s="2" customFormat="1" ht="21.75" customHeight="1">
      <c r="A375" s="40"/>
      <c r="B375" s="41"/>
      <c r="C375" s="215" t="s">
        <v>709</v>
      </c>
      <c r="D375" s="215" t="s">
        <v>215</v>
      </c>
      <c r="E375" s="216" t="s">
        <v>7266</v>
      </c>
      <c r="F375" s="217" t="s">
        <v>7267</v>
      </c>
      <c r="G375" s="218" t="s">
        <v>501</v>
      </c>
      <c r="H375" s="219">
        <v>12</v>
      </c>
      <c r="I375" s="220"/>
      <c r="J375" s="221">
        <f>ROUND(I375*H375,2)</f>
        <v>0</v>
      </c>
      <c r="K375" s="217" t="s">
        <v>219</v>
      </c>
      <c r="L375" s="46"/>
      <c r="M375" s="222" t="s">
        <v>19</v>
      </c>
      <c r="N375" s="223" t="s">
        <v>45</v>
      </c>
      <c r="O375" s="86"/>
      <c r="P375" s="224">
        <f>O375*H375</f>
        <v>0</v>
      </c>
      <c r="Q375" s="224">
        <v>0.00038999999999999999</v>
      </c>
      <c r="R375" s="224">
        <f>Q375*H375</f>
        <v>0.0046800000000000001</v>
      </c>
      <c r="S375" s="224">
        <v>0</v>
      </c>
      <c r="T375" s="225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6" t="s">
        <v>220</v>
      </c>
      <c r="AT375" s="226" t="s">
        <v>215</v>
      </c>
      <c r="AU375" s="226" t="s">
        <v>83</v>
      </c>
      <c r="AY375" s="19" t="s">
        <v>213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81</v>
      </c>
      <c r="BK375" s="227">
        <f>ROUND(I375*H375,2)</f>
        <v>0</v>
      </c>
      <c r="BL375" s="19" t="s">
        <v>220</v>
      </c>
      <c r="BM375" s="226" t="s">
        <v>7268</v>
      </c>
    </row>
    <row r="376" s="13" customFormat="1">
      <c r="A376" s="13"/>
      <c r="B376" s="228"/>
      <c r="C376" s="229"/>
      <c r="D376" s="230" t="s">
        <v>222</v>
      </c>
      <c r="E376" s="231" t="s">
        <v>19</v>
      </c>
      <c r="F376" s="232" t="s">
        <v>7234</v>
      </c>
      <c r="G376" s="229"/>
      <c r="H376" s="231" t="s">
        <v>19</v>
      </c>
      <c r="I376" s="233"/>
      <c r="J376" s="229"/>
      <c r="K376" s="229"/>
      <c r="L376" s="234"/>
      <c r="M376" s="235"/>
      <c r="N376" s="236"/>
      <c r="O376" s="236"/>
      <c r="P376" s="236"/>
      <c r="Q376" s="236"/>
      <c r="R376" s="236"/>
      <c r="S376" s="236"/>
      <c r="T376" s="23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8" t="s">
        <v>222</v>
      </c>
      <c r="AU376" s="238" t="s">
        <v>83</v>
      </c>
      <c r="AV376" s="13" t="s">
        <v>81</v>
      </c>
      <c r="AW376" s="13" t="s">
        <v>34</v>
      </c>
      <c r="AX376" s="13" t="s">
        <v>74</v>
      </c>
      <c r="AY376" s="238" t="s">
        <v>213</v>
      </c>
    </row>
    <row r="377" s="14" customFormat="1">
      <c r="A377" s="14"/>
      <c r="B377" s="239"/>
      <c r="C377" s="240"/>
      <c r="D377" s="230" t="s">
        <v>222</v>
      </c>
      <c r="E377" s="241" t="s">
        <v>19</v>
      </c>
      <c r="F377" s="242" t="s">
        <v>7262</v>
      </c>
      <c r="G377" s="240"/>
      <c r="H377" s="243">
        <v>12</v>
      </c>
      <c r="I377" s="244"/>
      <c r="J377" s="240"/>
      <c r="K377" s="240"/>
      <c r="L377" s="245"/>
      <c r="M377" s="246"/>
      <c r="N377" s="247"/>
      <c r="O377" s="247"/>
      <c r="P377" s="247"/>
      <c r="Q377" s="247"/>
      <c r="R377" s="247"/>
      <c r="S377" s="247"/>
      <c r="T377" s="24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9" t="s">
        <v>222</v>
      </c>
      <c r="AU377" s="249" t="s">
        <v>83</v>
      </c>
      <c r="AV377" s="14" t="s">
        <v>83</v>
      </c>
      <c r="AW377" s="14" t="s">
        <v>34</v>
      </c>
      <c r="AX377" s="14" t="s">
        <v>81</v>
      </c>
      <c r="AY377" s="249" t="s">
        <v>213</v>
      </c>
    </row>
    <row r="378" s="2" customFormat="1" ht="21.75" customHeight="1">
      <c r="A378" s="40"/>
      <c r="B378" s="41"/>
      <c r="C378" s="215" t="s">
        <v>714</v>
      </c>
      <c r="D378" s="215" t="s">
        <v>215</v>
      </c>
      <c r="E378" s="216" t="s">
        <v>7269</v>
      </c>
      <c r="F378" s="217" t="s">
        <v>7270</v>
      </c>
      <c r="G378" s="218" t="s">
        <v>501</v>
      </c>
      <c r="H378" s="219">
        <v>20</v>
      </c>
      <c r="I378" s="220"/>
      <c r="J378" s="221">
        <f>ROUND(I378*H378,2)</f>
        <v>0</v>
      </c>
      <c r="K378" s="217" t="s">
        <v>219</v>
      </c>
      <c r="L378" s="46"/>
      <c r="M378" s="222" t="s">
        <v>19</v>
      </c>
      <c r="N378" s="223" t="s">
        <v>45</v>
      </c>
      <c r="O378" s="86"/>
      <c r="P378" s="224">
        <f>O378*H378</f>
        <v>0</v>
      </c>
      <c r="Q378" s="224">
        <v>0.00062</v>
      </c>
      <c r="R378" s="224">
        <f>Q378*H378</f>
        <v>0.0124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220</v>
      </c>
      <c r="AT378" s="226" t="s">
        <v>215</v>
      </c>
      <c r="AU378" s="226" t="s">
        <v>83</v>
      </c>
      <c r="AY378" s="19" t="s">
        <v>213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81</v>
      </c>
      <c r="BK378" s="227">
        <f>ROUND(I378*H378,2)</f>
        <v>0</v>
      </c>
      <c r="BL378" s="19" t="s">
        <v>220</v>
      </c>
      <c r="BM378" s="226" t="s">
        <v>7271</v>
      </c>
    </row>
    <row r="379" s="13" customFormat="1">
      <c r="A379" s="13"/>
      <c r="B379" s="228"/>
      <c r="C379" s="229"/>
      <c r="D379" s="230" t="s">
        <v>222</v>
      </c>
      <c r="E379" s="231" t="s">
        <v>19</v>
      </c>
      <c r="F379" s="232" t="s">
        <v>7239</v>
      </c>
      <c r="G379" s="229"/>
      <c r="H379" s="231" t="s">
        <v>19</v>
      </c>
      <c r="I379" s="233"/>
      <c r="J379" s="229"/>
      <c r="K379" s="229"/>
      <c r="L379" s="234"/>
      <c r="M379" s="235"/>
      <c r="N379" s="236"/>
      <c r="O379" s="236"/>
      <c r="P379" s="236"/>
      <c r="Q379" s="236"/>
      <c r="R379" s="236"/>
      <c r="S379" s="236"/>
      <c r="T379" s="23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8" t="s">
        <v>222</v>
      </c>
      <c r="AU379" s="238" t="s">
        <v>83</v>
      </c>
      <c r="AV379" s="13" t="s">
        <v>81</v>
      </c>
      <c r="AW379" s="13" t="s">
        <v>34</v>
      </c>
      <c r="AX379" s="13" t="s">
        <v>74</v>
      </c>
      <c r="AY379" s="238" t="s">
        <v>213</v>
      </c>
    </row>
    <row r="380" s="14" customFormat="1">
      <c r="A380" s="14"/>
      <c r="B380" s="239"/>
      <c r="C380" s="240"/>
      <c r="D380" s="230" t="s">
        <v>222</v>
      </c>
      <c r="E380" s="241" t="s">
        <v>19</v>
      </c>
      <c r="F380" s="242" t="s">
        <v>7265</v>
      </c>
      <c r="G380" s="240"/>
      <c r="H380" s="243">
        <v>20</v>
      </c>
      <c r="I380" s="244"/>
      <c r="J380" s="240"/>
      <c r="K380" s="240"/>
      <c r="L380" s="245"/>
      <c r="M380" s="246"/>
      <c r="N380" s="247"/>
      <c r="O380" s="247"/>
      <c r="P380" s="247"/>
      <c r="Q380" s="247"/>
      <c r="R380" s="247"/>
      <c r="S380" s="247"/>
      <c r="T380" s="24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9" t="s">
        <v>222</v>
      </c>
      <c r="AU380" s="249" t="s">
        <v>83</v>
      </c>
      <c r="AV380" s="14" t="s">
        <v>83</v>
      </c>
      <c r="AW380" s="14" t="s">
        <v>34</v>
      </c>
      <c r="AX380" s="14" t="s">
        <v>81</v>
      </c>
      <c r="AY380" s="249" t="s">
        <v>213</v>
      </c>
    </row>
    <row r="381" s="2" customFormat="1">
      <c r="A381" s="40"/>
      <c r="B381" s="41"/>
      <c r="C381" s="215" t="s">
        <v>719</v>
      </c>
      <c r="D381" s="215" t="s">
        <v>215</v>
      </c>
      <c r="E381" s="216" t="s">
        <v>7272</v>
      </c>
      <c r="F381" s="217" t="s">
        <v>7273</v>
      </c>
      <c r="G381" s="218" t="s">
        <v>236</v>
      </c>
      <c r="H381" s="219">
        <v>100.862</v>
      </c>
      <c r="I381" s="220"/>
      <c r="J381" s="221">
        <f>ROUND(I381*H381,2)</f>
        <v>0</v>
      </c>
      <c r="K381" s="217" t="s">
        <v>219</v>
      </c>
      <c r="L381" s="46"/>
      <c r="M381" s="222" t="s">
        <v>19</v>
      </c>
      <c r="N381" s="223" t="s">
        <v>45</v>
      </c>
      <c r="O381" s="86"/>
      <c r="P381" s="224">
        <f>O381*H381</f>
        <v>0</v>
      </c>
      <c r="Q381" s="224">
        <v>0</v>
      </c>
      <c r="R381" s="224">
        <f>Q381*H381</f>
        <v>0</v>
      </c>
      <c r="S381" s="224">
        <v>0.071999999999999995</v>
      </c>
      <c r="T381" s="225">
        <f>S381*H381</f>
        <v>7.2620639999999987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6" t="s">
        <v>220</v>
      </c>
      <c r="AT381" s="226" t="s">
        <v>215</v>
      </c>
      <c r="AU381" s="226" t="s">
        <v>83</v>
      </c>
      <c r="AY381" s="19" t="s">
        <v>213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81</v>
      </c>
      <c r="BK381" s="227">
        <f>ROUND(I381*H381,2)</f>
        <v>0</v>
      </c>
      <c r="BL381" s="19" t="s">
        <v>220</v>
      </c>
      <c r="BM381" s="226" t="s">
        <v>7274</v>
      </c>
    </row>
    <row r="382" s="13" customFormat="1">
      <c r="A382" s="13"/>
      <c r="B382" s="228"/>
      <c r="C382" s="229"/>
      <c r="D382" s="230" t="s">
        <v>222</v>
      </c>
      <c r="E382" s="231" t="s">
        <v>19</v>
      </c>
      <c r="F382" s="232" t="s">
        <v>7275</v>
      </c>
      <c r="G382" s="229"/>
      <c r="H382" s="231" t="s">
        <v>19</v>
      </c>
      <c r="I382" s="233"/>
      <c r="J382" s="229"/>
      <c r="K382" s="229"/>
      <c r="L382" s="234"/>
      <c r="M382" s="235"/>
      <c r="N382" s="236"/>
      <c r="O382" s="236"/>
      <c r="P382" s="236"/>
      <c r="Q382" s="236"/>
      <c r="R382" s="236"/>
      <c r="S382" s="236"/>
      <c r="T382" s="23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8" t="s">
        <v>222</v>
      </c>
      <c r="AU382" s="238" t="s">
        <v>83</v>
      </c>
      <c r="AV382" s="13" t="s">
        <v>81</v>
      </c>
      <c r="AW382" s="13" t="s">
        <v>34</v>
      </c>
      <c r="AX382" s="13" t="s">
        <v>74</v>
      </c>
      <c r="AY382" s="238" t="s">
        <v>213</v>
      </c>
    </row>
    <row r="383" s="14" customFormat="1">
      <c r="A383" s="14"/>
      <c r="B383" s="239"/>
      <c r="C383" s="240"/>
      <c r="D383" s="230" t="s">
        <v>222</v>
      </c>
      <c r="E383" s="241" t="s">
        <v>19</v>
      </c>
      <c r="F383" s="242" t="s">
        <v>7276</v>
      </c>
      <c r="G383" s="240"/>
      <c r="H383" s="243">
        <v>100.862</v>
      </c>
      <c r="I383" s="244"/>
      <c r="J383" s="240"/>
      <c r="K383" s="240"/>
      <c r="L383" s="245"/>
      <c r="M383" s="246"/>
      <c r="N383" s="247"/>
      <c r="O383" s="247"/>
      <c r="P383" s="247"/>
      <c r="Q383" s="247"/>
      <c r="R383" s="247"/>
      <c r="S383" s="247"/>
      <c r="T383" s="24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9" t="s">
        <v>222</v>
      </c>
      <c r="AU383" s="249" t="s">
        <v>83</v>
      </c>
      <c r="AV383" s="14" t="s">
        <v>83</v>
      </c>
      <c r="AW383" s="14" t="s">
        <v>34</v>
      </c>
      <c r="AX383" s="14" t="s">
        <v>81</v>
      </c>
      <c r="AY383" s="249" t="s">
        <v>213</v>
      </c>
    </row>
    <row r="384" s="2" customFormat="1" ht="16.5" customHeight="1">
      <c r="A384" s="40"/>
      <c r="B384" s="41"/>
      <c r="C384" s="215" t="s">
        <v>724</v>
      </c>
      <c r="D384" s="215" t="s">
        <v>215</v>
      </c>
      <c r="E384" s="216" t="s">
        <v>7277</v>
      </c>
      <c r="F384" s="217" t="s">
        <v>7278</v>
      </c>
      <c r="G384" s="218" t="s">
        <v>236</v>
      </c>
      <c r="H384" s="219">
        <v>59</v>
      </c>
      <c r="I384" s="220"/>
      <c r="J384" s="221">
        <f>ROUND(I384*H384,2)</f>
        <v>0</v>
      </c>
      <c r="K384" s="217" t="s">
        <v>219</v>
      </c>
      <c r="L384" s="46"/>
      <c r="M384" s="222" t="s">
        <v>19</v>
      </c>
      <c r="N384" s="223" t="s">
        <v>45</v>
      </c>
      <c r="O384" s="86"/>
      <c r="P384" s="224">
        <f>O384*H384</f>
        <v>0</v>
      </c>
      <c r="Q384" s="224">
        <v>0.00040000000000000002</v>
      </c>
      <c r="R384" s="224">
        <f>Q384*H384</f>
        <v>0.023599999999999999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220</v>
      </c>
      <c r="AT384" s="226" t="s">
        <v>215</v>
      </c>
      <c r="AU384" s="226" t="s">
        <v>83</v>
      </c>
      <c r="AY384" s="19" t="s">
        <v>213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81</v>
      </c>
      <c r="BK384" s="227">
        <f>ROUND(I384*H384,2)</f>
        <v>0</v>
      </c>
      <c r="BL384" s="19" t="s">
        <v>220</v>
      </c>
      <c r="BM384" s="226" t="s">
        <v>7279</v>
      </c>
    </row>
    <row r="385" s="13" customFormat="1">
      <c r="A385" s="13"/>
      <c r="B385" s="228"/>
      <c r="C385" s="229"/>
      <c r="D385" s="230" t="s">
        <v>222</v>
      </c>
      <c r="E385" s="231" t="s">
        <v>19</v>
      </c>
      <c r="F385" s="232" t="s">
        <v>7010</v>
      </c>
      <c r="G385" s="229"/>
      <c r="H385" s="231" t="s">
        <v>19</v>
      </c>
      <c r="I385" s="233"/>
      <c r="J385" s="229"/>
      <c r="K385" s="229"/>
      <c r="L385" s="234"/>
      <c r="M385" s="235"/>
      <c r="N385" s="236"/>
      <c r="O385" s="236"/>
      <c r="P385" s="236"/>
      <c r="Q385" s="236"/>
      <c r="R385" s="236"/>
      <c r="S385" s="236"/>
      <c r="T385" s="23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8" t="s">
        <v>222</v>
      </c>
      <c r="AU385" s="238" t="s">
        <v>83</v>
      </c>
      <c r="AV385" s="13" t="s">
        <v>81</v>
      </c>
      <c r="AW385" s="13" t="s">
        <v>34</v>
      </c>
      <c r="AX385" s="13" t="s">
        <v>74</v>
      </c>
      <c r="AY385" s="238" t="s">
        <v>213</v>
      </c>
    </row>
    <row r="386" s="14" customFormat="1">
      <c r="A386" s="14"/>
      <c r="B386" s="239"/>
      <c r="C386" s="240"/>
      <c r="D386" s="230" t="s">
        <v>222</v>
      </c>
      <c r="E386" s="241" t="s">
        <v>19</v>
      </c>
      <c r="F386" s="242" t="s">
        <v>7280</v>
      </c>
      <c r="G386" s="240"/>
      <c r="H386" s="243">
        <v>59</v>
      </c>
      <c r="I386" s="244"/>
      <c r="J386" s="240"/>
      <c r="K386" s="240"/>
      <c r="L386" s="245"/>
      <c r="M386" s="246"/>
      <c r="N386" s="247"/>
      <c r="O386" s="247"/>
      <c r="P386" s="247"/>
      <c r="Q386" s="247"/>
      <c r="R386" s="247"/>
      <c r="S386" s="247"/>
      <c r="T386" s="24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9" t="s">
        <v>222</v>
      </c>
      <c r="AU386" s="249" t="s">
        <v>83</v>
      </c>
      <c r="AV386" s="14" t="s">
        <v>83</v>
      </c>
      <c r="AW386" s="14" t="s">
        <v>34</v>
      </c>
      <c r="AX386" s="14" t="s">
        <v>81</v>
      </c>
      <c r="AY386" s="249" t="s">
        <v>213</v>
      </c>
    </row>
    <row r="387" s="2" customFormat="1" ht="16.5" customHeight="1">
      <c r="A387" s="40"/>
      <c r="B387" s="41"/>
      <c r="C387" s="215" t="s">
        <v>729</v>
      </c>
      <c r="D387" s="215" t="s">
        <v>215</v>
      </c>
      <c r="E387" s="216" t="s">
        <v>7281</v>
      </c>
      <c r="F387" s="217" t="s">
        <v>7282</v>
      </c>
      <c r="G387" s="218" t="s">
        <v>218</v>
      </c>
      <c r="H387" s="219">
        <v>13.337</v>
      </c>
      <c r="I387" s="220"/>
      <c r="J387" s="221">
        <f>ROUND(I387*H387,2)</f>
        <v>0</v>
      </c>
      <c r="K387" s="217" t="s">
        <v>219</v>
      </c>
      <c r="L387" s="46"/>
      <c r="M387" s="222" t="s">
        <v>19</v>
      </c>
      <c r="N387" s="223" t="s">
        <v>45</v>
      </c>
      <c r="O387" s="86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6" t="s">
        <v>220</v>
      </c>
      <c r="AT387" s="226" t="s">
        <v>215</v>
      </c>
      <c r="AU387" s="226" t="s">
        <v>83</v>
      </c>
      <c r="AY387" s="19" t="s">
        <v>213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9" t="s">
        <v>81</v>
      </c>
      <c r="BK387" s="227">
        <f>ROUND(I387*H387,2)</f>
        <v>0</v>
      </c>
      <c r="BL387" s="19" t="s">
        <v>220</v>
      </c>
      <c r="BM387" s="226" t="s">
        <v>7283</v>
      </c>
    </row>
    <row r="388" s="13" customFormat="1">
      <c r="A388" s="13"/>
      <c r="B388" s="228"/>
      <c r="C388" s="229"/>
      <c r="D388" s="230" t="s">
        <v>222</v>
      </c>
      <c r="E388" s="231" t="s">
        <v>19</v>
      </c>
      <c r="F388" s="232" t="s">
        <v>271</v>
      </c>
      <c r="G388" s="229"/>
      <c r="H388" s="231" t="s">
        <v>19</v>
      </c>
      <c r="I388" s="233"/>
      <c r="J388" s="229"/>
      <c r="K388" s="229"/>
      <c r="L388" s="234"/>
      <c r="M388" s="235"/>
      <c r="N388" s="236"/>
      <c r="O388" s="236"/>
      <c r="P388" s="236"/>
      <c r="Q388" s="236"/>
      <c r="R388" s="236"/>
      <c r="S388" s="236"/>
      <c r="T388" s="23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8" t="s">
        <v>222</v>
      </c>
      <c r="AU388" s="238" t="s">
        <v>83</v>
      </c>
      <c r="AV388" s="13" t="s">
        <v>81</v>
      </c>
      <c r="AW388" s="13" t="s">
        <v>34</v>
      </c>
      <c r="AX388" s="13" t="s">
        <v>74</v>
      </c>
      <c r="AY388" s="238" t="s">
        <v>213</v>
      </c>
    </row>
    <row r="389" s="14" customFormat="1">
      <c r="A389" s="14"/>
      <c r="B389" s="239"/>
      <c r="C389" s="240"/>
      <c r="D389" s="230" t="s">
        <v>222</v>
      </c>
      <c r="E389" s="241" t="s">
        <v>19</v>
      </c>
      <c r="F389" s="242" t="s">
        <v>7284</v>
      </c>
      <c r="G389" s="240"/>
      <c r="H389" s="243">
        <v>13.337</v>
      </c>
      <c r="I389" s="244"/>
      <c r="J389" s="240"/>
      <c r="K389" s="240"/>
      <c r="L389" s="245"/>
      <c r="M389" s="246"/>
      <c r="N389" s="247"/>
      <c r="O389" s="247"/>
      <c r="P389" s="247"/>
      <c r="Q389" s="247"/>
      <c r="R389" s="247"/>
      <c r="S389" s="247"/>
      <c r="T389" s="24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9" t="s">
        <v>222</v>
      </c>
      <c r="AU389" s="249" t="s">
        <v>83</v>
      </c>
      <c r="AV389" s="14" t="s">
        <v>83</v>
      </c>
      <c r="AW389" s="14" t="s">
        <v>34</v>
      </c>
      <c r="AX389" s="14" t="s">
        <v>81</v>
      </c>
      <c r="AY389" s="249" t="s">
        <v>213</v>
      </c>
    </row>
    <row r="390" s="2" customFormat="1" ht="16.5" customHeight="1">
      <c r="A390" s="40"/>
      <c r="B390" s="41"/>
      <c r="C390" s="215" t="s">
        <v>734</v>
      </c>
      <c r="D390" s="215" t="s">
        <v>215</v>
      </c>
      <c r="E390" s="216" t="s">
        <v>7285</v>
      </c>
      <c r="F390" s="217" t="s">
        <v>7286</v>
      </c>
      <c r="G390" s="218" t="s">
        <v>236</v>
      </c>
      <c r="H390" s="219">
        <v>88.912999999999997</v>
      </c>
      <c r="I390" s="220"/>
      <c r="J390" s="221">
        <f>ROUND(I390*H390,2)</f>
        <v>0</v>
      </c>
      <c r="K390" s="217" t="s">
        <v>219</v>
      </c>
      <c r="L390" s="46"/>
      <c r="M390" s="222" t="s">
        <v>19</v>
      </c>
      <c r="N390" s="223" t="s">
        <v>45</v>
      </c>
      <c r="O390" s="86"/>
      <c r="P390" s="224">
        <f>O390*H390</f>
        <v>0</v>
      </c>
      <c r="Q390" s="224">
        <v>0.012080000000000001</v>
      </c>
      <c r="R390" s="224">
        <f>Q390*H390</f>
        <v>1.0740690399999999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220</v>
      </c>
      <c r="AT390" s="226" t="s">
        <v>215</v>
      </c>
      <c r="AU390" s="226" t="s">
        <v>83</v>
      </c>
      <c r="AY390" s="19" t="s">
        <v>213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81</v>
      </c>
      <c r="BK390" s="227">
        <f>ROUND(I390*H390,2)</f>
        <v>0</v>
      </c>
      <c r="BL390" s="19" t="s">
        <v>220</v>
      </c>
      <c r="BM390" s="226" t="s">
        <v>7287</v>
      </c>
    </row>
    <row r="391" s="13" customFormat="1">
      <c r="A391" s="13"/>
      <c r="B391" s="228"/>
      <c r="C391" s="229"/>
      <c r="D391" s="230" t="s">
        <v>222</v>
      </c>
      <c r="E391" s="231" t="s">
        <v>19</v>
      </c>
      <c r="F391" s="232" t="s">
        <v>271</v>
      </c>
      <c r="G391" s="229"/>
      <c r="H391" s="231" t="s">
        <v>19</v>
      </c>
      <c r="I391" s="233"/>
      <c r="J391" s="229"/>
      <c r="K391" s="229"/>
      <c r="L391" s="234"/>
      <c r="M391" s="235"/>
      <c r="N391" s="236"/>
      <c r="O391" s="236"/>
      <c r="P391" s="236"/>
      <c r="Q391" s="236"/>
      <c r="R391" s="236"/>
      <c r="S391" s="236"/>
      <c r="T391" s="23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8" t="s">
        <v>222</v>
      </c>
      <c r="AU391" s="238" t="s">
        <v>83</v>
      </c>
      <c r="AV391" s="13" t="s">
        <v>81</v>
      </c>
      <c r="AW391" s="13" t="s">
        <v>34</v>
      </c>
      <c r="AX391" s="13" t="s">
        <v>74</v>
      </c>
      <c r="AY391" s="238" t="s">
        <v>213</v>
      </c>
    </row>
    <row r="392" s="14" customFormat="1">
      <c r="A392" s="14"/>
      <c r="B392" s="239"/>
      <c r="C392" s="240"/>
      <c r="D392" s="230" t="s">
        <v>222</v>
      </c>
      <c r="E392" s="241" t="s">
        <v>19</v>
      </c>
      <c r="F392" s="242" t="s">
        <v>7288</v>
      </c>
      <c r="G392" s="240"/>
      <c r="H392" s="243">
        <v>88.912999999999997</v>
      </c>
      <c r="I392" s="244"/>
      <c r="J392" s="240"/>
      <c r="K392" s="240"/>
      <c r="L392" s="245"/>
      <c r="M392" s="246"/>
      <c r="N392" s="247"/>
      <c r="O392" s="247"/>
      <c r="P392" s="247"/>
      <c r="Q392" s="247"/>
      <c r="R392" s="247"/>
      <c r="S392" s="247"/>
      <c r="T392" s="24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9" t="s">
        <v>222</v>
      </c>
      <c r="AU392" s="249" t="s">
        <v>83</v>
      </c>
      <c r="AV392" s="14" t="s">
        <v>83</v>
      </c>
      <c r="AW392" s="14" t="s">
        <v>34</v>
      </c>
      <c r="AX392" s="14" t="s">
        <v>81</v>
      </c>
      <c r="AY392" s="249" t="s">
        <v>213</v>
      </c>
    </row>
    <row r="393" s="2" customFormat="1" ht="16.5" customHeight="1">
      <c r="A393" s="40"/>
      <c r="B393" s="41"/>
      <c r="C393" s="215" t="s">
        <v>739</v>
      </c>
      <c r="D393" s="215" t="s">
        <v>215</v>
      </c>
      <c r="E393" s="216" t="s">
        <v>7289</v>
      </c>
      <c r="F393" s="217" t="s">
        <v>7290</v>
      </c>
      <c r="G393" s="218" t="s">
        <v>236</v>
      </c>
      <c r="H393" s="219">
        <v>88.912999999999997</v>
      </c>
      <c r="I393" s="220"/>
      <c r="J393" s="221">
        <f>ROUND(I393*H393,2)</f>
        <v>0</v>
      </c>
      <c r="K393" s="217" t="s">
        <v>219</v>
      </c>
      <c r="L393" s="46"/>
      <c r="M393" s="222" t="s">
        <v>19</v>
      </c>
      <c r="N393" s="223" t="s">
        <v>45</v>
      </c>
      <c r="O393" s="86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6" t="s">
        <v>220</v>
      </c>
      <c r="AT393" s="226" t="s">
        <v>215</v>
      </c>
      <c r="AU393" s="226" t="s">
        <v>83</v>
      </c>
      <c r="AY393" s="19" t="s">
        <v>213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9" t="s">
        <v>81</v>
      </c>
      <c r="BK393" s="227">
        <f>ROUND(I393*H393,2)</f>
        <v>0</v>
      </c>
      <c r="BL393" s="19" t="s">
        <v>220</v>
      </c>
      <c r="BM393" s="226" t="s">
        <v>7291</v>
      </c>
    </row>
    <row r="394" s="2" customFormat="1" ht="16.5" customHeight="1">
      <c r="A394" s="40"/>
      <c r="B394" s="41"/>
      <c r="C394" s="215" t="s">
        <v>744</v>
      </c>
      <c r="D394" s="215" t="s">
        <v>215</v>
      </c>
      <c r="E394" s="216" t="s">
        <v>7292</v>
      </c>
      <c r="F394" s="217" t="s">
        <v>7293</v>
      </c>
      <c r="G394" s="218" t="s">
        <v>288</v>
      </c>
      <c r="H394" s="219">
        <v>1.1020000000000001</v>
      </c>
      <c r="I394" s="220"/>
      <c r="J394" s="221">
        <f>ROUND(I394*H394,2)</f>
        <v>0</v>
      </c>
      <c r="K394" s="217" t="s">
        <v>219</v>
      </c>
      <c r="L394" s="46"/>
      <c r="M394" s="222" t="s">
        <v>19</v>
      </c>
      <c r="N394" s="223" t="s">
        <v>45</v>
      </c>
      <c r="O394" s="86"/>
      <c r="P394" s="224">
        <f>O394*H394</f>
        <v>0</v>
      </c>
      <c r="Q394" s="224">
        <v>1.05168</v>
      </c>
      <c r="R394" s="224">
        <f>Q394*H394</f>
        <v>1.1589513600000001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220</v>
      </c>
      <c r="AT394" s="226" t="s">
        <v>215</v>
      </c>
      <c r="AU394" s="226" t="s">
        <v>83</v>
      </c>
      <c r="AY394" s="19" t="s">
        <v>213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81</v>
      </c>
      <c r="BK394" s="227">
        <f>ROUND(I394*H394,2)</f>
        <v>0</v>
      </c>
      <c r="BL394" s="19" t="s">
        <v>220</v>
      </c>
      <c r="BM394" s="226" t="s">
        <v>7294</v>
      </c>
    </row>
    <row r="395" s="13" customFormat="1">
      <c r="A395" s="13"/>
      <c r="B395" s="228"/>
      <c r="C395" s="229"/>
      <c r="D395" s="230" t="s">
        <v>222</v>
      </c>
      <c r="E395" s="231" t="s">
        <v>19</v>
      </c>
      <c r="F395" s="232" t="s">
        <v>271</v>
      </c>
      <c r="G395" s="229"/>
      <c r="H395" s="231" t="s">
        <v>19</v>
      </c>
      <c r="I395" s="233"/>
      <c r="J395" s="229"/>
      <c r="K395" s="229"/>
      <c r="L395" s="234"/>
      <c r="M395" s="235"/>
      <c r="N395" s="236"/>
      <c r="O395" s="236"/>
      <c r="P395" s="236"/>
      <c r="Q395" s="236"/>
      <c r="R395" s="236"/>
      <c r="S395" s="236"/>
      <c r="T395" s="23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8" t="s">
        <v>222</v>
      </c>
      <c r="AU395" s="238" t="s">
        <v>83</v>
      </c>
      <c r="AV395" s="13" t="s">
        <v>81</v>
      </c>
      <c r="AW395" s="13" t="s">
        <v>34</v>
      </c>
      <c r="AX395" s="13" t="s">
        <v>74</v>
      </c>
      <c r="AY395" s="238" t="s">
        <v>213</v>
      </c>
    </row>
    <row r="396" s="14" customFormat="1">
      <c r="A396" s="14"/>
      <c r="B396" s="239"/>
      <c r="C396" s="240"/>
      <c r="D396" s="230" t="s">
        <v>222</v>
      </c>
      <c r="E396" s="241" t="s">
        <v>19</v>
      </c>
      <c r="F396" s="242" t="s">
        <v>7295</v>
      </c>
      <c r="G396" s="240"/>
      <c r="H396" s="243">
        <v>1.1020000000000001</v>
      </c>
      <c r="I396" s="244"/>
      <c r="J396" s="240"/>
      <c r="K396" s="240"/>
      <c r="L396" s="245"/>
      <c r="M396" s="246"/>
      <c r="N396" s="247"/>
      <c r="O396" s="247"/>
      <c r="P396" s="247"/>
      <c r="Q396" s="247"/>
      <c r="R396" s="247"/>
      <c r="S396" s="247"/>
      <c r="T396" s="24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9" t="s">
        <v>222</v>
      </c>
      <c r="AU396" s="249" t="s">
        <v>83</v>
      </c>
      <c r="AV396" s="14" t="s">
        <v>83</v>
      </c>
      <c r="AW396" s="14" t="s">
        <v>34</v>
      </c>
      <c r="AX396" s="14" t="s">
        <v>81</v>
      </c>
      <c r="AY396" s="249" t="s">
        <v>213</v>
      </c>
    </row>
    <row r="397" s="12" customFormat="1" ht="22.8" customHeight="1">
      <c r="A397" s="12"/>
      <c r="B397" s="199"/>
      <c r="C397" s="200"/>
      <c r="D397" s="201" t="s">
        <v>73</v>
      </c>
      <c r="E397" s="213" t="s">
        <v>1662</v>
      </c>
      <c r="F397" s="213" t="s">
        <v>1663</v>
      </c>
      <c r="G397" s="200"/>
      <c r="H397" s="200"/>
      <c r="I397" s="203"/>
      <c r="J397" s="214">
        <f>BK397</f>
        <v>0</v>
      </c>
      <c r="K397" s="200"/>
      <c r="L397" s="205"/>
      <c r="M397" s="206"/>
      <c r="N397" s="207"/>
      <c r="O397" s="207"/>
      <c r="P397" s="208">
        <f>SUM(P398:P402)</f>
        <v>0</v>
      </c>
      <c r="Q397" s="207"/>
      <c r="R397" s="208">
        <f>SUM(R398:R402)</f>
        <v>0</v>
      </c>
      <c r="S397" s="207"/>
      <c r="T397" s="209">
        <f>SUM(T398:T402)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0" t="s">
        <v>81</v>
      </c>
      <c r="AT397" s="211" t="s">
        <v>73</v>
      </c>
      <c r="AU397" s="211" t="s">
        <v>81</v>
      </c>
      <c r="AY397" s="210" t="s">
        <v>213</v>
      </c>
      <c r="BK397" s="212">
        <f>SUM(BK398:BK402)</f>
        <v>0</v>
      </c>
    </row>
    <row r="398" s="2" customFormat="1">
      <c r="A398" s="40"/>
      <c r="B398" s="41"/>
      <c r="C398" s="215" t="s">
        <v>751</v>
      </c>
      <c r="D398" s="215" t="s">
        <v>215</v>
      </c>
      <c r="E398" s="216" t="s">
        <v>7296</v>
      </c>
      <c r="F398" s="217" t="s">
        <v>7297</v>
      </c>
      <c r="G398" s="218" t="s">
        <v>288</v>
      </c>
      <c r="H398" s="219">
        <v>7.2619999999999996</v>
      </c>
      <c r="I398" s="220"/>
      <c r="J398" s="221">
        <f>ROUND(I398*H398,2)</f>
        <v>0</v>
      </c>
      <c r="K398" s="217" t="s">
        <v>219</v>
      </c>
      <c r="L398" s="46"/>
      <c r="M398" s="222" t="s">
        <v>19</v>
      </c>
      <c r="N398" s="223" t="s">
        <v>45</v>
      </c>
      <c r="O398" s="86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6" t="s">
        <v>220</v>
      </c>
      <c r="AT398" s="226" t="s">
        <v>215</v>
      </c>
      <c r="AU398" s="226" t="s">
        <v>83</v>
      </c>
      <c r="AY398" s="19" t="s">
        <v>213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9" t="s">
        <v>81</v>
      </c>
      <c r="BK398" s="227">
        <f>ROUND(I398*H398,2)</f>
        <v>0</v>
      </c>
      <c r="BL398" s="19" t="s">
        <v>220</v>
      </c>
      <c r="BM398" s="226" t="s">
        <v>7298</v>
      </c>
    </row>
    <row r="399" s="2" customFormat="1" ht="21.75" customHeight="1">
      <c r="A399" s="40"/>
      <c r="B399" s="41"/>
      <c r="C399" s="215" t="s">
        <v>755</v>
      </c>
      <c r="D399" s="215" t="s">
        <v>215</v>
      </c>
      <c r="E399" s="216" t="s">
        <v>1674</v>
      </c>
      <c r="F399" s="217" t="s">
        <v>1675</v>
      </c>
      <c r="G399" s="218" t="s">
        <v>288</v>
      </c>
      <c r="H399" s="219">
        <v>7.2619999999999996</v>
      </c>
      <c r="I399" s="220"/>
      <c r="J399" s="221">
        <f>ROUND(I399*H399,2)</f>
        <v>0</v>
      </c>
      <c r="K399" s="217" t="s">
        <v>219</v>
      </c>
      <c r="L399" s="46"/>
      <c r="M399" s="222" t="s">
        <v>19</v>
      </c>
      <c r="N399" s="223" t="s">
        <v>45</v>
      </c>
      <c r="O399" s="86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220</v>
      </c>
      <c r="AT399" s="226" t="s">
        <v>215</v>
      </c>
      <c r="AU399" s="226" t="s">
        <v>83</v>
      </c>
      <c r="AY399" s="19" t="s">
        <v>213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81</v>
      </c>
      <c r="BK399" s="227">
        <f>ROUND(I399*H399,2)</f>
        <v>0</v>
      </c>
      <c r="BL399" s="19" t="s">
        <v>220</v>
      </c>
      <c r="BM399" s="226" t="s">
        <v>7299</v>
      </c>
    </row>
    <row r="400" s="2" customFormat="1">
      <c r="A400" s="40"/>
      <c r="B400" s="41"/>
      <c r="C400" s="215" t="s">
        <v>762</v>
      </c>
      <c r="D400" s="215" t="s">
        <v>215</v>
      </c>
      <c r="E400" s="216" t="s">
        <v>1678</v>
      </c>
      <c r="F400" s="217" t="s">
        <v>1679</v>
      </c>
      <c r="G400" s="218" t="s">
        <v>288</v>
      </c>
      <c r="H400" s="219">
        <v>210.59800000000001</v>
      </c>
      <c r="I400" s="220"/>
      <c r="J400" s="221">
        <f>ROUND(I400*H400,2)</f>
        <v>0</v>
      </c>
      <c r="K400" s="217" t="s">
        <v>219</v>
      </c>
      <c r="L400" s="46"/>
      <c r="M400" s="222" t="s">
        <v>19</v>
      </c>
      <c r="N400" s="223" t="s">
        <v>45</v>
      </c>
      <c r="O400" s="86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220</v>
      </c>
      <c r="AT400" s="226" t="s">
        <v>215</v>
      </c>
      <c r="AU400" s="226" t="s">
        <v>83</v>
      </c>
      <c r="AY400" s="19" t="s">
        <v>213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81</v>
      </c>
      <c r="BK400" s="227">
        <f>ROUND(I400*H400,2)</f>
        <v>0</v>
      </c>
      <c r="BL400" s="19" t="s">
        <v>220</v>
      </c>
      <c r="BM400" s="226" t="s">
        <v>7300</v>
      </c>
    </row>
    <row r="401" s="14" customFormat="1">
      <c r="A401" s="14"/>
      <c r="B401" s="239"/>
      <c r="C401" s="240"/>
      <c r="D401" s="230" t="s">
        <v>222</v>
      </c>
      <c r="E401" s="241" t="s">
        <v>19</v>
      </c>
      <c r="F401" s="242" t="s">
        <v>7301</v>
      </c>
      <c r="G401" s="240"/>
      <c r="H401" s="243">
        <v>210.59800000000001</v>
      </c>
      <c r="I401" s="244"/>
      <c r="J401" s="240"/>
      <c r="K401" s="240"/>
      <c r="L401" s="245"/>
      <c r="M401" s="246"/>
      <c r="N401" s="247"/>
      <c r="O401" s="247"/>
      <c r="P401" s="247"/>
      <c r="Q401" s="247"/>
      <c r="R401" s="247"/>
      <c r="S401" s="247"/>
      <c r="T401" s="24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9" t="s">
        <v>222</v>
      </c>
      <c r="AU401" s="249" t="s">
        <v>83</v>
      </c>
      <c r="AV401" s="14" t="s">
        <v>83</v>
      </c>
      <c r="AW401" s="14" t="s">
        <v>34</v>
      </c>
      <c r="AX401" s="14" t="s">
        <v>81</v>
      </c>
      <c r="AY401" s="249" t="s">
        <v>213</v>
      </c>
    </row>
    <row r="402" s="2" customFormat="1">
      <c r="A402" s="40"/>
      <c r="B402" s="41"/>
      <c r="C402" s="215" t="s">
        <v>766</v>
      </c>
      <c r="D402" s="215" t="s">
        <v>215</v>
      </c>
      <c r="E402" s="216" t="s">
        <v>1695</v>
      </c>
      <c r="F402" s="217" t="s">
        <v>1696</v>
      </c>
      <c r="G402" s="218" t="s">
        <v>288</v>
      </c>
      <c r="H402" s="219">
        <v>7.2619999999999996</v>
      </c>
      <c r="I402" s="220"/>
      <c r="J402" s="221">
        <f>ROUND(I402*H402,2)</f>
        <v>0</v>
      </c>
      <c r="K402" s="217" t="s">
        <v>219</v>
      </c>
      <c r="L402" s="46"/>
      <c r="M402" s="222" t="s">
        <v>19</v>
      </c>
      <c r="N402" s="223" t="s">
        <v>45</v>
      </c>
      <c r="O402" s="86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220</v>
      </c>
      <c r="AT402" s="226" t="s">
        <v>215</v>
      </c>
      <c r="AU402" s="226" t="s">
        <v>83</v>
      </c>
      <c r="AY402" s="19" t="s">
        <v>213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81</v>
      </c>
      <c r="BK402" s="227">
        <f>ROUND(I402*H402,2)</f>
        <v>0</v>
      </c>
      <c r="BL402" s="19" t="s">
        <v>220</v>
      </c>
      <c r="BM402" s="226" t="s">
        <v>7302</v>
      </c>
    </row>
    <row r="403" s="12" customFormat="1" ht="22.8" customHeight="1">
      <c r="A403" s="12"/>
      <c r="B403" s="199"/>
      <c r="C403" s="200"/>
      <c r="D403" s="201" t="s">
        <v>73</v>
      </c>
      <c r="E403" s="213" t="s">
        <v>1710</v>
      </c>
      <c r="F403" s="213" t="s">
        <v>1711</v>
      </c>
      <c r="G403" s="200"/>
      <c r="H403" s="200"/>
      <c r="I403" s="203"/>
      <c r="J403" s="214">
        <f>BK403</f>
        <v>0</v>
      </c>
      <c r="K403" s="200"/>
      <c r="L403" s="205"/>
      <c r="M403" s="206"/>
      <c r="N403" s="207"/>
      <c r="O403" s="207"/>
      <c r="P403" s="208">
        <f>P404</f>
        <v>0</v>
      </c>
      <c r="Q403" s="207"/>
      <c r="R403" s="208">
        <f>R404</f>
        <v>0</v>
      </c>
      <c r="S403" s="207"/>
      <c r="T403" s="209">
        <f>T404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10" t="s">
        <v>81</v>
      </c>
      <c r="AT403" s="211" t="s">
        <v>73</v>
      </c>
      <c r="AU403" s="211" t="s">
        <v>81</v>
      </c>
      <c r="AY403" s="210" t="s">
        <v>213</v>
      </c>
      <c r="BK403" s="212">
        <f>BK404</f>
        <v>0</v>
      </c>
    </row>
    <row r="404" s="2" customFormat="1" ht="33" customHeight="1">
      <c r="A404" s="40"/>
      <c r="B404" s="41"/>
      <c r="C404" s="215" t="s">
        <v>771</v>
      </c>
      <c r="D404" s="215" t="s">
        <v>215</v>
      </c>
      <c r="E404" s="216" t="s">
        <v>7303</v>
      </c>
      <c r="F404" s="217" t="s">
        <v>7304</v>
      </c>
      <c r="G404" s="218" t="s">
        <v>288</v>
      </c>
      <c r="H404" s="219">
        <v>2004.287</v>
      </c>
      <c r="I404" s="220"/>
      <c r="J404" s="221">
        <f>ROUND(I404*H404,2)</f>
        <v>0</v>
      </c>
      <c r="K404" s="217" t="s">
        <v>219</v>
      </c>
      <c r="L404" s="46"/>
      <c r="M404" s="222" t="s">
        <v>19</v>
      </c>
      <c r="N404" s="223" t="s">
        <v>45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220</v>
      </c>
      <c r="AT404" s="226" t="s">
        <v>215</v>
      </c>
      <c r="AU404" s="226" t="s">
        <v>83</v>
      </c>
      <c r="AY404" s="19" t="s">
        <v>213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81</v>
      </c>
      <c r="BK404" s="227">
        <f>ROUND(I404*H404,2)</f>
        <v>0</v>
      </c>
      <c r="BL404" s="19" t="s">
        <v>220</v>
      </c>
      <c r="BM404" s="226" t="s">
        <v>7305</v>
      </c>
    </row>
    <row r="405" s="12" customFormat="1" ht="25.92" customHeight="1">
      <c r="A405" s="12"/>
      <c r="B405" s="199"/>
      <c r="C405" s="200"/>
      <c r="D405" s="201" t="s">
        <v>73</v>
      </c>
      <c r="E405" s="202" t="s">
        <v>1716</v>
      </c>
      <c r="F405" s="202" t="s">
        <v>1717</v>
      </c>
      <c r="G405" s="200"/>
      <c r="H405" s="200"/>
      <c r="I405" s="203"/>
      <c r="J405" s="204">
        <f>BK405</f>
        <v>0</v>
      </c>
      <c r="K405" s="200"/>
      <c r="L405" s="205"/>
      <c r="M405" s="206"/>
      <c r="N405" s="207"/>
      <c r="O405" s="207"/>
      <c r="P405" s="208">
        <f>P406+P423+P455+P497+P504+P507+P546+P570+P597+P642+P711+P756+P777+P801+P827+P848+P853+P886</f>
        <v>0</v>
      </c>
      <c r="Q405" s="207"/>
      <c r="R405" s="208">
        <f>R406+R423+R455+R497+R504+R507+R546+R570+R597+R642+R711+R756+R777+R801+R827+R848+R853+R886</f>
        <v>3039.0107175199992</v>
      </c>
      <c r="S405" s="207"/>
      <c r="T405" s="209">
        <f>T406+T423+T455+T497+T504+T507+T546+T570+T597+T642+T711+T756+T777+T801+T827+T848+T853+T886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10" t="s">
        <v>83</v>
      </c>
      <c r="AT405" s="211" t="s">
        <v>73</v>
      </c>
      <c r="AU405" s="211" t="s">
        <v>74</v>
      </c>
      <c r="AY405" s="210" t="s">
        <v>213</v>
      </c>
      <c r="BK405" s="212">
        <f>BK406+BK423+BK455+BK497+BK504+BK507+BK546+BK570+BK597+BK642+BK711+BK756+BK777+BK801+BK827+BK848+BK853+BK886</f>
        <v>0</v>
      </c>
    </row>
    <row r="406" s="12" customFormat="1" ht="22.8" customHeight="1">
      <c r="A406" s="12"/>
      <c r="B406" s="199"/>
      <c r="C406" s="200"/>
      <c r="D406" s="201" t="s">
        <v>73</v>
      </c>
      <c r="E406" s="213" t="s">
        <v>1718</v>
      </c>
      <c r="F406" s="213" t="s">
        <v>1719</v>
      </c>
      <c r="G406" s="200"/>
      <c r="H406" s="200"/>
      <c r="I406" s="203"/>
      <c r="J406" s="214">
        <f>BK406</f>
        <v>0</v>
      </c>
      <c r="K406" s="200"/>
      <c r="L406" s="205"/>
      <c r="M406" s="206"/>
      <c r="N406" s="207"/>
      <c r="O406" s="207"/>
      <c r="P406" s="208">
        <f>SUM(P407:P422)</f>
        <v>0</v>
      </c>
      <c r="Q406" s="207"/>
      <c r="R406" s="208">
        <f>SUM(R407:R422)</f>
        <v>1.9284754</v>
      </c>
      <c r="S406" s="207"/>
      <c r="T406" s="209">
        <f>SUM(T407:T422)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10" t="s">
        <v>83</v>
      </c>
      <c r="AT406" s="211" t="s">
        <v>73</v>
      </c>
      <c r="AU406" s="211" t="s">
        <v>81</v>
      </c>
      <c r="AY406" s="210" t="s">
        <v>213</v>
      </c>
      <c r="BK406" s="212">
        <f>SUM(BK407:BK422)</f>
        <v>0</v>
      </c>
    </row>
    <row r="407" s="2" customFormat="1" ht="21.75" customHeight="1">
      <c r="A407" s="40"/>
      <c r="B407" s="41"/>
      <c r="C407" s="215" t="s">
        <v>779</v>
      </c>
      <c r="D407" s="215" t="s">
        <v>215</v>
      </c>
      <c r="E407" s="216" t="s">
        <v>1721</v>
      </c>
      <c r="F407" s="217" t="s">
        <v>1722</v>
      </c>
      <c r="G407" s="218" t="s">
        <v>236</v>
      </c>
      <c r="H407" s="219">
        <v>289.48000000000002</v>
      </c>
      <c r="I407" s="220"/>
      <c r="J407" s="221">
        <f>ROUND(I407*H407,2)</f>
        <v>0</v>
      </c>
      <c r="K407" s="217" t="s">
        <v>219</v>
      </c>
      <c r="L407" s="46"/>
      <c r="M407" s="222" t="s">
        <v>19</v>
      </c>
      <c r="N407" s="223" t="s">
        <v>45</v>
      </c>
      <c r="O407" s="86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6" t="s">
        <v>309</v>
      </c>
      <c r="AT407" s="226" t="s">
        <v>215</v>
      </c>
      <c r="AU407" s="226" t="s">
        <v>83</v>
      </c>
      <c r="AY407" s="19" t="s">
        <v>213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9" t="s">
        <v>81</v>
      </c>
      <c r="BK407" s="227">
        <f>ROUND(I407*H407,2)</f>
        <v>0</v>
      </c>
      <c r="BL407" s="19" t="s">
        <v>309</v>
      </c>
      <c r="BM407" s="226" t="s">
        <v>7306</v>
      </c>
    </row>
    <row r="408" s="13" customFormat="1">
      <c r="A408" s="13"/>
      <c r="B408" s="228"/>
      <c r="C408" s="229"/>
      <c r="D408" s="230" t="s">
        <v>222</v>
      </c>
      <c r="E408" s="231" t="s">
        <v>19</v>
      </c>
      <c r="F408" s="232" t="s">
        <v>7098</v>
      </c>
      <c r="G408" s="229"/>
      <c r="H408" s="231" t="s">
        <v>19</v>
      </c>
      <c r="I408" s="233"/>
      <c r="J408" s="229"/>
      <c r="K408" s="229"/>
      <c r="L408" s="234"/>
      <c r="M408" s="235"/>
      <c r="N408" s="236"/>
      <c r="O408" s="236"/>
      <c r="P408" s="236"/>
      <c r="Q408" s="236"/>
      <c r="R408" s="236"/>
      <c r="S408" s="236"/>
      <c r="T408" s="23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8" t="s">
        <v>222</v>
      </c>
      <c r="AU408" s="238" t="s">
        <v>83</v>
      </c>
      <c r="AV408" s="13" t="s">
        <v>81</v>
      </c>
      <c r="AW408" s="13" t="s">
        <v>34</v>
      </c>
      <c r="AX408" s="13" t="s">
        <v>74</v>
      </c>
      <c r="AY408" s="238" t="s">
        <v>213</v>
      </c>
    </row>
    <row r="409" s="13" customFormat="1">
      <c r="A409" s="13"/>
      <c r="B409" s="228"/>
      <c r="C409" s="229"/>
      <c r="D409" s="230" t="s">
        <v>222</v>
      </c>
      <c r="E409" s="231" t="s">
        <v>19</v>
      </c>
      <c r="F409" s="232" t="s">
        <v>7176</v>
      </c>
      <c r="G409" s="229"/>
      <c r="H409" s="231" t="s">
        <v>19</v>
      </c>
      <c r="I409" s="233"/>
      <c r="J409" s="229"/>
      <c r="K409" s="229"/>
      <c r="L409" s="234"/>
      <c r="M409" s="235"/>
      <c r="N409" s="236"/>
      <c r="O409" s="236"/>
      <c r="P409" s="236"/>
      <c r="Q409" s="236"/>
      <c r="R409" s="236"/>
      <c r="S409" s="236"/>
      <c r="T409" s="23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8" t="s">
        <v>222</v>
      </c>
      <c r="AU409" s="238" t="s">
        <v>83</v>
      </c>
      <c r="AV409" s="13" t="s">
        <v>81</v>
      </c>
      <c r="AW409" s="13" t="s">
        <v>34</v>
      </c>
      <c r="AX409" s="13" t="s">
        <v>74</v>
      </c>
      <c r="AY409" s="238" t="s">
        <v>213</v>
      </c>
    </row>
    <row r="410" s="14" customFormat="1">
      <c r="A410" s="14"/>
      <c r="B410" s="239"/>
      <c r="C410" s="240"/>
      <c r="D410" s="230" t="s">
        <v>222</v>
      </c>
      <c r="E410" s="241" t="s">
        <v>19</v>
      </c>
      <c r="F410" s="242" t="s">
        <v>7307</v>
      </c>
      <c r="G410" s="240"/>
      <c r="H410" s="243">
        <v>289.48000000000002</v>
      </c>
      <c r="I410" s="244"/>
      <c r="J410" s="240"/>
      <c r="K410" s="240"/>
      <c r="L410" s="245"/>
      <c r="M410" s="246"/>
      <c r="N410" s="247"/>
      <c r="O410" s="247"/>
      <c r="P410" s="247"/>
      <c r="Q410" s="247"/>
      <c r="R410" s="247"/>
      <c r="S410" s="247"/>
      <c r="T410" s="24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9" t="s">
        <v>222</v>
      </c>
      <c r="AU410" s="249" t="s">
        <v>83</v>
      </c>
      <c r="AV410" s="14" t="s">
        <v>83</v>
      </c>
      <c r="AW410" s="14" t="s">
        <v>34</v>
      </c>
      <c r="AX410" s="14" t="s">
        <v>81</v>
      </c>
      <c r="AY410" s="249" t="s">
        <v>213</v>
      </c>
    </row>
    <row r="411" s="2" customFormat="1" ht="16.5" customHeight="1">
      <c r="A411" s="40"/>
      <c r="B411" s="41"/>
      <c r="C411" s="272" t="s">
        <v>785</v>
      </c>
      <c r="D411" s="272" t="s">
        <v>310</v>
      </c>
      <c r="E411" s="273" t="s">
        <v>7308</v>
      </c>
      <c r="F411" s="274" t="s">
        <v>7309</v>
      </c>
      <c r="G411" s="275" t="s">
        <v>7310</v>
      </c>
      <c r="H411" s="276">
        <v>86.843999999999994</v>
      </c>
      <c r="I411" s="277"/>
      <c r="J411" s="278">
        <f>ROUND(I411*H411,2)</f>
        <v>0</v>
      </c>
      <c r="K411" s="274" t="s">
        <v>219</v>
      </c>
      <c r="L411" s="279"/>
      <c r="M411" s="280" t="s">
        <v>19</v>
      </c>
      <c r="N411" s="281" t="s">
        <v>45</v>
      </c>
      <c r="O411" s="86"/>
      <c r="P411" s="224">
        <f>O411*H411</f>
        <v>0</v>
      </c>
      <c r="Q411" s="224">
        <v>0.001</v>
      </c>
      <c r="R411" s="224">
        <f>Q411*H411</f>
        <v>0.086843999999999991</v>
      </c>
      <c r="S411" s="224">
        <v>0</v>
      </c>
      <c r="T411" s="22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6" t="s">
        <v>397</v>
      </c>
      <c r="AT411" s="226" t="s">
        <v>310</v>
      </c>
      <c r="AU411" s="226" t="s">
        <v>83</v>
      </c>
      <c r="AY411" s="19" t="s">
        <v>213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9" t="s">
        <v>81</v>
      </c>
      <c r="BK411" s="227">
        <f>ROUND(I411*H411,2)</f>
        <v>0</v>
      </c>
      <c r="BL411" s="19" t="s">
        <v>309</v>
      </c>
      <c r="BM411" s="226" t="s">
        <v>7311</v>
      </c>
    </row>
    <row r="412" s="14" customFormat="1">
      <c r="A412" s="14"/>
      <c r="B412" s="239"/>
      <c r="C412" s="240"/>
      <c r="D412" s="230" t="s">
        <v>222</v>
      </c>
      <c r="E412" s="241" t="s">
        <v>19</v>
      </c>
      <c r="F412" s="242" t="s">
        <v>7312</v>
      </c>
      <c r="G412" s="240"/>
      <c r="H412" s="243">
        <v>86.843999999999994</v>
      </c>
      <c r="I412" s="244"/>
      <c r="J412" s="240"/>
      <c r="K412" s="240"/>
      <c r="L412" s="245"/>
      <c r="M412" s="246"/>
      <c r="N412" s="247"/>
      <c r="O412" s="247"/>
      <c r="P412" s="247"/>
      <c r="Q412" s="247"/>
      <c r="R412" s="247"/>
      <c r="S412" s="247"/>
      <c r="T412" s="24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9" t="s">
        <v>222</v>
      </c>
      <c r="AU412" s="249" t="s">
        <v>83</v>
      </c>
      <c r="AV412" s="14" t="s">
        <v>83</v>
      </c>
      <c r="AW412" s="14" t="s">
        <v>34</v>
      </c>
      <c r="AX412" s="14" t="s">
        <v>81</v>
      </c>
      <c r="AY412" s="249" t="s">
        <v>213</v>
      </c>
    </row>
    <row r="413" s="2" customFormat="1" ht="16.5" customHeight="1">
      <c r="A413" s="40"/>
      <c r="B413" s="41"/>
      <c r="C413" s="215" t="s">
        <v>790</v>
      </c>
      <c r="D413" s="215" t="s">
        <v>215</v>
      </c>
      <c r="E413" s="216" t="s">
        <v>1731</v>
      </c>
      <c r="F413" s="217" t="s">
        <v>1732</v>
      </c>
      <c r="G413" s="218" t="s">
        <v>236</v>
      </c>
      <c r="H413" s="219">
        <v>35.043999999999997</v>
      </c>
      <c r="I413" s="220"/>
      <c r="J413" s="221">
        <f>ROUND(I413*H413,2)</f>
        <v>0</v>
      </c>
      <c r="K413" s="217" t="s">
        <v>219</v>
      </c>
      <c r="L413" s="46"/>
      <c r="M413" s="222" t="s">
        <v>19</v>
      </c>
      <c r="N413" s="223" t="s">
        <v>45</v>
      </c>
      <c r="O413" s="86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6" t="s">
        <v>309</v>
      </c>
      <c r="AT413" s="226" t="s">
        <v>215</v>
      </c>
      <c r="AU413" s="226" t="s">
        <v>83</v>
      </c>
      <c r="AY413" s="19" t="s">
        <v>213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19" t="s">
        <v>81</v>
      </c>
      <c r="BK413" s="227">
        <f>ROUND(I413*H413,2)</f>
        <v>0</v>
      </c>
      <c r="BL413" s="19" t="s">
        <v>309</v>
      </c>
      <c r="BM413" s="226" t="s">
        <v>7313</v>
      </c>
    </row>
    <row r="414" s="2" customFormat="1">
      <c r="A414" s="40"/>
      <c r="B414" s="41"/>
      <c r="C414" s="272" t="s">
        <v>794</v>
      </c>
      <c r="D414" s="272" t="s">
        <v>310</v>
      </c>
      <c r="E414" s="273" t="s">
        <v>7314</v>
      </c>
      <c r="F414" s="274" t="s">
        <v>7315</v>
      </c>
      <c r="G414" s="275" t="s">
        <v>236</v>
      </c>
      <c r="H414" s="276">
        <v>40.299999999999997</v>
      </c>
      <c r="I414" s="277"/>
      <c r="J414" s="278">
        <f>ROUND(I414*H414,2)</f>
        <v>0</v>
      </c>
      <c r="K414" s="274" t="s">
        <v>219</v>
      </c>
      <c r="L414" s="279"/>
      <c r="M414" s="280" t="s">
        <v>19</v>
      </c>
      <c r="N414" s="281" t="s">
        <v>45</v>
      </c>
      <c r="O414" s="86"/>
      <c r="P414" s="224">
        <f>O414*H414</f>
        <v>0</v>
      </c>
      <c r="Q414" s="224">
        <v>0.0040000000000000001</v>
      </c>
      <c r="R414" s="224">
        <f>Q414*H414</f>
        <v>0.16119999999999998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397</v>
      </c>
      <c r="AT414" s="226" t="s">
        <v>310</v>
      </c>
      <c r="AU414" s="226" t="s">
        <v>83</v>
      </c>
      <c r="AY414" s="19" t="s">
        <v>213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81</v>
      </c>
      <c r="BK414" s="227">
        <f>ROUND(I414*H414,2)</f>
        <v>0</v>
      </c>
      <c r="BL414" s="19" t="s">
        <v>309</v>
      </c>
      <c r="BM414" s="226" t="s">
        <v>7316</v>
      </c>
    </row>
    <row r="415" s="14" customFormat="1">
      <c r="A415" s="14"/>
      <c r="B415" s="239"/>
      <c r="C415" s="240"/>
      <c r="D415" s="230" t="s">
        <v>222</v>
      </c>
      <c r="E415" s="241" t="s">
        <v>19</v>
      </c>
      <c r="F415" s="242" t="s">
        <v>7317</v>
      </c>
      <c r="G415" s="240"/>
      <c r="H415" s="243">
        <v>40.299999999999997</v>
      </c>
      <c r="I415" s="244"/>
      <c r="J415" s="240"/>
      <c r="K415" s="240"/>
      <c r="L415" s="245"/>
      <c r="M415" s="246"/>
      <c r="N415" s="247"/>
      <c r="O415" s="247"/>
      <c r="P415" s="247"/>
      <c r="Q415" s="247"/>
      <c r="R415" s="247"/>
      <c r="S415" s="247"/>
      <c r="T415" s="24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9" t="s">
        <v>222</v>
      </c>
      <c r="AU415" s="249" t="s">
        <v>83</v>
      </c>
      <c r="AV415" s="14" t="s">
        <v>83</v>
      </c>
      <c r="AW415" s="14" t="s">
        <v>34</v>
      </c>
      <c r="AX415" s="14" t="s">
        <v>81</v>
      </c>
      <c r="AY415" s="249" t="s">
        <v>213</v>
      </c>
    </row>
    <row r="416" s="2" customFormat="1" ht="16.5" customHeight="1">
      <c r="A416" s="40"/>
      <c r="B416" s="41"/>
      <c r="C416" s="215" t="s">
        <v>798</v>
      </c>
      <c r="D416" s="215" t="s">
        <v>215</v>
      </c>
      <c r="E416" s="216" t="s">
        <v>1754</v>
      </c>
      <c r="F416" s="217" t="s">
        <v>1755</v>
      </c>
      <c r="G416" s="218" t="s">
        <v>236</v>
      </c>
      <c r="H416" s="219">
        <v>289.48000000000002</v>
      </c>
      <c r="I416" s="220"/>
      <c r="J416" s="221">
        <f>ROUND(I416*H416,2)</f>
        <v>0</v>
      </c>
      <c r="K416" s="217" t="s">
        <v>219</v>
      </c>
      <c r="L416" s="46"/>
      <c r="M416" s="222" t="s">
        <v>19</v>
      </c>
      <c r="N416" s="223" t="s">
        <v>45</v>
      </c>
      <c r="O416" s="86"/>
      <c r="P416" s="224">
        <f>O416*H416</f>
        <v>0</v>
      </c>
      <c r="Q416" s="224">
        <v>0.00040000000000000002</v>
      </c>
      <c r="R416" s="224">
        <f>Q416*H416</f>
        <v>0.11579200000000001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309</v>
      </c>
      <c r="AT416" s="226" t="s">
        <v>215</v>
      </c>
      <c r="AU416" s="226" t="s">
        <v>83</v>
      </c>
      <c r="AY416" s="19" t="s">
        <v>213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81</v>
      </c>
      <c r="BK416" s="227">
        <f>ROUND(I416*H416,2)</f>
        <v>0</v>
      </c>
      <c r="BL416" s="19" t="s">
        <v>309</v>
      </c>
      <c r="BM416" s="226" t="s">
        <v>7318</v>
      </c>
    </row>
    <row r="417" s="13" customFormat="1">
      <c r="A417" s="13"/>
      <c r="B417" s="228"/>
      <c r="C417" s="229"/>
      <c r="D417" s="230" t="s">
        <v>222</v>
      </c>
      <c r="E417" s="231" t="s">
        <v>19</v>
      </c>
      <c r="F417" s="232" t="s">
        <v>7098</v>
      </c>
      <c r="G417" s="229"/>
      <c r="H417" s="231" t="s">
        <v>19</v>
      </c>
      <c r="I417" s="233"/>
      <c r="J417" s="229"/>
      <c r="K417" s="229"/>
      <c r="L417" s="234"/>
      <c r="M417" s="235"/>
      <c r="N417" s="236"/>
      <c r="O417" s="236"/>
      <c r="P417" s="236"/>
      <c r="Q417" s="236"/>
      <c r="R417" s="236"/>
      <c r="S417" s="236"/>
      <c r="T417" s="23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8" t="s">
        <v>222</v>
      </c>
      <c r="AU417" s="238" t="s">
        <v>83</v>
      </c>
      <c r="AV417" s="13" t="s">
        <v>81</v>
      </c>
      <c r="AW417" s="13" t="s">
        <v>34</v>
      </c>
      <c r="AX417" s="13" t="s">
        <v>74</v>
      </c>
      <c r="AY417" s="238" t="s">
        <v>213</v>
      </c>
    </row>
    <row r="418" s="13" customFormat="1">
      <c r="A418" s="13"/>
      <c r="B418" s="228"/>
      <c r="C418" s="229"/>
      <c r="D418" s="230" t="s">
        <v>222</v>
      </c>
      <c r="E418" s="231" t="s">
        <v>19</v>
      </c>
      <c r="F418" s="232" t="s">
        <v>7176</v>
      </c>
      <c r="G418" s="229"/>
      <c r="H418" s="231" t="s">
        <v>19</v>
      </c>
      <c r="I418" s="233"/>
      <c r="J418" s="229"/>
      <c r="K418" s="229"/>
      <c r="L418" s="234"/>
      <c r="M418" s="235"/>
      <c r="N418" s="236"/>
      <c r="O418" s="236"/>
      <c r="P418" s="236"/>
      <c r="Q418" s="236"/>
      <c r="R418" s="236"/>
      <c r="S418" s="236"/>
      <c r="T418" s="23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8" t="s">
        <v>222</v>
      </c>
      <c r="AU418" s="238" t="s">
        <v>83</v>
      </c>
      <c r="AV418" s="13" t="s">
        <v>81</v>
      </c>
      <c r="AW418" s="13" t="s">
        <v>34</v>
      </c>
      <c r="AX418" s="13" t="s">
        <v>74</v>
      </c>
      <c r="AY418" s="238" t="s">
        <v>213</v>
      </c>
    </row>
    <row r="419" s="14" customFormat="1">
      <c r="A419" s="14"/>
      <c r="B419" s="239"/>
      <c r="C419" s="240"/>
      <c r="D419" s="230" t="s">
        <v>222</v>
      </c>
      <c r="E419" s="241" t="s">
        <v>19</v>
      </c>
      <c r="F419" s="242" t="s">
        <v>7307</v>
      </c>
      <c r="G419" s="240"/>
      <c r="H419" s="243">
        <v>289.48000000000002</v>
      </c>
      <c r="I419" s="244"/>
      <c r="J419" s="240"/>
      <c r="K419" s="240"/>
      <c r="L419" s="245"/>
      <c r="M419" s="246"/>
      <c r="N419" s="247"/>
      <c r="O419" s="247"/>
      <c r="P419" s="247"/>
      <c r="Q419" s="247"/>
      <c r="R419" s="247"/>
      <c r="S419" s="247"/>
      <c r="T419" s="24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9" t="s">
        <v>222</v>
      </c>
      <c r="AU419" s="249" t="s">
        <v>83</v>
      </c>
      <c r="AV419" s="14" t="s">
        <v>83</v>
      </c>
      <c r="AW419" s="14" t="s">
        <v>34</v>
      </c>
      <c r="AX419" s="14" t="s">
        <v>81</v>
      </c>
      <c r="AY419" s="249" t="s">
        <v>213</v>
      </c>
    </row>
    <row r="420" s="2" customFormat="1">
      <c r="A420" s="40"/>
      <c r="B420" s="41"/>
      <c r="C420" s="272" t="s">
        <v>802</v>
      </c>
      <c r="D420" s="272" t="s">
        <v>310</v>
      </c>
      <c r="E420" s="273" t="s">
        <v>1760</v>
      </c>
      <c r="F420" s="274" t="s">
        <v>1761</v>
      </c>
      <c r="G420" s="275" t="s">
        <v>236</v>
      </c>
      <c r="H420" s="276">
        <v>332.90199999999999</v>
      </c>
      <c r="I420" s="277"/>
      <c r="J420" s="278">
        <f>ROUND(I420*H420,2)</f>
        <v>0</v>
      </c>
      <c r="K420" s="274" t="s">
        <v>219</v>
      </c>
      <c r="L420" s="279"/>
      <c r="M420" s="280" t="s">
        <v>19</v>
      </c>
      <c r="N420" s="281" t="s">
        <v>45</v>
      </c>
      <c r="O420" s="86"/>
      <c r="P420" s="224">
        <f>O420*H420</f>
        <v>0</v>
      </c>
      <c r="Q420" s="224">
        <v>0.0047000000000000002</v>
      </c>
      <c r="R420" s="224">
        <f>Q420*H420</f>
        <v>1.5646393999999999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397</v>
      </c>
      <c r="AT420" s="226" t="s">
        <v>310</v>
      </c>
      <c r="AU420" s="226" t="s">
        <v>83</v>
      </c>
      <c r="AY420" s="19" t="s">
        <v>213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81</v>
      </c>
      <c r="BK420" s="227">
        <f>ROUND(I420*H420,2)</f>
        <v>0</v>
      </c>
      <c r="BL420" s="19" t="s">
        <v>309</v>
      </c>
      <c r="BM420" s="226" t="s">
        <v>7319</v>
      </c>
    </row>
    <row r="421" s="14" customFormat="1">
      <c r="A421" s="14"/>
      <c r="B421" s="239"/>
      <c r="C421" s="240"/>
      <c r="D421" s="230" t="s">
        <v>222</v>
      </c>
      <c r="E421" s="241" t="s">
        <v>19</v>
      </c>
      <c r="F421" s="242" t="s">
        <v>7320</v>
      </c>
      <c r="G421" s="240"/>
      <c r="H421" s="243">
        <v>332.90199999999999</v>
      </c>
      <c r="I421" s="244"/>
      <c r="J421" s="240"/>
      <c r="K421" s="240"/>
      <c r="L421" s="245"/>
      <c r="M421" s="246"/>
      <c r="N421" s="247"/>
      <c r="O421" s="247"/>
      <c r="P421" s="247"/>
      <c r="Q421" s="247"/>
      <c r="R421" s="247"/>
      <c r="S421" s="247"/>
      <c r="T421" s="24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9" t="s">
        <v>222</v>
      </c>
      <c r="AU421" s="249" t="s">
        <v>83</v>
      </c>
      <c r="AV421" s="14" t="s">
        <v>83</v>
      </c>
      <c r="AW421" s="14" t="s">
        <v>34</v>
      </c>
      <c r="AX421" s="14" t="s">
        <v>81</v>
      </c>
      <c r="AY421" s="249" t="s">
        <v>213</v>
      </c>
    </row>
    <row r="422" s="2" customFormat="1">
      <c r="A422" s="40"/>
      <c r="B422" s="41"/>
      <c r="C422" s="215" t="s">
        <v>807</v>
      </c>
      <c r="D422" s="215" t="s">
        <v>215</v>
      </c>
      <c r="E422" s="216" t="s">
        <v>7321</v>
      </c>
      <c r="F422" s="217" t="s">
        <v>7322</v>
      </c>
      <c r="G422" s="218" t="s">
        <v>1808</v>
      </c>
      <c r="H422" s="282"/>
      <c r="I422" s="220"/>
      <c r="J422" s="221">
        <f>ROUND(I422*H422,2)</f>
        <v>0</v>
      </c>
      <c r="K422" s="217" t="s">
        <v>219</v>
      </c>
      <c r="L422" s="46"/>
      <c r="M422" s="222" t="s">
        <v>19</v>
      </c>
      <c r="N422" s="223" t="s">
        <v>45</v>
      </c>
      <c r="O422" s="86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309</v>
      </c>
      <c r="AT422" s="226" t="s">
        <v>215</v>
      </c>
      <c r="AU422" s="226" t="s">
        <v>83</v>
      </c>
      <c r="AY422" s="19" t="s">
        <v>213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81</v>
      </c>
      <c r="BK422" s="227">
        <f>ROUND(I422*H422,2)</f>
        <v>0</v>
      </c>
      <c r="BL422" s="19" t="s">
        <v>309</v>
      </c>
      <c r="BM422" s="226" t="s">
        <v>7323</v>
      </c>
    </row>
    <row r="423" s="12" customFormat="1" ht="22.8" customHeight="1">
      <c r="A423" s="12"/>
      <c r="B423" s="199"/>
      <c r="C423" s="200"/>
      <c r="D423" s="201" t="s">
        <v>73</v>
      </c>
      <c r="E423" s="213" t="s">
        <v>1810</v>
      </c>
      <c r="F423" s="213" t="s">
        <v>1811</v>
      </c>
      <c r="G423" s="200"/>
      <c r="H423" s="200"/>
      <c r="I423" s="203"/>
      <c r="J423" s="214">
        <f>BK423</f>
        <v>0</v>
      </c>
      <c r="K423" s="200"/>
      <c r="L423" s="205"/>
      <c r="M423" s="206"/>
      <c r="N423" s="207"/>
      <c r="O423" s="207"/>
      <c r="P423" s="208">
        <f>SUM(P424:P454)</f>
        <v>0</v>
      </c>
      <c r="Q423" s="207"/>
      <c r="R423" s="208">
        <f>SUM(R424:R454)</f>
        <v>4.5848395399999999</v>
      </c>
      <c r="S423" s="207"/>
      <c r="T423" s="209">
        <f>SUM(T424:T454)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10" t="s">
        <v>83</v>
      </c>
      <c r="AT423" s="211" t="s">
        <v>73</v>
      </c>
      <c r="AU423" s="211" t="s">
        <v>81</v>
      </c>
      <c r="AY423" s="210" t="s">
        <v>213</v>
      </c>
      <c r="BK423" s="212">
        <f>SUM(BK424:BK454)</f>
        <v>0</v>
      </c>
    </row>
    <row r="424" s="2" customFormat="1" ht="16.5" customHeight="1">
      <c r="A424" s="40"/>
      <c r="B424" s="41"/>
      <c r="C424" s="215" t="s">
        <v>812</v>
      </c>
      <c r="D424" s="215" t="s">
        <v>215</v>
      </c>
      <c r="E424" s="216" t="s">
        <v>7324</v>
      </c>
      <c r="F424" s="217" t="s">
        <v>7325</v>
      </c>
      <c r="G424" s="218" t="s">
        <v>236</v>
      </c>
      <c r="H424" s="219">
        <v>285.75</v>
      </c>
      <c r="I424" s="220"/>
      <c r="J424" s="221">
        <f>ROUND(I424*H424,2)</f>
        <v>0</v>
      </c>
      <c r="K424" s="217" t="s">
        <v>219</v>
      </c>
      <c r="L424" s="46"/>
      <c r="M424" s="222" t="s">
        <v>19</v>
      </c>
      <c r="N424" s="223" t="s">
        <v>45</v>
      </c>
      <c r="O424" s="86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309</v>
      </c>
      <c r="AT424" s="226" t="s">
        <v>215</v>
      </c>
      <c r="AU424" s="226" t="s">
        <v>83</v>
      </c>
      <c r="AY424" s="19" t="s">
        <v>213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81</v>
      </c>
      <c r="BK424" s="227">
        <f>ROUND(I424*H424,2)</f>
        <v>0</v>
      </c>
      <c r="BL424" s="19" t="s">
        <v>309</v>
      </c>
      <c r="BM424" s="226" t="s">
        <v>7326</v>
      </c>
    </row>
    <row r="425" s="13" customFormat="1">
      <c r="A425" s="13"/>
      <c r="B425" s="228"/>
      <c r="C425" s="229"/>
      <c r="D425" s="230" t="s">
        <v>222</v>
      </c>
      <c r="E425" s="231" t="s">
        <v>19</v>
      </c>
      <c r="F425" s="232" t="s">
        <v>7184</v>
      </c>
      <c r="G425" s="229"/>
      <c r="H425" s="231" t="s">
        <v>19</v>
      </c>
      <c r="I425" s="233"/>
      <c r="J425" s="229"/>
      <c r="K425" s="229"/>
      <c r="L425" s="234"/>
      <c r="M425" s="235"/>
      <c r="N425" s="236"/>
      <c r="O425" s="236"/>
      <c r="P425" s="236"/>
      <c r="Q425" s="236"/>
      <c r="R425" s="236"/>
      <c r="S425" s="236"/>
      <c r="T425" s="23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8" t="s">
        <v>222</v>
      </c>
      <c r="AU425" s="238" t="s">
        <v>83</v>
      </c>
      <c r="AV425" s="13" t="s">
        <v>81</v>
      </c>
      <c r="AW425" s="13" t="s">
        <v>34</v>
      </c>
      <c r="AX425" s="13" t="s">
        <v>74</v>
      </c>
      <c r="AY425" s="238" t="s">
        <v>213</v>
      </c>
    </row>
    <row r="426" s="14" customFormat="1">
      <c r="A426" s="14"/>
      <c r="B426" s="239"/>
      <c r="C426" s="240"/>
      <c r="D426" s="230" t="s">
        <v>222</v>
      </c>
      <c r="E426" s="241" t="s">
        <v>19</v>
      </c>
      <c r="F426" s="242" t="s">
        <v>7327</v>
      </c>
      <c r="G426" s="240"/>
      <c r="H426" s="243">
        <v>152.94999999999999</v>
      </c>
      <c r="I426" s="244"/>
      <c r="J426" s="240"/>
      <c r="K426" s="240"/>
      <c r="L426" s="245"/>
      <c r="M426" s="246"/>
      <c r="N426" s="247"/>
      <c r="O426" s="247"/>
      <c r="P426" s="247"/>
      <c r="Q426" s="247"/>
      <c r="R426" s="247"/>
      <c r="S426" s="247"/>
      <c r="T426" s="248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9" t="s">
        <v>222</v>
      </c>
      <c r="AU426" s="249" t="s">
        <v>83</v>
      </c>
      <c r="AV426" s="14" t="s">
        <v>83</v>
      </c>
      <c r="AW426" s="14" t="s">
        <v>34</v>
      </c>
      <c r="AX426" s="14" t="s">
        <v>74</v>
      </c>
      <c r="AY426" s="249" t="s">
        <v>213</v>
      </c>
    </row>
    <row r="427" s="14" customFormat="1">
      <c r="A427" s="14"/>
      <c r="B427" s="239"/>
      <c r="C427" s="240"/>
      <c r="D427" s="230" t="s">
        <v>222</v>
      </c>
      <c r="E427" s="241" t="s">
        <v>19</v>
      </c>
      <c r="F427" s="242" t="s">
        <v>7328</v>
      </c>
      <c r="G427" s="240"/>
      <c r="H427" s="243">
        <v>89.543000000000006</v>
      </c>
      <c r="I427" s="244"/>
      <c r="J427" s="240"/>
      <c r="K427" s="240"/>
      <c r="L427" s="245"/>
      <c r="M427" s="246"/>
      <c r="N427" s="247"/>
      <c r="O427" s="247"/>
      <c r="P427" s="247"/>
      <c r="Q427" s="247"/>
      <c r="R427" s="247"/>
      <c r="S427" s="247"/>
      <c r="T427" s="248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9" t="s">
        <v>222</v>
      </c>
      <c r="AU427" s="249" t="s">
        <v>83</v>
      </c>
      <c r="AV427" s="14" t="s">
        <v>83</v>
      </c>
      <c r="AW427" s="14" t="s">
        <v>34</v>
      </c>
      <c r="AX427" s="14" t="s">
        <v>74</v>
      </c>
      <c r="AY427" s="249" t="s">
        <v>213</v>
      </c>
    </row>
    <row r="428" s="16" customFormat="1">
      <c r="A428" s="16"/>
      <c r="B428" s="261"/>
      <c r="C428" s="262"/>
      <c r="D428" s="230" t="s">
        <v>222</v>
      </c>
      <c r="E428" s="263" t="s">
        <v>6929</v>
      </c>
      <c r="F428" s="264" t="s">
        <v>299</v>
      </c>
      <c r="G428" s="262"/>
      <c r="H428" s="265">
        <v>242.493</v>
      </c>
      <c r="I428" s="266"/>
      <c r="J428" s="262"/>
      <c r="K428" s="262"/>
      <c r="L428" s="267"/>
      <c r="M428" s="268"/>
      <c r="N428" s="269"/>
      <c r="O428" s="269"/>
      <c r="P428" s="269"/>
      <c r="Q428" s="269"/>
      <c r="R428" s="269"/>
      <c r="S428" s="269"/>
      <c r="T428" s="270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71" t="s">
        <v>222</v>
      </c>
      <c r="AU428" s="271" t="s">
        <v>83</v>
      </c>
      <c r="AV428" s="16" t="s">
        <v>106</v>
      </c>
      <c r="AW428" s="16" t="s">
        <v>34</v>
      </c>
      <c r="AX428" s="16" t="s">
        <v>74</v>
      </c>
      <c r="AY428" s="271" t="s">
        <v>213</v>
      </c>
    </row>
    <row r="429" s="14" customFormat="1">
      <c r="A429" s="14"/>
      <c r="B429" s="239"/>
      <c r="C429" s="240"/>
      <c r="D429" s="230" t="s">
        <v>222</v>
      </c>
      <c r="E429" s="241" t="s">
        <v>6923</v>
      </c>
      <c r="F429" s="242" t="s">
        <v>7329</v>
      </c>
      <c r="G429" s="240"/>
      <c r="H429" s="243">
        <v>28.431999999999999</v>
      </c>
      <c r="I429" s="244"/>
      <c r="J429" s="240"/>
      <c r="K429" s="240"/>
      <c r="L429" s="245"/>
      <c r="M429" s="246"/>
      <c r="N429" s="247"/>
      <c r="O429" s="247"/>
      <c r="P429" s="247"/>
      <c r="Q429" s="247"/>
      <c r="R429" s="247"/>
      <c r="S429" s="247"/>
      <c r="T429" s="248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9" t="s">
        <v>222</v>
      </c>
      <c r="AU429" s="249" t="s">
        <v>83</v>
      </c>
      <c r="AV429" s="14" t="s">
        <v>83</v>
      </c>
      <c r="AW429" s="14" t="s">
        <v>34</v>
      </c>
      <c r="AX429" s="14" t="s">
        <v>74</v>
      </c>
      <c r="AY429" s="249" t="s">
        <v>213</v>
      </c>
    </row>
    <row r="430" s="14" customFormat="1">
      <c r="A430" s="14"/>
      <c r="B430" s="239"/>
      <c r="C430" s="240"/>
      <c r="D430" s="230" t="s">
        <v>222</v>
      </c>
      <c r="E430" s="241" t="s">
        <v>6932</v>
      </c>
      <c r="F430" s="242" t="s">
        <v>7330</v>
      </c>
      <c r="G430" s="240"/>
      <c r="H430" s="243">
        <v>14.824999999999999</v>
      </c>
      <c r="I430" s="244"/>
      <c r="J430" s="240"/>
      <c r="K430" s="240"/>
      <c r="L430" s="245"/>
      <c r="M430" s="246"/>
      <c r="N430" s="247"/>
      <c r="O430" s="247"/>
      <c r="P430" s="247"/>
      <c r="Q430" s="247"/>
      <c r="R430" s="247"/>
      <c r="S430" s="247"/>
      <c r="T430" s="248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9" t="s">
        <v>222</v>
      </c>
      <c r="AU430" s="249" t="s">
        <v>83</v>
      </c>
      <c r="AV430" s="14" t="s">
        <v>83</v>
      </c>
      <c r="AW430" s="14" t="s">
        <v>34</v>
      </c>
      <c r="AX430" s="14" t="s">
        <v>74</v>
      </c>
      <c r="AY430" s="249" t="s">
        <v>213</v>
      </c>
    </row>
    <row r="431" s="15" customFormat="1">
      <c r="A431" s="15"/>
      <c r="B431" s="250"/>
      <c r="C431" s="251"/>
      <c r="D431" s="230" t="s">
        <v>222</v>
      </c>
      <c r="E431" s="252" t="s">
        <v>19</v>
      </c>
      <c r="F431" s="253" t="s">
        <v>228</v>
      </c>
      <c r="G431" s="251"/>
      <c r="H431" s="254">
        <v>285.75</v>
      </c>
      <c r="I431" s="255"/>
      <c r="J431" s="251"/>
      <c r="K431" s="251"/>
      <c r="L431" s="256"/>
      <c r="M431" s="257"/>
      <c r="N431" s="258"/>
      <c r="O431" s="258"/>
      <c r="P431" s="258"/>
      <c r="Q431" s="258"/>
      <c r="R431" s="258"/>
      <c r="S431" s="258"/>
      <c r="T431" s="259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0" t="s">
        <v>222</v>
      </c>
      <c r="AU431" s="260" t="s">
        <v>83</v>
      </c>
      <c r="AV431" s="15" t="s">
        <v>220</v>
      </c>
      <c r="AW431" s="15" t="s">
        <v>34</v>
      </c>
      <c r="AX431" s="15" t="s">
        <v>81</v>
      </c>
      <c r="AY431" s="260" t="s">
        <v>213</v>
      </c>
    </row>
    <row r="432" s="2" customFormat="1" ht="16.5" customHeight="1">
      <c r="A432" s="40"/>
      <c r="B432" s="41"/>
      <c r="C432" s="272" t="s">
        <v>817</v>
      </c>
      <c r="D432" s="272" t="s">
        <v>310</v>
      </c>
      <c r="E432" s="273" t="s">
        <v>1726</v>
      </c>
      <c r="F432" s="274" t="s">
        <v>1727</v>
      </c>
      <c r="G432" s="275" t="s">
        <v>288</v>
      </c>
      <c r="H432" s="276">
        <v>0.076999999999999999</v>
      </c>
      <c r="I432" s="277"/>
      <c r="J432" s="278">
        <f>ROUND(I432*H432,2)</f>
        <v>0</v>
      </c>
      <c r="K432" s="274" t="s">
        <v>219</v>
      </c>
      <c r="L432" s="279"/>
      <c r="M432" s="280" t="s">
        <v>19</v>
      </c>
      <c r="N432" s="281" t="s">
        <v>45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397</v>
      </c>
      <c r="AT432" s="226" t="s">
        <v>310</v>
      </c>
      <c r="AU432" s="226" t="s">
        <v>83</v>
      </c>
      <c r="AY432" s="19" t="s">
        <v>213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81</v>
      </c>
      <c r="BK432" s="227">
        <f>ROUND(I432*H432,2)</f>
        <v>0</v>
      </c>
      <c r="BL432" s="19" t="s">
        <v>309</v>
      </c>
      <c r="BM432" s="226" t="s">
        <v>7331</v>
      </c>
    </row>
    <row r="433" s="2" customFormat="1" ht="16.5" customHeight="1">
      <c r="A433" s="40"/>
      <c r="B433" s="41"/>
      <c r="C433" s="215" t="s">
        <v>825</v>
      </c>
      <c r="D433" s="215" t="s">
        <v>215</v>
      </c>
      <c r="E433" s="216" t="s">
        <v>1813</v>
      </c>
      <c r="F433" s="217" t="s">
        <v>7332</v>
      </c>
      <c r="G433" s="218" t="s">
        <v>236</v>
      </c>
      <c r="H433" s="219">
        <v>484.98599999999999</v>
      </c>
      <c r="I433" s="220"/>
      <c r="J433" s="221">
        <f>ROUND(I433*H433,2)</f>
        <v>0</v>
      </c>
      <c r="K433" s="217" t="s">
        <v>219</v>
      </c>
      <c r="L433" s="46"/>
      <c r="M433" s="222" t="s">
        <v>19</v>
      </c>
      <c r="N433" s="223" t="s">
        <v>45</v>
      </c>
      <c r="O433" s="86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6" t="s">
        <v>309</v>
      </c>
      <c r="AT433" s="226" t="s">
        <v>215</v>
      </c>
      <c r="AU433" s="226" t="s">
        <v>83</v>
      </c>
      <c r="AY433" s="19" t="s">
        <v>213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19" t="s">
        <v>81</v>
      </c>
      <c r="BK433" s="227">
        <f>ROUND(I433*H433,2)</f>
        <v>0</v>
      </c>
      <c r="BL433" s="19" t="s">
        <v>309</v>
      </c>
      <c r="BM433" s="226" t="s">
        <v>7333</v>
      </c>
    </row>
    <row r="434" s="13" customFormat="1">
      <c r="A434" s="13"/>
      <c r="B434" s="228"/>
      <c r="C434" s="229"/>
      <c r="D434" s="230" t="s">
        <v>222</v>
      </c>
      <c r="E434" s="231" t="s">
        <v>19</v>
      </c>
      <c r="F434" s="232" t="s">
        <v>7184</v>
      </c>
      <c r="G434" s="229"/>
      <c r="H434" s="231" t="s">
        <v>19</v>
      </c>
      <c r="I434" s="233"/>
      <c r="J434" s="229"/>
      <c r="K434" s="229"/>
      <c r="L434" s="234"/>
      <c r="M434" s="235"/>
      <c r="N434" s="236"/>
      <c r="O434" s="236"/>
      <c r="P434" s="236"/>
      <c r="Q434" s="236"/>
      <c r="R434" s="236"/>
      <c r="S434" s="236"/>
      <c r="T434" s="23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8" t="s">
        <v>222</v>
      </c>
      <c r="AU434" s="238" t="s">
        <v>83</v>
      </c>
      <c r="AV434" s="13" t="s">
        <v>81</v>
      </c>
      <c r="AW434" s="13" t="s">
        <v>34</v>
      </c>
      <c r="AX434" s="13" t="s">
        <v>74</v>
      </c>
      <c r="AY434" s="238" t="s">
        <v>213</v>
      </c>
    </row>
    <row r="435" s="14" customFormat="1">
      <c r="A435" s="14"/>
      <c r="B435" s="239"/>
      <c r="C435" s="240"/>
      <c r="D435" s="230" t="s">
        <v>222</v>
      </c>
      <c r="E435" s="241" t="s">
        <v>19</v>
      </c>
      <c r="F435" s="242" t="s">
        <v>7334</v>
      </c>
      <c r="G435" s="240"/>
      <c r="H435" s="243">
        <v>484.98599999999999</v>
      </c>
      <c r="I435" s="244"/>
      <c r="J435" s="240"/>
      <c r="K435" s="240"/>
      <c r="L435" s="245"/>
      <c r="M435" s="246"/>
      <c r="N435" s="247"/>
      <c r="O435" s="247"/>
      <c r="P435" s="247"/>
      <c r="Q435" s="247"/>
      <c r="R435" s="247"/>
      <c r="S435" s="247"/>
      <c r="T435" s="24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9" t="s">
        <v>222</v>
      </c>
      <c r="AU435" s="249" t="s">
        <v>83</v>
      </c>
      <c r="AV435" s="14" t="s">
        <v>83</v>
      </c>
      <c r="AW435" s="14" t="s">
        <v>34</v>
      </c>
      <c r="AX435" s="14" t="s">
        <v>81</v>
      </c>
      <c r="AY435" s="249" t="s">
        <v>213</v>
      </c>
    </row>
    <row r="436" s="2" customFormat="1">
      <c r="A436" s="40"/>
      <c r="B436" s="41"/>
      <c r="C436" s="272" t="s">
        <v>831</v>
      </c>
      <c r="D436" s="272" t="s">
        <v>310</v>
      </c>
      <c r="E436" s="273" t="s">
        <v>7335</v>
      </c>
      <c r="F436" s="274" t="s">
        <v>7336</v>
      </c>
      <c r="G436" s="275" t="s">
        <v>236</v>
      </c>
      <c r="H436" s="276">
        <v>327.21699999999998</v>
      </c>
      <c r="I436" s="277"/>
      <c r="J436" s="278">
        <f>ROUND(I436*H436,2)</f>
        <v>0</v>
      </c>
      <c r="K436" s="274" t="s">
        <v>219</v>
      </c>
      <c r="L436" s="279"/>
      <c r="M436" s="280" t="s">
        <v>19</v>
      </c>
      <c r="N436" s="281" t="s">
        <v>45</v>
      </c>
      <c r="O436" s="86"/>
      <c r="P436" s="224">
        <f>O436*H436</f>
        <v>0</v>
      </c>
      <c r="Q436" s="224">
        <v>0.0044999999999999997</v>
      </c>
      <c r="R436" s="224">
        <f>Q436*H436</f>
        <v>1.4724764999999997</v>
      </c>
      <c r="S436" s="224">
        <v>0</v>
      </c>
      <c r="T436" s="22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6" t="s">
        <v>397</v>
      </c>
      <c r="AT436" s="226" t="s">
        <v>310</v>
      </c>
      <c r="AU436" s="226" t="s">
        <v>83</v>
      </c>
      <c r="AY436" s="19" t="s">
        <v>213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9" t="s">
        <v>81</v>
      </c>
      <c r="BK436" s="227">
        <f>ROUND(I436*H436,2)</f>
        <v>0</v>
      </c>
      <c r="BL436" s="19" t="s">
        <v>309</v>
      </c>
      <c r="BM436" s="226" t="s">
        <v>7337</v>
      </c>
    </row>
    <row r="437" s="14" customFormat="1">
      <c r="A437" s="14"/>
      <c r="B437" s="239"/>
      <c r="C437" s="240"/>
      <c r="D437" s="230" t="s">
        <v>222</v>
      </c>
      <c r="E437" s="241" t="s">
        <v>19</v>
      </c>
      <c r="F437" s="242" t="s">
        <v>7338</v>
      </c>
      <c r="G437" s="240"/>
      <c r="H437" s="243">
        <v>327.21699999999998</v>
      </c>
      <c r="I437" s="244"/>
      <c r="J437" s="240"/>
      <c r="K437" s="240"/>
      <c r="L437" s="245"/>
      <c r="M437" s="246"/>
      <c r="N437" s="247"/>
      <c r="O437" s="247"/>
      <c r="P437" s="247"/>
      <c r="Q437" s="247"/>
      <c r="R437" s="247"/>
      <c r="S437" s="247"/>
      <c r="T437" s="24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9" t="s">
        <v>222</v>
      </c>
      <c r="AU437" s="249" t="s">
        <v>83</v>
      </c>
      <c r="AV437" s="14" t="s">
        <v>83</v>
      </c>
      <c r="AW437" s="14" t="s">
        <v>34</v>
      </c>
      <c r="AX437" s="14" t="s">
        <v>81</v>
      </c>
      <c r="AY437" s="249" t="s">
        <v>213</v>
      </c>
    </row>
    <row r="438" s="2" customFormat="1">
      <c r="A438" s="40"/>
      <c r="B438" s="41"/>
      <c r="C438" s="272" t="s">
        <v>837</v>
      </c>
      <c r="D438" s="272" t="s">
        <v>310</v>
      </c>
      <c r="E438" s="273" t="s">
        <v>7339</v>
      </c>
      <c r="F438" s="274" t="s">
        <v>7340</v>
      </c>
      <c r="G438" s="275" t="s">
        <v>236</v>
      </c>
      <c r="H438" s="276">
        <v>328.613</v>
      </c>
      <c r="I438" s="277"/>
      <c r="J438" s="278">
        <f>ROUND(I438*H438,2)</f>
        <v>0</v>
      </c>
      <c r="K438" s="274" t="s">
        <v>219</v>
      </c>
      <c r="L438" s="279"/>
      <c r="M438" s="280" t="s">
        <v>19</v>
      </c>
      <c r="N438" s="281" t="s">
        <v>45</v>
      </c>
      <c r="O438" s="86"/>
      <c r="P438" s="224">
        <f>O438*H438</f>
        <v>0</v>
      </c>
      <c r="Q438" s="224">
        <v>0.0041000000000000003</v>
      </c>
      <c r="R438" s="224">
        <f>Q438*H438</f>
        <v>1.3473133000000002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397</v>
      </c>
      <c r="AT438" s="226" t="s">
        <v>310</v>
      </c>
      <c r="AU438" s="226" t="s">
        <v>83</v>
      </c>
      <c r="AY438" s="19" t="s">
        <v>213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81</v>
      </c>
      <c r="BK438" s="227">
        <f>ROUND(I438*H438,2)</f>
        <v>0</v>
      </c>
      <c r="BL438" s="19" t="s">
        <v>309</v>
      </c>
      <c r="BM438" s="226" t="s">
        <v>7341</v>
      </c>
    </row>
    <row r="439" s="13" customFormat="1">
      <c r="A439" s="13"/>
      <c r="B439" s="228"/>
      <c r="C439" s="229"/>
      <c r="D439" s="230" t="s">
        <v>222</v>
      </c>
      <c r="E439" s="231" t="s">
        <v>19</v>
      </c>
      <c r="F439" s="232" t="s">
        <v>7342</v>
      </c>
      <c r="G439" s="229"/>
      <c r="H439" s="231" t="s">
        <v>19</v>
      </c>
      <c r="I439" s="233"/>
      <c r="J439" s="229"/>
      <c r="K439" s="229"/>
      <c r="L439" s="234"/>
      <c r="M439" s="235"/>
      <c r="N439" s="236"/>
      <c r="O439" s="236"/>
      <c r="P439" s="236"/>
      <c r="Q439" s="236"/>
      <c r="R439" s="236"/>
      <c r="S439" s="236"/>
      <c r="T439" s="23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8" t="s">
        <v>222</v>
      </c>
      <c r="AU439" s="238" t="s">
        <v>83</v>
      </c>
      <c r="AV439" s="13" t="s">
        <v>81</v>
      </c>
      <c r="AW439" s="13" t="s">
        <v>34</v>
      </c>
      <c r="AX439" s="13" t="s">
        <v>74</v>
      </c>
      <c r="AY439" s="238" t="s">
        <v>213</v>
      </c>
    </row>
    <row r="440" s="14" customFormat="1">
      <c r="A440" s="14"/>
      <c r="B440" s="239"/>
      <c r="C440" s="240"/>
      <c r="D440" s="230" t="s">
        <v>222</v>
      </c>
      <c r="E440" s="241" t="s">
        <v>19</v>
      </c>
      <c r="F440" s="242" t="s">
        <v>6929</v>
      </c>
      <c r="G440" s="240"/>
      <c r="H440" s="243">
        <v>242.493</v>
      </c>
      <c r="I440" s="244"/>
      <c r="J440" s="240"/>
      <c r="K440" s="240"/>
      <c r="L440" s="245"/>
      <c r="M440" s="246"/>
      <c r="N440" s="247"/>
      <c r="O440" s="247"/>
      <c r="P440" s="247"/>
      <c r="Q440" s="247"/>
      <c r="R440" s="247"/>
      <c r="S440" s="247"/>
      <c r="T440" s="248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9" t="s">
        <v>222</v>
      </c>
      <c r="AU440" s="249" t="s">
        <v>83</v>
      </c>
      <c r="AV440" s="14" t="s">
        <v>83</v>
      </c>
      <c r="AW440" s="14" t="s">
        <v>34</v>
      </c>
      <c r="AX440" s="14" t="s">
        <v>74</v>
      </c>
      <c r="AY440" s="249" t="s">
        <v>213</v>
      </c>
    </row>
    <row r="441" s="14" customFormat="1">
      <c r="A441" s="14"/>
      <c r="B441" s="239"/>
      <c r="C441" s="240"/>
      <c r="D441" s="230" t="s">
        <v>222</v>
      </c>
      <c r="E441" s="241" t="s">
        <v>19</v>
      </c>
      <c r="F441" s="242" t="s">
        <v>7343</v>
      </c>
      <c r="G441" s="240"/>
      <c r="H441" s="243">
        <v>43.256999999999998</v>
      </c>
      <c r="I441" s="244"/>
      <c r="J441" s="240"/>
      <c r="K441" s="240"/>
      <c r="L441" s="245"/>
      <c r="M441" s="246"/>
      <c r="N441" s="247"/>
      <c r="O441" s="247"/>
      <c r="P441" s="247"/>
      <c r="Q441" s="247"/>
      <c r="R441" s="247"/>
      <c r="S441" s="247"/>
      <c r="T441" s="248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9" t="s">
        <v>222</v>
      </c>
      <c r="AU441" s="249" t="s">
        <v>83</v>
      </c>
      <c r="AV441" s="14" t="s">
        <v>83</v>
      </c>
      <c r="AW441" s="14" t="s">
        <v>34</v>
      </c>
      <c r="AX441" s="14" t="s">
        <v>74</v>
      </c>
      <c r="AY441" s="249" t="s">
        <v>213</v>
      </c>
    </row>
    <row r="442" s="15" customFormat="1">
      <c r="A442" s="15"/>
      <c r="B442" s="250"/>
      <c r="C442" s="251"/>
      <c r="D442" s="230" t="s">
        <v>222</v>
      </c>
      <c r="E442" s="252" t="s">
        <v>19</v>
      </c>
      <c r="F442" s="253" t="s">
        <v>228</v>
      </c>
      <c r="G442" s="251"/>
      <c r="H442" s="254">
        <v>285.75</v>
      </c>
      <c r="I442" s="255"/>
      <c r="J442" s="251"/>
      <c r="K442" s="251"/>
      <c r="L442" s="256"/>
      <c r="M442" s="257"/>
      <c r="N442" s="258"/>
      <c r="O442" s="258"/>
      <c r="P442" s="258"/>
      <c r="Q442" s="258"/>
      <c r="R442" s="258"/>
      <c r="S442" s="258"/>
      <c r="T442" s="259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0" t="s">
        <v>222</v>
      </c>
      <c r="AU442" s="260" t="s">
        <v>83</v>
      </c>
      <c r="AV442" s="15" t="s">
        <v>220</v>
      </c>
      <c r="AW442" s="15" t="s">
        <v>34</v>
      </c>
      <c r="AX442" s="15" t="s">
        <v>74</v>
      </c>
      <c r="AY442" s="260" t="s">
        <v>213</v>
      </c>
    </row>
    <row r="443" s="14" customFormat="1">
      <c r="A443" s="14"/>
      <c r="B443" s="239"/>
      <c r="C443" s="240"/>
      <c r="D443" s="230" t="s">
        <v>222</v>
      </c>
      <c r="E443" s="241" t="s">
        <v>19</v>
      </c>
      <c r="F443" s="242" t="s">
        <v>7344</v>
      </c>
      <c r="G443" s="240"/>
      <c r="H443" s="243">
        <v>328.613</v>
      </c>
      <c r="I443" s="244"/>
      <c r="J443" s="240"/>
      <c r="K443" s="240"/>
      <c r="L443" s="245"/>
      <c r="M443" s="246"/>
      <c r="N443" s="247"/>
      <c r="O443" s="247"/>
      <c r="P443" s="247"/>
      <c r="Q443" s="247"/>
      <c r="R443" s="247"/>
      <c r="S443" s="247"/>
      <c r="T443" s="24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9" t="s">
        <v>222</v>
      </c>
      <c r="AU443" s="249" t="s">
        <v>83</v>
      </c>
      <c r="AV443" s="14" t="s">
        <v>83</v>
      </c>
      <c r="AW443" s="14" t="s">
        <v>34</v>
      </c>
      <c r="AX443" s="14" t="s">
        <v>81</v>
      </c>
      <c r="AY443" s="249" t="s">
        <v>213</v>
      </c>
    </row>
    <row r="444" s="2" customFormat="1" ht="16.5" customHeight="1">
      <c r="A444" s="40"/>
      <c r="B444" s="41"/>
      <c r="C444" s="215" t="s">
        <v>841</v>
      </c>
      <c r="D444" s="215" t="s">
        <v>215</v>
      </c>
      <c r="E444" s="216" t="s">
        <v>7345</v>
      </c>
      <c r="F444" s="217" t="s">
        <v>7346</v>
      </c>
      <c r="G444" s="218" t="s">
        <v>236</v>
      </c>
      <c r="H444" s="219">
        <v>242.493</v>
      </c>
      <c r="I444" s="220"/>
      <c r="J444" s="221">
        <f>ROUND(I444*H444,2)</f>
        <v>0</v>
      </c>
      <c r="K444" s="217" t="s">
        <v>219</v>
      </c>
      <c r="L444" s="46"/>
      <c r="M444" s="222" t="s">
        <v>19</v>
      </c>
      <c r="N444" s="223" t="s">
        <v>45</v>
      </c>
      <c r="O444" s="86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6" t="s">
        <v>309</v>
      </c>
      <c r="AT444" s="226" t="s">
        <v>215</v>
      </c>
      <c r="AU444" s="226" t="s">
        <v>83</v>
      </c>
      <c r="AY444" s="19" t="s">
        <v>213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9" t="s">
        <v>81</v>
      </c>
      <c r="BK444" s="227">
        <f>ROUND(I444*H444,2)</f>
        <v>0</v>
      </c>
      <c r="BL444" s="19" t="s">
        <v>309</v>
      </c>
      <c r="BM444" s="226" t="s">
        <v>7347</v>
      </c>
    </row>
    <row r="445" s="2" customFormat="1">
      <c r="A445" s="40"/>
      <c r="B445" s="41"/>
      <c r="C445" s="215" t="s">
        <v>847</v>
      </c>
      <c r="D445" s="215" t="s">
        <v>215</v>
      </c>
      <c r="E445" s="216" t="s">
        <v>7348</v>
      </c>
      <c r="F445" s="217" t="s">
        <v>7349</v>
      </c>
      <c r="G445" s="218" t="s">
        <v>236</v>
      </c>
      <c r="H445" s="219">
        <v>129.77099999999999</v>
      </c>
      <c r="I445" s="220"/>
      <c r="J445" s="221">
        <f>ROUND(I445*H445,2)</f>
        <v>0</v>
      </c>
      <c r="K445" s="217" t="s">
        <v>219</v>
      </c>
      <c r="L445" s="46"/>
      <c r="M445" s="222" t="s">
        <v>19</v>
      </c>
      <c r="N445" s="223" t="s">
        <v>45</v>
      </c>
      <c r="O445" s="86"/>
      <c r="P445" s="224">
        <f>O445*H445</f>
        <v>0</v>
      </c>
      <c r="Q445" s="224">
        <v>0.00093999999999999997</v>
      </c>
      <c r="R445" s="224">
        <f>Q445*H445</f>
        <v>0.12198473999999998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309</v>
      </c>
      <c r="AT445" s="226" t="s">
        <v>215</v>
      </c>
      <c r="AU445" s="226" t="s">
        <v>83</v>
      </c>
      <c r="AY445" s="19" t="s">
        <v>213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81</v>
      </c>
      <c r="BK445" s="227">
        <f>ROUND(I445*H445,2)</f>
        <v>0</v>
      </c>
      <c r="BL445" s="19" t="s">
        <v>309</v>
      </c>
      <c r="BM445" s="226" t="s">
        <v>7350</v>
      </c>
    </row>
    <row r="446" s="13" customFormat="1">
      <c r="A446" s="13"/>
      <c r="B446" s="228"/>
      <c r="C446" s="229"/>
      <c r="D446" s="230" t="s">
        <v>222</v>
      </c>
      <c r="E446" s="231" t="s">
        <v>19</v>
      </c>
      <c r="F446" s="232" t="s">
        <v>7184</v>
      </c>
      <c r="G446" s="229"/>
      <c r="H446" s="231" t="s">
        <v>19</v>
      </c>
      <c r="I446" s="233"/>
      <c r="J446" s="229"/>
      <c r="K446" s="229"/>
      <c r="L446" s="234"/>
      <c r="M446" s="235"/>
      <c r="N446" s="236"/>
      <c r="O446" s="236"/>
      <c r="P446" s="236"/>
      <c r="Q446" s="236"/>
      <c r="R446" s="236"/>
      <c r="S446" s="236"/>
      <c r="T446" s="23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8" t="s">
        <v>222</v>
      </c>
      <c r="AU446" s="238" t="s">
        <v>83</v>
      </c>
      <c r="AV446" s="13" t="s">
        <v>81</v>
      </c>
      <c r="AW446" s="13" t="s">
        <v>34</v>
      </c>
      <c r="AX446" s="13" t="s">
        <v>74</v>
      </c>
      <c r="AY446" s="238" t="s">
        <v>213</v>
      </c>
    </row>
    <row r="447" s="14" customFormat="1">
      <c r="A447" s="14"/>
      <c r="B447" s="239"/>
      <c r="C447" s="240"/>
      <c r="D447" s="230" t="s">
        <v>222</v>
      </c>
      <c r="E447" s="241" t="s">
        <v>19</v>
      </c>
      <c r="F447" s="242" t="s">
        <v>7351</v>
      </c>
      <c r="G447" s="240"/>
      <c r="H447" s="243">
        <v>129.77099999999999</v>
      </c>
      <c r="I447" s="244"/>
      <c r="J447" s="240"/>
      <c r="K447" s="240"/>
      <c r="L447" s="245"/>
      <c r="M447" s="246"/>
      <c r="N447" s="247"/>
      <c r="O447" s="247"/>
      <c r="P447" s="247"/>
      <c r="Q447" s="247"/>
      <c r="R447" s="247"/>
      <c r="S447" s="247"/>
      <c r="T447" s="24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9" t="s">
        <v>222</v>
      </c>
      <c r="AU447" s="249" t="s">
        <v>83</v>
      </c>
      <c r="AV447" s="14" t="s">
        <v>83</v>
      </c>
      <c r="AW447" s="14" t="s">
        <v>34</v>
      </c>
      <c r="AX447" s="14" t="s">
        <v>81</v>
      </c>
      <c r="AY447" s="249" t="s">
        <v>213</v>
      </c>
    </row>
    <row r="448" s="2" customFormat="1">
      <c r="A448" s="40"/>
      <c r="B448" s="41"/>
      <c r="C448" s="272" t="s">
        <v>852</v>
      </c>
      <c r="D448" s="272" t="s">
        <v>310</v>
      </c>
      <c r="E448" s="273" t="s">
        <v>7352</v>
      </c>
      <c r="F448" s="274" t="s">
        <v>7353</v>
      </c>
      <c r="G448" s="275" t="s">
        <v>236</v>
      </c>
      <c r="H448" s="276">
        <v>328.613</v>
      </c>
      <c r="I448" s="277"/>
      <c r="J448" s="278">
        <f>ROUND(I448*H448,2)</f>
        <v>0</v>
      </c>
      <c r="K448" s="274" t="s">
        <v>219</v>
      </c>
      <c r="L448" s="279"/>
      <c r="M448" s="280" t="s">
        <v>19</v>
      </c>
      <c r="N448" s="281" t="s">
        <v>45</v>
      </c>
      <c r="O448" s="86"/>
      <c r="P448" s="224">
        <f>O448*H448</f>
        <v>0</v>
      </c>
      <c r="Q448" s="224">
        <v>0.0050000000000000001</v>
      </c>
      <c r="R448" s="224">
        <f>Q448*H448</f>
        <v>1.643065</v>
      </c>
      <c r="S448" s="224">
        <v>0</v>
      </c>
      <c r="T448" s="225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6" t="s">
        <v>397</v>
      </c>
      <c r="AT448" s="226" t="s">
        <v>310</v>
      </c>
      <c r="AU448" s="226" t="s">
        <v>83</v>
      </c>
      <c r="AY448" s="19" t="s">
        <v>213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9" t="s">
        <v>81</v>
      </c>
      <c r="BK448" s="227">
        <f>ROUND(I448*H448,2)</f>
        <v>0</v>
      </c>
      <c r="BL448" s="19" t="s">
        <v>309</v>
      </c>
      <c r="BM448" s="226" t="s">
        <v>7354</v>
      </c>
    </row>
    <row r="449" s="13" customFormat="1">
      <c r="A449" s="13"/>
      <c r="B449" s="228"/>
      <c r="C449" s="229"/>
      <c r="D449" s="230" t="s">
        <v>222</v>
      </c>
      <c r="E449" s="231" t="s">
        <v>19</v>
      </c>
      <c r="F449" s="232" t="s">
        <v>7342</v>
      </c>
      <c r="G449" s="229"/>
      <c r="H449" s="231" t="s">
        <v>19</v>
      </c>
      <c r="I449" s="233"/>
      <c r="J449" s="229"/>
      <c r="K449" s="229"/>
      <c r="L449" s="234"/>
      <c r="M449" s="235"/>
      <c r="N449" s="236"/>
      <c r="O449" s="236"/>
      <c r="P449" s="236"/>
      <c r="Q449" s="236"/>
      <c r="R449" s="236"/>
      <c r="S449" s="236"/>
      <c r="T449" s="23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8" t="s">
        <v>222</v>
      </c>
      <c r="AU449" s="238" t="s">
        <v>83</v>
      </c>
      <c r="AV449" s="13" t="s">
        <v>81</v>
      </c>
      <c r="AW449" s="13" t="s">
        <v>34</v>
      </c>
      <c r="AX449" s="13" t="s">
        <v>74</v>
      </c>
      <c r="AY449" s="238" t="s">
        <v>213</v>
      </c>
    </row>
    <row r="450" s="14" customFormat="1">
      <c r="A450" s="14"/>
      <c r="B450" s="239"/>
      <c r="C450" s="240"/>
      <c r="D450" s="230" t="s">
        <v>222</v>
      </c>
      <c r="E450" s="241" t="s">
        <v>19</v>
      </c>
      <c r="F450" s="242" t="s">
        <v>6929</v>
      </c>
      <c r="G450" s="240"/>
      <c r="H450" s="243">
        <v>242.493</v>
      </c>
      <c r="I450" s="244"/>
      <c r="J450" s="240"/>
      <c r="K450" s="240"/>
      <c r="L450" s="245"/>
      <c r="M450" s="246"/>
      <c r="N450" s="247"/>
      <c r="O450" s="247"/>
      <c r="P450" s="247"/>
      <c r="Q450" s="247"/>
      <c r="R450" s="247"/>
      <c r="S450" s="247"/>
      <c r="T450" s="248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9" t="s">
        <v>222</v>
      </c>
      <c r="AU450" s="249" t="s">
        <v>83</v>
      </c>
      <c r="AV450" s="14" t="s">
        <v>83</v>
      </c>
      <c r="AW450" s="14" t="s">
        <v>34</v>
      </c>
      <c r="AX450" s="14" t="s">
        <v>74</v>
      </c>
      <c r="AY450" s="249" t="s">
        <v>213</v>
      </c>
    </row>
    <row r="451" s="14" customFormat="1">
      <c r="A451" s="14"/>
      <c r="B451" s="239"/>
      <c r="C451" s="240"/>
      <c r="D451" s="230" t="s">
        <v>222</v>
      </c>
      <c r="E451" s="241" t="s">
        <v>19</v>
      </c>
      <c r="F451" s="242" t="s">
        <v>7343</v>
      </c>
      <c r="G451" s="240"/>
      <c r="H451" s="243">
        <v>43.256999999999998</v>
      </c>
      <c r="I451" s="244"/>
      <c r="J451" s="240"/>
      <c r="K451" s="240"/>
      <c r="L451" s="245"/>
      <c r="M451" s="246"/>
      <c r="N451" s="247"/>
      <c r="O451" s="247"/>
      <c r="P451" s="247"/>
      <c r="Q451" s="247"/>
      <c r="R451" s="247"/>
      <c r="S451" s="247"/>
      <c r="T451" s="24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9" t="s">
        <v>222</v>
      </c>
      <c r="AU451" s="249" t="s">
        <v>83</v>
      </c>
      <c r="AV451" s="14" t="s">
        <v>83</v>
      </c>
      <c r="AW451" s="14" t="s">
        <v>34</v>
      </c>
      <c r="AX451" s="14" t="s">
        <v>74</v>
      </c>
      <c r="AY451" s="249" t="s">
        <v>213</v>
      </c>
    </row>
    <row r="452" s="15" customFormat="1">
      <c r="A452" s="15"/>
      <c r="B452" s="250"/>
      <c r="C452" s="251"/>
      <c r="D452" s="230" t="s">
        <v>222</v>
      </c>
      <c r="E452" s="252" t="s">
        <v>19</v>
      </c>
      <c r="F452" s="253" t="s">
        <v>228</v>
      </c>
      <c r="G452" s="251"/>
      <c r="H452" s="254">
        <v>285.75</v>
      </c>
      <c r="I452" s="255"/>
      <c r="J452" s="251"/>
      <c r="K452" s="251"/>
      <c r="L452" s="256"/>
      <c r="M452" s="257"/>
      <c r="N452" s="258"/>
      <c r="O452" s="258"/>
      <c r="P452" s="258"/>
      <c r="Q452" s="258"/>
      <c r="R452" s="258"/>
      <c r="S452" s="258"/>
      <c r="T452" s="259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0" t="s">
        <v>222</v>
      </c>
      <c r="AU452" s="260" t="s">
        <v>83</v>
      </c>
      <c r="AV452" s="15" t="s">
        <v>220</v>
      </c>
      <c r="AW452" s="15" t="s">
        <v>34</v>
      </c>
      <c r="AX452" s="15" t="s">
        <v>74</v>
      </c>
      <c r="AY452" s="260" t="s">
        <v>213</v>
      </c>
    </row>
    <row r="453" s="14" customFormat="1">
      <c r="A453" s="14"/>
      <c r="B453" s="239"/>
      <c r="C453" s="240"/>
      <c r="D453" s="230" t="s">
        <v>222</v>
      </c>
      <c r="E453" s="241" t="s">
        <v>19</v>
      </c>
      <c r="F453" s="242" t="s">
        <v>7344</v>
      </c>
      <c r="G453" s="240"/>
      <c r="H453" s="243">
        <v>328.613</v>
      </c>
      <c r="I453" s="244"/>
      <c r="J453" s="240"/>
      <c r="K453" s="240"/>
      <c r="L453" s="245"/>
      <c r="M453" s="246"/>
      <c r="N453" s="247"/>
      <c r="O453" s="247"/>
      <c r="P453" s="247"/>
      <c r="Q453" s="247"/>
      <c r="R453" s="247"/>
      <c r="S453" s="247"/>
      <c r="T453" s="248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9" t="s">
        <v>222</v>
      </c>
      <c r="AU453" s="249" t="s">
        <v>83</v>
      </c>
      <c r="AV453" s="14" t="s">
        <v>83</v>
      </c>
      <c r="AW453" s="14" t="s">
        <v>34</v>
      </c>
      <c r="AX453" s="14" t="s">
        <v>81</v>
      </c>
      <c r="AY453" s="249" t="s">
        <v>213</v>
      </c>
    </row>
    <row r="454" s="2" customFormat="1">
      <c r="A454" s="40"/>
      <c r="B454" s="41"/>
      <c r="C454" s="215" t="s">
        <v>857</v>
      </c>
      <c r="D454" s="215" t="s">
        <v>215</v>
      </c>
      <c r="E454" s="216" t="s">
        <v>7355</v>
      </c>
      <c r="F454" s="217" t="s">
        <v>7356</v>
      </c>
      <c r="G454" s="218" t="s">
        <v>1808</v>
      </c>
      <c r="H454" s="282"/>
      <c r="I454" s="220"/>
      <c r="J454" s="221">
        <f>ROUND(I454*H454,2)</f>
        <v>0</v>
      </c>
      <c r="K454" s="217" t="s">
        <v>219</v>
      </c>
      <c r="L454" s="46"/>
      <c r="M454" s="222" t="s">
        <v>19</v>
      </c>
      <c r="N454" s="223" t="s">
        <v>45</v>
      </c>
      <c r="O454" s="86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309</v>
      </c>
      <c r="AT454" s="226" t="s">
        <v>215</v>
      </c>
      <c r="AU454" s="226" t="s">
        <v>83</v>
      </c>
      <c r="AY454" s="19" t="s">
        <v>213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81</v>
      </c>
      <c r="BK454" s="227">
        <f>ROUND(I454*H454,2)</f>
        <v>0</v>
      </c>
      <c r="BL454" s="19" t="s">
        <v>309</v>
      </c>
      <c r="BM454" s="226" t="s">
        <v>7357</v>
      </c>
    </row>
    <row r="455" s="12" customFormat="1" ht="22.8" customHeight="1">
      <c r="A455" s="12"/>
      <c r="B455" s="199"/>
      <c r="C455" s="200"/>
      <c r="D455" s="201" t="s">
        <v>73</v>
      </c>
      <c r="E455" s="213" t="s">
        <v>1836</v>
      </c>
      <c r="F455" s="213" t="s">
        <v>1837</v>
      </c>
      <c r="G455" s="200"/>
      <c r="H455" s="200"/>
      <c r="I455" s="203"/>
      <c r="J455" s="214">
        <f>BK455</f>
        <v>0</v>
      </c>
      <c r="K455" s="200"/>
      <c r="L455" s="205"/>
      <c r="M455" s="206"/>
      <c r="N455" s="207"/>
      <c r="O455" s="207"/>
      <c r="P455" s="208">
        <f>SUM(P456:P496)</f>
        <v>0</v>
      </c>
      <c r="Q455" s="207"/>
      <c r="R455" s="208">
        <f>SUM(R456:R496)</f>
        <v>3.2966616399999999</v>
      </c>
      <c r="S455" s="207"/>
      <c r="T455" s="209">
        <f>SUM(T456:T496)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0" t="s">
        <v>83</v>
      </c>
      <c r="AT455" s="211" t="s">
        <v>73</v>
      </c>
      <c r="AU455" s="211" t="s">
        <v>81</v>
      </c>
      <c r="AY455" s="210" t="s">
        <v>213</v>
      </c>
      <c r="BK455" s="212">
        <f>SUM(BK456:BK496)</f>
        <v>0</v>
      </c>
    </row>
    <row r="456" s="2" customFormat="1">
      <c r="A456" s="40"/>
      <c r="B456" s="41"/>
      <c r="C456" s="215" t="s">
        <v>864</v>
      </c>
      <c r="D456" s="215" t="s">
        <v>215</v>
      </c>
      <c r="E456" s="216" t="s">
        <v>7358</v>
      </c>
      <c r="F456" s="217" t="s">
        <v>7359</v>
      </c>
      <c r="G456" s="218" t="s">
        <v>218</v>
      </c>
      <c r="H456" s="219">
        <v>34.972999999999999</v>
      </c>
      <c r="I456" s="220"/>
      <c r="J456" s="221">
        <f>ROUND(I456*H456,2)</f>
        <v>0</v>
      </c>
      <c r="K456" s="217" t="s">
        <v>219</v>
      </c>
      <c r="L456" s="46"/>
      <c r="M456" s="222" t="s">
        <v>19</v>
      </c>
      <c r="N456" s="223" t="s">
        <v>45</v>
      </c>
      <c r="O456" s="86"/>
      <c r="P456" s="224">
        <f>O456*H456</f>
        <v>0</v>
      </c>
      <c r="Q456" s="224">
        <v>0.025999999999999999</v>
      </c>
      <c r="R456" s="224">
        <f>Q456*H456</f>
        <v>0.90929799999999994</v>
      </c>
      <c r="S456" s="224">
        <v>0</v>
      </c>
      <c r="T456" s="225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6" t="s">
        <v>309</v>
      </c>
      <c r="AT456" s="226" t="s">
        <v>215</v>
      </c>
      <c r="AU456" s="226" t="s">
        <v>83</v>
      </c>
      <c r="AY456" s="19" t="s">
        <v>213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9" t="s">
        <v>81</v>
      </c>
      <c r="BK456" s="227">
        <f>ROUND(I456*H456,2)</f>
        <v>0</v>
      </c>
      <c r="BL456" s="19" t="s">
        <v>309</v>
      </c>
      <c r="BM456" s="226" t="s">
        <v>7360</v>
      </c>
    </row>
    <row r="457" s="13" customFormat="1">
      <c r="A457" s="13"/>
      <c r="B457" s="228"/>
      <c r="C457" s="229"/>
      <c r="D457" s="230" t="s">
        <v>222</v>
      </c>
      <c r="E457" s="231" t="s">
        <v>19</v>
      </c>
      <c r="F457" s="232" t="s">
        <v>7361</v>
      </c>
      <c r="G457" s="229"/>
      <c r="H457" s="231" t="s">
        <v>19</v>
      </c>
      <c r="I457" s="233"/>
      <c r="J457" s="229"/>
      <c r="K457" s="229"/>
      <c r="L457" s="234"/>
      <c r="M457" s="235"/>
      <c r="N457" s="236"/>
      <c r="O457" s="236"/>
      <c r="P457" s="236"/>
      <c r="Q457" s="236"/>
      <c r="R457" s="236"/>
      <c r="S457" s="236"/>
      <c r="T457" s="23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8" t="s">
        <v>222</v>
      </c>
      <c r="AU457" s="238" t="s">
        <v>83</v>
      </c>
      <c r="AV457" s="13" t="s">
        <v>81</v>
      </c>
      <c r="AW457" s="13" t="s">
        <v>34</v>
      </c>
      <c r="AX457" s="13" t="s">
        <v>74</v>
      </c>
      <c r="AY457" s="238" t="s">
        <v>213</v>
      </c>
    </row>
    <row r="458" s="14" customFormat="1">
      <c r="A458" s="14"/>
      <c r="B458" s="239"/>
      <c r="C458" s="240"/>
      <c r="D458" s="230" t="s">
        <v>222</v>
      </c>
      <c r="E458" s="241" t="s">
        <v>19</v>
      </c>
      <c r="F458" s="242" t="s">
        <v>7362</v>
      </c>
      <c r="G458" s="240"/>
      <c r="H458" s="243">
        <v>34.972999999999999</v>
      </c>
      <c r="I458" s="244"/>
      <c r="J458" s="240"/>
      <c r="K458" s="240"/>
      <c r="L458" s="245"/>
      <c r="M458" s="246"/>
      <c r="N458" s="247"/>
      <c r="O458" s="247"/>
      <c r="P458" s="247"/>
      <c r="Q458" s="247"/>
      <c r="R458" s="247"/>
      <c r="S458" s="247"/>
      <c r="T458" s="24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9" t="s">
        <v>222</v>
      </c>
      <c r="AU458" s="249" t="s">
        <v>83</v>
      </c>
      <c r="AV458" s="14" t="s">
        <v>83</v>
      </c>
      <c r="AW458" s="14" t="s">
        <v>34</v>
      </c>
      <c r="AX458" s="14" t="s">
        <v>81</v>
      </c>
      <c r="AY458" s="249" t="s">
        <v>213</v>
      </c>
    </row>
    <row r="459" s="2" customFormat="1">
      <c r="A459" s="40"/>
      <c r="B459" s="41"/>
      <c r="C459" s="215" t="s">
        <v>871</v>
      </c>
      <c r="D459" s="215" t="s">
        <v>215</v>
      </c>
      <c r="E459" s="216" t="s">
        <v>1883</v>
      </c>
      <c r="F459" s="217" t="s">
        <v>1884</v>
      </c>
      <c r="G459" s="218" t="s">
        <v>236</v>
      </c>
      <c r="H459" s="219">
        <v>225.05000000000001</v>
      </c>
      <c r="I459" s="220"/>
      <c r="J459" s="221">
        <f>ROUND(I459*H459,2)</f>
        <v>0</v>
      </c>
      <c r="K459" s="217" t="s">
        <v>219</v>
      </c>
      <c r="L459" s="46"/>
      <c r="M459" s="222" t="s">
        <v>19</v>
      </c>
      <c r="N459" s="223" t="s">
        <v>45</v>
      </c>
      <c r="O459" s="86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6" t="s">
        <v>309</v>
      </c>
      <c r="AT459" s="226" t="s">
        <v>215</v>
      </c>
      <c r="AU459" s="226" t="s">
        <v>83</v>
      </c>
      <c r="AY459" s="19" t="s">
        <v>213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9" t="s">
        <v>81</v>
      </c>
      <c r="BK459" s="227">
        <f>ROUND(I459*H459,2)</f>
        <v>0</v>
      </c>
      <c r="BL459" s="19" t="s">
        <v>309</v>
      </c>
      <c r="BM459" s="226" t="s">
        <v>7363</v>
      </c>
    </row>
    <row r="460" s="13" customFormat="1">
      <c r="A460" s="13"/>
      <c r="B460" s="228"/>
      <c r="C460" s="229"/>
      <c r="D460" s="230" t="s">
        <v>222</v>
      </c>
      <c r="E460" s="231" t="s">
        <v>19</v>
      </c>
      <c r="F460" s="232" t="s">
        <v>7098</v>
      </c>
      <c r="G460" s="229"/>
      <c r="H460" s="231" t="s">
        <v>19</v>
      </c>
      <c r="I460" s="233"/>
      <c r="J460" s="229"/>
      <c r="K460" s="229"/>
      <c r="L460" s="234"/>
      <c r="M460" s="235"/>
      <c r="N460" s="236"/>
      <c r="O460" s="236"/>
      <c r="P460" s="236"/>
      <c r="Q460" s="236"/>
      <c r="R460" s="236"/>
      <c r="S460" s="236"/>
      <c r="T460" s="23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8" t="s">
        <v>222</v>
      </c>
      <c r="AU460" s="238" t="s">
        <v>83</v>
      </c>
      <c r="AV460" s="13" t="s">
        <v>81</v>
      </c>
      <c r="AW460" s="13" t="s">
        <v>34</v>
      </c>
      <c r="AX460" s="13" t="s">
        <v>74</v>
      </c>
      <c r="AY460" s="238" t="s">
        <v>213</v>
      </c>
    </row>
    <row r="461" s="13" customFormat="1">
      <c r="A461" s="13"/>
      <c r="B461" s="228"/>
      <c r="C461" s="229"/>
      <c r="D461" s="230" t="s">
        <v>222</v>
      </c>
      <c r="E461" s="231" t="s">
        <v>19</v>
      </c>
      <c r="F461" s="232" t="s">
        <v>7176</v>
      </c>
      <c r="G461" s="229"/>
      <c r="H461" s="231" t="s">
        <v>19</v>
      </c>
      <c r="I461" s="233"/>
      <c r="J461" s="229"/>
      <c r="K461" s="229"/>
      <c r="L461" s="234"/>
      <c r="M461" s="235"/>
      <c r="N461" s="236"/>
      <c r="O461" s="236"/>
      <c r="P461" s="236"/>
      <c r="Q461" s="236"/>
      <c r="R461" s="236"/>
      <c r="S461" s="236"/>
      <c r="T461" s="23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8" t="s">
        <v>222</v>
      </c>
      <c r="AU461" s="238" t="s">
        <v>83</v>
      </c>
      <c r="AV461" s="13" t="s">
        <v>81</v>
      </c>
      <c r="AW461" s="13" t="s">
        <v>34</v>
      </c>
      <c r="AX461" s="13" t="s">
        <v>74</v>
      </c>
      <c r="AY461" s="238" t="s">
        <v>213</v>
      </c>
    </row>
    <row r="462" s="14" customFormat="1">
      <c r="A462" s="14"/>
      <c r="B462" s="239"/>
      <c r="C462" s="240"/>
      <c r="D462" s="230" t="s">
        <v>222</v>
      </c>
      <c r="E462" s="241" t="s">
        <v>19</v>
      </c>
      <c r="F462" s="242" t="s">
        <v>7364</v>
      </c>
      <c r="G462" s="240"/>
      <c r="H462" s="243">
        <v>225.05000000000001</v>
      </c>
      <c r="I462" s="244"/>
      <c r="J462" s="240"/>
      <c r="K462" s="240"/>
      <c r="L462" s="245"/>
      <c r="M462" s="246"/>
      <c r="N462" s="247"/>
      <c r="O462" s="247"/>
      <c r="P462" s="247"/>
      <c r="Q462" s="247"/>
      <c r="R462" s="247"/>
      <c r="S462" s="247"/>
      <c r="T462" s="24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9" t="s">
        <v>222</v>
      </c>
      <c r="AU462" s="249" t="s">
        <v>83</v>
      </c>
      <c r="AV462" s="14" t="s">
        <v>83</v>
      </c>
      <c r="AW462" s="14" t="s">
        <v>34</v>
      </c>
      <c r="AX462" s="14" t="s">
        <v>81</v>
      </c>
      <c r="AY462" s="249" t="s">
        <v>213</v>
      </c>
    </row>
    <row r="463" s="2" customFormat="1" ht="16.5" customHeight="1">
      <c r="A463" s="40"/>
      <c r="B463" s="41"/>
      <c r="C463" s="272" t="s">
        <v>878</v>
      </c>
      <c r="D463" s="272" t="s">
        <v>310</v>
      </c>
      <c r="E463" s="273" t="s">
        <v>7365</v>
      </c>
      <c r="F463" s="274" t="s">
        <v>7366</v>
      </c>
      <c r="G463" s="275" t="s">
        <v>236</v>
      </c>
      <c r="H463" s="276">
        <v>459.10199999999998</v>
      </c>
      <c r="I463" s="277"/>
      <c r="J463" s="278">
        <f>ROUND(I463*H463,2)</f>
        <v>0</v>
      </c>
      <c r="K463" s="274" t="s">
        <v>219</v>
      </c>
      <c r="L463" s="279"/>
      <c r="M463" s="280" t="s">
        <v>19</v>
      </c>
      <c r="N463" s="281" t="s">
        <v>45</v>
      </c>
      <c r="O463" s="86"/>
      <c r="P463" s="224">
        <f>O463*H463</f>
        <v>0</v>
      </c>
      <c r="Q463" s="224">
        <v>0.00175</v>
      </c>
      <c r="R463" s="224">
        <f>Q463*H463</f>
        <v>0.80342849999999999</v>
      </c>
      <c r="S463" s="224">
        <v>0</v>
      </c>
      <c r="T463" s="225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6" t="s">
        <v>397</v>
      </c>
      <c r="AT463" s="226" t="s">
        <v>310</v>
      </c>
      <c r="AU463" s="226" t="s">
        <v>83</v>
      </c>
      <c r="AY463" s="19" t="s">
        <v>213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19" t="s">
        <v>81</v>
      </c>
      <c r="BK463" s="227">
        <f>ROUND(I463*H463,2)</f>
        <v>0</v>
      </c>
      <c r="BL463" s="19" t="s">
        <v>309</v>
      </c>
      <c r="BM463" s="226" t="s">
        <v>7367</v>
      </c>
    </row>
    <row r="464" s="14" customFormat="1">
      <c r="A464" s="14"/>
      <c r="B464" s="239"/>
      <c r="C464" s="240"/>
      <c r="D464" s="230" t="s">
        <v>222</v>
      </c>
      <c r="E464" s="241" t="s">
        <v>19</v>
      </c>
      <c r="F464" s="242" t="s">
        <v>7368</v>
      </c>
      <c r="G464" s="240"/>
      <c r="H464" s="243">
        <v>459.10199999999998</v>
      </c>
      <c r="I464" s="244"/>
      <c r="J464" s="240"/>
      <c r="K464" s="240"/>
      <c r="L464" s="245"/>
      <c r="M464" s="246"/>
      <c r="N464" s="247"/>
      <c r="O464" s="247"/>
      <c r="P464" s="247"/>
      <c r="Q464" s="247"/>
      <c r="R464" s="247"/>
      <c r="S464" s="247"/>
      <c r="T464" s="24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9" t="s">
        <v>222</v>
      </c>
      <c r="AU464" s="249" t="s">
        <v>83</v>
      </c>
      <c r="AV464" s="14" t="s">
        <v>83</v>
      </c>
      <c r="AW464" s="14" t="s">
        <v>34</v>
      </c>
      <c r="AX464" s="14" t="s">
        <v>81</v>
      </c>
      <c r="AY464" s="249" t="s">
        <v>213</v>
      </c>
    </row>
    <row r="465" s="2" customFormat="1">
      <c r="A465" s="40"/>
      <c r="B465" s="41"/>
      <c r="C465" s="215" t="s">
        <v>889</v>
      </c>
      <c r="D465" s="215" t="s">
        <v>215</v>
      </c>
      <c r="E465" s="216" t="s">
        <v>7369</v>
      </c>
      <c r="F465" s="217" t="s">
        <v>7370</v>
      </c>
      <c r="G465" s="218" t="s">
        <v>236</v>
      </c>
      <c r="H465" s="219">
        <v>50.384</v>
      </c>
      <c r="I465" s="220"/>
      <c r="J465" s="221">
        <f>ROUND(I465*H465,2)</f>
        <v>0</v>
      </c>
      <c r="K465" s="217" t="s">
        <v>219</v>
      </c>
      <c r="L465" s="46"/>
      <c r="M465" s="222" t="s">
        <v>19</v>
      </c>
      <c r="N465" s="223" t="s">
        <v>45</v>
      </c>
      <c r="O465" s="86"/>
      <c r="P465" s="224">
        <f>O465*H465</f>
        <v>0</v>
      </c>
      <c r="Q465" s="224">
        <v>0.0060600000000000003</v>
      </c>
      <c r="R465" s="224">
        <f>Q465*H465</f>
        <v>0.30532703999999999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220</v>
      </c>
      <c r="AT465" s="226" t="s">
        <v>215</v>
      </c>
      <c r="AU465" s="226" t="s">
        <v>83</v>
      </c>
      <c r="AY465" s="19" t="s">
        <v>213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9" t="s">
        <v>81</v>
      </c>
      <c r="BK465" s="227">
        <f>ROUND(I465*H465,2)</f>
        <v>0</v>
      </c>
      <c r="BL465" s="19" t="s">
        <v>220</v>
      </c>
      <c r="BM465" s="226" t="s">
        <v>7371</v>
      </c>
    </row>
    <row r="466" s="13" customFormat="1">
      <c r="A466" s="13"/>
      <c r="B466" s="228"/>
      <c r="C466" s="229"/>
      <c r="D466" s="230" t="s">
        <v>222</v>
      </c>
      <c r="E466" s="231" t="s">
        <v>19</v>
      </c>
      <c r="F466" s="232" t="s">
        <v>7372</v>
      </c>
      <c r="G466" s="229"/>
      <c r="H466" s="231" t="s">
        <v>19</v>
      </c>
      <c r="I466" s="233"/>
      <c r="J466" s="229"/>
      <c r="K466" s="229"/>
      <c r="L466" s="234"/>
      <c r="M466" s="235"/>
      <c r="N466" s="236"/>
      <c r="O466" s="236"/>
      <c r="P466" s="236"/>
      <c r="Q466" s="236"/>
      <c r="R466" s="236"/>
      <c r="S466" s="236"/>
      <c r="T466" s="23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8" t="s">
        <v>222</v>
      </c>
      <c r="AU466" s="238" t="s">
        <v>83</v>
      </c>
      <c r="AV466" s="13" t="s">
        <v>81</v>
      </c>
      <c r="AW466" s="13" t="s">
        <v>34</v>
      </c>
      <c r="AX466" s="13" t="s">
        <v>74</v>
      </c>
      <c r="AY466" s="238" t="s">
        <v>213</v>
      </c>
    </row>
    <row r="467" s="14" customFormat="1">
      <c r="A467" s="14"/>
      <c r="B467" s="239"/>
      <c r="C467" s="240"/>
      <c r="D467" s="230" t="s">
        <v>222</v>
      </c>
      <c r="E467" s="241" t="s">
        <v>19</v>
      </c>
      <c r="F467" s="242" t="s">
        <v>7373</v>
      </c>
      <c r="G467" s="240"/>
      <c r="H467" s="243">
        <v>5.79</v>
      </c>
      <c r="I467" s="244"/>
      <c r="J467" s="240"/>
      <c r="K467" s="240"/>
      <c r="L467" s="245"/>
      <c r="M467" s="246"/>
      <c r="N467" s="247"/>
      <c r="O467" s="247"/>
      <c r="P467" s="247"/>
      <c r="Q467" s="247"/>
      <c r="R467" s="247"/>
      <c r="S467" s="247"/>
      <c r="T467" s="24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9" t="s">
        <v>222</v>
      </c>
      <c r="AU467" s="249" t="s">
        <v>83</v>
      </c>
      <c r="AV467" s="14" t="s">
        <v>83</v>
      </c>
      <c r="AW467" s="14" t="s">
        <v>34</v>
      </c>
      <c r="AX467" s="14" t="s">
        <v>74</v>
      </c>
      <c r="AY467" s="249" t="s">
        <v>213</v>
      </c>
    </row>
    <row r="468" s="13" customFormat="1">
      <c r="A468" s="13"/>
      <c r="B468" s="228"/>
      <c r="C468" s="229"/>
      <c r="D468" s="230" t="s">
        <v>222</v>
      </c>
      <c r="E468" s="231" t="s">
        <v>19</v>
      </c>
      <c r="F468" s="232" t="s">
        <v>7099</v>
      </c>
      <c r="G468" s="229"/>
      <c r="H468" s="231" t="s">
        <v>19</v>
      </c>
      <c r="I468" s="233"/>
      <c r="J468" s="229"/>
      <c r="K468" s="229"/>
      <c r="L468" s="234"/>
      <c r="M468" s="235"/>
      <c r="N468" s="236"/>
      <c r="O468" s="236"/>
      <c r="P468" s="236"/>
      <c r="Q468" s="236"/>
      <c r="R468" s="236"/>
      <c r="S468" s="236"/>
      <c r="T468" s="23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8" t="s">
        <v>222</v>
      </c>
      <c r="AU468" s="238" t="s">
        <v>83</v>
      </c>
      <c r="AV468" s="13" t="s">
        <v>81</v>
      </c>
      <c r="AW468" s="13" t="s">
        <v>34</v>
      </c>
      <c r="AX468" s="13" t="s">
        <v>74</v>
      </c>
      <c r="AY468" s="238" t="s">
        <v>213</v>
      </c>
    </row>
    <row r="469" s="14" customFormat="1">
      <c r="A469" s="14"/>
      <c r="B469" s="239"/>
      <c r="C469" s="240"/>
      <c r="D469" s="230" t="s">
        <v>222</v>
      </c>
      <c r="E469" s="241" t="s">
        <v>19</v>
      </c>
      <c r="F469" s="242" t="s">
        <v>7374</v>
      </c>
      <c r="G469" s="240"/>
      <c r="H469" s="243">
        <v>44.594000000000001</v>
      </c>
      <c r="I469" s="244"/>
      <c r="J469" s="240"/>
      <c r="K469" s="240"/>
      <c r="L469" s="245"/>
      <c r="M469" s="246"/>
      <c r="N469" s="247"/>
      <c r="O469" s="247"/>
      <c r="P469" s="247"/>
      <c r="Q469" s="247"/>
      <c r="R469" s="247"/>
      <c r="S469" s="247"/>
      <c r="T469" s="248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9" t="s">
        <v>222</v>
      </c>
      <c r="AU469" s="249" t="s">
        <v>83</v>
      </c>
      <c r="AV469" s="14" t="s">
        <v>83</v>
      </c>
      <c r="AW469" s="14" t="s">
        <v>34</v>
      </c>
      <c r="AX469" s="14" t="s">
        <v>74</v>
      </c>
      <c r="AY469" s="249" t="s">
        <v>213</v>
      </c>
    </row>
    <row r="470" s="15" customFormat="1">
      <c r="A470" s="15"/>
      <c r="B470" s="250"/>
      <c r="C470" s="251"/>
      <c r="D470" s="230" t="s">
        <v>222</v>
      </c>
      <c r="E470" s="252" t="s">
        <v>19</v>
      </c>
      <c r="F470" s="253" t="s">
        <v>228</v>
      </c>
      <c r="G470" s="251"/>
      <c r="H470" s="254">
        <v>50.384</v>
      </c>
      <c r="I470" s="255"/>
      <c r="J470" s="251"/>
      <c r="K470" s="251"/>
      <c r="L470" s="256"/>
      <c r="M470" s="257"/>
      <c r="N470" s="258"/>
      <c r="O470" s="258"/>
      <c r="P470" s="258"/>
      <c r="Q470" s="258"/>
      <c r="R470" s="258"/>
      <c r="S470" s="258"/>
      <c r="T470" s="259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0" t="s">
        <v>222</v>
      </c>
      <c r="AU470" s="260" t="s">
        <v>83</v>
      </c>
      <c r="AV470" s="15" t="s">
        <v>220</v>
      </c>
      <c r="AW470" s="15" t="s">
        <v>34</v>
      </c>
      <c r="AX470" s="15" t="s">
        <v>81</v>
      </c>
      <c r="AY470" s="260" t="s">
        <v>213</v>
      </c>
    </row>
    <row r="471" s="2" customFormat="1" ht="16.5" customHeight="1">
      <c r="A471" s="40"/>
      <c r="B471" s="41"/>
      <c r="C471" s="272" t="s">
        <v>894</v>
      </c>
      <c r="D471" s="272" t="s">
        <v>310</v>
      </c>
      <c r="E471" s="273" t="s">
        <v>7375</v>
      </c>
      <c r="F471" s="274" t="s">
        <v>7376</v>
      </c>
      <c r="G471" s="275" t="s">
        <v>236</v>
      </c>
      <c r="H471" s="276">
        <v>6.0800000000000001</v>
      </c>
      <c r="I471" s="277"/>
      <c r="J471" s="278">
        <f>ROUND(I471*H471,2)</f>
        <v>0</v>
      </c>
      <c r="K471" s="274" t="s">
        <v>219</v>
      </c>
      <c r="L471" s="279"/>
      <c r="M471" s="280" t="s">
        <v>19</v>
      </c>
      <c r="N471" s="281" t="s">
        <v>45</v>
      </c>
      <c r="O471" s="86"/>
      <c r="P471" s="224">
        <f>O471*H471</f>
        <v>0</v>
      </c>
      <c r="Q471" s="224">
        <v>0.0018</v>
      </c>
      <c r="R471" s="224">
        <f>Q471*H471</f>
        <v>0.010944000000000001</v>
      </c>
      <c r="S471" s="224">
        <v>0</v>
      </c>
      <c r="T471" s="225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6" t="s">
        <v>257</v>
      </c>
      <c r="AT471" s="226" t="s">
        <v>310</v>
      </c>
      <c r="AU471" s="226" t="s">
        <v>83</v>
      </c>
      <c r="AY471" s="19" t="s">
        <v>213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9" t="s">
        <v>81</v>
      </c>
      <c r="BK471" s="227">
        <f>ROUND(I471*H471,2)</f>
        <v>0</v>
      </c>
      <c r="BL471" s="19" t="s">
        <v>220</v>
      </c>
      <c r="BM471" s="226" t="s">
        <v>7377</v>
      </c>
    </row>
    <row r="472" s="14" customFormat="1">
      <c r="A472" s="14"/>
      <c r="B472" s="239"/>
      <c r="C472" s="240"/>
      <c r="D472" s="230" t="s">
        <v>222</v>
      </c>
      <c r="E472" s="241" t="s">
        <v>19</v>
      </c>
      <c r="F472" s="242" t="s">
        <v>7378</v>
      </c>
      <c r="G472" s="240"/>
      <c r="H472" s="243">
        <v>6.0800000000000001</v>
      </c>
      <c r="I472" s="244"/>
      <c r="J472" s="240"/>
      <c r="K472" s="240"/>
      <c r="L472" s="245"/>
      <c r="M472" s="246"/>
      <c r="N472" s="247"/>
      <c r="O472" s="247"/>
      <c r="P472" s="247"/>
      <c r="Q472" s="247"/>
      <c r="R472" s="247"/>
      <c r="S472" s="247"/>
      <c r="T472" s="24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9" t="s">
        <v>222</v>
      </c>
      <c r="AU472" s="249" t="s">
        <v>83</v>
      </c>
      <c r="AV472" s="14" t="s">
        <v>83</v>
      </c>
      <c r="AW472" s="14" t="s">
        <v>34</v>
      </c>
      <c r="AX472" s="14" t="s">
        <v>81</v>
      </c>
      <c r="AY472" s="249" t="s">
        <v>213</v>
      </c>
    </row>
    <row r="473" s="2" customFormat="1" ht="16.5" customHeight="1">
      <c r="A473" s="40"/>
      <c r="B473" s="41"/>
      <c r="C473" s="272" t="s">
        <v>900</v>
      </c>
      <c r="D473" s="272" t="s">
        <v>310</v>
      </c>
      <c r="E473" s="273" t="s">
        <v>7379</v>
      </c>
      <c r="F473" s="274" t="s">
        <v>7380</v>
      </c>
      <c r="G473" s="275" t="s">
        <v>236</v>
      </c>
      <c r="H473" s="276">
        <v>46.823999999999998</v>
      </c>
      <c r="I473" s="277"/>
      <c r="J473" s="278">
        <f>ROUND(I473*H473,2)</f>
        <v>0</v>
      </c>
      <c r="K473" s="274" t="s">
        <v>219</v>
      </c>
      <c r="L473" s="279"/>
      <c r="M473" s="280" t="s">
        <v>19</v>
      </c>
      <c r="N473" s="281" t="s">
        <v>45</v>
      </c>
      <c r="O473" s="86"/>
      <c r="P473" s="224">
        <f>O473*H473</f>
        <v>0</v>
      </c>
      <c r="Q473" s="224">
        <v>0.0034499999999999999</v>
      </c>
      <c r="R473" s="224">
        <f>Q473*H473</f>
        <v>0.16154279999999999</v>
      </c>
      <c r="S473" s="224">
        <v>0</v>
      </c>
      <c r="T473" s="225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6" t="s">
        <v>397</v>
      </c>
      <c r="AT473" s="226" t="s">
        <v>310</v>
      </c>
      <c r="AU473" s="226" t="s">
        <v>83</v>
      </c>
      <c r="AY473" s="19" t="s">
        <v>213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9" t="s">
        <v>81</v>
      </c>
      <c r="BK473" s="227">
        <f>ROUND(I473*H473,2)</f>
        <v>0</v>
      </c>
      <c r="BL473" s="19" t="s">
        <v>309</v>
      </c>
      <c r="BM473" s="226" t="s">
        <v>7381</v>
      </c>
    </row>
    <row r="474" s="13" customFormat="1">
      <c r="A474" s="13"/>
      <c r="B474" s="228"/>
      <c r="C474" s="229"/>
      <c r="D474" s="230" t="s">
        <v>222</v>
      </c>
      <c r="E474" s="231" t="s">
        <v>19</v>
      </c>
      <c r="F474" s="232" t="s">
        <v>271</v>
      </c>
      <c r="G474" s="229"/>
      <c r="H474" s="231" t="s">
        <v>19</v>
      </c>
      <c r="I474" s="233"/>
      <c r="J474" s="229"/>
      <c r="K474" s="229"/>
      <c r="L474" s="234"/>
      <c r="M474" s="235"/>
      <c r="N474" s="236"/>
      <c r="O474" s="236"/>
      <c r="P474" s="236"/>
      <c r="Q474" s="236"/>
      <c r="R474" s="236"/>
      <c r="S474" s="236"/>
      <c r="T474" s="23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8" t="s">
        <v>222</v>
      </c>
      <c r="AU474" s="238" t="s">
        <v>83</v>
      </c>
      <c r="AV474" s="13" t="s">
        <v>81</v>
      </c>
      <c r="AW474" s="13" t="s">
        <v>34</v>
      </c>
      <c r="AX474" s="13" t="s">
        <v>74</v>
      </c>
      <c r="AY474" s="238" t="s">
        <v>213</v>
      </c>
    </row>
    <row r="475" s="13" customFormat="1">
      <c r="A475" s="13"/>
      <c r="B475" s="228"/>
      <c r="C475" s="229"/>
      <c r="D475" s="230" t="s">
        <v>222</v>
      </c>
      <c r="E475" s="231" t="s">
        <v>19</v>
      </c>
      <c r="F475" s="232" t="s">
        <v>7382</v>
      </c>
      <c r="G475" s="229"/>
      <c r="H475" s="231" t="s">
        <v>19</v>
      </c>
      <c r="I475" s="233"/>
      <c r="J475" s="229"/>
      <c r="K475" s="229"/>
      <c r="L475" s="234"/>
      <c r="M475" s="235"/>
      <c r="N475" s="236"/>
      <c r="O475" s="236"/>
      <c r="P475" s="236"/>
      <c r="Q475" s="236"/>
      <c r="R475" s="236"/>
      <c r="S475" s="236"/>
      <c r="T475" s="23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8" t="s">
        <v>222</v>
      </c>
      <c r="AU475" s="238" t="s">
        <v>83</v>
      </c>
      <c r="AV475" s="13" t="s">
        <v>81</v>
      </c>
      <c r="AW475" s="13" t="s">
        <v>34</v>
      </c>
      <c r="AX475" s="13" t="s">
        <v>74</v>
      </c>
      <c r="AY475" s="238" t="s">
        <v>213</v>
      </c>
    </row>
    <row r="476" s="14" customFormat="1">
      <c r="A476" s="14"/>
      <c r="B476" s="239"/>
      <c r="C476" s="240"/>
      <c r="D476" s="230" t="s">
        <v>222</v>
      </c>
      <c r="E476" s="241" t="s">
        <v>19</v>
      </c>
      <c r="F476" s="242" t="s">
        <v>7374</v>
      </c>
      <c r="G476" s="240"/>
      <c r="H476" s="243">
        <v>44.594000000000001</v>
      </c>
      <c r="I476" s="244"/>
      <c r="J476" s="240"/>
      <c r="K476" s="240"/>
      <c r="L476" s="245"/>
      <c r="M476" s="246"/>
      <c r="N476" s="247"/>
      <c r="O476" s="247"/>
      <c r="P476" s="247"/>
      <c r="Q476" s="247"/>
      <c r="R476" s="247"/>
      <c r="S476" s="247"/>
      <c r="T476" s="24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9" t="s">
        <v>222</v>
      </c>
      <c r="AU476" s="249" t="s">
        <v>83</v>
      </c>
      <c r="AV476" s="14" t="s">
        <v>83</v>
      </c>
      <c r="AW476" s="14" t="s">
        <v>34</v>
      </c>
      <c r="AX476" s="14" t="s">
        <v>74</v>
      </c>
      <c r="AY476" s="249" t="s">
        <v>213</v>
      </c>
    </row>
    <row r="477" s="14" customFormat="1">
      <c r="A477" s="14"/>
      <c r="B477" s="239"/>
      <c r="C477" s="240"/>
      <c r="D477" s="230" t="s">
        <v>222</v>
      </c>
      <c r="E477" s="241" t="s">
        <v>19</v>
      </c>
      <c r="F477" s="242" t="s">
        <v>7383</v>
      </c>
      <c r="G477" s="240"/>
      <c r="H477" s="243">
        <v>46.823999999999998</v>
      </c>
      <c r="I477" s="244"/>
      <c r="J477" s="240"/>
      <c r="K477" s="240"/>
      <c r="L477" s="245"/>
      <c r="M477" s="246"/>
      <c r="N477" s="247"/>
      <c r="O477" s="247"/>
      <c r="P477" s="247"/>
      <c r="Q477" s="247"/>
      <c r="R477" s="247"/>
      <c r="S477" s="247"/>
      <c r="T477" s="248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9" t="s">
        <v>222</v>
      </c>
      <c r="AU477" s="249" t="s">
        <v>83</v>
      </c>
      <c r="AV477" s="14" t="s">
        <v>83</v>
      </c>
      <c r="AW477" s="14" t="s">
        <v>34</v>
      </c>
      <c r="AX477" s="14" t="s">
        <v>81</v>
      </c>
      <c r="AY477" s="249" t="s">
        <v>213</v>
      </c>
    </row>
    <row r="478" s="2" customFormat="1" ht="16.5" customHeight="1">
      <c r="A478" s="40"/>
      <c r="B478" s="41"/>
      <c r="C478" s="215" t="s">
        <v>908</v>
      </c>
      <c r="D478" s="215" t="s">
        <v>215</v>
      </c>
      <c r="E478" s="216" t="s">
        <v>7384</v>
      </c>
      <c r="F478" s="217" t="s">
        <v>7385</v>
      </c>
      <c r="G478" s="218" t="s">
        <v>236</v>
      </c>
      <c r="H478" s="219">
        <v>242.493</v>
      </c>
      <c r="I478" s="220"/>
      <c r="J478" s="221">
        <f>ROUND(I478*H478,2)</f>
        <v>0</v>
      </c>
      <c r="K478" s="217" t="s">
        <v>219</v>
      </c>
      <c r="L478" s="46"/>
      <c r="M478" s="222" t="s">
        <v>19</v>
      </c>
      <c r="N478" s="223" t="s">
        <v>45</v>
      </c>
      <c r="O478" s="86"/>
      <c r="P478" s="224">
        <f>O478*H478</f>
        <v>0</v>
      </c>
      <c r="Q478" s="224">
        <v>0</v>
      </c>
      <c r="R478" s="224">
        <f>Q478*H478</f>
        <v>0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309</v>
      </c>
      <c r="AT478" s="226" t="s">
        <v>215</v>
      </c>
      <c r="AU478" s="226" t="s">
        <v>83</v>
      </c>
      <c r="AY478" s="19" t="s">
        <v>213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81</v>
      </c>
      <c r="BK478" s="227">
        <f>ROUND(I478*H478,2)</f>
        <v>0</v>
      </c>
      <c r="BL478" s="19" t="s">
        <v>309</v>
      </c>
      <c r="BM478" s="226" t="s">
        <v>7386</v>
      </c>
    </row>
    <row r="479" s="13" customFormat="1">
      <c r="A479" s="13"/>
      <c r="B479" s="228"/>
      <c r="C479" s="229"/>
      <c r="D479" s="230" t="s">
        <v>222</v>
      </c>
      <c r="E479" s="231" t="s">
        <v>19</v>
      </c>
      <c r="F479" s="232" t="s">
        <v>7387</v>
      </c>
      <c r="G479" s="229"/>
      <c r="H479" s="231" t="s">
        <v>19</v>
      </c>
      <c r="I479" s="233"/>
      <c r="J479" s="229"/>
      <c r="K479" s="229"/>
      <c r="L479" s="234"/>
      <c r="M479" s="235"/>
      <c r="N479" s="236"/>
      <c r="O479" s="236"/>
      <c r="P479" s="236"/>
      <c r="Q479" s="236"/>
      <c r="R479" s="236"/>
      <c r="S479" s="236"/>
      <c r="T479" s="23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8" t="s">
        <v>222</v>
      </c>
      <c r="AU479" s="238" t="s">
        <v>83</v>
      </c>
      <c r="AV479" s="13" t="s">
        <v>81</v>
      </c>
      <c r="AW479" s="13" t="s">
        <v>34</v>
      </c>
      <c r="AX479" s="13" t="s">
        <v>74</v>
      </c>
      <c r="AY479" s="238" t="s">
        <v>213</v>
      </c>
    </row>
    <row r="480" s="14" customFormat="1">
      <c r="A480" s="14"/>
      <c r="B480" s="239"/>
      <c r="C480" s="240"/>
      <c r="D480" s="230" t="s">
        <v>222</v>
      </c>
      <c r="E480" s="241" t="s">
        <v>19</v>
      </c>
      <c r="F480" s="242" t="s">
        <v>6929</v>
      </c>
      <c r="G480" s="240"/>
      <c r="H480" s="243">
        <v>242.493</v>
      </c>
      <c r="I480" s="244"/>
      <c r="J480" s="240"/>
      <c r="K480" s="240"/>
      <c r="L480" s="245"/>
      <c r="M480" s="246"/>
      <c r="N480" s="247"/>
      <c r="O480" s="247"/>
      <c r="P480" s="247"/>
      <c r="Q480" s="247"/>
      <c r="R480" s="247"/>
      <c r="S480" s="247"/>
      <c r="T480" s="24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9" t="s">
        <v>222</v>
      </c>
      <c r="AU480" s="249" t="s">
        <v>83</v>
      </c>
      <c r="AV480" s="14" t="s">
        <v>83</v>
      </c>
      <c r="AW480" s="14" t="s">
        <v>34</v>
      </c>
      <c r="AX480" s="14" t="s">
        <v>81</v>
      </c>
      <c r="AY480" s="249" t="s">
        <v>213</v>
      </c>
    </row>
    <row r="481" s="2" customFormat="1" ht="16.5" customHeight="1">
      <c r="A481" s="40"/>
      <c r="B481" s="41"/>
      <c r="C481" s="272" t="s">
        <v>915</v>
      </c>
      <c r="D481" s="272" t="s">
        <v>310</v>
      </c>
      <c r="E481" s="273" t="s">
        <v>7388</v>
      </c>
      <c r="F481" s="274" t="s">
        <v>7389</v>
      </c>
      <c r="G481" s="275" t="s">
        <v>236</v>
      </c>
      <c r="H481" s="276">
        <v>247.34299999999999</v>
      </c>
      <c r="I481" s="277"/>
      <c r="J481" s="278">
        <f>ROUND(I481*H481,2)</f>
        <v>0</v>
      </c>
      <c r="K481" s="274" t="s">
        <v>219</v>
      </c>
      <c r="L481" s="279"/>
      <c r="M481" s="280" t="s">
        <v>19</v>
      </c>
      <c r="N481" s="281" t="s">
        <v>45</v>
      </c>
      <c r="O481" s="86"/>
      <c r="P481" s="224">
        <f>O481*H481</f>
        <v>0</v>
      </c>
      <c r="Q481" s="224">
        <v>0.0040000000000000001</v>
      </c>
      <c r="R481" s="224">
        <f>Q481*H481</f>
        <v>0.98937200000000003</v>
      </c>
      <c r="S481" s="224">
        <v>0</v>
      </c>
      <c r="T481" s="225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6" t="s">
        <v>397</v>
      </c>
      <c r="AT481" s="226" t="s">
        <v>310</v>
      </c>
      <c r="AU481" s="226" t="s">
        <v>83</v>
      </c>
      <c r="AY481" s="19" t="s">
        <v>213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9" t="s">
        <v>81</v>
      </c>
      <c r="BK481" s="227">
        <f>ROUND(I481*H481,2)</f>
        <v>0</v>
      </c>
      <c r="BL481" s="19" t="s">
        <v>309</v>
      </c>
      <c r="BM481" s="226" t="s">
        <v>7390</v>
      </c>
    </row>
    <row r="482" s="2" customFormat="1" ht="21.75" customHeight="1">
      <c r="A482" s="40"/>
      <c r="B482" s="41"/>
      <c r="C482" s="215" t="s">
        <v>927</v>
      </c>
      <c r="D482" s="215" t="s">
        <v>215</v>
      </c>
      <c r="E482" s="216" t="s">
        <v>7391</v>
      </c>
      <c r="F482" s="217" t="s">
        <v>7392</v>
      </c>
      <c r="G482" s="218" t="s">
        <v>338</v>
      </c>
      <c r="H482" s="219">
        <v>60</v>
      </c>
      <c r="I482" s="220"/>
      <c r="J482" s="221">
        <f>ROUND(I482*H482,2)</f>
        <v>0</v>
      </c>
      <c r="K482" s="217" t="s">
        <v>219</v>
      </c>
      <c r="L482" s="46"/>
      <c r="M482" s="222" t="s">
        <v>19</v>
      </c>
      <c r="N482" s="223" t="s">
        <v>45</v>
      </c>
      <c r="O482" s="86"/>
      <c r="P482" s="224">
        <f>O482*H482</f>
        <v>0</v>
      </c>
      <c r="Q482" s="224">
        <v>3.0000000000000001E-05</v>
      </c>
      <c r="R482" s="224">
        <f>Q482*H482</f>
        <v>0.0018</v>
      </c>
      <c r="S482" s="224">
        <v>0</v>
      </c>
      <c r="T482" s="225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6" t="s">
        <v>309</v>
      </c>
      <c r="AT482" s="226" t="s">
        <v>215</v>
      </c>
      <c r="AU482" s="226" t="s">
        <v>83</v>
      </c>
      <c r="AY482" s="19" t="s">
        <v>213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9" t="s">
        <v>81</v>
      </c>
      <c r="BK482" s="227">
        <f>ROUND(I482*H482,2)</f>
        <v>0</v>
      </c>
      <c r="BL482" s="19" t="s">
        <v>309</v>
      </c>
      <c r="BM482" s="226" t="s">
        <v>7393</v>
      </c>
    </row>
    <row r="483" s="2" customFormat="1" ht="16.5" customHeight="1">
      <c r="A483" s="40"/>
      <c r="B483" s="41"/>
      <c r="C483" s="272" t="s">
        <v>933</v>
      </c>
      <c r="D483" s="272" t="s">
        <v>310</v>
      </c>
      <c r="E483" s="273" t="s">
        <v>7394</v>
      </c>
      <c r="F483" s="274" t="s">
        <v>7395</v>
      </c>
      <c r="G483" s="275" t="s">
        <v>338</v>
      </c>
      <c r="H483" s="276">
        <v>60</v>
      </c>
      <c r="I483" s="277"/>
      <c r="J483" s="278">
        <f>ROUND(I483*H483,2)</f>
        <v>0</v>
      </c>
      <c r="K483" s="274" t="s">
        <v>219</v>
      </c>
      <c r="L483" s="279"/>
      <c r="M483" s="280" t="s">
        <v>19</v>
      </c>
      <c r="N483" s="281" t="s">
        <v>45</v>
      </c>
      <c r="O483" s="86"/>
      <c r="P483" s="224">
        <f>O483*H483</f>
        <v>0</v>
      </c>
      <c r="Q483" s="224">
        <v>0.0015</v>
      </c>
      <c r="R483" s="224">
        <f>Q483*H483</f>
        <v>0.089999999999999997</v>
      </c>
      <c r="S483" s="224">
        <v>0</v>
      </c>
      <c r="T483" s="225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6" t="s">
        <v>397</v>
      </c>
      <c r="AT483" s="226" t="s">
        <v>310</v>
      </c>
      <c r="AU483" s="226" t="s">
        <v>83</v>
      </c>
      <c r="AY483" s="19" t="s">
        <v>213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9" t="s">
        <v>81</v>
      </c>
      <c r="BK483" s="227">
        <f>ROUND(I483*H483,2)</f>
        <v>0</v>
      </c>
      <c r="BL483" s="19" t="s">
        <v>309</v>
      </c>
      <c r="BM483" s="226" t="s">
        <v>7396</v>
      </c>
    </row>
    <row r="484" s="2" customFormat="1" ht="16.5" customHeight="1">
      <c r="A484" s="40"/>
      <c r="B484" s="41"/>
      <c r="C484" s="215" t="s">
        <v>941</v>
      </c>
      <c r="D484" s="215" t="s">
        <v>215</v>
      </c>
      <c r="E484" s="216" t="s">
        <v>7397</v>
      </c>
      <c r="F484" s="217" t="s">
        <v>7398</v>
      </c>
      <c r="G484" s="218" t="s">
        <v>236</v>
      </c>
      <c r="H484" s="219">
        <v>242.493</v>
      </c>
      <c r="I484" s="220"/>
      <c r="J484" s="221">
        <f>ROUND(I484*H484,2)</f>
        <v>0</v>
      </c>
      <c r="K484" s="217" t="s">
        <v>219</v>
      </c>
      <c r="L484" s="46"/>
      <c r="M484" s="222" t="s">
        <v>19</v>
      </c>
      <c r="N484" s="223" t="s">
        <v>45</v>
      </c>
      <c r="O484" s="86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6" t="s">
        <v>309</v>
      </c>
      <c r="AT484" s="226" t="s">
        <v>215</v>
      </c>
      <c r="AU484" s="226" t="s">
        <v>83</v>
      </c>
      <c r="AY484" s="19" t="s">
        <v>213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9" t="s">
        <v>81</v>
      </c>
      <c r="BK484" s="227">
        <f>ROUND(I484*H484,2)</f>
        <v>0</v>
      </c>
      <c r="BL484" s="19" t="s">
        <v>309</v>
      </c>
      <c r="BM484" s="226" t="s">
        <v>7399</v>
      </c>
    </row>
    <row r="485" s="13" customFormat="1">
      <c r="A485" s="13"/>
      <c r="B485" s="228"/>
      <c r="C485" s="229"/>
      <c r="D485" s="230" t="s">
        <v>222</v>
      </c>
      <c r="E485" s="231" t="s">
        <v>19</v>
      </c>
      <c r="F485" s="232" t="s">
        <v>7400</v>
      </c>
      <c r="G485" s="229"/>
      <c r="H485" s="231" t="s">
        <v>19</v>
      </c>
      <c r="I485" s="233"/>
      <c r="J485" s="229"/>
      <c r="K485" s="229"/>
      <c r="L485" s="234"/>
      <c r="M485" s="235"/>
      <c r="N485" s="236"/>
      <c r="O485" s="236"/>
      <c r="P485" s="236"/>
      <c r="Q485" s="236"/>
      <c r="R485" s="236"/>
      <c r="S485" s="236"/>
      <c r="T485" s="23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8" t="s">
        <v>222</v>
      </c>
      <c r="AU485" s="238" t="s">
        <v>83</v>
      </c>
      <c r="AV485" s="13" t="s">
        <v>81</v>
      </c>
      <c r="AW485" s="13" t="s">
        <v>34</v>
      </c>
      <c r="AX485" s="13" t="s">
        <v>74</v>
      </c>
      <c r="AY485" s="238" t="s">
        <v>213</v>
      </c>
    </row>
    <row r="486" s="14" customFormat="1">
      <c r="A486" s="14"/>
      <c r="B486" s="239"/>
      <c r="C486" s="240"/>
      <c r="D486" s="230" t="s">
        <v>222</v>
      </c>
      <c r="E486" s="241" t="s">
        <v>19</v>
      </c>
      <c r="F486" s="242" t="s">
        <v>6929</v>
      </c>
      <c r="G486" s="240"/>
      <c r="H486" s="243">
        <v>242.493</v>
      </c>
      <c r="I486" s="244"/>
      <c r="J486" s="240"/>
      <c r="K486" s="240"/>
      <c r="L486" s="245"/>
      <c r="M486" s="246"/>
      <c r="N486" s="247"/>
      <c r="O486" s="247"/>
      <c r="P486" s="247"/>
      <c r="Q486" s="247"/>
      <c r="R486" s="247"/>
      <c r="S486" s="247"/>
      <c r="T486" s="24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9" t="s">
        <v>222</v>
      </c>
      <c r="AU486" s="249" t="s">
        <v>83</v>
      </c>
      <c r="AV486" s="14" t="s">
        <v>83</v>
      </c>
      <c r="AW486" s="14" t="s">
        <v>34</v>
      </c>
      <c r="AX486" s="14" t="s">
        <v>81</v>
      </c>
      <c r="AY486" s="249" t="s">
        <v>213</v>
      </c>
    </row>
    <row r="487" s="2" customFormat="1" ht="16.5" customHeight="1">
      <c r="A487" s="40"/>
      <c r="B487" s="41"/>
      <c r="C487" s="272" t="s">
        <v>946</v>
      </c>
      <c r="D487" s="272" t="s">
        <v>310</v>
      </c>
      <c r="E487" s="273" t="s">
        <v>7401</v>
      </c>
      <c r="F487" s="274" t="s">
        <v>7402</v>
      </c>
      <c r="G487" s="275" t="s">
        <v>218</v>
      </c>
      <c r="H487" s="276">
        <v>62.648000000000003</v>
      </c>
      <c r="I487" s="277"/>
      <c r="J487" s="278">
        <f>ROUND(I487*H487,2)</f>
        <v>0</v>
      </c>
      <c r="K487" s="274" t="s">
        <v>19</v>
      </c>
      <c r="L487" s="279"/>
      <c r="M487" s="280" t="s">
        <v>19</v>
      </c>
      <c r="N487" s="281" t="s">
        <v>45</v>
      </c>
      <c r="O487" s="86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6" t="s">
        <v>397</v>
      </c>
      <c r="AT487" s="226" t="s">
        <v>310</v>
      </c>
      <c r="AU487" s="226" t="s">
        <v>83</v>
      </c>
      <c r="AY487" s="19" t="s">
        <v>213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9" t="s">
        <v>81</v>
      </c>
      <c r="BK487" s="227">
        <f>ROUND(I487*H487,2)</f>
        <v>0</v>
      </c>
      <c r="BL487" s="19" t="s">
        <v>309</v>
      </c>
      <c r="BM487" s="226" t="s">
        <v>7403</v>
      </c>
    </row>
    <row r="488" s="13" customFormat="1">
      <c r="A488" s="13"/>
      <c r="B488" s="228"/>
      <c r="C488" s="229"/>
      <c r="D488" s="230" t="s">
        <v>222</v>
      </c>
      <c r="E488" s="231" t="s">
        <v>19</v>
      </c>
      <c r="F488" s="232" t="s">
        <v>7404</v>
      </c>
      <c r="G488" s="229"/>
      <c r="H488" s="231" t="s">
        <v>19</v>
      </c>
      <c r="I488" s="233"/>
      <c r="J488" s="229"/>
      <c r="K488" s="229"/>
      <c r="L488" s="234"/>
      <c r="M488" s="235"/>
      <c r="N488" s="236"/>
      <c r="O488" s="236"/>
      <c r="P488" s="236"/>
      <c r="Q488" s="236"/>
      <c r="R488" s="236"/>
      <c r="S488" s="236"/>
      <c r="T488" s="237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8" t="s">
        <v>222</v>
      </c>
      <c r="AU488" s="238" t="s">
        <v>83</v>
      </c>
      <c r="AV488" s="13" t="s">
        <v>81</v>
      </c>
      <c r="AW488" s="13" t="s">
        <v>34</v>
      </c>
      <c r="AX488" s="13" t="s">
        <v>74</v>
      </c>
      <c r="AY488" s="238" t="s">
        <v>213</v>
      </c>
    </row>
    <row r="489" s="14" customFormat="1">
      <c r="A489" s="14"/>
      <c r="B489" s="239"/>
      <c r="C489" s="240"/>
      <c r="D489" s="230" t="s">
        <v>222</v>
      </c>
      <c r="E489" s="241" t="s">
        <v>19</v>
      </c>
      <c r="F489" s="242" t="s">
        <v>7405</v>
      </c>
      <c r="G489" s="240"/>
      <c r="H489" s="243">
        <v>56.953000000000003</v>
      </c>
      <c r="I489" s="244"/>
      <c r="J489" s="240"/>
      <c r="K489" s="240"/>
      <c r="L489" s="245"/>
      <c r="M489" s="246"/>
      <c r="N489" s="247"/>
      <c r="O489" s="247"/>
      <c r="P489" s="247"/>
      <c r="Q489" s="247"/>
      <c r="R489" s="247"/>
      <c r="S489" s="247"/>
      <c r="T489" s="24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9" t="s">
        <v>222</v>
      </c>
      <c r="AU489" s="249" t="s">
        <v>83</v>
      </c>
      <c r="AV489" s="14" t="s">
        <v>83</v>
      </c>
      <c r="AW489" s="14" t="s">
        <v>34</v>
      </c>
      <c r="AX489" s="14" t="s">
        <v>74</v>
      </c>
      <c r="AY489" s="249" t="s">
        <v>213</v>
      </c>
    </row>
    <row r="490" s="14" customFormat="1">
      <c r="A490" s="14"/>
      <c r="B490" s="239"/>
      <c r="C490" s="240"/>
      <c r="D490" s="230" t="s">
        <v>222</v>
      </c>
      <c r="E490" s="241" t="s">
        <v>19</v>
      </c>
      <c r="F490" s="242" t="s">
        <v>7406</v>
      </c>
      <c r="G490" s="240"/>
      <c r="H490" s="243">
        <v>62.648000000000003</v>
      </c>
      <c r="I490" s="244"/>
      <c r="J490" s="240"/>
      <c r="K490" s="240"/>
      <c r="L490" s="245"/>
      <c r="M490" s="246"/>
      <c r="N490" s="247"/>
      <c r="O490" s="247"/>
      <c r="P490" s="247"/>
      <c r="Q490" s="247"/>
      <c r="R490" s="247"/>
      <c r="S490" s="247"/>
      <c r="T490" s="24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9" t="s">
        <v>222</v>
      </c>
      <c r="AU490" s="249" t="s">
        <v>83</v>
      </c>
      <c r="AV490" s="14" t="s">
        <v>83</v>
      </c>
      <c r="AW490" s="14" t="s">
        <v>34</v>
      </c>
      <c r="AX490" s="14" t="s">
        <v>81</v>
      </c>
      <c r="AY490" s="249" t="s">
        <v>213</v>
      </c>
    </row>
    <row r="491" s="2" customFormat="1">
      <c r="A491" s="40"/>
      <c r="B491" s="41"/>
      <c r="C491" s="215" t="s">
        <v>952</v>
      </c>
      <c r="D491" s="215" t="s">
        <v>215</v>
      </c>
      <c r="E491" s="216" t="s">
        <v>7407</v>
      </c>
      <c r="F491" s="217" t="s">
        <v>7408</v>
      </c>
      <c r="G491" s="218" t="s">
        <v>236</v>
      </c>
      <c r="H491" s="219">
        <v>249.493</v>
      </c>
      <c r="I491" s="220"/>
      <c r="J491" s="221">
        <f>ROUND(I491*H491,2)</f>
        <v>0</v>
      </c>
      <c r="K491" s="217" t="s">
        <v>219</v>
      </c>
      <c r="L491" s="46"/>
      <c r="M491" s="222" t="s">
        <v>19</v>
      </c>
      <c r="N491" s="223" t="s">
        <v>45</v>
      </c>
      <c r="O491" s="86"/>
      <c r="P491" s="224">
        <f>O491*H491</f>
        <v>0</v>
      </c>
      <c r="Q491" s="224">
        <v>0.00010000000000000001</v>
      </c>
      <c r="R491" s="224">
        <f>Q491*H491</f>
        <v>0.024949300000000001</v>
      </c>
      <c r="S491" s="224">
        <v>0</v>
      </c>
      <c r="T491" s="225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6" t="s">
        <v>309</v>
      </c>
      <c r="AT491" s="226" t="s">
        <v>215</v>
      </c>
      <c r="AU491" s="226" t="s">
        <v>83</v>
      </c>
      <c r="AY491" s="19" t="s">
        <v>213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9" t="s">
        <v>81</v>
      </c>
      <c r="BK491" s="227">
        <f>ROUND(I491*H491,2)</f>
        <v>0</v>
      </c>
      <c r="BL491" s="19" t="s">
        <v>309</v>
      </c>
      <c r="BM491" s="226" t="s">
        <v>7409</v>
      </c>
    </row>
    <row r="492" s="13" customFormat="1">
      <c r="A492" s="13"/>
      <c r="B492" s="228"/>
      <c r="C492" s="229"/>
      <c r="D492" s="230" t="s">
        <v>222</v>
      </c>
      <c r="E492" s="231" t="s">
        <v>19</v>
      </c>
      <c r="F492" s="232" t="s">
        <v>7184</v>
      </c>
      <c r="G492" s="229"/>
      <c r="H492" s="231" t="s">
        <v>19</v>
      </c>
      <c r="I492" s="233"/>
      <c r="J492" s="229"/>
      <c r="K492" s="229"/>
      <c r="L492" s="234"/>
      <c r="M492" s="235"/>
      <c r="N492" s="236"/>
      <c r="O492" s="236"/>
      <c r="P492" s="236"/>
      <c r="Q492" s="236"/>
      <c r="R492" s="236"/>
      <c r="S492" s="236"/>
      <c r="T492" s="237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8" t="s">
        <v>222</v>
      </c>
      <c r="AU492" s="238" t="s">
        <v>83</v>
      </c>
      <c r="AV492" s="13" t="s">
        <v>81</v>
      </c>
      <c r="AW492" s="13" t="s">
        <v>34</v>
      </c>
      <c r="AX492" s="13" t="s">
        <v>74</v>
      </c>
      <c r="AY492" s="238" t="s">
        <v>213</v>
      </c>
    </row>
    <row r="493" s="14" customFormat="1">
      <c r="A493" s="14"/>
      <c r="B493" s="239"/>
      <c r="C493" s="240"/>
      <c r="D493" s="230" t="s">
        <v>222</v>
      </c>
      <c r="E493" s="241" t="s">
        <v>19</v>
      </c>
      <c r="F493" s="242" t="s">
        <v>7410</v>
      </c>
      <c r="G493" s="240"/>
      <c r="H493" s="243">
        <v>159.94999999999999</v>
      </c>
      <c r="I493" s="244"/>
      <c r="J493" s="240"/>
      <c r="K493" s="240"/>
      <c r="L493" s="245"/>
      <c r="M493" s="246"/>
      <c r="N493" s="247"/>
      <c r="O493" s="247"/>
      <c r="P493" s="247"/>
      <c r="Q493" s="247"/>
      <c r="R493" s="247"/>
      <c r="S493" s="247"/>
      <c r="T493" s="248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9" t="s">
        <v>222</v>
      </c>
      <c r="AU493" s="249" t="s">
        <v>83</v>
      </c>
      <c r="AV493" s="14" t="s">
        <v>83</v>
      </c>
      <c r="AW493" s="14" t="s">
        <v>34</v>
      </c>
      <c r="AX493" s="14" t="s">
        <v>74</v>
      </c>
      <c r="AY493" s="249" t="s">
        <v>213</v>
      </c>
    </row>
    <row r="494" s="14" customFormat="1">
      <c r="A494" s="14"/>
      <c r="B494" s="239"/>
      <c r="C494" s="240"/>
      <c r="D494" s="230" t="s">
        <v>222</v>
      </c>
      <c r="E494" s="241" t="s">
        <v>19</v>
      </c>
      <c r="F494" s="242" t="s">
        <v>7328</v>
      </c>
      <c r="G494" s="240"/>
      <c r="H494" s="243">
        <v>89.543000000000006</v>
      </c>
      <c r="I494" s="244"/>
      <c r="J494" s="240"/>
      <c r="K494" s="240"/>
      <c r="L494" s="245"/>
      <c r="M494" s="246"/>
      <c r="N494" s="247"/>
      <c r="O494" s="247"/>
      <c r="P494" s="247"/>
      <c r="Q494" s="247"/>
      <c r="R494" s="247"/>
      <c r="S494" s="247"/>
      <c r="T494" s="24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9" t="s">
        <v>222</v>
      </c>
      <c r="AU494" s="249" t="s">
        <v>83</v>
      </c>
      <c r="AV494" s="14" t="s">
        <v>83</v>
      </c>
      <c r="AW494" s="14" t="s">
        <v>34</v>
      </c>
      <c r="AX494" s="14" t="s">
        <v>74</v>
      </c>
      <c r="AY494" s="249" t="s">
        <v>213</v>
      </c>
    </row>
    <row r="495" s="15" customFormat="1">
      <c r="A495" s="15"/>
      <c r="B495" s="250"/>
      <c r="C495" s="251"/>
      <c r="D495" s="230" t="s">
        <v>222</v>
      </c>
      <c r="E495" s="252" t="s">
        <v>19</v>
      </c>
      <c r="F495" s="253" t="s">
        <v>228</v>
      </c>
      <c r="G495" s="251"/>
      <c r="H495" s="254">
        <v>249.493</v>
      </c>
      <c r="I495" s="255"/>
      <c r="J495" s="251"/>
      <c r="K495" s="251"/>
      <c r="L495" s="256"/>
      <c r="M495" s="257"/>
      <c r="N495" s="258"/>
      <c r="O495" s="258"/>
      <c r="P495" s="258"/>
      <c r="Q495" s="258"/>
      <c r="R495" s="258"/>
      <c r="S495" s="258"/>
      <c r="T495" s="259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0" t="s">
        <v>222</v>
      </c>
      <c r="AU495" s="260" t="s">
        <v>83</v>
      </c>
      <c r="AV495" s="15" t="s">
        <v>220</v>
      </c>
      <c r="AW495" s="15" t="s">
        <v>34</v>
      </c>
      <c r="AX495" s="15" t="s">
        <v>81</v>
      </c>
      <c r="AY495" s="260" t="s">
        <v>213</v>
      </c>
    </row>
    <row r="496" s="2" customFormat="1">
      <c r="A496" s="40"/>
      <c r="B496" s="41"/>
      <c r="C496" s="215" t="s">
        <v>961</v>
      </c>
      <c r="D496" s="215" t="s">
        <v>215</v>
      </c>
      <c r="E496" s="216" t="s">
        <v>7411</v>
      </c>
      <c r="F496" s="217" t="s">
        <v>7412</v>
      </c>
      <c r="G496" s="218" t="s">
        <v>1808</v>
      </c>
      <c r="H496" s="282"/>
      <c r="I496" s="220"/>
      <c r="J496" s="221">
        <f>ROUND(I496*H496,2)</f>
        <v>0</v>
      </c>
      <c r="K496" s="217" t="s">
        <v>219</v>
      </c>
      <c r="L496" s="46"/>
      <c r="M496" s="222" t="s">
        <v>19</v>
      </c>
      <c r="N496" s="223" t="s">
        <v>45</v>
      </c>
      <c r="O496" s="86"/>
      <c r="P496" s="224">
        <f>O496*H496</f>
        <v>0</v>
      </c>
      <c r="Q496" s="224">
        <v>0</v>
      </c>
      <c r="R496" s="224">
        <f>Q496*H496</f>
        <v>0</v>
      </c>
      <c r="S496" s="224">
        <v>0</v>
      </c>
      <c r="T496" s="225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6" t="s">
        <v>309</v>
      </c>
      <c r="AT496" s="226" t="s">
        <v>215</v>
      </c>
      <c r="AU496" s="226" t="s">
        <v>83</v>
      </c>
      <c r="AY496" s="19" t="s">
        <v>213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19" t="s">
        <v>81</v>
      </c>
      <c r="BK496" s="227">
        <f>ROUND(I496*H496,2)</f>
        <v>0</v>
      </c>
      <c r="BL496" s="19" t="s">
        <v>309</v>
      </c>
      <c r="BM496" s="226" t="s">
        <v>7413</v>
      </c>
    </row>
    <row r="497" s="12" customFormat="1" ht="22.8" customHeight="1">
      <c r="A497" s="12"/>
      <c r="B497" s="199"/>
      <c r="C497" s="200"/>
      <c r="D497" s="201" t="s">
        <v>73</v>
      </c>
      <c r="E497" s="213" t="s">
        <v>7414</v>
      </c>
      <c r="F497" s="213" t="s">
        <v>7415</v>
      </c>
      <c r="G497" s="200"/>
      <c r="H497" s="200"/>
      <c r="I497" s="203"/>
      <c r="J497" s="214">
        <f>BK497</f>
        <v>0</v>
      </c>
      <c r="K497" s="200"/>
      <c r="L497" s="205"/>
      <c r="M497" s="206"/>
      <c r="N497" s="207"/>
      <c r="O497" s="207"/>
      <c r="P497" s="208">
        <f>SUM(P498:P503)</f>
        <v>0</v>
      </c>
      <c r="Q497" s="207"/>
      <c r="R497" s="208">
        <f>SUM(R498:R503)</f>
        <v>0</v>
      </c>
      <c r="S497" s="207"/>
      <c r="T497" s="209">
        <f>SUM(T498:T503)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10" t="s">
        <v>83</v>
      </c>
      <c r="AT497" s="211" t="s">
        <v>73</v>
      </c>
      <c r="AU497" s="211" t="s">
        <v>81</v>
      </c>
      <c r="AY497" s="210" t="s">
        <v>213</v>
      </c>
      <c r="BK497" s="212">
        <f>SUM(BK498:BK503)</f>
        <v>0</v>
      </c>
    </row>
    <row r="498" s="2" customFormat="1" ht="16.5" customHeight="1">
      <c r="A498" s="40"/>
      <c r="B498" s="41"/>
      <c r="C498" s="215" t="s">
        <v>972</v>
      </c>
      <c r="D498" s="215" t="s">
        <v>215</v>
      </c>
      <c r="E498" s="216" t="s">
        <v>7416</v>
      </c>
      <c r="F498" s="217" t="s">
        <v>7417</v>
      </c>
      <c r="G498" s="218" t="s">
        <v>236</v>
      </c>
      <c r="H498" s="219">
        <v>114.24800000000001</v>
      </c>
      <c r="I498" s="220"/>
      <c r="J498" s="221">
        <f>ROUND(I498*H498,2)</f>
        <v>0</v>
      </c>
      <c r="K498" s="217" t="s">
        <v>219</v>
      </c>
      <c r="L498" s="46"/>
      <c r="M498" s="222" t="s">
        <v>19</v>
      </c>
      <c r="N498" s="223" t="s">
        <v>45</v>
      </c>
      <c r="O498" s="86"/>
      <c r="P498" s="224">
        <f>O498*H498</f>
        <v>0</v>
      </c>
      <c r="Q498" s="224">
        <v>0</v>
      </c>
      <c r="R498" s="224">
        <f>Q498*H498</f>
        <v>0</v>
      </c>
      <c r="S498" s="224">
        <v>0</v>
      </c>
      <c r="T498" s="225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6" t="s">
        <v>309</v>
      </c>
      <c r="AT498" s="226" t="s">
        <v>215</v>
      </c>
      <c r="AU498" s="226" t="s">
        <v>83</v>
      </c>
      <c r="AY498" s="19" t="s">
        <v>213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19" t="s">
        <v>81</v>
      </c>
      <c r="BK498" s="227">
        <f>ROUND(I498*H498,2)</f>
        <v>0</v>
      </c>
      <c r="BL498" s="19" t="s">
        <v>309</v>
      </c>
      <c r="BM498" s="226" t="s">
        <v>7418</v>
      </c>
    </row>
    <row r="499" s="13" customFormat="1">
      <c r="A499" s="13"/>
      <c r="B499" s="228"/>
      <c r="C499" s="229"/>
      <c r="D499" s="230" t="s">
        <v>222</v>
      </c>
      <c r="E499" s="231" t="s">
        <v>19</v>
      </c>
      <c r="F499" s="232" t="s">
        <v>7419</v>
      </c>
      <c r="G499" s="229"/>
      <c r="H499" s="231" t="s">
        <v>19</v>
      </c>
      <c r="I499" s="233"/>
      <c r="J499" s="229"/>
      <c r="K499" s="229"/>
      <c r="L499" s="234"/>
      <c r="M499" s="235"/>
      <c r="N499" s="236"/>
      <c r="O499" s="236"/>
      <c r="P499" s="236"/>
      <c r="Q499" s="236"/>
      <c r="R499" s="236"/>
      <c r="S499" s="236"/>
      <c r="T499" s="23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8" t="s">
        <v>222</v>
      </c>
      <c r="AU499" s="238" t="s">
        <v>83</v>
      </c>
      <c r="AV499" s="13" t="s">
        <v>81</v>
      </c>
      <c r="AW499" s="13" t="s">
        <v>34</v>
      </c>
      <c r="AX499" s="13" t="s">
        <v>74</v>
      </c>
      <c r="AY499" s="238" t="s">
        <v>213</v>
      </c>
    </row>
    <row r="500" s="14" customFormat="1">
      <c r="A500" s="14"/>
      <c r="B500" s="239"/>
      <c r="C500" s="240"/>
      <c r="D500" s="230" t="s">
        <v>222</v>
      </c>
      <c r="E500" s="241" t="s">
        <v>19</v>
      </c>
      <c r="F500" s="242" t="s">
        <v>7420</v>
      </c>
      <c r="G500" s="240"/>
      <c r="H500" s="243">
        <v>114.24800000000001</v>
      </c>
      <c r="I500" s="244"/>
      <c r="J500" s="240"/>
      <c r="K500" s="240"/>
      <c r="L500" s="245"/>
      <c r="M500" s="246"/>
      <c r="N500" s="247"/>
      <c r="O500" s="247"/>
      <c r="P500" s="247"/>
      <c r="Q500" s="247"/>
      <c r="R500" s="247"/>
      <c r="S500" s="247"/>
      <c r="T500" s="24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9" t="s">
        <v>222</v>
      </c>
      <c r="AU500" s="249" t="s">
        <v>83</v>
      </c>
      <c r="AV500" s="14" t="s">
        <v>83</v>
      </c>
      <c r="AW500" s="14" t="s">
        <v>34</v>
      </c>
      <c r="AX500" s="14" t="s">
        <v>81</v>
      </c>
      <c r="AY500" s="249" t="s">
        <v>213</v>
      </c>
    </row>
    <row r="501" s="2" customFormat="1" ht="16.5" customHeight="1">
      <c r="A501" s="40"/>
      <c r="B501" s="41"/>
      <c r="C501" s="272" t="s">
        <v>977</v>
      </c>
      <c r="D501" s="272" t="s">
        <v>310</v>
      </c>
      <c r="E501" s="273" t="s">
        <v>7421</v>
      </c>
      <c r="F501" s="274" t="s">
        <v>7422</v>
      </c>
      <c r="G501" s="275" t="s">
        <v>236</v>
      </c>
      <c r="H501" s="276">
        <v>125.673</v>
      </c>
      <c r="I501" s="277"/>
      <c r="J501" s="278">
        <f>ROUND(I501*H501,2)</f>
        <v>0</v>
      </c>
      <c r="K501" s="274" t="s">
        <v>219</v>
      </c>
      <c r="L501" s="279"/>
      <c r="M501" s="280" t="s">
        <v>19</v>
      </c>
      <c r="N501" s="281" t="s">
        <v>45</v>
      </c>
      <c r="O501" s="86"/>
      <c r="P501" s="224">
        <f>O501*H501</f>
        <v>0</v>
      </c>
      <c r="Q501" s="224">
        <v>0</v>
      </c>
      <c r="R501" s="224">
        <f>Q501*H501</f>
        <v>0</v>
      </c>
      <c r="S501" s="224">
        <v>0</v>
      </c>
      <c r="T501" s="225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6" t="s">
        <v>397</v>
      </c>
      <c r="AT501" s="226" t="s">
        <v>310</v>
      </c>
      <c r="AU501" s="226" t="s">
        <v>83</v>
      </c>
      <c r="AY501" s="19" t="s">
        <v>213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19" t="s">
        <v>81</v>
      </c>
      <c r="BK501" s="227">
        <f>ROUND(I501*H501,2)</f>
        <v>0</v>
      </c>
      <c r="BL501" s="19" t="s">
        <v>309</v>
      </c>
      <c r="BM501" s="226" t="s">
        <v>7423</v>
      </c>
    </row>
    <row r="502" s="14" customFormat="1">
      <c r="A502" s="14"/>
      <c r="B502" s="239"/>
      <c r="C502" s="240"/>
      <c r="D502" s="230" t="s">
        <v>222</v>
      </c>
      <c r="E502" s="241" t="s">
        <v>19</v>
      </c>
      <c r="F502" s="242" t="s">
        <v>7424</v>
      </c>
      <c r="G502" s="240"/>
      <c r="H502" s="243">
        <v>125.673</v>
      </c>
      <c r="I502" s="244"/>
      <c r="J502" s="240"/>
      <c r="K502" s="240"/>
      <c r="L502" s="245"/>
      <c r="M502" s="246"/>
      <c r="N502" s="247"/>
      <c r="O502" s="247"/>
      <c r="P502" s="247"/>
      <c r="Q502" s="247"/>
      <c r="R502" s="247"/>
      <c r="S502" s="247"/>
      <c r="T502" s="24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9" t="s">
        <v>222</v>
      </c>
      <c r="AU502" s="249" t="s">
        <v>83</v>
      </c>
      <c r="AV502" s="14" t="s">
        <v>83</v>
      </c>
      <c r="AW502" s="14" t="s">
        <v>34</v>
      </c>
      <c r="AX502" s="14" t="s">
        <v>81</v>
      </c>
      <c r="AY502" s="249" t="s">
        <v>213</v>
      </c>
    </row>
    <row r="503" s="2" customFormat="1">
      <c r="A503" s="40"/>
      <c r="B503" s="41"/>
      <c r="C503" s="215" t="s">
        <v>983</v>
      </c>
      <c r="D503" s="215" t="s">
        <v>215</v>
      </c>
      <c r="E503" s="216" t="s">
        <v>7425</v>
      </c>
      <c r="F503" s="217" t="s">
        <v>7426</v>
      </c>
      <c r="G503" s="218" t="s">
        <v>1808</v>
      </c>
      <c r="H503" s="282"/>
      <c r="I503" s="220"/>
      <c r="J503" s="221">
        <f>ROUND(I503*H503,2)</f>
        <v>0</v>
      </c>
      <c r="K503" s="217" t="s">
        <v>219</v>
      </c>
      <c r="L503" s="46"/>
      <c r="M503" s="222" t="s">
        <v>19</v>
      </c>
      <c r="N503" s="223" t="s">
        <v>45</v>
      </c>
      <c r="O503" s="86"/>
      <c r="P503" s="224">
        <f>O503*H503</f>
        <v>0</v>
      </c>
      <c r="Q503" s="224">
        <v>0</v>
      </c>
      <c r="R503" s="224">
        <f>Q503*H503</f>
        <v>0</v>
      </c>
      <c r="S503" s="224">
        <v>0</v>
      </c>
      <c r="T503" s="225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6" t="s">
        <v>309</v>
      </c>
      <c r="AT503" s="226" t="s">
        <v>215</v>
      </c>
      <c r="AU503" s="226" t="s">
        <v>83</v>
      </c>
      <c r="AY503" s="19" t="s">
        <v>213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19" t="s">
        <v>81</v>
      </c>
      <c r="BK503" s="227">
        <f>ROUND(I503*H503,2)</f>
        <v>0</v>
      </c>
      <c r="BL503" s="19" t="s">
        <v>309</v>
      </c>
      <c r="BM503" s="226" t="s">
        <v>7427</v>
      </c>
    </row>
    <row r="504" s="12" customFormat="1" ht="22.8" customHeight="1">
      <c r="A504" s="12"/>
      <c r="B504" s="199"/>
      <c r="C504" s="200"/>
      <c r="D504" s="201" t="s">
        <v>73</v>
      </c>
      <c r="E504" s="213" t="s">
        <v>1953</v>
      </c>
      <c r="F504" s="213" t="s">
        <v>1954</v>
      </c>
      <c r="G504" s="200"/>
      <c r="H504" s="200"/>
      <c r="I504" s="203"/>
      <c r="J504" s="214">
        <f>BK504</f>
        <v>0</v>
      </c>
      <c r="K504" s="200"/>
      <c r="L504" s="205"/>
      <c r="M504" s="206"/>
      <c r="N504" s="207"/>
      <c r="O504" s="207"/>
      <c r="P504" s="208">
        <f>SUM(P505:P506)</f>
        <v>0</v>
      </c>
      <c r="Q504" s="207"/>
      <c r="R504" s="208">
        <f>SUM(R505:R506)</f>
        <v>0.092700000000000005</v>
      </c>
      <c r="S504" s="207"/>
      <c r="T504" s="209">
        <f>SUM(T505:T506)</f>
        <v>0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210" t="s">
        <v>83</v>
      </c>
      <c r="AT504" s="211" t="s">
        <v>73</v>
      </c>
      <c r="AU504" s="211" t="s">
        <v>81</v>
      </c>
      <c r="AY504" s="210" t="s">
        <v>213</v>
      </c>
      <c r="BK504" s="212">
        <f>SUM(BK505:BK506)</f>
        <v>0</v>
      </c>
    </row>
    <row r="505" s="2" customFormat="1" ht="16.5" customHeight="1">
      <c r="A505" s="40"/>
      <c r="B505" s="41"/>
      <c r="C505" s="215" t="s">
        <v>989</v>
      </c>
      <c r="D505" s="215" t="s">
        <v>215</v>
      </c>
      <c r="E505" s="216" t="s">
        <v>1961</v>
      </c>
      <c r="F505" s="217" t="s">
        <v>1962</v>
      </c>
      <c r="G505" s="218" t="s">
        <v>501</v>
      </c>
      <c r="H505" s="219">
        <v>3</v>
      </c>
      <c r="I505" s="220"/>
      <c r="J505" s="221">
        <f>ROUND(I505*H505,2)</f>
        <v>0</v>
      </c>
      <c r="K505" s="217" t="s">
        <v>219</v>
      </c>
      <c r="L505" s="46"/>
      <c r="M505" s="222" t="s">
        <v>19</v>
      </c>
      <c r="N505" s="223" t="s">
        <v>45</v>
      </c>
      <c r="O505" s="86"/>
      <c r="P505" s="224">
        <f>O505*H505</f>
        <v>0</v>
      </c>
      <c r="Q505" s="224">
        <v>0.0309</v>
      </c>
      <c r="R505" s="224">
        <f>Q505*H505</f>
        <v>0.092700000000000005</v>
      </c>
      <c r="S505" s="224">
        <v>0</v>
      </c>
      <c r="T505" s="225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6" t="s">
        <v>309</v>
      </c>
      <c r="AT505" s="226" t="s">
        <v>215</v>
      </c>
      <c r="AU505" s="226" t="s">
        <v>83</v>
      </c>
      <c r="AY505" s="19" t="s">
        <v>213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19" t="s">
        <v>81</v>
      </c>
      <c r="BK505" s="227">
        <f>ROUND(I505*H505,2)</f>
        <v>0</v>
      </c>
      <c r="BL505" s="19" t="s">
        <v>309</v>
      </c>
      <c r="BM505" s="226" t="s">
        <v>7428</v>
      </c>
    </row>
    <row r="506" s="2" customFormat="1">
      <c r="A506" s="40"/>
      <c r="B506" s="41"/>
      <c r="C506" s="215" t="s">
        <v>995</v>
      </c>
      <c r="D506" s="215" t="s">
        <v>215</v>
      </c>
      <c r="E506" s="216" t="s">
        <v>7429</v>
      </c>
      <c r="F506" s="217" t="s">
        <v>7430</v>
      </c>
      <c r="G506" s="218" t="s">
        <v>1808</v>
      </c>
      <c r="H506" s="282"/>
      <c r="I506" s="220"/>
      <c r="J506" s="221">
        <f>ROUND(I506*H506,2)</f>
        <v>0</v>
      </c>
      <c r="K506" s="217" t="s">
        <v>219</v>
      </c>
      <c r="L506" s="46"/>
      <c r="M506" s="222" t="s">
        <v>19</v>
      </c>
      <c r="N506" s="223" t="s">
        <v>45</v>
      </c>
      <c r="O506" s="86"/>
      <c r="P506" s="224">
        <f>O506*H506</f>
        <v>0</v>
      </c>
      <c r="Q506" s="224">
        <v>0</v>
      </c>
      <c r="R506" s="224">
        <f>Q506*H506</f>
        <v>0</v>
      </c>
      <c r="S506" s="224">
        <v>0</v>
      </c>
      <c r="T506" s="225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6" t="s">
        <v>309</v>
      </c>
      <c r="AT506" s="226" t="s">
        <v>215</v>
      </c>
      <c r="AU506" s="226" t="s">
        <v>83</v>
      </c>
      <c r="AY506" s="19" t="s">
        <v>213</v>
      </c>
      <c r="BE506" s="227">
        <f>IF(N506="základní",J506,0)</f>
        <v>0</v>
      </c>
      <c r="BF506" s="227">
        <f>IF(N506="snížená",J506,0)</f>
        <v>0</v>
      </c>
      <c r="BG506" s="227">
        <f>IF(N506="zákl. přenesená",J506,0)</f>
        <v>0</v>
      </c>
      <c r="BH506" s="227">
        <f>IF(N506="sníž. přenesená",J506,0)</f>
        <v>0</v>
      </c>
      <c r="BI506" s="227">
        <f>IF(N506="nulová",J506,0)</f>
        <v>0</v>
      </c>
      <c r="BJ506" s="19" t="s">
        <v>81</v>
      </c>
      <c r="BK506" s="227">
        <f>ROUND(I506*H506,2)</f>
        <v>0</v>
      </c>
      <c r="BL506" s="19" t="s">
        <v>309</v>
      </c>
      <c r="BM506" s="226" t="s">
        <v>7431</v>
      </c>
    </row>
    <row r="507" s="12" customFormat="1" ht="22.8" customHeight="1">
      <c r="A507" s="12"/>
      <c r="B507" s="199"/>
      <c r="C507" s="200"/>
      <c r="D507" s="201" t="s">
        <v>73</v>
      </c>
      <c r="E507" s="213" t="s">
        <v>1968</v>
      </c>
      <c r="F507" s="213" t="s">
        <v>1969</v>
      </c>
      <c r="G507" s="200"/>
      <c r="H507" s="200"/>
      <c r="I507" s="203"/>
      <c r="J507" s="214">
        <f>BK507</f>
        <v>0</v>
      </c>
      <c r="K507" s="200"/>
      <c r="L507" s="205"/>
      <c r="M507" s="206"/>
      <c r="N507" s="207"/>
      <c r="O507" s="207"/>
      <c r="P507" s="208">
        <f>SUM(P508:P545)</f>
        <v>0</v>
      </c>
      <c r="Q507" s="207"/>
      <c r="R507" s="208">
        <f>SUM(R508:R545)</f>
        <v>3.93383591</v>
      </c>
      <c r="S507" s="207"/>
      <c r="T507" s="209">
        <f>SUM(T508:T545)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10" t="s">
        <v>83</v>
      </c>
      <c r="AT507" s="211" t="s">
        <v>73</v>
      </c>
      <c r="AU507" s="211" t="s">
        <v>81</v>
      </c>
      <c r="AY507" s="210" t="s">
        <v>213</v>
      </c>
      <c r="BK507" s="212">
        <f>SUM(BK508:BK545)</f>
        <v>0</v>
      </c>
    </row>
    <row r="508" s="2" customFormat="1">
      <c r="A508" s="40"/>
      <c r="B508" s="41"/>
      <c r="C508" s="215" t="s">
        <v>1000</v>
      </c>
      <c r="D508" s="215" t="s">
        <v>215</v>
      </c>
      <c r="E508" s="216" t="s">
        <v>2223</v>
      </c>
      <c r="F508" s="217" t="s">
        <v>2224</v>
      </c>
      <c r="G508" s="218" t="s">
        <v>236</v>
      </c>
      <c r="H508" s="219">
        <v>25.015000000000001</v>
      </c>
      <c r="I508" s="220"/>
      <c r="J508" s="221">
        <f>ROUND(I508*H508,2)</f>
        <v>0</v>
      </c>
      <c r="K508" s="217" t="s">
        <v>219</v>
      </c>
      <c r="L508" s="46"/>
      <c r="M508" s="222" t="s">
        <v>19</v>
      </c>
      <c r="N508" s="223" t="s">
        <v>45</v>
      </c>
      <c r="O508" s="86"/>
      <c r="P508" s="224">
        <f>O508*H508</f>
        <v>0</v>
      </c>
      <c r="Q508" s="224">
        <v>0.01396</v>
      </c>
      <c r="R508" s="224">
        <f>Q508*H508</f>
        <v>0.3492094</v>
      </c>
      <c r="S508" s="224">
        <v>0</v>
      </c>
      <c r="T508" s="225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6" t="s">
        <v>309</v>
      </c>
      <c r="AT508" s="226" t="s">
        <v>215</v>
      </c>
      <c r="AU508" s="226" t="s">
        <v>83</v>
      </c>
      <c r="AY508" s="19" t="s">
        <v>213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9" t="s">
        <v>81</v>
      </c>
      <c r="BK508" s="227">
        <f>ROUND(I508*H508,2)</f>
        <v>0</v>
      </c>
      <c r="BL508" s="19" t="s">
        <v>309</v>
      </c>
      <c r="BM508" s="226" t="s">
        <v>7432</v>
      </c>
    </row>
    <row r="509" s="13" customFormat="1">
      <c r="A509" s="13"/>
      <c r="B509" s="228"/>
      <c r="C509" s="229"/>
      <c r="D509" s="230" t="s">
        <v>222</v>
      </c>
      <c r="E509" s="231" t="s">
        <v>19</v>
      </c>
      <c r="F509" s="232" t="s">
        <v>7184</v>
      </c>
      <c r="G509" s="229"/>
      <c r="H509" s="231" t="s">
        <v>19</v>
      </c>
      <c r="I509" s="233"/>
      <c r="J509" s="229"/>
      <c r="K509" s="229"/>
      <c r="L509" s="234"/>
      <c r="M509" s="235"/>
      <c r="N509" s="236"/>
      <c r="O509" s="236"/>
      <c r="P509" s="236"/>
      <c r="Q509" s="236"/>
      <c r="R509" s="236"/>
      <c r="S509" s="236"/>
      <c r="T509" s="23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8" t="s">
        <v>222</v>
      </c>
      <c r="AU509" s="238" t="s">
        <v>83</v>
      </c>
      <c r="AV509" s="13" t="s">
        <v>81</v>
      </c>
      <c r="AW509" s="13" t="s">
        <v>34</v>
      </c>
      <c r="AX509" s="13" t="s">
        <v>74</v>
      </c>
      <c r="AY509" s="238" t="s">
        <v>213</v>
      </c>
    </row>
    <row r="510" s="14" customFormat="1">
      <c r="A510" s="14"/>
      <c r="B510" s="239"/>
      <c r="C510" s="240"/>
      <c r="D510" s="230" t="s">
        <v>222</v>
      </c>
      <c r="E510" s="241" t="s">
        <v>19</v>
      </c>
      <c r="F510" s="242" t="s">
        <v>7433</v>
      </c>
      <c r="G510" s="240"/>
      <c r="H510" s="243">
        <v>10.19</v>
      </c>
      <c r="I510" s="244"/>
      <c r="J510" s="240"/>
      <c r="K510" s="240"/>
      <c r="L510" s="245"/>
      <c r="M510" s="246"/>
      <c r="N510" s="247"/>
      <c r="O510" s="247"/>
      <c r="P510" s="247"/>
      <c r="Q510" s="247"/>
      <c r="R510" s="247"/>
      <c r="S510" s="247"/>
      <c r="T510" s="248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9" t="s">
        <v>222</v>
      </c>
      <c r="AU510" s="249" t="s">
        <v>83</v>
      </c>
      <c r="AV510" s="14" t="s">
        <v>83</v>
      </c>
      <c r="AW510" s="14" t="s">
        <v>34</v>
      </c>
      <c r="AX510" s="14" t="s">
        <v>74</v>
      </c>
      <c r="AY510" s="249" t="s">
        <v>213</v>
      </c>
    </row>
    <row r="511" s="14" customFormat="1">
      <c r="A511" s="14"/>
      <c r="B511" s="239"/>
      <c r="C511" s="240"/>
      <c r="D511" s="230" t="s">
        <v>222</v>
      </c>
      <c r="E511" s="241" t="s">
        <v>19</v>
      </c>
      <c r="F511" s="242" t="s">
        <v>6932</v>
      </c>
      <c r="G511" s="240"/>
      <c r="H511" s="243">
        <v>14.824999999999999</v>
      </c>
      <c r="I511" s="244"/>
      <c r="J511" s="240"/>
      <c r="K511" s="240"/>
      <c r="L511" s="245"/>
      <c r="M511" s="246"/>
      <c r="N511" s="247"/>
      <c r="O511" s="247"/>
      <c r="P511" s="247"/>
      <c r="Q511" s="247"/>
      <c r="R511" s="247"/>
      <c r="S511" s="247"/>
      <c r="T511" s="248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9" t="s">
        <v>222</v>
      </c>
      <c r="AU511" s="249" t="s">
        <v>83</v>
      </c>
      <c r="AV511" s="14" t="s">
        <v>83</v>
      </c>
      <c r="AW511" s="14" t="s">
        <v>34</v>
      </c>
      <c r="AX511" s="14" t="s">
        <v>74</v>
      </c>
      <c r="AY511" s="249" t="s">
        <v>213</v>
      </c>
    </row>
    <row r="512" s="15" customFormat="1">
      <c r="A512" s="15"/>
      <c r="B512" s="250"/>
      <c r="C512" s="251"/>
      <c r="D512" s="230" t="s">
        <v>222</v>
      </c>
      <c r="E512" s="252" t="s">
        <v>19</v>
      </c>
      <c r="F512" s="253" t="s">
        <v>228</v>
      </c>
      <c r="G512" s="251"/>
      <c r="H512" s="254">
        <v>25.015000000000001</v>
      </c>
      <c r="I512" s="255"/>
      <c r="J512" s="251"/>
      <c r="K512" s="251"/>
      <c r="L512" s="256"/>
      <c r="M512" s="257"/>
      <c r="N512" s="258"/>
      <c r="O512" s="258"/>
      <c r="P512" s="258"/>
      <c r="Q512" s="258"/>
      <c r="R512" s="258"/>
      <c r="S512" s="258"/>
      <c r="T512" s="259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0" t="s">
        <v>222</v>
      </c>
      <c r="AU512" s="260" t="s">
        <v>83</v>
      </c>
      <c r="AV512" s="15" t="s">
        <v>220</v>
      </c>
      <c r="AW512" s="15" t="s">
        <v>34</v>
      </c>
      <c r="AX512" s="15" t="s">
        <v>81</v>
      </c>
      <c r="AY512" s="260" t="s">
        <v>213</v>
      </c>
    </row>
    <row r="513" s="2" customFormat="1">
      <c r="A513" s="40"/>
      <c r="B513" s="41"/>
      <c r="C513" s="215" t="s">
        <v>1005</v>
      </c>
      <c r="D513" s="215" t="s">
        <v>215</v>
      </c>
      <c r="E513" s="216" t="s">
        <v>7434</v>
      </c>
      <c r="F513" s="217" t="s">
        <v>7435</v>
      </c>
      <c r="G513" s="218" t="s">
        <v>236</v>
      </c>
      <c r="H513" s="219">
        <v>71.804000000000002</v>
      </c>
      <c r="I513" s="220"/>
      <c r="J513" s="221">
        <f>ROUND(I513*H513,2)</f>
        <v>0</v>
      </c>
      <c r="K513" s="217" t="s">
        <v>219</v>
      </c>
      <c r="L513" s="46"/>
      <c r="M513" s="222" t="s">
        <v>19</v>
      </c>
      <c r="N513" s="223" t="s">
        <v>45</v>
      </c>
      <c r="O513" s="86"/>
      <c r="P513" s="224">
        <f>O513*H513</f>
        <v>0</v>
      </c>
      <c r="Q513" s="224">
        <v>0.013899999999999999</v>
      </c>
      <c r="R513" s="224">
        <f>Q513*H513</f>
        <v>0.99807559999999995</v>
      </c>
      <c r="S513" s="224">
        <v>0</v>
      </c>
      <c r="T513" s="225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6" t="s">
        <v>309</v>
      </c>
      <c r="AT513" s="226" t="s">
        <v>215</v>
      </c>
      <c r="AU513" s="226" t="s">
        <v>83</v>
      </c>
      <c r="AY513" s="19" t="s">
        <v>213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9" t="s">
        <v>81</v>
      </c>
      <c r="BK513" s="227">
        <f>ROUND(I513*H513,2)</f>
        <v>0</v>
      </c>
      <c r="BL513" s="19" t="s">
        <v>309</v>
      </c>
      <c r="BM513" s="226" t="s">
        <v>7436</v>
      </c>
    </row>
    <row r="514" s="13" customFormat="1">
      <c r="A514" s="13"/>
      <c r="B514" s="228"/>
      <c r="C514" s="229"/>
      <c r="D514" s="230" t="s">
        <v>222</v>
      </c>
      <c r="E514" s="231" t="s">
        <v>19</v>
      </c>
      <c r="F514" s="232" t="s">
        <v>7437</v>
      </c>
      <c r="G514" s="229"/>
      <c r="H514" s="231" t="s">
        <v>19</v>
      </c>
      <c r="I514" s="233"/>
      <c r="J514" s="229"/>
      <c r="K514" s="229"/>
      <c r="L514" s="234"/>
      <c r="M514" s="235"/>
      <c r="N514" s="236"/>
      <c r="O514" s="236"/>
      <c r="P514" s="236"/>
      <c r="Q514" s="236"/>
      <c r="R514" s="236"/>
      <c r="S514" s="236"/>
      <c r="T514" s="237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8" t="s">
        <v>222</v>
      </c>
      <c r="AU514" s="238" t="s">
        <v>83</v>
      </c>
      <c r="AV514" s="13" t="s">
        <v>81</v>
      </c>
      <c r="AW514" s="13" t="s">
        <v>34</v>
      </c>
      <c r="AX514" s="13" t="s">
        <v>74</v>
      </c>
      <c r="AY514" s="238" t="s">
        <v>213</v>
      </c>
    </row>
    <row r="515" s="14" customFormat="1">
      <c r="A515" s="14"/>
      <c r="B515" s="239"/>
      <c r="C515" s="240"/>
      <c r="D515" s="230" t="s">
        <v>222</v>
      </c>
      <c r="E515" s="241" t="s">
        <v>19</v>
      </c>
      <c r="F515" s="242" t="s">
        <v>7438</v>
      </c>
      <c r="G515" s="240"/>
      <c r="H515" s="243">
        <v>71.804000000000002</v>
      </c>
      <c r="I515" s="244"/>
      <c r="J515" s="240"/>
      <c r="K515" s="240"/>
      <c r="L515" s="245"/>
      <c r="M515" s="246"/>
      <c r="N515" s="247"/>
      <c r="O515" s="247"/>
      <c r="P515" s="247"/>
      <c r="Q515" s="247"/>
      <c r="R515" s="247"/>
      <c r="S515" s="247"/>
      <c r="T515" s="248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9" t="s">
        <v>222</v>
      </c>
      <c r="AU515" s="249" t="s">
        <v>83</v>
      </c>
      <c r="AV515" s="14" t="s">
        <v>83</v>
      </c>
      <c r="AW515" s="14" t="s">
        <v>34</v>
      </c>
      <c r="AX515" s="14" t="s">
        <v>81</v>
      </c>
      <c r="AY515" s="249" t="s">
        <v>213</v>
      </c>
    </row>
    <row r="516" s="2" customFormat="1" ht="16.5" customHeight="1">
      <c r="A516" s="40"/>
      <c r="B516" s="41"/>
      <c r="C516" s="215" t="s">
        <v>1010</v>
      </c>
      <c r="D516" s="215" t="s">
        <v>215</v>
      </c>
      <c r="E516" s="216" t="s">
        <v>2298</v>
      </c>
      <c r="F516" s="217" t="s">
        <v>2299</v>
      </c>
      <c r="G516" s="218" t="s">
        <v>236</v>
      </c>
      <c r="H516" s="219">
        <v>35.902000000000001</v>
      </c>
      <c r="I516" s="220"/>
      <c r="J516" s="221">
        <f>ROUND(I516*H516,2)</f>
        <v>0</v>
      </c>
      <c r="K516" s="217" t="s">
        <v>219</v>
      </c>
      <c r="L516" s="46"/>
      <c r="M516" s="222" t="s">
        <v>19</v>
      </c>
      <c r="N516" s="223" t="s">
        <v>45</v>
      </c>
      <c r="O516" s="86"/>
      <c r="P516" s="224">
        <f>O516*H516</f>
        <v>0</v>
      </c>
      <c r="Q516" s="224">
        <v>0</v>
      </c>
      <c r="R516" s="224">
        <f>Q516*H516</f>
        <v>0</v>
      </c>
      <c r="S516" s="224">
        <v>0</v>
      </c>
      <c r="T516" s="225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6" t="s">
        <v>309</v>
      </c>
      <c r="AT516" s="226" t="s">
        <v>215</v>
      </c>
      <c r="AU516" s="226" t="s">
        <v>83</v>
      </c>
      <c r="AY516" s="19" t="s">
        <v>213</v>
      </c>
      <c r="BE516" s="227">
        <f>IF(N516="základní",J516,0)</f>
        <v>0</v>
      </c>
      <c r="BF516" s="227">
        <f>IF(N516="snížená",J516,0)</f>
        <v>0</v>
      </c>
      <c r="BG516" s="227">
        <f>IF(N516="zákl. přenesená",J516,0)</f>
        <v>0</v>
      </c>
      <c r="BH516" s="227">
        <f>IF(N516="sníž. přenesená",J516,0)</f>
        <v>0</v>
      </c>
      <c r="BI516" s="227">
        <f>IF(N516="nulová",J516,0)</f>
        <v>0</v>
      </c>
      <c r="BJ516" s="19" t="s">
        <v>81</v>
      </c>
      <c r="BK516" s="227">
        <f>ROUND(I516*H516,2)</f>
        <v>0</v>
      </c>
      <c r="BL516" s="19" t="s">
        <v>309</v>
      </c>
      <c r="BM516" s="226" t="s">
        <v>7439</v>
      </c>
    </row>
    <row r="517" s="13" customFormat="1">
      <c r="A517" s="13"/>
      <c r="B517" s="228"/>
      <c r="C517" s="229"/>
      <c r="D517" s="230" t="s">
        <v>222</v>
      </c>
      <c r="E517" s="231" t="s">
        <v>19</v>
      </c>
      <c r="F517" s="232" t="s">
        <v>7440</v>
      </c>
      <c r="G517" s="229"/>
      <c r="H517" s="231" t="s">
        <v>19</v>
      </c>
      <c r="I517" s="233"/>
      <c r="J517" s="229"/>
      <c r="K517" s="229"/>
      <c r="L517" s="234"/>
      <c r="M517" s="235"/>
      <c r="N517" s="236"/>
      <c r="O517" s="236"/>
      <c r="P517" s="236"/>
      <c r="Q517" s="236"/>
      <c r="R517" s="236"/>
      <c r="S517" s="236"/>
      <c r="T517" s="237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8" t="s">
        <v>222</v>
      </c>
      <c r="AU517" s="238" t="s">
        <v>83</v>
      </c>
      <c r="AV517" s="13" t="s">
        <v>81</v>
      </c>
      <c r="AW517" s="13" t="s">
        <v>34</v>
      </c>
      <c r="AX517" s="13" t="s">
        <v>74</v>
      </c>
      <c r="AY517" s="238" t="s">
        <v>213</v>
      </c>
    </row>
    <row r="518" s="14" customFormat="1">
      <c r="A518" s="14"/>
      <c r="B518" s="239"/>
      <c r="C518" s="240"/>
      <c r="D518" s="230" t="s">
        <v>222</v>
      </c>
      <c r="E518" s="241" t="s">
        <v>19</v>
      </c>
      <c r="F518" s="242" t="s">
        <v>7441</v>
      </c>
      <c r="G518" s="240"/>
      <c r="H518" s="243">
        <v>35.902000000000001</v>
      </c>
      <c r="I518" s="244"/>
      <c r="J518" s="240"/>
      <c r="K518" s="240"/>
      <c r="L518" s="245"/>
      <c r="M518" s="246"/>
      <c r="N518" s="247"/>
      <c r="O518" s="247"/>
      <c r="P518" s="247"/>
      <c r="Q518" s="247"/>
      <c r="R518" s="247"/>
      <c r="S518" s="247"/>
      <c r="T518" s="248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9" t="s">
        <v>222</v>
      </c>
      <c r="AU518" s="249" t="s">
        <v>83</v>
      </c>
      <c r="AV518" s="14" t="s">
        <v>83</v>
      </c>
      <c r="AW518" s="14" t="s">
        <v>34</v>
      </c>
      <c r="AX518" s="14" t="s">
        <v>74</v>
      </c>
      <c r="AY518" s="249" t="s">
        <v>213</v>
      </c>
    </row>
    <row r="519" s="15" customFormat="1">
      <c r="A519" s="15"/>
      <c r="B519" s="250"/>
      <c r="C519" s="251"/>
      <c r="D519" s="230" t="s">
        <v>222</v>
      </c>
      <c r="E519" s="252" t="s">
        <v>19</v>
      </c>
      <c r="F519" s="253" t="s">
        <v>228</v>
      </c>
      <c r="G519" s="251"/>
      <c r="H519" s="254">
        <v>35.902000000000001</v>
      </c>
      <c r="I519" s="255"/>
      <c r="J519" s="251"/>
      <c r="K519" s="251"/>
      <c r="L519" s="256"/>
      <c r="M519" s="257"/>
      <c r="N519" s="258"/>
      <c r="O519" s="258"/>
      <c r="P519" s="258"/>
      <c r="Q519" s="258"/>
      <c r="R519" s="258"/>
      <c r="S519" s="258"/>
      <c r="T519" s="259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0" t="s">
        <v>222</v>
      </c>
      <c r="AU519" s="260" t="s">
        <v>83</v>
      </c>
      <c r="AV519" s="15" t="s">
        <v>220</v>
      </c>
      <c r="AW519" s="15" t="s">
        <v>34</v>
      </c>
      <c r="AX519" s="15" t="s">
        <v>81</v>
      </c>
      <c r="AY519" s="260" t="s">
        <v>213</v>
      </c>
    </row>
    <row r="520" s="2" customFormat="1" ht="16.5" customHeight="1">
      <c r="A520" s="40"/>
      <c r="B520" s="41"/>
      <c r="C520" s="272" t="s">
        <v>1016</v>
      </c>
      <c r="D520" s="272" t="s">
        <v>310</v>
      </c>
      <c r="E520" s="273" t="s">
        <v>7442</v>
      </c>
      <c r="F520" s="274" t="s">
        <v>7443</v>
      </c>
      <c r="G520" s="275" t="s">
        <v>236</v>
      </c>
      <c r="H520" s="276">
        <v>41.286999999999999</v>
      </c>
      <c r="I520" s="277"/>
      <c r="J520" s="278">
        <f>ROUND(I520*H520,2)</f>
        <v>0</v>
      </c>
      <c r="K520" s="274" t="s">
        <v>19</v>
      </c>
      <c r="L520" s="279"/>
      <c r="M520" s="280" t="s">
        <v>19</v>
      </c>
      <c r="N520" s="281" t="s">
        <v>45</v>
      </c>
      <c r="O520" s="86"/>
      <c r="P520" s="224">
        <f>O520*H520</f>
        <v>0</v>
      </c>
      <c r="Q520" s="224">
        <v>0.019599999999999999</v>
      </c>
      <c r="R520" s="224">
        <f>Q520*H520</f>
        <v>0.80922519999999998</v>
      </c>
      <c r="S520" s="224">
        <v>0</v>
      </c>
      <c r="T520" s="225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6" t="s">
        <v>257</v>
      </c>
      <c r="AT520" s="226" t="s">
        <v>310</v>
      </c>
      <c r="AU520" s="226" t="s">
        <v>83</v>
      </c>
      <c r="AY520" s="19" t="s">
        <v>213</v>
      </c>
      <c r="BE520" s="227">
        <f>IF(N520="základní",J520,0)</f>
        <v>0</v>
      </c>
      <c r="BF520" s="227">
        <f>IF(N520="snížená",J520,0)</f>
        <v>0</v>
      </c>
      <c r="BG520" s="227">
        <f>IF(N520="zákl. přenesená",J520,0)</f>
        <v>0</v>
      </c>
      <c r="BH520" s="227">
        <f>IF(N520="sníž. přenesená",J520,0)</f>
        <v>0</v>
      </c>
      <c r="BI520" s="227">
        <f>IF(N520="nulová",J520,0)</f>
        <v>0</v>
      </c>
      <c r="BJ520" s="19" t="s">
        <v>81</v>
      </c>
      <c r="BK520" s="227">
        <f>ROUND(I520*H520,2)</f>
        <v>0</v>
      </c>
      <c r="BL520" s="19" t="s">
        <v>220</v>
      </c>
      <c r="BM520" s="226" t="s">
        <v>7444</v>
      </c>
    </row>
    <row r="521" s="13" customFormat="1">
      <c r="A521" s="13"/>
      <c r="B521" s="228"/>
      <c r="C521" s="229"/>
      <c r="D521" s="230" t="s">
        <v>222</v>
      </c>
      <c r="E521" s="231" t="s">
        <v>19</v>
      </c>
      <c r="F521" s="232" t="s">
        <v>7445</v>
      </c>
      <c r="G521" s="229"/>
      <c r="H521" s="231" t="s">
        <v>19</v>
      </c>
      <c r="I521" s="233"/>
      <c r="J521" s="229"/>
      <c r="K521" s="229"/>
      <c r="L521" s="234"/>
      <c r="M521" s="235"/>
      <c r="N521" s="236"/>
      <c r="O521" s="236"/>
      <c r="P521" s="236"/>
      <c r="Q521" s="236"/>
      <c r="R521" s="236"/>
      <c r="S521" s="236"/>
      <c r="T521" s="23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8" t="s">
        <v>222</v>
      </c>
      <c r="AU521" s="238" t="s">
        <v>83</v>
      </c>
      <c r="AV521" s="13" t="s">
        <v>81</v>
      </c>
      <c r="AW521" s="13" t="s">
        <v>34</v>
      </c>
      <c r="AX521" s="13" t="s">
        <v>74</v>
      </c>
      <c r="AY521" s="238" t="s">
        <v>213</v>
      </c>
    </row>
    <row r="522" s="14" customFormat="1">
      <c r="A522" s="14"/>
      <c r="B522" s="239"/>
      <c r="C522" s="240"/>
      <c r="D522" s="230" t="s">
        <v>222</v>
      </c>
      <c r="E522" s="241" t="s">
        <v>19</v>
      </c>
      <c r="F522" s="242" t="s">
        <v>7446</v>
      </c>
      <c r="G522" s="240"/>
      <c r="H522" s="243">
        <v>35.902000000000001</v>
      </c>
      <c r="I522" s="244"/>
      <c r="J522" s="240"/>
      <c r="K522" s="240"/>
      <c r="L522" s="245"/>
      <c r="M522" s="246"/>
      <c r="N522" s="247"/>
      <c r="O522" s="247"/>
      <c r="P522" s="247"/>
      <c r="Q522" s="247"/>
      <c r="R522" s="247"/>
      <c r="S522" s="247"/>
      <c r="T522" s="24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9" t="s">
        <v>222</v>
      </c>
      <c r="AU522" s="249" t="s">
        <v>83</v>
      </c>
      <c r="AV522" s="14" t="s">
        <v>83</v>
      </c>
      <c r="AW522" s="14" t="s">
        <v>34</v>
      </c>
      <c r="AX522" s="14" t="s">
        <v>74</v>
      </c>
      <c r="AY522" s="249" t="s">
        <v>213</v>
      </c>
    </row>
    <row r="523" s="14" customFormat="1">
      <c r="A523" s="14"/>
      <c r="B523" s="239"/>
      <c r="C523" s="240"/>
      <c r="D523" s="230" t="s">
        <v>222</v>
      </c>
      <c r="E523" s="241" t="s">
        <v>19</v>
      </c>
      <c r="F523" s="242" t="s">
        <v>7447</v>
      </c>
      <c r="G523" s="240"/>
      <c r="H523" s="243">
        <v>41.286999999999999</v>
      </c>
      <c r="I523" s="244"/>
      <c r="J523" s="240"/>
      <c r="K523" s="240"/>
      <c r="L523" s="245"/>
      <c r="M523" s="246"/>
      <c r="N523" s="247"/>
      <c r="O523" s="247"/>
      <c r="P523" s="247"/>
      <c r="Q523" s="247"/>
      <c r="R523" s="247"/>
      <c r="S523" s="247"/>
      <c r="T523" s="248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9" t="s">
        <v>222</v>
      </c>
      <c r="AU523" s="249" t="s">
        <v>83</v>
      </c>
      <c r="AV523" s="14" t="s">
        <v>83</v>
      </c>
      <c r="AW523" s="14" t="s">
        <v>34</v>
      </c>
      <c r="AX523" s="14" t="s">
        <v>81</v>
      </c>
      <c r="AY523" s="249" t="s">
        <v>213</v>
      </c>
    </row>
    <row r="524" s="2" customFormat="1" ht="16.5" customHeight="1">
      <c r="A524" s="40"/>
      <c r="B524" s="41"/>
      <c r="C524" s="215" t="s">
        <v>1021</v>
      </c>
      <c r="D524" s="215" t="s">
        <v>215</v>
      </c>
      <c r="E524" s="216" t="s">
        <v>2334</v>
      </c>
      <c r="F524" s="217" t="s">
        <v>2335</v>
      </c>
      <c r="G524" s="218" t="s">
        <v>236</v>
      </c>
      <c r="H524" s="219">
        <v>71.804000000000002</v>
      </c>
      <c r="I524" s="220"/>
      <c r="J524" s="221">
        <f>ROUND(I524*H524,2)</f>
        <v>0</v>
      </c>
      <c r="K524" s="217" t="s">
        <v>219</v>
      </c>
      <c r="L524" s="46"/>
      <c r="M524" s="222" t="s">
        <v>19</v>
      </c>
      <c r="N524" s="223" t="s">
        <v>45</v>
      </c>
      <c r="O524" s="86"/>
      <c r="P524" s="224">
        <f>O524*H524</f>
        <v>0</v>
      </c>
      <c r="Q524" s="224">
        <v>0.00020000000000000001</v>
      </c>
      <c r="R524" s="224">
        <f>Q524*H524</f>
        <v>0.014360800000000002</v>
      </c>
      <c r="S524" s="224">
        <v>0</v>
      </c>
      <c r="T524" s="225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6" t="s">
        <v>309</v>
      </c>
      <c r="AT524" s="226" t="s">
        <v>215</v>
      </c>
      <c r="AU524" s="226" t="s">
        <v>83</v>
      </c>
      <c r="AY524" s="19" t="s">
        <v>213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9" t="s">
        <v>81</v>
      </c>
      <c r="BK524" s="227">
        <f>ROUND(I524*H524,2)</f>
        <v>0</v>
      </c>
      <c r="BL524" s="19" t="s">
        <v>309</v>
      </c>
      <c r="BM524" s="226" t="s">
        <v>7448</v>
      </c>
    </row>
    <row r="525" s="2" customFormat="1">
      <c r="A525" s="40"/>
      <c r="B525" s="41"/>
      <c r="C525" s="215" t="s">
        <v>1026</v>
      </c>
      <c r="D525" s="215" t="s">
        <v>215</v>
      </c>
      <c r="E525" s="216" t="s">
        <v>7449</v>
      </c>
      <c r="F525" s="217" t="s">
        <v>7450</v>
      </c>
      <c r="G525" s="218" t="s">
        <v>338</v>
      </c>
      <c r="H525" s="219">
        <v>198.309</v>
      </c>
      <c r="I525" s="220"/>
      <c r="J525" s="221">
        <f>ROUND(I525*H525,2)</f>
        <v>0</v>
      </c>
      <c r="K525" s="217" t="s">
        <v>219</v>
      </c>
      <c r="L525" s="46"/>
      <c r="M525" s="222" t="s">
        <v>19</v>
      </c>
      <c r="N525" s="223" t="s">
        <v>45</v>
      </c>
      <c r="O525" s="86"/>
      <c r="P525" s="224">
        <f>O525*H525</f>
        <v>0</v>
      </c>
      <c r="Q525" s="224">
        <v>0</v>
      </c>
      <c r="R525" s="224">
        <f>Q525*H525</f>
        <v>0</v>
      </c>
      <c r="S525" s="224">
        <v>0</v>
      </c>
      <c r="T525" s="225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6" t="s">
        <v>309</v>
      </c>
      <c r="AT525" s="226" t="s">
        <v>215</v>
      </c>
      <c r="AU525" s="226" t="s">
        <v>83</v>
      </c>
      <c r="AY525" s="19" t="s">
        <v>213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19" t="s">
        <v>81</v>
      </c>
      <c r="BK525" s="227">
        <f>ROUND(I525*H525,2)</f>
        <v>0</v>
      </c>
      <c r="BL525" s="19" t="s">
        <v>309</v>
      </c>
      <c r="BM525" s="226" t="s">
        <v>7451</v>
      </c>
    </row>
    <row r="526" s="13" customFormat="1">
      <c r="A526" s="13"/>
      <c r="B526" s="228"/>
      <c r="C526" s="229"/>
      <c r="D526" s="230" t="s">
        <v>222</v>
      </c>
      <c r="E526" s="231" t="s">
        <v>19</v>
      </c>
      <c r="F526" s="232" t="s">
        <v>7452</v>
      </c>
      <c r="G526" s="229"/>
      <c r="H526" s="231" t="s">
        <v>19</v>
      </c>
      <c r="I526" s="233"/>
      <c r="J526" s="229"/>
      <c r="K526" s="229"/>
      <c r="L526" s="234"/>
      <c r="M526" s="235"/>
      <c r="N526" s="236"/>
      <c r="O526" s="236"/>
      <c r="P526" s="236"/>
      <c r="Q526" s="236"/>
      <c r="R526" s="236"/>
      <c r="S526" s="236"/>
      <c r="T526" s="237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8" t="s">
        <v>222</v>
      </c>
      <c r="AU526" s="238" t="s">
        <v>83</v>
      </c>
      <c r="AV526" s="13" t="s">
        <v>81</v>
      </c>
      <c r="AW526" s="13" t="s">
        <v>34</v>
      </c>
      <c r="AX526" s="13" t="s">
        <v>74</v>
      </c>
      <c r="AY526" s="238" t="s">
        <v>213</v>
      </c>
    </row>
    <row r="527" s="14" customFormat="1">
      <c r="A527" s="14"/>
      <c r="B527" s="239"/>
      <c r="C527" s="240"/>
      <c r="D527" s="230" t="s">
        <v>222</v>
      </c>
      <c r="E527" s="241" t="s">
        <v>19</v>
      </c>
      <c r="F527" s="242" t="s">
        <v>7453</v>
      </c>
      <c r="G527" s="240"/>
      <c r="H527" s="243">
        <v>198.309</v>
      </c>
      <c r="I527" s="244"/>
      <c r="J527" s="240"/>
      <c r="K527" s="240"/>
      <c r="L527" s="245"/>
      <c r="M527" s="246"/>
      <c r="N527" s="247"/>
      <c r="O527" s="247"/>
      <c r="P527" s="247"/>
      <c r="Q527" s="247"/>
      <c r="R527" s="247"/>
      <c r="S527" s="247"/>
      <c r="T527" s="248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9" t="s">
        <v>222</v>
      </c>
      <c r="AU527" s="249" t="s">
        <v>83</v>
      </c>
      <c r="AV527" s="14" t="s">
        <v>83</v>
      </c>
      <c r="AW527" s="14" t="s">
        <v>34</v>
      </c>
      <c r="AX527" s="14" t="s">
        <v>81</v>
      </c>
      <c r="AY527" s="249" t="s">
        <v>213</v>
      </c>
    </row>
    <row r="528" s="2" customFormat="1" ht="16.5" customHeight="1">
      <c r="A528" s="40"/>
      <c r="B528" s="41"/>
      <c r="C528" s="272" t="s">
        <v>1032</v>
      </c>
      <c r="D528" s="272" t="s">
        <v>310</v>
      </c>
      <c r="E528" s="273" t="s">
        <v>7454</v>
      </c>
      <c r="F528" s="274" t="s">
        <v>7455</v>
      </c>
      <c r="G528" s="275" t="s">
        <v>218</v>
      </c>
      <c r="H528" s="276">
        <v>3.0470000000000002</v>
      </c>
      <c r="I528" s="277"/>
      <c r="J528" s="278">
        <f>ROUND(I528*H528,2)</f>
        <v>0</v>
      </c>
      <c r="K528" s="274" t="s">
        <v>219</v>
      </c>
      <c r="L528" s="279"/>
      <c r="M528" s="280" t="s">
        <v>19</v>
      </c>
      <c r="N528" s="281" t="s">
        <v>45</v>
      </c>
      <c r="O528" s="86"/>
      <c r="P528" s="224">
        <f>O528*H528</f>
        <v>0</v>
      </c>
      <c r="Q528" s="224">
        <v>0.55000000000000004</v>
      </c>
      <c r="R528" s="224">
        <f>Q528*H528</f>
        <v>1.6758500000000003</v>
      </c>
      <c r="S528" s="224">
        <v>0</v>
      </c>
      <c r="T528" s="225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6" t="s">
        <v>397</v>
      </c>
      <c r="AT528" s="226" t="s">
        <v>310</v>
      </c>
      <c r="AU528" s="226" t="s">
        <v>83</v>
      </c>
      <c r="AY528" s="19" t="s">
        <v>213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19" t="s">
        <v>81</v>
      </c>
      <c r="BK528" s="227">
        <f>ROUND(I528*H528,2)</f>
        <v>0</v>
      </c>
      <c r="BL528" s="19" t="s">
        <v>309</v>
      </c>
      <c r="BM528" s="226" t="s">
        <v>7456</v>
      </c>
    </row>
    <row r="529" s="13" customFormat="1">
      <c r="A529" s="13"/>
      <c r="B529" s="228"/>
      <c r="C529" s="229"/>
      <c r="D529" s="230" t="s">
        <v>222</v>
      </c>
      <c r="E529" s="231" t="s">
        <v>19</v>
      </c>
      <c r="F529" s="232" t="s">
        <v>7452</v>
      </c>
      <c r="G529" s="229"/>
      <c r="H529" s="231" t="s">
        <v>19</v>
      </c>
      <c r="I529" s="233"/>
      <c r="J529" s="229"/>
      <c r="K529" s="229"/>
      <c r="L529" s="234"/>
      <c r="M529" s="235"/>
      <c r="N529" s="236"/>
      <c r="O529" s="236"/>
      <c r="P529" s="236"/>
      <c r="Q529" s="236"/>
      <c r="R529" s="236"/>
      <c r="S529" s="236"/>
      <c r="T529" s="237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8" t="s">
        <v>222</v>
      </c>
      <c r="AU529" s="238" t="s">
        <v>83</v>
      </c>
      <c r="AV529" s="13" t="s">
        <v>81</v>
      </c>
      <c r="AW529" s="13" t="s">
        <v>34</v>
      </c>
      <c r="AX529" s="13" t="s">
        <v>74</v>
      </c>
      <c r="AY529" s="238" t="s">
        <v>213</v>
      </c>
    </row>
    <row r="530" s="14" customFormat="1">
      <c r="A530" s="14"/>
      <c r="B530" s="239"/>
      <c r="C530" s="240"/>
      <c r="D530" s="230" t="s">
        <v>222</v>
      </c>
      <c r="E530" s="241" t="s">
        <v>19</v>
      </c>
      <c r="F530" s="242" t="s">
        <v>7457</v>
      </c>
      <c r="G530" s="240"/>
      <c r="H530" s="243">
        <v>3.0470000000000002</v>
      </c>
      <c r="I530" s="244"/>
      <c r="J530" s="240"/>
      <c r="K530" s="240"/>
      <c r="L530" s="245"/>
      <c r="M530" s="246"/>
      <c r="N530" s="247"/>
      <c r="O530" s="247"/>
      <c r="P530" s="247"/>
      <c r="Q530" s="247"/>
      <c r="R530" s="247"/>
      <c r="S530" s="247"/>
      <c r="T530" s="24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9" t="s">
        <v>222</v>
      </c>
      <c r="AU530" s="249" t="s">
        <v>83</v>
      </c>
      <c r="AV530" s="14" t="s">
        <v>83</v>
      </c>
      <c r="AW530" s="14" t="s">
        <v>34</v>
      </c>
      <c r="AX530" s="14" t="s">
        <v>81</v>
      </c>
      <c r="AY530" s="249" t="s">
        <v>213</v>
      </c>
    </row>
    <row r="531" s="2" customFormat="1" ht="16.5" customHeight="1">
      <c r="A531" s="40"/>
      <c r="B531" s="41"/>
      <c r="C531" s="215" t="s">
        <v>1037</v>
      </c>
      <c r="D531" s="215" t="s">
        <v>215</v>
      </c>
      <c r="E531" s="216" t="s">
        <v>2349</v>
      </c>
      <c r="F531" s="217" t="s">
        <v>2350</v>
      </c>
      <c r="G531" s="218" t="s">
        <v>218</v>
      </c>
      <c r="H531" s="219">
        <v>3.0470000000000002</v>
      </c>
      <c r="I531" s="220"/>
      <c r="J531" s="221">
        <f>ROUND(I531*H531,2)</f>
        <v>0</v>
      </c>
      <c r="K531" s="217" t="s">
        <v>219</v>
      </c>
      <c r="L531" s="46"/>
      <c r="M531" s="222" t="s">
        <v>19</v>
      </c>
      <c r="N531" s="223" t="s">
        <v>45</v>
      </c>
      <c r="O531" s="86"/>
      <c r="P531" s="224">
        <f>O531*H531</f>
        <v>0</v>
      </c>
      <c r="Q531" s="224">
        <v>0.024469999999999999</v>
      </c>
      <c r="R531" s="224">
        <f>Q531*H531</f>
        <v>0.074560089999999996</v>
      </c>
      <c r="S531" s="224">
        <v>0</v>
      </c>
      <c r="T531" s="225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6" t="s">
        <v>309</v>
      </c>
      <c r="AT531" s="226" t="s">
        <v>215</v>
      </c>
      <c r="AU531" s="226" t="s">
        <v>83</v>
      </c>
      <c r="AY531" s="19" t="s">
        <v>213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9" t="s">
        <v>81</v>
      </c>
      <c r="BK531" s="227">
        <f>ROUND(I531*H531,2)</f>
        <v>0</v>
      </c>
      <c r="BL531" s="19" t="s">
        <v>309</v>
      </c>
      <c r="BM531" s="226" t="s">
        <v>7458</v>
      </c>
    </row>
    <row r="532" s="2" customFormat="1" ht="16.5" customHeight="1">
      <c r="A532" s="40"/>
      <c r="B532" s="41"/>
      <c r="C532" s="215" t="s">
        <v>1042</v>
      </c>
      <c r="D532" s="215" t="s">
        <v>215</v>
      </c>
      <c r="E532" s="216" t="s">
        <v>7459</v>
      </c>
      <c r="F532" s="217" t="s">
        <v>7460</v>
      </c>
      <c r="G532" s="218" t="s">
        <v>236</v>
      </c>
      <c r="H532" s="219">
        <v>33.039000000000001</v>
      </c>
      <c r="I532" s="220"/>
      <c r="J532" s="221">
        <f>ROUND(I532*H532,2)</f>
        <v>0</v>
      </c>
      <c r="K532" s="217" t="s">
        <v>219</v>
      </c>
      <c r="L532" s="46"/>
      <c r="M532" s="222" t="s">
        <v>19</v>
      </c>
      <c r="N532" s="223" t="s">
        <v>45</v>
      </c>
      <c r="O532" s="86"/>
      <c r="P532" s="224">
        <f>O532*H532</f>
        <v>0</v>
      </c>
      <c r="Q532" s="224">
        <v>0</v>
      </c>
      <c r="R532" s="224">
        <f>Q532*H532</f>
        <v>0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309</v>
      </c>
      <c r="AT532" s="226" t="s">
        <v>215</v>
      </c>
      <c r="AU532" s="226" t="s">
        <v>83</v>
      </c>
      <c r="AY532" s="19" t="s">
        <v>213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81</v>
      </c>
      <c r="BK532" s="227">
        <f>ROUND(I532*H532,2)</f>
        <v>0</v>
      </c>
      <c r="BL532" s="19" t="s">
        <v>309</v>
      </c>
      <c r="BM532" s="226" t="s">
        <v>7461</v>
      </c>
    </row>
    <row r="533" s="13" customFormat="1">
      <c r="A533" s="13"/>
      <c r="B533" s="228"/>
      <c r="C533" s="229"/>
      <c r="D533" s="230" t="s">
        <v>222</v>
      </c>
      <c r="E533" s="231" t="s">
        <v>19</v>
      </c>
      <c r="F533" s="232" t="s">
        <v>7462</v>
      </c>
      <c r="G533" s="229"/>
      <c r="H533" s="231" t="s">
        <v>19</v>
      </c>
      <c r="I533" s="233"/>
      <c r="J533" s="229"/>
      <c r="K533" s="229"/>
      <c r="L533" s="234"/>
      <c r="M533" s="235"/>
      <c r="N533" s="236"/>
      <c r="O533" s="236"/>
      <c r="P533" s="236"/>
      <c r="Q533" s="236"/>
      <c r="R533" s="236"/>
      <c r="S533" s="236"/>
      <c r="T533" s="237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8" t="s">
        <v>222</v>
      </c>
      <c r="AU533" s="238" t="s">
        <v>83</v>
      </c>
      <c r="AV533" s="13" t="s">
        <v>81</v>
      </c>
      <c r="AW533" s="13" t="s">
        <v>34</v>
      </c>
      <c r="AX533" s="13" t="s">
        <v>74</v>
      </c>
      <c r="AY533" s="238" t="s">
        <v>213</v>
      </c>
    </row>
    <row r="534" s="13" customFormat="1">
      <c r="A534" s="13"/>
      <c r="B534" s="228"/>
      <c r="C534" s="229"/>
      <c r="D534" s="230" t="s">
        <v>222</v>
      </c>
      <c r="E534" s="231" t="s">
        <v>19</v>
      </c>
      <c r="F534" s="232" t="s">
        <v>7176</v>
      </c>
      <c r="G534" s="229"/>
      <c r="H534" s="231" t="s">
        <v>19</v>
      </c>
      <c r="I534" s="233"/>
      <c r="J534" s="229"/>
      <c r="K534" s="229"/>
      <c r="L534" s="234"/>
      <c r="M534" s="235"/>
      <c r="N534" s="236"/>
      <c r="O534" s="236"/>
      <c r="P534" s="236"/>
      <c r="Q534" s="236"/>
      <c r="R534" s="236"/>
      <c r="S534" s="236"/>
      <c r="T534" s="237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8" t="s">
        <v>222</v>
      </c>
      <c r="AU534" s="238" t="s">
        <v>83</v>
      </c>
      <c r="AV534" s="13" t="s">
        <v>81</v>
      </c>
      <c r="AW534" s="13" t="s">
        <v>34</v>
      </c>
      <c r="AX534" s="13" t="s">
        <v>74</v>
      </c>
      <c r="AY534" s="238" t="s">
        <v>213</v>
      </c>
    </row>
    <row r="535" s="14" customFormat="1">
      <c r="A535" s="14"/>
      <c r="B535" s="239"/>
      <c r="C535" s="240"/>
      <c r="D535" s="230" t="s">
        <v>222</v>
      </c>
      <c r="E535" s="241" t="s">
        <v>19</v>
      </c>
      <c r="F535" s="242" t="s">
        <v>7463</v>
      </c>
      <c r="G535" s="240"/>
      <c r="H535" s="243">
        <v>33.039000000000001</v>
      </c>
      <c r="I535" s="244"/>
      <c r="J535" s="240"/>
      <c r="K535" s="240"/>
      <c r="L535" s="245"/>
      <c r="M535" s="246"/>
      <c r="N535" s="247"/>
      <c r="O535" s="247"/>
      <c r="P535" s="247"/>
      <c r="Q535" s="247"/>
      <c r="R535" s="247"/>
      <c r="S535" s="247"/>
      <c r="T535" s="248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9" t="s">
        <v>222</v>
      </c>
      <c r="AU535" s="249" t="s">
        <v>83</v>
      </c>
      <c r="AV535" s="14" t="s">
        <v>83</v>
      </c>
      <c r="AW535" s="14" t="s">
        <v>34</v>
      </c>
      <c r="AX535" s="14" t="s">
        <v>81</v>
      </c>
      <c r="AY535" s="249" t="s">
        <v>213</v>
      </c>
    </row>
    <row r="536" s="2" customFormat="1" ht="33" customHeight="1">
      <c r="A536" s="40"/>
      <c r="B536" s="41"/>
      <c r="C536" s="215" t="s">
        <v>1047</v>
      </c>
      <c r="D536" s="215" t="s">
        <v>215</v>
      </c>
      <c r="E536" s="216" t="s">
        <v>7464</v>
      </c>
      <c r="F536" s="217" t="s">
        <v>7465</v>
      </c>
      <c r="G536" s="218" t="s">
        <v>236</v>
      </c>
      <c r="H536" s="219">
        <v>33.039000000000001</v>
      </c>
      <c r="I536" s="220"/>
      <c r="J536" s="221">
        <f>ROUND(I536*H536,2)</f>
        <v>0</v>
      </c>
      <c r="K536" s="217" t="s">
        <v>219</v>
      </c>
      <c r="L536" s="46"/>
      <c r="M536" s="222" t="s">
        <v>19</v>
      </c>
      <c r="N536" s="223" t="s">
        <v>45</v>
      </c>
      <c r="O536" s="86"/>
      <c r="P536" s="224">
        <f>O536*H536</f>
        <v>0</v>
      </c>
      <c r="Q536" s="224">
        <v>0.00038000000000000002</v>
      </c>
      <c r="R536" s="224">
        <f>Q536*H536</f>
        <v>0.012554820000000001</v>
      </c>
      <c r="S536" s="224">
        <v>0</v>
      </c>
      <c r="T536" s="225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6" t="s">
        <v>309</v>
      </c>
      <c r="AT536" s="226" t="s">
        <v>215</v>
      </c>
      <c r="AU536" s="226" t="s">
        <v>83</v>
      </c>
      <c r="AY536" s="19" t="s">
        <v>213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9" t="s">
        <v>81</v>
      </c>
      <c r="BK536" s="227">
        <f>ROUND(I536*H536,2)</f>
        <v>0</v>
      </c>
      <c r="BL536" s="19" t="s">
        <v>309</v>
      </c>
      <c r="BM536" s="226" t="s">
        <v>7466</v>
      </c>
    </row>
    <row r="537" s="13" customFormat="1">
      <c r="A537" s="13"/>
      <c r="B537" s="228"/>
      <c r="C537" s="229"/>
      <c r="D537" s="230" t="s">
        <v>222</v>
      </c>
      <c r="E537" s="231" t="s">
        <v>19</v>
      </c>
      <c r="F537" s="232" t="s">
        <v>7462</v>
      </c>
      <c r="G537" s="229"/>
      <c r="H537" s="231" t="s">
        <v>19</v>
      </c>
      <c r="I537" s="233"/>
      <c r="J537" s="229"/>
      <c r="K537" s="229"/>
      <c r="L537" s="234"/>
      <c r="M537" s="235"/>
      <c r="N537" s="236"/>
      <c r="O537" s="236"/>
      <c r="P537" s="236"/>
      <c r="Q537" s="236"/>
      <c r="R537" s="236"/>
      <c r="S537" s="236"/>
      <c r="T537" s="23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8" t="s">
        <v>222</v>
      </c>
      <c r="AU537" s="238" t="s">
        <v>83</v>
      </c>
      <c r="AV537" s="13" t="s">
        <v>81</v>
      </c>
      <c r="AW537" s="13" t="s">
        <v>34</v>
      </c>
      <c r="AX537" s="13" t="s">
        <v>74</v>
      </c>
      <c r="AY537" s="238" t="s">
        <v>213</v>
      </c>
    </row>
    <row r="538" s="13" customFormat="1">
      <c r="A538" s="13"/>
      <c r="B538" s="228"/>
      <c r="C538" s="229"/>
      <c r="D538" s="230" t="s">
        <v>222</v>
      </c>
      <c r="E538" s="231" t="s">
        <v>19</v>
      </c>
      <c r="F538" s="232" t="s">
        <v>7176</v>
      </c>
      <c r="G538" s="229"/>
      <c r="H538" s="231" t="s">
        <v>19</v>
      </c>
      <c r="I538" s="233"/>
      <c r="J538" s="229"/>
      <c r="K538" s="229"/>
      <c r="L538" s="234"/>
      <c r="M538" s="235"/>
      <c r="N538" s="236"/>
      <c r="O538" s="236"/>
      <c r="P538" s="236"/>
      <c r="Q538" s="236"/>
      <c r="R538" s="236"/>
      <c r="S538" s="236"/>
      <c r="T538" s="237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8" t="s">
        <v>222</v>
      </c>
      <c r="AU538" s="238" t="s">
        <v>83</v>
      </c>
      <c r="AV538" s="13" t="s">
        <v>81</v>
      </c>
      <c r="AW538" s="13" t="s">
        <v>34</v>
      </c>
      <c r="AX538" s="13" t="s">
        <v>74</v>
      </c>
      <c r="AY538" s="238" t="s">
        <v>213</v>
      </c>
    </row>
    <row r="539" s="14" customFormat="1">
      <c r="A539" s="14"/>
      <c r="B539" s="239"/>
      <c r="C539" s="240"/>
      <c r="D539" s="230" t="s">
        <v>222</v>
      </c>
      <c r="E539" s="241" t="s">
        <v>19</v>
      </c>
      <c r="F539" s="242" t="s">
        <v>7463</v>
      </c>
      <c r="G539" s="240"/>
      <c r="H539" s="243">
        <v>33.039000000000001</v>
      </c>
      <c r="I539" s="244"/>
      <c r="J539" s="240"/>
      <c r="K539" s="240"/>
      <c r="L539" s="245"/>
      <c r="M539" s="246"/>
      <c r="N539" s="247"/>
      <c r="O539" s="247"/>
      <c r="P539" s="247"/>
      <c r="Q539" s="247"/>
      <c r="R539" s="247"/>
      <c r="S539" s="247"/>
      <c r="T539" s="24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9" t="s">
        <v>222</v>
      </c>
      <c r="AU539" s="249" t="s">
        <v>83</v>
      </c>
      <c r="AV539" s="14" t="s">
        <v>83</v>
      </c>
      <c r="AW539" s="14" t="s">
        <v>34</v>
      </c>
      <c r="AX539" s="14" t="s">
        <v>81</v>
      </c>
      <c r="AY539" s="249" t="s">
        <v>213</v>
      </c>
    </row>
    <row r="540" s="2" customFormat="1" ht="16.5" customHeight="1">
      <c r="A540" s="40"/>
      <c r="B540" s="41"/>
      <c r="C540" s="272" t="s">
        <v>1055</v>
      </c>
      <c r="D540" s="272" t="s">
        <v>310</v>
      </c>
      <c r="E540" s="273" t="s">
        <v>7467</v>
      </c>
      <c r="F540" s="274" t="s">
        <v>7468</v>
      </c>
      <c r="G540" s="275" t="s">
        <v>236</v>
      </c>
      <c r="H540" s="276">
        <v>145.37200000000001</v>
      </c>
      <c r="I540" s="277"/>
      <c r="J540" s="278">
        <f>ROUND(I540*H540,2)</f>
        <v>0</v>
      </c>
      <c r="K540" s="274" t="s">
        <v>19</v>
      </c>
      <c r="L540" s="279"/>
      <c r="M540" s="280" t="s">
        <v>19</v>
      </c>
      <c r="N540" s="281" t="s">
        <v>45</v>
      </c>
      <c r="O540" s="86"/>
      <c r="P540" s="224">
        <f>O540*H540</f>
        <v>0</v>
      </c>
      <c r="Q540" s="224">
        <v>0</v>
      </c>
      <c r="R540" s="224">
        <f>Q540*H540</f>
        <v>0</v>
      </c>
      <c r="S540" s="224">
        <v>0</v>
      </c>
      <c r="T540" s="225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6" t="s">
        <v>397</v>
      </c>
      <c r="AT540" s="226" t="s">
        <v>310</v>
      </c>
      <c r="AU540" s="226" t="s">
        <v>83</v>
      </c>
      <c r="AY540" s="19" t="s">
        <v>213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19" t="s">
        <v>81</v>
      </c>
      <c r="BK540" s="227">
        <f>ROUND(I540*H540,2)</f>
        <v>0</v>
      </c>
      <c r="BL540" s="19" t="s">
        <v>309</v>
      </c>
      <c r="BM540" s="226" t="s">
        <v>7469</v>
      </c>
    </row>
    <row r="541" s="13" customFormat="1">
      <c r="A541" s="13"/>
      <c r="B541" s="228"/>
      <c r="C541" s="229"/>
      <c r="D541" s="230" t="s">
        <v>222</v>
      </c>
      <c r="E541" s="231" t="s">
        <v>19</v>
      </c>
      <c r="F541" s="232" t="s">
        <v>7462</v>
      </c>
      <c r="G541" s="229"/>
      <c r="H541" s="231" t="s">
        <v>19</v>
      </c>
      <c r="I541" s="233"/>
      <c r="J541" s="229"/>
      <c r="K541" s="229"/>
      <c r="L541" s="234"/>
      <c r="M541" s="235"/>
      <c r="N541" s="236"/>
      <c r="O541" s="236"/>
      <c r="P541" s="236"/>
      <c r="Q541" s="236"/>
      <c r="R541" s="236"/>
      <c r="S541" s="236"/>
      <c r="T541" s="237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8" t="s">
        <v>222</v>
      </c>
      <c r="AU541" s="238" t="s">
        <v>83</v>
      </c>
      <c r="AV541" s="13" t="s">
        <v>81</v>
      </c>
      <c r="AW541" s="13" t="s">
        <v>34</v>
      </c>
      <c r="AX541" s="13" t="s">
        <v>74</v>
      </c>
      <c r="AY541" s="238" t="s">
        <v>213</v>
      </c>
    </row>
    <row r="542" s="13" customFormat="1">
      <c r="A542" s="13"/>
      <c r="B542" s="228"/>
      <c r="C542" s="229"/>
      <c r="D542" s="230" t="s">
        <v>222</v>
      </c>
      <c r="E542" s="231" t="s">
        <v>19</v>
      </c>
      <c r="F542" s="232" t="s">
        <v>7176</v>
      </c>
      <c r="G542" s="229"/>
      <c r="H542" s="231" t="s">
        <v>19</v>
      </c>
      <c r="I542" s="233"/>
      <c r="J542" s="229"/>
      <c r="K542" s="229"/>
      <c r="L542" s="234"/>
      <c r="M542" s="235"/>
      <c r="N542" s="236"/>
      <c r="O542" s="236"/>
      <c r="P542" s="236"/>
      <c r="Q542" s="236"/>
      <c r="R542" s="236"/>
      <c r="S542" s="236"/>
      <c r="T542" s="237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8" t="s">
        <v>222</v>
      </c>
      <c r="AU542" s="238" t="s">
        <v>83</v>
      </c>
      <c r="AV542" s="13" t="s">
        <v>81</v>
      </c>
      <c r="AW542" s="13" t="s">
        <v>34</v>
      </c>
      <c r="AX542" s="13" t="s">
        <v>74</v>
      </c>
      <c r="AY542" s="238" t="s">
        <v>213</v>
      </c>
    </row>
    <row r="543" s="14" customFormat="1">
      <c r="A543" s="14"/>
      <c r="B543" s="239"/>
      <c r="C543" s="240"/>
      <c r="D543" s="230" t="s">
        <v>222</v>
      </c>
      <c r="E543" s="241" t="s">
        <v>19</v>
      </c>
      <c r="F543" s="242" t="s">
        <v>7463</v>
      </c>
      <c r="G543" s="240"/>
      <c r="H543" s="243">
        <v>33.039000000000001</v>
      </c>
      <c r="I543" s="244"/>
      <c r="J543" s="240"/>
      <c r="K543" s="240"/>
      <c r="L543" s="245"/>
      <c r="M543" s="246"/>
      <c r="N543" s="247"/>
      <c r="O543" s="247"/>
      <c r="P543" s="247"/>
      <c r="Q543" s="247"/>
      <c r="R543" s="247"/>
      <c r="S543" s="247"/>
      <c r="T543" s="248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9" t="s">
        <v>222</v>
      </c>
      <c r="AU543" s="249" t="s">
        <v>83</v>
      </c>
      <c r="AV543" s="14" t="s">
        <v>83</v>
      </c>
      <c r="AW543" s="14" t="s">
        <v>34</v>
      </c>
      <c r="AX543" s="14" t="s">
        <v>74</v>
      </c>
      <c r="AY543" s="249" t="s">
        <v>213</v>
      </c>
    </row>
    <row r="544" s="14" customFormat="1">
      <c r="A544" s="14"/>
      <c r="B544" s="239"/>
      <c r="C544" s="240"/>
      <c r="D544" s="230" t="s">
        <v>222</v>
      </c>
      <c r="E544" s="241" t="s">
        <v>19</v>
      </c>
      <c r="F544" s="242" t="s">
        <v>7470</v>
      </c>
      <c r="G544" s="240"/>
      <c r="H544" s="243">
        <v>145.37200000000001</v>
      </c>
      <c r="I544" s="244"/>
      <c r="J544" s="240"/>
      <c r="K544" s="240"/>
      <c r="L544" s="245"/>
      <c r="M544" s="246"/>
      <c r="N544" s="247"/>
      <c r="O544" s="247"/>
      <c r="P544" s="247"/>
      <c r="Q544" s="247"/>
      <c r="R544" s="247"/>
      <c r="S544" s="247"/>
      <c r="T544" s="24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9" t="s">
        <v>222</v>
      </c>
      <c r="AU544" s="249" t="s">
        <v>83</v>
      </c>
      <c r="AV544" s="14" t="s">
        <v>83</v>
      </c>
      <c r="AW544" s="14" t="s">
        <v>34</v>
      </c>
      <c r="AX544" s="14" t="s">
        <v>81</v>
      </c>
      <c r="AY544" s="249" t="s">
        <v>213</v>
      </c>
    </row>
    <row r="545" s="2" customFormat="1">
      <c r="A545" s="40"/>
      <c r="B545" s="41"/>
      <c r="C545" s="215" t="s">
        <v>1061</v>
      </c>
      <c r="D545" s="215" t="s">
        <v>215</v>
      </c>
      <c r="E545" s="216" t="s">
        <v>7471</v>
      </c>
      <c r="F545" s="217" t="s">
        <v>7472</v>
      </c>
      <c r="G545" s="218" t="s">
        <v>1808</v>
      </c>
      <c r="H545" s="282"/>
      <c r="I545" s="220"/>
      <c r="J545" s="221">
        <f>ROUND(I545*H545,2)</f>
        <v>0</v>
      </c>
      <c r="K545" s="217" t="s">
        <v>219</v>
      </c>
      <c r="L545" s="46"/>
      <c r="M545" s="222" t="s">
        <v>19</v>
      </c>
      <c r="N545" s="223" t="s">
        <v>45</v>
      </c>
      <c r="O545" s="86"/>
      <c r="P545" s="224">
        <f>O545*H545</f>
        <v>0</v>
      </c>
      <c r="Q545" s="224">
        <v>0</v>
      </c>
      <c r="R545" s="224">
        <f>Q545*H545</f>
        <v>0</v>
      </c>
      <c r="S545" s="224">
        <v>0</v>
      </c>
      <c r="T545" s="225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6" t="s">
        <v>309</v>
      </c>
      <c r="AT545" s="226" t="s">
        <v>215</v>
      </c>
      <c r="AU545" s="226" t="s">
        <v>83</v>
      </c>
      <c r="AY545" s="19" t="s">
        <v>213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9" t="s">
        <v>81</v>
      </c>
      <c r="BK545" s="227">
        <f>ROUND(I545*H545,2)</f>
        <v>0</v>
      </c>
      <c r="BL545" s="19" t="s">
        <v>309</v>
      </c>
      <c r="BM545" s="226" t="s">
        <v>7473</v>
      </c>
    </row>
    <row r="546" s="12" customFormat="1" ht="22.8" customHeight="1">
      <c r="A546" s="12"/>
      <c r="B546" s="199"/>
      <c r="C546" s="200"/>
      <c r="D546" s="201" t="s">
        <v>73</v>
      </c>
      <c r="E546" s="213" t="s">
        <v>2389</v>
      </c>
      <c r="F546" s="213" t="s">
        <v>2390</v>
      </c>
      <c r="G546" s="200"/>
      <c r="H546" s="200"/>
      <c r="I546" s="203"/>
      <c r="J546" s="214">
        <f>BK546</f>
        <v>0</v>
      </c>
      <c r="K546" s="200"/>
      <c r="L546" s="205"/>
      <c r="M546" s="206"/>
      <c r="N546" s="207"/>
      <c r="O546" s="207"/>
      <c r="P546" s="208">
        <f>SUM(P547:P569)</f>
        <v>0</v>
      </c>
      <c r="Q546" s="207"/>
      <c r="R546" s="208">
        <f>SUM(R547:R569)</f>
        <v>1.4203660299999998</v>
      </c>
      <c r="S546" s="207"/>
      <c r="T546" s="209">
        <f>SUM(T547:T569)</f>
        <v>0</v>
      </c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R546" s="210" t="s">
        <v>83</v>
      </c>
      <c r="AT546" s="211" t="s">
        <v>73</v>
      </c>
      <c r="AU546" s="211" t="s">
        <v>81</v>
      </c>
      <c r="AY546" s="210" t="s">
        <v>213</v>
      </c>
      <c r="BK546" s="212">
        <f>SUM(BK547:BK569)</f>
        <v>0</v>
      </c>
    </row>
    <row r="547" s="2" customFormat="1">
      <c r="A547" s="40"/>
      <c r="B547" s="41"/>
      <c r="C547" s="215" t="s">
        <v>1076</v>
      </c>
      <c r="D547" s="215" t="s">
        <v>215</v>
      </c>
      <c r="E547" s="216" t="s">
        <v>7474</v>
      </c>
      <c r="F547" s="217" t="s">
        <v>7475</v>
      </c>
      <c r="G547" s="218" t="s">
        <v>236</v>
      </c>
      <c r="H547" s="219">
        <v>60.600999999999999</v>
      </c>
      <c r="I547" s="220"/>
      <c r="J547" s="221">
        <f>ROUND(I547*H547,2)</f>
        <v>0</v>
      </c>
      <c r="K547" s="217" t="s">
        <v>219</v>
      </c>
      <c r="L547" s="46"/>
      <c r="M547" s="222" t="s">
        <v>19</v>
      </c>
      <c r="N547" s="223" t="s">
        <v>45</v>
      </c>
      <c r="O547" s="86"/>
      <c r="P547" s="224">
        <f>O547*H547</f>
        <v>0</v>
      </c>
      <c r="Q547" s="224">
        <v>0.00010000000000000001</v>
      </c>
      <c r="R547" s="224">
        <f>Q547*H547</f>
        <v>0.0060601000000000006</v>
      </c>
      <c r="S547" s="224">
        <v>0</v>
      </c>
      <c r="T547" s="225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6" t="s">
        <v>309</v>
      </c>
      <c r="AT547" s="226" t="s">
        <v>215</v>
      </c>
      <c r="AU547" s="226" t="s">
        <v>83</v>
      </c>
      <c r="AY547" s="19" t="s">
        <v>213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19" t="s">
        <v>81</v>
      </c>
      <c r="BK547" s="227">
        <f>ROUND(I547*H547,2)</f>
        <v>0</v>
      </c>
      <c r="BL547" s="19" t="s">
        <v>309</v>
      </c>
      <c r="BM547" s="226" t="s">
        <v>7476</v>
      </c>
    </row>
    <row r="548" s="13" customFormat="1">
      <c r="A548" s="13"/>
      <c r="B548" s="228"/>
      <c r="C548" s="229"/>
      <c r="D548" s="230" t="s">
        <v>222</v>
      </c>
      <c r="E548" s="231" t="s">
        <v>19</v>
      </c>
      <c r="F548" s="232" t="s">
        <v>7098</v>
      </c>
      <c r="G548" s="229"/>
      <c r="H548" s="231" t="s">
        <v>19</v>
      </c>
      <c r="I548" s="233"/>
      <c r="J548" s="229"/>
      <c r="K548" s="229"/>
      <c r="L548" s="234"/>
      <c r="M548" s="235"/>
      <c r="N548" s="236"/>
      <c r="O548" s="236"/>
      <c r="P548" s="236"/>
      <c r="Q548" s="236"/>
      <c r="R548" s="236"/>
      <c r="S548" s="236"/>
      <c r="T548" s="237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8" t="s">
        <v>222</v>
      </c>
      <c r="AU548" s="238" t="s">
        <v>83</v>
      </c>
      <c r="AV548" s="13" t="s">
        <v>81</v>
      </c>
      <c r="AW548" s="13" t="s">
        <v>34</v>
      </c>
      <c r="AX548" s="13" t="s">
        <v>74</v>
      </c>
      <c r="AY548" s="238" t="s">
        <v>213</v>
      </c>
    </row>
    <row r="549" s="13" customFormat="1">
      <c r="A549" s="13"/>
      <c r="B549" s="228"/>
      <c r="C549" s="229"/>
      <c r="D549" s="230" t="s">
        <v>222</v>
      </c>
      <c r="E549" s="231" t="s">
        <v>19</v>
      </c>
      <c r="F549" s="232" t="s">
        <v>7477</v>
      </c>
      <c r="G549" s="229"/>
      <c r="H549" s="231" t="s">
        <v>19</v>
      </c>
      <c r="I549" s="233"/>
      <c r="J549" s="229"/>
      <c r="K549" s="229"/>
      <c r="L549" s="234"/>
      <c r="M549" s="235"/>
      <c r="N549" s="236"/>
      <c r="O549" s="236"/>
      <c r="P549" s="236"/>
      <c r="Q549" s="236"/>
      <c r="R549" s="236"/>
      <c r="S549" s="236"/>
      <c r="T549" s="237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8" t="s">
        <v>222</v>
      </c>
      <c r="AU549" s="238" t="s">
        <v>83</v>
      </c>
      <c r="AV549" s="13" t="s">
        <v>81</v>
      </c>
      <c r="AW549" s="13" t="s">
        <v>34</v>
      </c>
      <c r="AX549" s="13" t="s">
        <v>74</v>
      </c>
      <c r="AY549" s="238" t="s">
        <v>213</v>
      </c>
    </row>
    <row r="550" s="14" customFormat="1">
      <c r="A550" s="14"/>
      <c r="B550" s="239"/>
      <c r="C550" s="240"/>
      <c r="D550" s="230" t="s">
        <v>222</v>
      </c>
      <c r="E550" s="241" t="s">
        <v>19</v>
      </c>
      <c r="F550" s="242" t="s">
        <v>7478</v>
      </c>
      <c r="G550" s="240"/>
      <c r="H550" s="243">
        <v>60.600999999999999</v>
      </c>
      <c r="I550" s="244"/>
      <c r="J550" s="240"/>
      <c r="K550" s="240"/>
      <c r="L550" s="245"/>
      <c r="M550" s="246"/>
      <c r="N550" s="247"/>
      <c r="O550" s="247"/>
      <c r="P550" s="247"/>
      <c r="Q550" s="247"/>
      <c r="R550" s="247"/>
      <c r="S550" s="247"/>
      <c r="T550" s="248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9" t="s">
        <v>222</v>
      </c>
      <c r="AU550" s="249" t="s">
        <v>83</v>
      </c>
      <c r="AV550" s="14" t="s">
        <v>83</v>
      </c>
      <c r="AW550" s="14" t="s">
        <v>34</v>
      </c>
      <c r="AX550" s="14" t="s">
        <v>81</v>
      </c>
      <c r="AY550" s="249" t="s">
        <v>213</v>
      </c>
    </row>
    <row r="551" s="2" customFormat="1">
      <c r="A551" s="40"/>
      <c r="B551" s="41"/>
      <c r="C551" s="215" t="s">
        <v>1081</v>
      </c>
      <c r="D551" s="215" t="s">
        <v>215</v>
      </c>
      <c r="E551" s="216" t="s">
        <v>7479</v>
      </c>
      <c r="F551" s="217" t="s">
        <v>7480</v>
      </c>
      <c r="G551" s="218" t="s">
        <v>236</v>
      </c>
      <c r="H551" s="219">
        <v>23.600999999999999</v>
      </c>
      <c r="I551" s="220"/>
      <c r="J551" s="221">
        <f>ROUND(I551*H551,2)</f>
        <v>0</v>
      </c>
      <c r="K551" s="217" t="s">
        <v>219</v>
      </c>
      <c r="L551" s="46"/>
      <c r="M551" s="222" t="s">
        <v>19</v>
      </c>
      <c r="N551" s="223" t="s">
        <v>45</v>
      </c>
      <c r="O551" s="86"/>
      <c r="P551" s="224">
        <f>O551*H551</f>
        <v>0</v>
      </c>
      <c r="Q551" s="224">
        <v>0.01661</v>
      </c>
      <c r="R551" s="224">
        <f>Q551*H551</f>
        <v>0.39201260999999998</v>
      </c>
      <c r="S551" s="224">
        <v>0</v>
      </c>
      <c r="T551" s="225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6" t="s">
        <v>309</v>
      </c>
      <c r="AT551" s="226" t="s">
        <v>215</v>
      </c>
      <c r="AU551" s="226" t="s">
        <v>83</v>
      </c>
      <c r="AY551" s="19" t="s">
        <v>213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19" t="s">
        <v>81</v>
      </c>
      <c r="BK551" s="227">
        <f>ROUND(I551*H551,2)</f>
        <v>0</v>
      </c>
      <c r="BL551" s="19" t="s">
        <v>309</v>
      </c>
      <c r="BM551" s="226" t="s">
        <v>7481</v>
      </c>
    </row>
    <row r="552" s="13" customFormat="1">
      <c r="A552" s="13"/>
      <c r="B552" s="228"/>
      <c r="C552" s="229"/>
      <c r="D552" s="230" t="s">
        <v>222</v>
      </c>
      <c r="E552" s="231" t="s">
        <v>19</v>
      </c>
      <c r="F552" s="232" t="s">
        <v>7098</v>
      </c>
      <c r="G552" s="229"/>
      <c r="H552" s="231" t="s">
        <v>19</v>
      </c>
      <c r="I552" s="233"/>
      <c r="J552" s="229"/>
      <c r="K552" s="229"/>
      <c r="L552" s="234"/>
      <c r="M552" s="235"/>
      <c r="N552" s="236"/>
      <c r="O552" s="236"/>
      <c r="P552" s="236"/>
      <c r="Q552" s="236"/>
      <c r="R552" s="236"/>
      <c r="S552" s="236"/>
      <c r="T552" s="237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8" t="s">
        <v>222</v>
      </c>
      <c r="AU552" s="238" t="s">
        <v>83</v>
      </c>
      <c r="AV552" s="13" t="s">
        <v>81</v>
      </c>
      <c r="AW552" s="13" t="s">
        <v>34</v>
      </c>
      <c r="AX552" s="13" t="s">
        <v>74</v>
      </c>
      <c r="AY552" s="238" t="s">
        <v>213</v>
      </c>
    </row>
    <row r="553" s="13" customFormat="1">
      <c r="A553" s="13"/>
      <c r="B553" s="228"/>
      <c r="C553" s="229"/>
      <c r="D553" s="230" t="s">
        <v>222</v>
      </c>
      <c r="E553" s="231" t="s">
        <v>19</v>
      </c>
      <c r="F553" s="232" t="s">
        <v>7482</v>
      </c>
      <c r="G553" s="229"/>
      <c r="H553" s="231" t="s">
        <v>19</v>
      </c>
      <c r="I553" s="233"/>
      <c r="J553" s="229"/>
      <c r="K553" s="229"/>
      <c r="L553" s="234"/>
      <c r="M553" s="235"/>
      <c r="N553" s="236"/>
      <c r="O553" s="236"/>
      <c r="P553" s="236"/>
      <c r="Q553" s="236"/>
      <c r="R553" s="236"/>
      <c r="S553" s="236"/>
      <c r="T553" s="237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8" t="s">
        <v>222</v>
      </c>
      <c r="AU553" s="238" t="s">
        <v>83</v>
      </c>
      <c r="AV553" s="13" t="s">
        <v>81</v>
      </c>
      <c r="AW553" s="13" t="s">
        <v>34</v>
      </c>
      <c r="AX553" s="13" t="s">
        <v>74</v>
      </c>
      <c r="AY553" s="238" t="s">
        <v>213</v>
      </c>
    </row>
    <row r="554" s="14" customFormat="1">
      <c r="A554" s="14"/>
      <c r="B554" s="239"/>
      <c r="C554" s="240"/>
      <c r="D554" s="230" t="s">
        <v>222</v>
      </c>
      <c r="E554" s="241" t="s">
        <v>19</v>
      </c>
      <c r="F554" s="242" t="s">
        <v>7483</v>
      </c>
      <c r="G554" s="240"/>
      <c r="H554" s="243">
        <v>23.600999999999999</v>
      </c>
      <c r="I554" s="244"/>
      <c r="J554" s="240"/>
      <c r="K554" s="240"/>
      <c r="L554" s="245"/>
      <c r="M554" s="246"/>
      <c r="N554" s="247"/>
      <c r="O554" s="247"/>
      <c r="P554" s="247"/>
      <c r="Q554" s="247"/>
      <c r="R554" s="247"/>
      <c r="S554" s="247"/>
      <c r="T554" s="24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9" t="s">
        <v>222</v>
      </c>
      <c r="AU554" s="249" t="s">
        <v>83</v>
      </c>
      <c r="AV554" s="14" t="s">
        <v>83</v>
      </c>
      <c r="AW554" s="14" t="s">
        <v>34</v>
      </c>
      <c r="AX554" s="14" t="s">
        <v>81</v>
      </c>
      <c r="AY554" s="249" t="s">
        <v>213</v>
      </c>
    </row>
    <row r="555" s="2" customFormat="1">
      <c r="A555" s="40"/>
      <c r="B555" s="41"/>
      <c r="C555" s="215" t="s">
        <v>1087</v>
      </c>
      <c r="D555" s="215" t="s">
        <v>215</v>
      </c>
      <c r="E555" s="216" t="s">
        <v>7484</v>
      </c>
      <c r="F555" s="217" t="s">
        <v>7485</v>
      </c>
      <c r="G555" s="218" t="s">
        <v>338</v>
      </c>
      <c r="H555" s="219">
        <v>18</v>
      </c>
      <c r="I555" s="220"/>
      <c r="J555" s="221">
        <f>ROUND(I555*H555,2)</f>
        <v>0</v>
      </c>
      <c r="K555" s="217" t="s">
        <v>19</v>
      </c>
      <c r="L555" s="46"/>
      <c r="M555" s="222" t="s">
        <v>19</v>
      </c>
      <c r="N555" s="223" t="s">
        <v>45</v>
      </c>
      <c r="O555" s="86"/>
      <c r="P555" s="224">
        <f>O555*H555</f>
        <v>0</v>
      </c>
      <c r="Q555" s="224">
        <v>0.02171</v>
      </c>
      <c r="R555" s="224">
        <f>Q555*H555</f>
        <v>0.39078000000000002</v>
      </c>
      <c r="S555" s="224">
        <v>0</v>
      </c>
      <c r="T555" s="225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6" t="s">
        <v>309</v>
      </c>
      <c r="AT555" s="226" t="s">
        <v>215</v>
      </c>
      <c r="AU555" s="226" t="s">
        <v>83</v>
      </c>
      <c r="AY555" s="19" t="s">
        <v>213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19" t="s">
        <v>81</v>
      </c>
      <c r="BK555" s="227">
        <f>ROUND(I555*H555,2)</f>
        <v>0</v>
      </c>
      <c r="BL555" s="19" t="s">
        <v>309</v>
      </c>
      <c r="BM555" s="226" t="s">
        <v>7486</v>
      </c>
    </row>
    <row r="556" s="13" customFormat="1">
      <c r="A556" s="13"/>
      <c r="B556" s="228"/>
      <c r="C556" s="229"/>
      <c r="D556" s="230" t="s">
        <v>222</v>
      </c>
      <c r="E556" s="231" t="s">
        <v>19</v>
      </c>
      <c r="F556" s="232" t="s">
        <v>7487</v>
      </c>
      <c r="G556" s="229"/>
      <c r="H556" s="231" t="s">
        <v>19</v>
      </c>
      <c r="I556" s="233"/>
      <c r="J556" s="229"/>
      <c r="K556" s="229"/>
      <c r="L556" s="234"/>
      <c r="M556" s="235"/>
      <c r="N556" s="236"/>
      <c r="O556" s="236"/>
      <c r="P556" s="236"/>
      <c r="Q556" s="236"/>
      <c r="R556" s="236"/>
      <c r="S556" s="236"/>
      <c r="T556" s="237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8" t="s">
        <v>222</v>
      </c>
      <c r="AU556" s="238" t="s">
        <v>83</v>
      </c>
      <c r="AV556" s="13" t="s">
        <v>81</v>
      </c>
      <c r="AW556" s="13" t="s">
        <v>34</v>
      </c>
      <c r="AX556" s="13" t="s">
        <v>74</v>
      </c>
      <c r="AY556" s="238" t="s">
        <v>213</v>
      </c>
    </row>
    <row r="557" s="14" customFormat="1">
      <c r="A557" s="14"/>
      <c r="B557" s="239"/>
      <c r="C557" s="240"/>
      <c r="D557" s="230" t="s">
        <v>222</v>
      </c>
      <c r="E557" s="241" t="s">
        <v>19</v>
      </c>
      <c r="F557" s="242" t="s">
        <v>7488</v>
      </c>
      <c r="G557" s="240"/>
      <c r="H557" s="243">
        <v>18</v>
      </c>
      <c r="I557" s="244"/>
      <c r="J557" s="240"/>
      <c r="K557" s="240"/>
      <c r="L557" s="245"/>
      <c r="M557" s="246"/>
      <c r="N557" s="247"/>
      <c r="O557" s="247"/>
      <c r="P557" s="247"/>
      <c r="Q557" s="247"/>
      <c r="R557" s="247"/>
      <c r="S557" s="247"/>
      <c r="T557" s="248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9" t="s">
        <v>222</v>
      </c>
      <c r="AU557" s="249" t="s">
        <v>83</v>
      </c>
      <c r="AV557" s="14" t="s">
        <v>83</v>
      </c>
      <c r="AW557" s="14" t="s">
        <v>34</v>
      </c>
      <c r="AX557" s="14" t="s">
        <v>81</v>
      </c>
      <c r="AY557" s="249" t="s">
        <v>213</v>
      </c>
    </row>
    <row r="558" s="2" customFormat="1" ht="33" customHeight="1">
      <c r="A558" s="40"/>
      <c r="B558" s="41"/>
      <c r="C558" s="215" t="s">
        <v>1092</v>
      </c>
      <c r="D558" s="215" t="s">
        <v>215</v>
      </c>
      <c r="E558" s="216" t="s">
        <v>7489</v>
      </c>
      <c r="F558" s="217" t="s">
        <v>7490</v>
      </c>
      <c r="G558" s="218" t="s">
        <v>338</v>
      </c>
      <c r="H558" s="219">
        <v>19</v>
      </c>
      <c r="I558" s="220"/>
      <c r="J558" s="221">
        <f>ROUND(I558*H558,2)</f>
        <v>0</v>
      </c>
      <c r="K558" s="217" t="s">
        <v>219</v>
      </c>
      <c r="L558" s="46"/>
      <c r="M558" s="222" t="s">
        <v>19</v>
      </c>
      <c r="N558" s="223" t="s">
        <v>45</v>
      </c>
      <c r="O558" s="86"/>
      <c r="P558" s="224">
        <f>O558*H558</f>
        <v>0</v>
      </c>
      <c r="Q558" s="224">
        <v>0.020899999999999998</v>
      </c>
      <c r="R558" s="224">
        <f>Q558*H558</f>
        <v>0.39709999999999995</v>
      </c>
      <c r="S558" s="224">
        <v>0</v>
      </c>
      <c r="T558" s="225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26" t="s">
        <v>309</v>
      </c>
      <c r="AT558" s="226" t="s">
        <v>215</v>
      </c>
      <c r="AU558" s="226" t="s">
        <v>83</v>
      </c>
      <c r="AY558" s="19" t="s">
        <v>213</v>
      </c>
      <c r="BE558" s="227">
        <f>IF(N558="základní",J558,0)</f>
        <v>0</v>
      </c>
      <c r="BF558" s="227">
        <f>IF(N558="snížená",J558,0)</f>
        <v>0</v>
      </c>
      <c r="BG558" s="227">
        <f>IF(N558="zákl. přenesená",J558,0)</f>
        <v>0</v>
      </c>
      <c r="BH558" s="227">
        <f>IF(N558="sníž. přenesená",J558,0)</f>
        <v>0</v>
      </c>
      <c r="BI558" s="227">
        <f>IF(N558="nulová",J558,0)</f>
        <v>0</v>
      </c>
      <c r="BJ558" s="19" t="s">
        <v>81</v>
      </c>
      <c r="BK558" s="227">
        <f>ROUND(I558*H558,2)</f>
        <v>0</v>
      </c>
      <c r="BL558" s="19" t="s">
        <v>309</v>
      </c>
      <c r="BM558" s="226" t="s">
        <v>7491</v>
      </c>
    </row>
    <row r="559" s="13" customFormat="1">
      <c r="A559" s="13"/>
      <c r="B559" s="228"/>
      <c r="C559" s="229"/>
      <c r="D559" s="230" t="s">
        <v>222</v>
      </c>
      <c r="E559" s="231" t="s">
        <v>19</v>
      </c>
      <c r="F559" s="232" t="s">
        <v>7492</v>
      </c>
      <c r="G559" s="229"/>
      <c r="H559" s="231" t="s">
        <v>19</v>
      </c>
      <c r="I559" s="233"/>
      <c r="J559" s="229"/>
      <c r="K559" s="229"/>
      <c r="L559" s="234"/>
      <c r="M559" s="235"/>
      <c r="N559" s="236"/>
      <c r="O559" s="236"/>
      <c r="P559" s="236"/>
      <c r="Q559" s="236"/>
      <c r="R559" s="236"/>
      <c r="S559" s="236"/>
      <c r="T559" s="237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8" t="s">
        <v>222</v>
      </c>
      <c r="AU559" s="238" t="s">
        <v>83</v>
      </c>
      <c r="AV559" s="13" t="s">
        <v>81</v>
      </c>
      <c r="AW559" s="13" t="s">
        <v>34</v>
      </c>
      <c r="AX559" s="13" t="s">
        <v>74</v>
      </c>
      <c r="AY559" s="238" t="s">
        <v>213</v>
      </c>
    </row>
    <row r="560" s="14" customFormat="1">
      <c r="A560" s="14"/>
      <c r="B560" s="239"/>
      <c r="C560" s="240"/>
      <c r="D560" s="230" t="s">
        <v>222</v>
      </c>
      <c r="E560" s="241" t="s">
        <v>19</v>
      </c>
      <c r="F560" s="242" t="s">
        <v>7493</v>
      </c>
      <c r="G560" s="240"/>
      <c r="H560" s="243">
        <v>19</v>
      </c>
      <c r="I560" s="244"/>
      <c r="J560" s="240"/>
      <c r="K560" s="240"/>
      <c r="L560" s="245"/>
      <c r="M560" s="246"/>
      <c r="N560" s="247"/>
      <c r="O560" s="247"/>
      <c r="P560" s="247"/>
      <c r="Q560" s="247"/>
      <c r="R560" s="247"/>
      <c r="S560" s="247"/>
      <c r="T560" s="248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9" t="s">
        <v>222</v>
      </c>
      <c r="AU560" s="249" t="s">
        <v>83</v>
      </c>
      <c r="AV560" s="14" t="s">
        <v>83</v>
      </c>
      <c r="AW560" s="14" t="s">
        <v>34</v>
      </c>
      <c r="AX560" s="14" t="s">
        <v>81</v>
      </c>
      <c r="AY560" s="249" t="s">
        <v>213</v>
      </c>
    </row>
    <row r="561" s="2" customFormat="1" ht="16.5" customHeight="1">
      <c r="A561" s="40"/>
      <c r="B561" s="41"/>
      <c r="C561" s="215" t="s">
        <v>1098</v>
      </c>
      <c r="D561" s="215" t="s">
        <v>215</v>
      </c>
      <c r="E561" s="216" t="s">
        <v>2501</v>
      </c>
      <c r="F561" s="217" t="s">
        <v>2502</v>
      </c>
      <c r="G561" s="218" t="s">
        <v>236</v>
      </c>
      <c r="H561" s="219">
        <v>8.6110000000000007</v>
      </c>
      <c r="I561" s="220"/>
      <c r="J561" s="221">
        <f>ROUND(I561*H561,2)</f>
        <v>0</v>
      </c>
      <c r="K561" s="217" t="s">
        <v>219</v>
      </c>
      <c r="L561" s="46"/>
      <c r="M561" s="222" t="s">
        <v>19</v>
      </c>
      <c r="N561" s="223" t="s">
        <v>45</v>
      </c>
      <c r="O561" s="86"/>
      <c r="P561" s="224">
        <f>O561*H561</f>
        <v>0</v>
      </c>
      <c r="Q561" s="224">
        <v>0.020119999999999999</v>
      </c>
      <c r="R561" s="224">
        <f>Q561*H561</f>
        <v>0.17325332000000002</v>
      </c>
      <c r="S561" s="224">
        <v>0</v>
      </c>
      <c r="T561" s="225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26" t="s">
        <v>309</v>
      </c>
      <c r="AT561" s="226" t="s">
        <v>215</v>
      </c>
      <c r="AU561" s="226" t="s">
        <v>83</v>
      </c>
      <c r="AY561" s="19" t="s">
        <v>213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19" t="s">
        <v>81</v>
      </c>
      <c r="BK561" s="227">
        <f>ROUND(I561*H561,2)</f>
        <v>0</v>
      </c>
      <c r="BL561" s="19" t="s">
        <v>309</v>
      </c>
      <c r="BM561" s="226" t="s">
        <v>7494</v>
      </c>
    </row>
    <row r="562" s="13" customFormat="1">
      <c r="A562" s="13"/>
      <c r="B562" s="228"/>
      <c r="C562" s="229"/>
      <c r="D562" s="230" t="s">
        <v>222</v>
      </c>
      <c r="E562" s="231" t="s">
        <v>19</v>
      </c>
      <c r="F562" s="232" t="s">
        <v>7495</v>
      </c>
      <c r="G562" s="229"/>
      <c r="H562" s="231" t="s">
        <v>19</v>
      </c>
      <c r="I562" s="233"/>
      <c r="J562" s="229"/>
      <c r="K562" s="229"/>
      <c r="L562" s="234"/>
      <c r="M562" s="235"/>
      <c r="N562" s="236"/>
      <c r="O562" s="236"/>
      <c r="P562" s="236"/>
      <c r="Q562" s="236"/>
      <c r="R562" s="236"/>
      <c r="S562" s="236"/>
      <c r="T562" s="237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8" t="s">
        <v>222</v>
      </c>
      <c r="AU562" s="238" t="s">
        <v>83</v>
      </c>
      <c r="AV562" s="13" t="s">
        <v>81</v>
      </c>
      <c r="AW562" s="13" t="s">
        <v>34</v>
      </c>
      <c r="AX562" s="13" t="s">
        <v>74</v>
      </c>
      <c r="AY562" s="238" t="s">
        <v>213</v>
      </c>
    </row>
    <row r="563" s="14" customFormat="1">
      <c r="A563" s="14"/>
      <c r="B563" s="239"/>
      <c r="C563" s="240"/>
      <c r="D563" s="230" t="s">
        <v>222</v>
      </c>
      <c r="E563" s="241" t="s">
        <v>19</v>
      </c>
      <c r="F563" s="242" t="s">
        <v>7496</v>
      </c>
      <c r="G563" s="240"/>
      <c r="H563" s="243">
        <v>11.411</v>
      </c>
      <c r="I563" s="244"/>
      <c r="J563" s="240"/>
      <c r="K563" s="240"/>
      <c r="L563" s="245"/>
      <c r="M563" s="246"/>
      <c r="N563" s="247"/>
      <c r="O563" s="247"/>
      <c r="P563" s="247"/>
      <c r="Q563" s="247"/>
      <c r="R563" s="247"/>
      <c r="S563" s="247"/>
      <c r="T563" s="24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9" t="s">
        <v>222</v>
      </c>
      <c r="AU563" s="249" t="s">
        <v>83</v>
      </c>
      <c r="AV563" s="14" t="s">
        <v>83</v>
      </c>
      <c r="AW563" s="14" t="s">
        <v>34</v>
      </c>
      <c r="AX563" s="14" t="s">
        <v>74</v>
      </c>
      <c r="AY563" s="249" t="s">
        <v>213</v>
      </c>
    </row>
    <row r="564" s="14" customFormat="1">
      <c r="A564" s="14"/>
      <c r="B564" s="239"/>
      <c r="C564" s="240"/>
      <c r="D564" s="230" t="s">
        <v>222</v>
      </c>
      <c r="E564" s="241" t="s">
        <v>19</v>
      </c>
      <c r="F564" s="242" t="s">
        <v>7497</v>
      </c>
      <c r="G564" s="240"/>
      <c r="H564" s="243">
        <v>-2.7999999999999998</v>
      </c>
      <c r="I564" s="244"/>
      <c r="J564" s="240"/>
      <c r="K564" s="240"/>
      <c r="L564" s="245"/>
      <c r="M564" s="246"/>
      <c r="N564" s="247"/>
      <c r="O564" s="247"/>
      <c r="P564" s="247"/>
      <c r="Q564" s="247"/>
      <c r="R564" s="247"/>
      <c r="S564" s="247"/>
      <c r="T564" s="24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9" t="s">
        <v>222</v>
      </c>
      <c r="AU564" s="249" t="s">
        <v>83</v>
      </c>
      <c r="AV564" s="14" t="s">
        <v>83</v>
      </c>
      <c r="AW564" s="14" t="s">
        <v>34</v>
      </c>
      <c r="AX564" s="14" t="s">
        <v>74</v>
      </c>
      <c r="AY564" s="249" t="s">
        <v>213</v>
      </c>
    </row>
    <row r="565" s="15" customFormat="1">
      <c r="A565" s="15"/>
      <c r="B565" s="250"/>
      <c r="C565" s="251"/>
      <c r="D565" s="230" t="s">
        <v>222</v>
      </c>
      <c r="E565" s="252" t="s">
        <v>19</v>
      </c>
      <c r="F565" s="253" t="s">
        <v>228</v>
      </c>
      <c r="G565" s="251"/>
      <c r="H565" s="254">
        <v>8.6110000000000007</v>
      </c>
      <c r="I565" s="255"/>
      <c r="J565" s="251"/>
      <c r="K565" s="251"/>
      <c r="L565" s="256"/>
      <c r="M565" s="257"/>
      <c r="N565" s="258"/>
      <c r="O565" s="258"/>
      <c r="P565" s="258"/>
      <c r="Q565" s="258"/>
      <c r="R565" s="258"/>
      <c r="S565" s="258"/>
      <c r="T565" s="259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60" t="s">
        <v>222</v>
      </c>
      <c r="AU565" s="260" t="s">
        <v>83</v>
      </c>
      <c r="AV565" s="15" t="s">
        <v>220</v>
      </c>
      <c r="AW565" s="15" t="s">
        <v>34</v>
      </c>
      <c r="AX565" s="15" t="s">
        <v>81</v>
      </c>
      <c r="AY565" s="260" t="s">
        <v>213</v>
      </c>
    </row>
    <row r="566" s="2" customFormat="1">
      <c r="A566" s="40"/>
      <c r="B566" s="41"/>
      <c r="C566" s="215" t="s">
        <v>1105</v>
      </c>
      <c r="D566" s="215" t="s">
        <v>215</v>
      </c>
      <c r="E566" s="216" t="s">
        <v>2508</v>
      </c>
      <c r="F566" s="217" t="s">
        <v>2509</v>
      </c>
      <c r="G566" s="218" t="s">
        <v>501</v>
      </c>
      <c r="H566" s="219">
        <v>2</v>
      </c>
      <c r="I566" s="220"/>
      <c r="J566" s="221">
        <f>ROUND(I566*H566,2)</f>
        <v>0</v>
      </c>
      <c r="K566" s="217" t="s">
        <v>219</v>
      </c>
      <c r="L566" s="46"/>
      <c r="M566" s="222" t="s">
        <v>19</v>
      </c>
      <c r="N566" s="223" t="s">
        <v>45</v>
      </c>
      <c r="O566" s="86"/>
      <c r="P566" s="224">
        <f>O566*H566</f>
        <v>0</v>
      </c>
      <c r="Q566" s="224">
        <v>0.03058</v>
      </c>
      <c r="R566" s="224">
        <f>Q566*H566</f>
        <v>0.061159999999999999</v>
      </c>
      <c r="S566" s="224">
        <v>0</v>
      </c>
      <c r="T566" s="225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26" t="s">
        <v>309</v>
      </c>
      <c r="AT566" s="226" t="s">
        <v>215</v>
      </c>
      <c r="AU566" s="226" t="s">
        <v>83</v>
      </c>
      <c r="AY566" s="19" t="s">
        <v>213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19" t="s">
        <v>81</v>
      </c>
      <c r="BK566" s="227">
        <f>ROUND(I566*H566,2)</f>
        <v>0</v>
      </c>
      <c r="BL566" s="19" t="s">
        <v>309</v>
      </c>
      <c r="BM566" s="226" t="s">
        <v>7498</v>
      </c>
    </row>
    <row r="567" s="13" customFormat="1">
      <c r="A567" s="13"/>
      <c r="B567" s="228"/>
      <c r="C567" s="229"/>
      <c r="D567" s="230" t="s">
        <v>222</v>
      </c>
      <c r="E567" s="231" t="s">
        <v>19</v>
      </c>
      <c r="F567" s="232" t="s">
        <v>7499</v>
      </c>
      <c r="G567" s="229"/>
      <c r="H567" s="231" t="s">
        <v>19</v>
      </c>
      <c r="I567" s="233"/>
      <c r="J567" s="229"/>
      <c r="K567" s="229"/>
      <c r="L567" s="234"/>
      <c r="M567" s="235"/>
      <c r="N567" s="236"/>
      <c r="O567" s="236"/>
      <c r="P567" s="236"/>
      <c r="Q567" s="236"/>
      <c r="R567" s="236"/>
      <c r="S567" s="236"/>
      <c r="T567" s="237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8" t="s">
        <v>222</v>
      </c>
      <c r="AU567" s="238" t="s">
        <v>83</v>
      </c>
      <c r="AV567" s="13" t="s">
        <v>81</v>
      </c>
      <c r="AW567" s="13" t="s">
        <v>34</v>
      </c>
      <c r="AX567" s="13" t="s">
        <v>74</v>
      </c>
      <c r="AY567" s="238" t="s">
        <v>213</v>
      </c>
    </row>
    <row r="568" s="14" customFormat="1">
      <c r="A568" s="14"/>
      <c r="B568" s="239"/>
      <c r="C568" s="240"/>
      <c r="D568" s="230" t="s">
        <v>222</v>
      </c>
      <c r="E568" s="241" t="s">
        <v>19</v>
      </c>
      <c r="F568" s="242" t="s">
        <v>7500</v>
      </c>
      <c r="G568" s="240"/>
      <c r="H568" s="243">
        <v>2</v>
      </c>
      <c r="I568" s="244"/>
      <c r="J568" s="240"/>
      <c r="K568" s="240"/>
      <c r="L568" s="245"/>
      <c r="M568" s="246"/>
      <c r="N568" s="247"/>
      <c r="O568" s="247"/>
      <c r="P568" s="247"/>
      <c r="Q568" s="247"/>
      <c r="R568" s="247"/>
      <c r="S568" s="247"/>
      <c r="T568" s="248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9" t="s">
        <v>222</v>
      </c>
      <c r="AU568" s="249" t="s">
        <v>83</v>
      </c>
      <c r="AV568" s="14" t="s">
        <v>83</v>
      </c>
      <c r="AW568" s="14" t="s">
        <v>34</v>
      </c>
      <c r="AX568" s="14" t="s">
        <v>81</v>
      </c>
      <c r="AY568" s="249" t="s">
        <v>213</v>
      </c>
    </row>
    <row r="569" s="2" customFormat="1">
      <c r="A569" s="40"/>
      <c r="B569" s="41"/>
      <c r="C569" s="215" t="s">
        <v>1110</v>
      </c>
      <c r="D569" s="215" t="s">
        <v>215</v>
      </c>
      <c r="E569" s="216" t="s">
        <v>7501</v>
      </c>
      <c r="F569" s="217" t="s">
        <v>7502</v>
      </c>
      <c r="G569" s="218" t="s">
        <v>1808</v>
      </c>
      <c r="H569" s="282"/>
      <c r="I569" s="220"/>
      <c r="J569" s="221">
        <f>ROUND(I569*H569,2)</f>
        <v>0</v>
      </c>
      <c r="K569" s="217" t="s">
        <v>219</v>
      </c>
      <c r="L569" s="46"/>
      <c r="M569" s="222" t="s">
        <v>19</v>
      </c>
      <c r="N569" s="223" t="s">
        <v>45</v>
      </c>
      <c r="O569" s="86"/>
      <c r="P569" s="224">
        <f>O569*H569</f>
        <v>0</v>
      </c>
      <c r="Q569" s="224">
        <v>0</v>
      </c>
      <c r="R569" s="224">
        <f>Q569*H569</f>
        <v>0</v>
      </c>
      <c r="S569" s="224">
        <v>0</v>
      </c>
      <c r="T569" s="225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6" t="s">
        <v>309</v>
      </c>
      <c r="AT569" s="226" t="s">
        <v>215</v>
      </c>
      <c r="AU569" s="226" t="s">
        <v>83</v>
      </c>
      <c r="AY569" s="19" t="s">
        <v>213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19" t="s">
        <v>81</v>
      </c>
      <c r="BK569" s="227">
        <f>ROUND(I569*H569,2)</f>
        <v>0</v>
      </c>
      <c r="BL569" s="19" t="s">
        <v>309</v>
      </c>
      <c r="BM569" s="226" t="s">
        <v>7503</v>
      </c>
    </row>
    <row r="570" s="12" customFormat="1" ht="22.8" customHeight="1">
      <c r="A570" s="12"/>
      <c r="B570" s="199"/>
      <c r="C570" s="200"/>
      <c r="D570" s="201" t="s">
        <v>73</v>
      </c>
      <c r="E570" s="213" t="s">
        <v>2535</v>
      </c>
      <c r="F570" s="213" t="s">
        <v>2536</v>
      </c>
      <c r="G570" s="200"/>
      <c r="H570" s="200"/>
      <c r="I570" s="203"/>
      <c r="J570" s="214">
        <f>BK570</f>
        <v>0</v>
      </c>
      <c r="K570" s="200"/>
      <c r="L570" s="205"/>
      <c r="M570" s="206"/>
      <c r="N570" s="207"/>
      <c r="O570" s="207"/>
      <c r="P570" s="208">
        <f>SUM(P571:P596)</f>
        <v>0</v>
      </c>
      <c r="Q570" s="207"/>
      <c r="R570" s="208">
        <f>SUM(R571:R596)</f>
        <v>0.70129145000000004</v>
      </c>
      <c r="S570" s="207"/>
      <c r="T570" s="209">
        <f>SUM(T571:T596)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210" t="s">
        <v>83</v>
      </c>
      <c r="AT570" s="211" t="s">
        <v>73</v>
      </c>
      <c r="AU570" s="211" t="s">
        <v>81</v>
      </c>
      <c r="AY570" s="210" t="s">
        <v>213</v>
      </c>
      <c r="BK570" s="212">
        <f>SUM(BK571:BK596)</f>
        <v>0</v>
      </c>
    </row>
    <row r="571" s="2" customFormat="1" ht="16.5" customHeight="1">
      <c r="A571" s="40"/>
      <c r="B571" s="41"/>
      <c r="C571" s="215" t="s">
        <v>1118</v>
      </c>
      <c r="D571" s="215" t="s">
        <v>215</v>
      </c>
      <c r="E571" s="216" t="s">
        <v>2547</v>
      </c>
      <c r="F571" s="217" t="s">
        <v>2548</v>
      </c>
      <c r="G571" s="218" t="s">
        <v>236</v>
      </c>
      <c r="H571" s="219">
        <v>25.015000000000001</v>
      </c>
      <c r="I571" s="220"/>
      <c r="J571" s="221">
        <f>ROUND(I571*H571,2)</f>
        <v>0</v>
      </c>
      <c r="K571" s="217" t="s">
        <v>219</v>
      </c>
      <c r="L571" s="46"/>
      <c r="M571" s="222" t="s">
        <v>19</v>
      </c>
      <c r="N571" s="223" t="s">
        <v>45</v>
      </c>
      <c r="O571" s="86"/>
      <c r="P571" s="224">
        <f>O571*H571</f>
        <v>0</v>
      </c>
      <c r="Q571" s="224">
        <v>0</v>
      </c>
      <c r="R571" s="224">
        <f>Q571*H571</f>
        <v>0</v>
      </c>
      <c r="S571" s="224">
        <v>0</v>
      </c>
      <c r="T571" s="225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6" t="s">
        <v>309</v>
      </c>
      <c r="AT571" s="226" t="s">
        <v>215</v>
      </c>
      <c r="AU571" s="226" t="s">
        <v>83</v>
      </c>
      <c r="AY571" s="19" t="s">
        <v>213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19" t="s">
        <v>81</v>
      </c>
      <c r="BK571" s="227">
        <f>ROUND(I571*H571,2)</f>
        <v>0</v>
      </c>
      <c r="BL571" s="19" t="s">
        <v>309</v>
      </c>
      <c r="BM571" s="226" t="s">
        <v>7504</v>
      </c>
    </row>
    <row r="572" s="13" customFormat="1">
      <c r="A572" s="13"/>
      <c r="B572" s="228"/>
      <c r="C572" s="229"/>
      <c r="D572" s="230" t="s">
        <v>222</v>
      </c>
      <c r="E572" s="231" t="s">
        <v>19</v>
      </c>
      <c r="F572" s="232" t="s">
        <v>7184</v>
      </c>
      <c r="G572" s="229"/>
      <c r="H572" s="231" t="s">
        <v>19</v>
      </c>
      <c r="I572" s="233"/>
      <c r="J572" s="229"/>
      <c r="K572" s="229"/>
      <c r="L572" s="234"/>
      <c r="M572" s="235"/>
      <c r="N572" s="236"/>
      <c r="O572" s="236"/>
      <c r="P572" s="236"/>
      <c r="Q572" s="236"/>
      <c r="R572" s="236"/>
      <c r="S572" s="236"/>
      <c r="T572" s="237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8" t="s">
        <v>222</v>
      </c>
      <c r="AU572" s="238" t="s">
        <v>83</v>
      </c>
      <c r="AV572" s="13" t="s">
        <v>81</v>
      </c>
      <c r="AW572" s="13" t="s">
        <v>34</v>
      </c>
      <c r="AX572" s="13" t="s">
        <v>74</v>
      </c>
      <c r="AY572" s="238" t="s">
        <v>213</v>
      </c>
    </row>
    <row r="573" s="14" customFormat="1">
      <c r="A573" s="14"/>
      <c r="B573" s="239"/>
      <c r="C573" s="240"/>
      <c r="D573" s="230" t="s">
        <v>222</v>
      </c>
      <c r="E573" s="241" t="s">
        <v>19</v>
      </c>
      <c r="F573" s="242" t="s">
        <v>7433</v>
      </c>
      <c r="G573" s="240"/>
      <c r="H573" s="243">
        <v>10.19</v>
      </c>
      <c r="I573" s="244"/>
      <c r="J573" s="240"/>
      <c r="K573" s="240"/>
      <c r="L573" s="245"/>
      <c r="M573" s="246"/>
      <c r="N573" s="247"/>
      <c r="O573" s="247"/>
      <c r="P573" s="247"/>
      <c r="Q573" s="247"/>
      <c r="R573" s="247"/>
      <c r="S573" s="247"/>
      <c r="T573" s="24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9" t="s">
        <v>222</v>
      </c>
      <c r="AU573" s="249" t="s">
        <v>83</v>
      </c>
      <c r="AV573" s="14" t="s">
        <v>83</v>
      </c>
      <c r="AW573" s="14" t="s">
        <v>34</v>
      </c>
      <c r="AX573" s="14" t="s">
        <v>74</v>
      </c>
      <c r="AY573" s="249" t="s">
        <v>213</v>
      </c>
    </row>
    <row r="574" s="14" customFormat="1">
      <c r="A574" s="14"/>
      <c r="B574" s="239"/>
      <c r="C574" s="240"/>
      <c r="D574" s="230" t="s">
        <v>222</v>
      </c>
      <c r="E574" s="241" t="s">
        <v>19</v>
      </c>
      <c r="F574" s="242" t="s">
        <v>6932</v>
      </c>
      <c r="G574" s="240"/>
      <c r="H574" s="243">
        <v>14.824999999999999</v>
      </c>
      <c r="I574" s="244"/>
      <c r="J574" s="240"/>
      <c r="K574" s="240"/>
      <c r="L574" s="245"/>
      <c r="M574" s="246"/>
      <c r="N574" s="247"/>
      <c r="O574" s="247"/>
      <c r="P574" s="247"/>
      <c r="Q574" s="247"/>
      <c r="R574" s="247"/>
      <c r="S574" s="247"/>
      <c r="T574" s="248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9" t="s">
        <v>222</v>
      </c>
      <c r="AU574" s="249" t="s">
        <v>83</v>
      </c>
      <c r="AV574" s="14" t="s">
        <v>83</v>
      </c>
      <c r="AW574" s="14" t="s">
        <v>34</v>
      </c>
      <c r="AX574" s="14" t="s">
        <v>74</v>
      </c>
      <c r="AY574" s="249" t="s">
        <v>213</v>
      </c>
    </row>
    <row r="575" s="15" customFormat="1">
      <c r="A575" s="15"/>
      <c r="B575" s="250"/>
      <c r="C575" s="251"/>
      <c r="D575" s="230" t="s">
        <v>222</v>
      </c>
      <c r="E575" s="252" t="s">
        <v>19</v>
      </c>
      <c r="F575" s="253" t="s">
        <v>228</v>
      </c>
      <c r="G575" s="251"/>
      <c r="H575" s="254">
        <v>25.015000000000001</v>
      </c>
      <c r="I575" s="255"/>
      <c r="J575" s="251"/>
      <c r="K575" s="251"/>
      <c r="L575" s="256"/>
      <c r="M575" s="257"/>
      <c r="N575" s="258"/>
      <c r="O575" s="258"/>
      <c r="P575" s="258"/>
      <c r="Q575" s="258"/>
      <c r="R575" s="258"/>
      <c r="S575" s="258"/>
      <c r="T575" s="259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0" t="s">
        <v>222</v>
      </c>
      <c r="AU575" s="260" t="s">
        <v>83</v>
      </c>
      <c r="AV575" s="15" t="s">
        <v>220</v>
      </c>
      <c r="AW575" s="15" t="s">
        <v>34</v>
      </c>
      <c r="AX575" s="15" t="s">
        <v>81</v>
      </c>
      <c r="AY575" s="260" t="s">
        <v>213</v>
      </c>
    </row>
    <row r="576" s="2" customFormat="1" ht="16.5" customHeight="1">
      <c r="A576" s="40"/>
      <c r="B576" s="41"/>
      <c r="C576" s="272" t="s">
        <v>1123</v>
      </c>
      <c r="D576" s="272" t="s">
        <v>310</v>
      </c>
      <c r="E576" s="273" t="s">
        <v>7505</v>
      </c>
      <c r="F576" s="274" t="s">
        <v>7506</v>
      </c>
      <c r="G576" s="275" t="s">
        <v>236</v>
      </c>
      <c r="H576" s="276">
        <v>28.766999999999999</v>
      </c>
      <c r="I576" s="277"/>
      <c r="J576" s="278">
        <f>ROUND(I576*H576,2)</f>
        <v>0</v>
      </c>
      <c r="K576" s="274" t="s">
        <v>219</v>
      </c>
      <c r="L576" s="279"/>
      <c r="M576" s="280" t="s">
        <v>19</v>
      </c>
      <c r="N576" s="281" t="s">
        <v>45</v>
      </c>
      <c r="O576" s="86"/>
      <c r="P576" s="224">
        <f>O576*H576</f>
        <v>0</v>
      </c>
      <c r="Q576" s="224">
        <v>0.00050000000000000001</v>
      </c>
      <c r="R576" s="224">
        <f>Q576*H576</f>
        <v>0.014383500000000001</v>
      </c>
      <c r="S576" s="224">
        <v>0</v>
      </c>
      <c r="T576" s="225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26" t="s">
        <v>397</v>
      </c>
      <c r="AT576" s="226" t="s">
        <v>310</v>
      </c>
      <c r="AU576" s="226" t="s">
        <v>83</v>
      </c>
      <c r="AY576" s="19" t="s">
        <v>213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19" t="s">
        <v>81</v>
      </c>
      <c r="BK576" s="227">
        <f>ROUND(I576*H576,2)</f>
        <v>0</v>
      </c>
      <c r="BL576" s="19" t="s">
        <v>309</v>
      </c>
      <c r="BM576" s="226" t="s">
        <v>7507</v>
      </c>
    </row>
    <row r="577" s="14" customFormat="1">
      <c r="A577" s="14"/>
      <c r="B577" s="239"/>
      <c r="C577" s="240"/>
      <c r="D577" s="230" t="s">
        <v>222</v>
      </c>
      <c r="E577" s="241" t="s">
        <v>19</v>
      </c>
      <c r="F577" s="242" t="s">
        <v>7508</v>
      </c>
      <c r="G577" s="240"/>
      <c r="H577" s="243">
        <v>28.766999999999999</v>
      </c>
      <c r="I577" s="244"/>
      <c r="J577" s="240"/>
      <c r="K577" s="240"/>
      <c r="L577" s="245"/>
      <c r="M577" s="246"/>
      <c r="N577" s="247"/>
      <c r="O577" s="247"/>
      <c r="P577" s="247"/>
      <c r="Q577" s="247"/>
      <c r="R577" s="247"/>
      <c r="S577" s="247"/>
      <c r="T577" s="24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9" t="s">
        <v>222</v>
      </c>
      <c r="AU577" s="249" t="s">
        <v>83</v>
      </c>
      <c r="AV577" s="14" t="s">
        <v>83</v>
      </c>
      <c r="AW577" s="14" t="s">
        <v>34</v>
      </c>
      <c r="AX577" s="14" t="s">
        <v>81</v>
      </c>
      <c r="AY577" s="249" t="s">
        <v>213</v>
      </c>
    </row>
    <row r="578" s="2" customFormat="1" ht="16.5" customHeight="1">
      <c r="A578" s="40"/>
      <c r="B578" s="41"/>
      <c r="C578" s="215" t="s">
        <v>1130</v>
      </c>
      <c r="D578" s="215" t="s">
        <v>215</v>
      </c>
      <c r="E578" s="216" t="s">
        <v>7509</v>
      </c>
      <c r="F578" s="217" t="s">
        <v>7510</v>
      </c>
      <c r="G578" s="218" t="s">
        <v>338</v>
      </c>
      <c r="H578" s="219">
        <v>70.230000000000004</v>
      </c>
      <c r="I578" s="220"/>
      <c r="J578" s="221">
        <f>ROUND(I578*H578,2)</f>
        <v>0</v>
      </c>
      <c r="K578" s="217" t="s">
        <v>219</v>
      </c>
      <c r="L578" s="46"/>
      <c r="M578" s="222" t="s">
        <v>19</v>
      </c>
      <c r="N578" s="223" t="s">
        <v>45</v>
      </c>
      <c r="O578" s="86"/>
      <c r="P578" s="224">
        <f>O578*H578</f>
        <v>0</v>
      </c>
      <c r="Q578" s="224">
        <v>0.00182</v>
      </c>
      <c r="R578" s="224">
        <f>Q578*H578</f>
        <v>0.1278186</v>
      </c>
      <c r="S578" s="224">
        <v>0</v>
      </c>
      <c r="T578" s="225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6" t="s">
        <v>309</v>
      </c>
      <c r="AT578" s="226" t="s">
        <v>215</v>
      </c>
      <c r="AU578" s="226" t="s">
        <v>83</v>
      </c>
      <c r="AY578" s="19" t="s">
        <v>213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9" t="s">
        <v>81</v>
      </c>
      <c r="BK578" s="227">
        <f>ROUND(I578*H578,2)</f>
        <v>0</v>
      </c>
      <c r="BL578" s="19" t="s">
        <v>309</v>
      </c>
      <c r="BM578" s="226" t="s">
        <v>7511</v>
      </c>
    </row>
    <row r="579" s="13" customFormat="1">
      <c r="A579" s="13"/>
      <c r="B579" s="228"/>
      <c r="C579" s="229"/>
      <c r="D579" s="230" t="s">
        <v>222</v>
      </c>
      <c r="E579" s="231" t="s">
        <v>19</v>
      </c>
      <c r="F579" s="232" t="s">
        <v>7184</v>
      </c>
      <c r="G579" s="229"/>
      <c r="H579" s="231" t="s">
        <v>19</v>
      </c>
      <c r="I579" s="233"/>
      <c r="J579" s="229"/>
      <c r="K579" s="229"/>
      <c r="L579" s="234"/>
      <c r="M579" s="235"/>
      <c r="N579" s="236"/>
      <c r="O579" s="236"/>
      <c r="P579" s="236"/>
      <c r="Q579" s="236"/>
      <c r="R579" s="236"/>
      <c r="S579" s="236"/>
      <c r="T579" s="237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8" t="s">
        <v>222</v>
      </c>
      <c r="AU579" s="238" t="s">
        <v>83</v>
      </c>
      <c r="AV579" s="13" t="s">
        <v>81</v>
      </c>
      <c r="AW579" s="13" t="s">
        <v>34</v>
      </c>
      <c r="AX579" s="13" t="s">
        <v>74</v>
      </c>
      <c r="AY579" s="238" t="s">
        <v>213</v>
      </c>
    </row>
    <row r="580" s="14" customFormat="1">
      <c r="A580" s="14"/>
      <c r="B580" s="239"/>
      <c r="C580" s="240"/>
      <c r="D580" s="230" t="s">
        <v>222</v>
      </c>
      <c r="E580" s="241" t="s">
        <v>19</v>
      </c>
      <c r="F580" s="242" t="s">
        <v>7512</v>
      </c>
      <c r="G580" s="240"/>
      <c r="H580" s="243">
        <v>29.114999999999998</v>
      </c>
      <c r="I580" s="244"/>
      <c r="J580" s="240"/>
      <c r="K580" s="240"/>
      <c r="L580" s="245"/>
      <c r="M580" s="246"/>
      <c r="N580" s="247"/>
      <c r="O580" s="247"/>
      <c r="P580" s="247"/>
      <c r="Q580" s="247"/>
      <c r="R580" s="247"/>
      <c r="S580" s="247"/>
      <c r="T580" s="248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9" t="s">
        <v>222</v>
      </c>
      <c r="AU580" s="249" t="s">
        <v>83</v>
      </c>
      <c r="AV580" s="14" t="s">
        <v>83</v>
      </c>
      <c r="AW580" s="14" t="s">
        <v>34</v>
      </c>
      <c r="AX580" s="14" t="s">
        <v>74</v>
      </c>
      <c r="AY580" s="249" t="s">
        <v>213</v>
      </c>
    </row>
    <row r="581" s="14" customFormat="1">
      <c r="A581" s="14"/>
      <c r="B581" s="239"/>
      <c r="C581" s="240"/>
      <c r="D581" s="230" t="s">
        <v>222</v>
      </c>
      <c r="E581" s="241" t="s">
        <v>19</v>
      </c>
      <c r="F581" s="242" t="s">
        <v>7513</v>
      </c>
      <c r="G581" s="240"/>
      <c r="H581" s="243">
        <v>41.115000000000002</v>
      </c>
      <c r="I581" s="244"/>
      <c r="J581" s="240"/>
      <c r="K581" s="240"/>
      <c r="L581" s="245"/>
      <c r="M581" s="246"/>
      <c r="N581" s="247"/>
      <c r="O581" s="247"/>
      <c r="P581" s="247"/>
      <c r="Q581" s="247"/>
      <c r="R581" s="247"/>
      <c r="S581" s="247"/>
      <c r="T581" s="248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9" t="s">
        <v>222</v>
      </c>
      <c r="AU581" s="249" t="s">
        <v>83</v>
      </c>
      <c r="AV581" s="14" t="s">
        <v>83</v>
      </c>
      <c r="AW581" s="14" t="s">
        <v>34</v>
      </c>
      <c r="AX581" s="14" t="s">
        <v>74</v>
      </c>
      <c r="AY581" s="249" t="s">
        <v>213</v>
      </c>
    </row>
    <row r="582" s="15" customFormat="1">
      <c r="A582" s="15"/>
      <c r="B582" s="250"/>
      <c r="C582" s="251"/>
      <c r="D582" s="230" t="s">
        <v>222</v>
      </c>
      <c r="E582" s="252" t="s">
        <v>19</v>
      </c>
      <c r="F582" s="253" t="s">
        <v>228</v>
      </c>
      <c r="G582" s="251"/>
      <c r="H582" s="254">
        <v>70.230000000000004</v>
      </c>
      <c r="I582" s="255"/>
      <c r="J582" s="251"/>
      <c r="K582" s="251"/>
      <c r="L582" s="256"/>
      <c r="M582" s="257"/>
      <c r="N582" s="258"/>
      <c r="O582" s="258"/>
      <c r="P582" s="258"/>
      <c r="Q582" s="258"/>
      <c r="R582" s="258"/>
      <c r="S582" s="258"/>
      <c r="T582" s="259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0" t="s">
        <v>222</v>
      </c>
      <c r="AU582" s="260" t="s">
        <v>83</v>
      </c>
      <c r="AV582" s="15" t="s">
        <v>220</v>
      </c>
      <c r="AW582" s="15" t="s">
        <v>34</v>
      </c>
      <c r="AX582" s="15" t="s">
        <v>81</v>
      </c>
      <c r="AY582" s="260" t="s">
        <v>213</v>
      </c>
    </row>
    <row r="583" s="2" customFormat="1">
      <c r="A583" s="40"/>
      <c r="B583" s="41"/>
      <c r="C583" s="215" t="s">
        <v>1134</v>
      </c>
      <c r="D583" s="215" t="s">
        <v>215</v>
      </c>
      <c r="E583" s="216" t="s">
        <v>2654</v>
      </c>
      <c r="F583" s="217" t="s">
        <v>2655</v>
      </c>
      <c r="G583" s="218" t="s">
        <v>338</v>
      </c>
      <c r="H583" s="219">
        <v>49.015000000000001</v>
      </c>
      <c r="I583" s="220"/>
      <c r="J583" s="221">
        <f>ROUND(I583*H583,2)</f>
        <v>0</v>
      </c>
      <c r="K583" s="217" t="s">
        <v>219</v>
      </c>
      <c r="L583" s="46"/>
      <c r="M583" s="222" t="s">
        <v>19</v>
      </c>
      <c r="N583" s="223" t="s">
        <v>45</v>
      </c>
      <c r="O583" s="86"/>
      <c r="P583" s="224">
        <f>O583*H583</f>
        <v>0</v>
      </c>
      <c r="Q583" s="224">
        <v>0.0015100000000000001</v>
      </c>
      <c r="R583" s="224">
        <f>Q583*H583</f>
        <v>0.074012649999999999</v>
      </c>
      <c r="S583" s="224">
        <v>0</v>
      </c>
      <c r="T583" s="225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6" t="s">
        <v>309</v>
      </c>
      <c r="AT583" s="226" t="s">
        <v>215</v>
      </c>
      <c r="AU583" s="226" t="s">
        <v>83</v>
      </c>
      <c r="AY583" s="19" t="s">
        <v>213</v>
      </c>
      <c r="BE583" s="227">
        <f>IF(N583="základní",J583,0)</f>
        <v>0</v>
      </c>
      <c r="BF583" s="227">
        <f>IF(N583="snížená",J583,0)</f>
        <v>0</v>
      </c>
      <c r="BG583" s="227">
        <f>IF(N583="zákl. přenesená",J583,0)</f>
        <v>0</v>
      </c>
      <c r="BH583" s="227">
        <f>IF(N583="sníž. přenesená",J583,0)</f>
        <v>0</v>
      </c>
      <c r="BI583" s="227">
        <f>IF(N583="nulová",J583,0)</f>
        <v>0</v>
      </c>
      <c r="BJ583" s="19" t="s">
        <v>81</v>
      </c>
      <c r="BK583" s="227">
        <f>ROUND(I583*H583,2)</f>
        <v>0</v>
      </c>
      <c r="BL583" s="19" t="s">
        <v>309</v>
      </c>
      <c r="BM583" s="226" t="s">
        <v>7514</v>
      </c>
    </row>
    <row r="584" s="13" customFormat="1">
      <c r="A584" s="13"/>
      <c r="B584" s="228"/>
      <c r="C584" s="229"/>
      <c r="D584" s="230" t="s">
        <v>222</v>
      </c>
      <c r="E584" s="231" t="s">
        <v>19</v>
      </c>
      <c r="F584" s="232" t="s">
        <v>7184</v>
      </c>
      <c r="G584" s="229"/>
      <c r="H584" s="231" t="s">
        <v>19</v>
      </c>
      <c r="I584" s="233"/>
      <c r="J584" s="229"/>
      <c r="K584" s="229"/>
      <c r="L584" s="234"/>
      <c r="M584" s="235"/>
      <c r="N584" s="236"/>
      <c r="O584" s="236"/>
      <c r="P584" s="236"/>
      <c r="Q584" s="236"/>
      <c r="R584" s="236"/>
      <c r="S584" s="236"/>
      <c r="T584" s="237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8" t="s">
        <v>222</v>
      </c>
      <c r="AU584" s="238" t="s">
        <v>83</v>
      </c>
      <c r="AV584" s="13" t="s">
        <v>81</v>
      </c>
      <c r="AW584" s="13" t="s">
        <v>34</v>
      </c>
      <c r="AX584" s="13" t="s">
        <v>74</v>
      </c>
      <c r="AY584" s="238" t="s">
        <v>213</v>
      </c>
    </row>
    <row r="585" s="14" customFormat="1">
      <c r="A585" s="14"/>
      <c r="B585" s="239"/>
      <c r="C585" s="240"/>
      <c r="D585" s="230" t="s">
        <v>222</v>
      </c>
      <c r="E585" s="241" t="s">
        <v>19</v>
      </c>
      <c r="F585" s="242" t="s">
        <v>7512</v>
      </c>
      <c r="G585" s="240"/>
      <c r="H585" s="243">
        <v>29.114999999999998</v>
      </c>
      <c r="I585" s="244"/>
      <c r="J585" s="240"/>
      <c r="K585" s="240"/>
      <c r="L585" s="245"/>
      <c r="M585" s="246"/>
      <c r="N585" s="247"/>
      <c r="O585" s="247"/>
      <c r="P585" s="247"/>
      <c r="Q585" s="247"/>
      <c r="R585" s="247"/>
      <c r="S585" s="247"/>
      <c r="T585" s="24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9" t="s">
        <v>222</v>
      </c>
      <c r="AU585" s="249" t="s">
        <v>83</v>
      </c>
      <c r="AV585" s="14" t="s">
        <v>83</v>
      </c>
      <c r="AW585" s="14" t="s">
        <v>34</v>
      </c>
      <c r="AX585" s="14" t="s">
        <v>74</v>
      </c>
      <c r="AY585" s="249" t="s">
        <v>213</v>
      </c>
    </row>
    <row r="586" s="14" customFormat="1">
      <c r="A586" s="14"/>
      <c r="B586" s="239"/>
      <c r="C586" s="240"/>
      <c r="D586" s="230" t="s">
        <v>222</v>
      </c>
      <c r="E586" s="241" t="s">
        <v>19</v>
      </c>
      <c r="F586" s="242" t="s">
        <v>7515</v>
      </c>
      <c r="G586" s="240"/>
      <c r="H586" s="243">
        <v>19.899999999999999</v>
      </c>
      <c r="I586" s="244"/>
      <c r="J586" s="240"/>
      <c r="K586" s="240"/>
      <c r="L586" s="245"/>
      <c r="M586" s="246"/>
      <c r="N586" s="247"/>
      <c r="O586" s="247"/>
      <c r="P586" s="247"/>
      <c r="Q586" s="247"/>
      <c r="R586" s="247"/>
      <c r="S586" s="247"/>
      <c r="T586" s="248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9" t="s">
        <v>222</v>
      </c>
      <c r="AU586" s="249" t="s">
        <v>83</v>
      </c>
      <c r="AV586" s="14" t="s">
        <v>83</v>
      </c>
      <c r="AW586" s="14" t="s">
        <v>34</v>
      </c>
      <c r="AX586" s="14" t="s">
        <v>74</v>
      </c>
      <c r="AY586" s="249" t="s">
        <v>213</v>
      </c>
    </row>
    <row r="587" s="15" customFormat="1">
      <c r="A587" s="15"/>
      <c r="B587" s="250"/>
      <c r="C587" s="251"/>
      <c r="D587" s="230" t="s">
        <v>222</v>
      </c>
      <c r="E587" s="252" t="s">
        <v>19</v>
      </c>
      <c r="F587" s="253" t="s">
        <v>228</v>
      </c>
      <c r="G587" s="251"/>
      <c r="H587" s="254">
        <v>49.015000000000001</v>
      </c>
      <c r="I587" s="255"/>
      <c r="J587" s="251"/>
      <c r="K587" s="251"/>
      <c r="L587" s="256"/>
      <c r="M587" s="257"/>
      <c r="N587" s="258"/>
      <c r="O587" s="258"/>
      <c r="P587" s="258"/>
      <c r="Q587" s="258"/>
      <c r="R587" s="258"/>
      <c r="S587" s="258"/>
      <c r="T587" s="259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0" t="s">
        <v>222</v>
      </c>
      <c r="AU587" s="260" t="s">
        <v>83</v>
      </c>
      <c r="AV587" s="15" t="s">
        <v>220</v>
      </c>
      <c r="AW587" s="15" t="s">
        <v>34</v>
      </c>
      <c r="AX587" s="15" t="s">
        <v>81</v>
      </c>
      <c r="AY587" s="260" t="s">
        <v>213</v>
      </c>
    </row>
    <row r="588" s="2" customFormat="1">
      <c r="A588" s="40"/>
      <c r="B588" s="41"/>
      <c r="C588" s="215" t="s">
        <v>1149</v>
      </c>
      <c r="D588" s="215" t="s">
        <v>215</v>
      </c>
      <c r="E588" s="216" t="s">
        <v>7516</v>
      </c>
      <c r="F588" s="217" t="s">
        <v>7517</v>
      </c>
      <c r="G588" s="218" t="s">
        <v>338</v>
      </c>
      <c r="H588" s="219">
        <v>41.115000000000002</v>
      </c>
      <c r="I588" s="220"/>
      <c r="J588" s="221">
        <f>ROUND(I588*H588,2)</f>
        <v>0</v>
      </c>
      <c r="K588" s="217" t="s">
        <v>219</v>
      </c>
      <c r="L588" s="46"/>
      <c r="M588" s="222" t="s">
        <v>19</v>
      </c>
      <c r="N588" s="223" t="s">
        <v>45</v>
      </c>
      <c r="O588" s="86"/>
      <c r="P588" s="224">
        <f>O588*H588</f>
        <v>0</v>
      </c>
      <c r="Q588" s="224">
        <v>0.00479</v>
      </c>
      <c r="R588" s="224">
        <f>Q588*H588</f>
        <v>0.19694085</v>
      </c>
      <c r="S588" s="224">
        <v>0</v>
      </c>
      <c r="T588" s="225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6" t="s">
        <v>309</v>
      </c>
      <c r="AT588" s="226" t="s">
        <v>215</v>
      </c>
      <c r="AU588" s="226" t="s">
        <v>83</v>
      </c>
      <c r="AY588" s="19" t="s">
        <v>213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9" t="s">
        <v>81</v>
      </c>
      <c r="BK588" s="227">
        <f>ROUND(I588*H588,2)</f>
        <v>0</v>
      </c>
      <c r="BL588" s="19" t="s">
        <v>309</v>
      </c>
      <c r="BM588" s="226" t="s">
        <v>7518</v>
      </c>
    </row>
    <row r="589" s="13" customFormat="1">
      <c r="A589" s="13"/>
      <c r="B589" s="228"/>
      <c r="C589" s="229"/>
      <c r="D589" s="230" t="s">
        <v>222</v>
      </c>
      <c r="E589" s="231" t="s">
        <v>19</v>
      </c>
      <c r="F589" s="232" t="s">
        <v>7184</v>
      </c>
      <c r="G589" s="229"/>
      <c r="H589" s="231" t="s">
        <v>19</v>
      </c>
      <c r="I589" s="233"/>
      <c r="J589" s="229"/>
      <c r="K589" s="229"/>
      <c r="L589" s="234"/>
      <c r="M589" s="235"/>
      <c r="N589" s="236"/>
      <c r="O589" s="236"/>
      <c r="P589" s="236"/>
      <c r="Q589" s="236"/>
      <c r="R589" s="236"/>
      <c r="S589" s="236"/>
      <c r="T589" s="237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8" t="s">
        <v>222</v>
      </c>
      <c r="AU589" s="238" t="s">
        <v>83</v>
      </c>
      <c r="AV589" s="13" t="s">
        <v>81</v>
      </c>
      <c r="AW589" s="13" t="s">
        <v>34</v>
      </c>
      <c r="AX589" s="13" t="s">
        <v>74</v>
      </c>
      <c r="AY589" s="238" t="s">
        <v>213</v>
      </c>
    </row>
    <row r="590" s="14" customFormat="1">
      <c r="A590" s="14"/>
      <c r="B590" s="239"/>
      <c r="C590" s="240"/>
      <c r="D590" s="230" t="s">
        <v>222</v>
      </c>
      <c r="E590" s="241" t="s">
        <v>19</v>
      </c>
      <c r="F590" s="242" t="s">
        <v>7519</v>
      </c>
      <c r="G590" s="240"/>
      <c r="H590" s="243">
        <v>41.115000000000002</v>
      </c>
      <c r="I590" s="244"/>
      <c r="J590" s="240"/>
      <c r="K590" s="240"/>
      <c r="L590" s="245"/>
      <c r="M590" s="246"/>
      <c r="N590" s="247"/>
      <c r="O590" s="247"/>
      <c r="P590" s="247"/>
      <c r="Q590" s="247"/>
      <c r="R590" s="247"/>
      <c r="S590" s="247"/>
      <c r="T590" s="248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9" t="s">
        <v>222</v>
      </c>
      <c r="AU590" s="249" t="s">
        <v>83</v>
      </c>
      <c r="AV590" s="14" t="s">
        <v>83</v>
      </c>
      <c r="AW590" s="14" t="s">
        <v>34</v>
      </c>
      <c r="AX590" s="14" t="s">
        <v>81</v>
      </c>
      <c r="AY590" s="249" t="s">
        <v>213</v>
      </c>
    </row>
    <row r="591" s="2" customFormat="1" ht="16.5" customHeight="1">
      <c r="A591" s="40"/>
      <c r="B591" s="41"/>
      <c r="C591" s="215" t="s">
        <v>1162</v>
      </c>
      <c r="D591" s="215" t="s">
        <v>215</v>
      </c>
      <c r="E591" s="216" t="s">
        <v>2763</v>
      </c>
      <c r="F591" s="217" t="s">
        <v>2764</v>
      </c>
      <c r="G591" s="218" t="s">
        <v>338</v>
      </c>
      <c r="H591" s="219">
        <v>57.115000000000002</v>
      </c>
      <c r="I591" s="220"/>
      <c r="J591" s="221">
        <f>ROUND(I591*H591,2)</f>
        <v>0</v>
      </c>
      <c r="K591" s="217" t="s">
        <v>219</v>
      </c>
      <c r="L591" s="46"/>
      <c r="M591" s="222" t="s">
        <v>19</v>
      </c>
      <c r="N591" s="223" t="s">
        <v>45</v>
      </c>
      <c r="O591" s="86"/>
      <c r="P591" s="224">
        <f>O591*H591</f>
        <v>0</v>
      </c>
      <c r="Q591" s="224">
        <v>0.00379</v>
      </c>
      <c r="R591" s="224">
        <f>Q591*H591</f>
        <v>0.21646585000000002</v>
      </c>
      <c r="S591" s="224">
        <v>0</v>
      </c>
      <c r="T591" s="225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6" t="s">
        <v>309</v>
      </c>
      <c r="AT591" s="226" t="s">
        <v>215</v>
      </c>
      <c r="AU591" s="226" t="s">
        <v>83</v>
      </c>
      <c r="AY591" s="19" t="s">
        <v>213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9" t="s">
        <v>81</v>
      </c>
      <c r="BK591" s="227">
        <f>ROUND(I591*H591,2)</f>
        <v>0</v>
      </c>
      <c r="BL591" s="19" t="s">
        <v>309</v>
      </c>
      <c r="BM591" s="226" t="s">
        <v>7520</v>
      </c>
    </row>
    <row r="592" s="13" customFormat="1">
      <c r="A592" s="13"/>
      <c r="B592" s="228"/>
      <c r="C592" s="229"/>
      <c r="D592" s="230" t="s">
        <v>222</v>
      </c>
      <c r="E592" s="231" t="s">
        <v>19</v>
      </c>
      <c r="F592" s="232" t="s">
        <v>7184</v>
      </c>
      <c r="G592" s="229"/>
      <c r="H592" s="231" t="s">
        <v>19</v>
      </c>
      <c r="I592" s="233"/>
      <c r="J592" s="229"/>
      <c r="K592" s="229"/>
      <c r="L592" s="234"/>
      <c r="M592" s="235"/>
      <c r="N592" s="236"/>
      <c r="O592" s="236"/>
      <c r="P592" s="236"/>
      <c r="Q592" s="236"/>
      <c r="R592" s="236"/>
      <c r="S592" s="236"/>
      <c r="T592" s="237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8" t="s">
        <v>222</v>
      </c>
      <c r="AU592" s="238" t="s">
        <v>83</v>
      </c>
      <c r="AV592" s="13" t="s">
        <v>81</v>
      </c>
      <c r="AW592" s="13" t="s">
        <v>34</v>
      </c>
      <c r="AX592" s="13" t="s">
        <v>74</v>
      </c>
      <c r="AY592" s="238" t="s">
        <v>213</v>
      </c>
    </row>
    <row r="593" s="14" customFormat="1">
      <c r="A593" s="14"/>
      <c r="B593" s="239"/>
      <c r="C593" s="240"/>
      <c r="D593" s="230" t="s">
        <v>222</v>
      </c>
      <c r="E593" s="241" t="s">
        <v>19</v>
      </c>
      <c r="F593" s="242" t="s">
        <v>7521</v>
      </c>
      <c r="G593" s="240"/>
      <c r="H593" s="243">
        <v>57.115000000000002</v>
      </c>
      <c r="I593" s="244"/>
      <c r="J593" s="240"/>
      <c r="K593" s="240"/>
      <c r="L593" s="245"/>
      <c r="M593" s="246"/>
      <c r="N593" s="247"/>
      <c r="O593" s="247"/>
      <c r="P593" s="247"/>
      <c r="Q593" s="247"/>
      <c r="R593" s="247"/>
      <c r="S593" s="247"/>
      <c r="T593" s="24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9" t="s">
        <v>222</v>
      </c>
      <c r="AU593" s="249" t="s">
        <v>83</v>
      </c>
      <c r="AV593" s="14" t="s">
        <v>83</v>
      </c>
      <c r="AW593" s="14" t="s">
        <v>34</v>
      </c>
      <c r="AX593" s="14" t="s">
        <v>81</v>
      </c>
      <c r="AY593" s="249" t="s">
        <v>213</v>
      </c>
    </row>
    <row r="594" s="2" customFormat="1">
      <c r="A594" s="40"/>
      <c r="B594" s="41"/>
      <c r="C594" s="215" t="s">
        <v>1182</v>
      </c>
      <c r="D594" s="215" t="s">
        <v>215</v>
      </c>
      <c r="E594" s="216" t="s">
        <v>2771</v>
      </c>
      <c r="F594" s="217" t="s">
        <v>2772</v>
      </c>
      <c r="G594" s="218" t="s">
        <v>501</v>
      </c>
      <c r="H594" s="219">
        <v>3</v>
      </c>
      <c r="I594" s="220"/>
      <c r="J594" s="221">
        <f>ROUND(I594*H594,2)</f>
        <v>0</v>
      </c>
      <c r="K594" s="217" t="s">
        <v>219</v>
      </c>
      <c r="L594" s="46"/>
      <c r="M594" s="222" t="s">
        <v>19</v>
      </c>
      <c r="N594" s="223" t="s">
        <v>45</v>
      </c>
      <c r="O594" s="86"/>
      <c r="P594" s="224">
        <f>O594*H594</f>
        <v>0</v>
      </c>
      <c r="Q594" s="224">
        <v>0.00031</v>
      </c>
      <c r="R594" s="224">
        <f>Q594*H594</f>
        <v>0.00093000000000000005</v>
      </c>
      <c r="S594" s="224">
        <v>0</v>
      </c>
      <c r="T594" s="225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6" t="s">
        <v>309</v>
      </c>
      <c r="AT594" s="226" t="s">
        <v>215</v>
      </c>
      <c r="AU594" s="226" t="s">
        <v>83</v>
      </c>
      <c r="AY594" s="19" t="s">
        <v>213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19" t="s">
        <v>81</v>
      </c>
      <c r="BK594" s="227">
        <f>ROUND(I594*H594,2)</f>
        <v>0</v>
      </c>
      <c r="BL594" s="19" t="s">
        <v>309</v>
      </c>
      <c r="BM594" s="226" t="s">
        <v>7522</v>
      </c>
    </row>
    <row r="595" s="2" customFormat="1" ht="21.75" customHeight="1">
      <c r="A595" s="40"/>
      <c r="B595" s="41"/>
      <c r="C595" s="215" t="s">
        <v>1186</v>
      </c>
      <c r="D595" s="215" t="s">
        <v>215</v>
      </c>
      <c r="E595" s="216" t="s">
        <v>7523</v>
      </c>
      <c r="F595" s="217" t="s">
        <v>7524</v>
      </c>
      <c r="G595" s="218" t="s">
        <v>338</v>
      </c>
      <c r="H595" s="219">
        <v>18</v>
      </c>
      <c r="I595" s="220"/>
      <c r="J595" s="221">
        <f>ROUND(I595*H595,2)</f>
        <v>0</v>
      </c>
      <c r="K595" s="217" t="s">
        <v>219</v>
      </c>
      <c r="L595" s="46"/>
      <c r="M595" s="222" t="s">
        <v>19</v>
      </c>
      <c r="N595" s="223" t="s">
        <v>45</v>
      </c>
      <c r="O595" s="86"/>
      <c r="P595" s="224">
        <f>O595*H595</f>
        <v>0</v>
      </c>
      <c r="Q595" s="224">
        <v>0.0039300000000000003</v>
      </c>
      <c r="R595" s="224">
        <f>Q595*H595</f>
        <v>0.070740000000000011</v>
      </c>
      <c r="S595" s="224">
        <v>0</v>
      </c>
      <c r="T595" s="225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6" t="s">
        <v>309</v>
      </c>
      <c r="AT595" s="226" t="s">
        <v>215</v>
      </c>
      <c r="AU595" s="226" t="s">
        <v>83</v>
      </c>
      <c r="AY595" s="19" t="s">
        <v>213</v>
      </c>
      <c r="BE595" s="227">
        <f>IF(N595="základní",J595,0)</f>
        <v>0</v>
      </c>
      <c r="BF595" s="227">
        <f>IF(N595="snížená",J595,0)</f>
        <v>0</v>
      </c>
      <c r="BG595" s="227">
        <f>IF(N595="zákl. přenesená",J595,0)</f>
        <v>0</v>
      </c>
      <c r="BH595" s="227">
        <f>IF(N595="sníž. přenesená",J595,0)</f>
        <v>0</v>
      </c>
      <c r="BI595" s="227">
        <f>IF(N595="nulová",J595,0)</f>
        <v>0</v>
      </c>
      <c r="BJ595" s="19" t="s">
        <v>81</v>
      </c>
      <c r="BK595" s="227">
        <f>ROUND(I595*H595,2)</f>
        <v>0</v>
      </c>
      <c r="BL595" s="19" t="s">
        <v>309</v>
      </c>
      <c r="BM595" s="226" t="s">
        <v>7525</v>
      </c>
    </row>
    <row r="596" s="2" customFormat="1">
      <c r="A596" s="40"/>
      <c r="B596" s="41"/>
      <c r="C596" s="215" t="s">
        <v>1192</v>
      </c>
      <c r="D596" s="215" t="s">
        <v>215</v>
      </c>
      <c r="E596" s="216" t="s">
        <v>7526</v>
      </c>
      <c r="F596" s="217" t="s">
        <v>7527</v>
      </c>
      <c r="G596" s="218" t="s">
        <v>1808</v>
      </c>
      <c r="H596" s="282"/>
      <c r="I596" s="220"/>
      <c r="J596" s="221">
        <f>ROUND(I596*H596,2)</f>
        <v>0</v>
      </c>
      <c r="K596" s="217" t="s">
        <v>219</v>
      </c>
      <c r="L596" s="46"/>
      <c r="M596" s="222" t="s">
        <v>19</v>
      </c>
      <c r="N596" s="223" t="s">
        <v>45</v>
      </c>
      <c r="O596" s="86"/>
      <c r="P596" s="224">
        <f>O596*H596</f>
        <v>0</v>
      </c>
      <c r="Q596" s="224">
        <v>0</v>
      </c>
      <c r="R596" s="224">
        <f>Q596*H596</f>
        <v>0</v>
      </c>
      <c r="S596" s="224">
        <v>0</v>
      </c>
      <c r="T596" s="225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6" t="s">
        <v>309</v>
      </c>
      <c r="AT596" s="226" t="s">
        <v>215</v>
      </c>
      <c r="AU596" s="226" t="s">
        <v>83</v>
      </c>
      <c r="AY596" s="19" t="s">
        <v>213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9" t="s">
        <v>81</v>
      </c>
      <c r="BK596" s="227">
        <f>ROUND(I596*H596,2)</f>
        <v>0</v>
      </c>
      <c r="BL596" s="19" t="s">
        <v>309</v>
      </c>
      <c r="BM596" s="226" t="s">
        <v>7528</v>
      </c>
    </row>
    <row r="597" s="12" customFormat="1" ht="22.8" customHeight="1">
      <c r="A597" s="12"/>
      <c r="B597" s="199"/>
      <c r="C597" s="200"/>
      <c r="D597" s="201" t="s">
        <v>73</v>
      </c>
      <c r="E597" s="213" t="s">
        <v>2820</v>
      </c>
      <c r="F597" s="213" t="s">
        <v>2821</v>
      </c>
      <c r="G597" s="200"/>
      <c r="H597" s="200"/>
      <c r="I597" s="203"/>
      <c r="J597" s="214">
        <f>BK597</f>
        <v>0</v>
      </c>
      <c r="K597" s="200"/>
      <c r="L597" s="205"/>
      <c r="M597" s="206"/>
      <c r="N597" s="207"/>
      <c r="O597" s="207"/>
      <c r="P597" s="208">
        <f>SUM(P598:P641)</f>
        <v>0</v>
      </c>
      <c r="Q597" s="207"/>
      <c r="R597" s="208">
        <f>SUM(R598:R641)</f>
        <v>0.50856069000000004</v>
      </c>
      <c r="S597" s="207"/>
      <c r="T597" s="209">
        <f>SUM(T598:T641)</f>
        <v>0</v>
      </c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R597" s="210" t="s">
        <v>83</v>
      </c>
      <c r="AT597" s="211" t="s">
        <v>73</v>
      </c>
      <c r="AU597" s="211" t="s">
        <v>81</v>
      </c>
      <c r="AY597" s="210" t="s">
        <v>213</v>
      </c>
      <c r="BK597" s="212">
        <f>SUM(BK598:BK641)</f>
        <v>0</v>
      </c>
    </row>
    <row r="598" s="2" customFormat="1">
      <c r="A598" s="40"/>
      <c r="B598" s="41"/>
      <c r="C598" s="215" t="s">
        <v>1206</v>
      </c>
      <c r="D598" s="215" t="s">
        <v>215</v>
      </c>
      <c r="E598" s="216" t="s">
        <v>7529</v>
      </c>
      <c r="F598" s="217" t="s">
        <v>7530</v>
      </c>
      <c r="G598" s="218" t="s">
        <v>2760</v>
      </c>
      <c r="H598" s="219">
        <v>1</v>
      </c>
      <c r="I598" s="220"/>
      <c r="J598" s="221">
        <f>ROUND(I598*H598,2)</f>
        <v>0</v>
      </c>
      <c r="K598" s="217" t="s">
        <v>19</v>
      </c>
      <c r="L598" s="46"/>
      <c r="M598" s="222" t="s">
        <v>19</v>
      </c>
      <c r="N598" s="223" t="s">
        <v>45</v>
      </c>
      <c r="O598" s="86"/>
      <c r="P598" s="224">
        <f>O598*H598</f>
        <v>0</v>
      </c>
      <c r="Q598" s="224">
        <v>0.00079000000000000001</v>
      </c>
      <c r="R598" s="224">
        <f>Q598*H598</f>
        <v>0.00079000000000000001</v>
      </c>
      <c r="S598" s="224">
        <v>0</v>
      </c>
      <c r="T598" s="225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6" t="s">
        <v>309</v>
      </c>
      <c r="AT598" s="226" t="s">
        <v>215</v>
      </c>
      <c r="AU598" s="226" t="s">
        <v>83</v>
      </c>
      <c r="AY598" s="19" t="s">
        <v>213</v>
      </c>
      <c r="BE598" s="227">
        <f>IF(N598="základní",J598,0)</f>
        <v>0</v>
      </c>
      <c r="BF598" s="227">
        <f>IF(N598="snížená",J598,0)</f>
        <v>0</v>
      </c>
      <c r="BG598" s="227">
        <f>IF(N598="zákl. přenesená",J598,0)</f>
        <v>0</v>
      </c>
      <c r="BH598" s="227">
        <f>IF(N598="sníž. přenesená",J598,0)</f>
        <v>0</v>
      </c>
      <c r="BI598" s="227">
        <f>IF(N598="nulová",J598,0)</f>
        <v>0</v>
      </c>
      <c r="BJ598" s="19" t="s">
        <v>81</v>
      </c>
      <c r="BK598" s="227">
        <f>ROUND(I598*H598,2)</f>
        <v>0</v>
      </c>
      <c r="BL598" s="19" t="s">
        <v>309</v>
      </c>
      <c r="BM598" s="226" t="s">
        <v>7531</v>
      </c>
    </row>
    <row r="599" s="13" customFormat="1">
      <c r="A599" s="13"/>
      <c r="B599" s="228"/>
      <c r="C599" s="229"/>
      <c r="D599" s="230" t="s">
        <v>222</v>
      </c>
      <c r="E599" s="231" t="s">
        <v>19</v>
      </c>
      <c r="F599" s="232" t="s">
        <v>7532</v>
      </c>
      <c r="G599" s="229"/>
      <c r="H599" s="231" t="s">
        <v>19</v>
      </c>
      <c r="I599" s="233"/>
      <c r="J599" s="229"/>
      <c r="K599" s="229"/>
      <c r="L599" s="234"/>
      <c r="M599" s="235"/>
      <c r="N599" s="236"/>
      <c r="O599" s="236"/>
      <c r="P599" s="236"/>
      <c r="Q599" s="236"/>
      <c r="R599" s="236"/>
      <c r="S599" s="236"/>
      <c r="T599" s="237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8" t="s">
        <v>222</v>
      </c>
      <c r="AU599" s="238" t="s">
        <v>83</v>
      </c>
      <c r="AV599" s="13" t="s">
        <v>81</v>
      </c>
      <c r="AW599" s="13" t="s">
        <v>34</v>
      </c>
      <c r="AX599" s="13" t="s">
        <v>74</v>
      </c>
      <c r="AY599" s="238" t="s">
        <v>213</v>
      </c>
    </row>
    <row r="600" s="14" customFormat="1">
      <c r="A600" s="14"/>
      <c r="B600" s="239"/>
      <c r="C600" s="240"/>
      <c r="D600" s="230" t="s">
        <v>222</v>
      </c>
      <c r="E600" s="241" t="s">
        <v>19</v>
      </c>
      <c r="F600" s="242" t="s">
        <v>7056</v>
      </c>
      <c r="G600" s="240"/>
      <c r="H600" s="243">
        <v>1</v>
      </c>
      <c r="I600" s="244"/>
      <c r="J600" s="240"/>
      <c r="K600" s="240"/>
      <c r="L600" s="245"/>
      <c r="M600" s="246"/>
      <c r="N600" s="247"/>
      <c r="O600" s="247"/>
      <c r="P600" s="247"/>
      <c r="Q600" s="247"/>
      <c r="R600" s="247"/>
      <c r="S600" s="247"/>
      <c r="T600" s="24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9" t="s">
        <v>222</v>
      </c>
      <c r="AU600" s="249" t="s">
        <v>83</v>
      </c>
      <c r="AV600" s="14" t="s">
        <v>83</v>
      </c>
      <c r="AW600" s="14" t="s">
        <v>34</v>
      </c>
      <c r="AX600" s="14" t="s">
        <v>81</v>
      </c>
      <c r="AY600" s="249" t="s">
        <v>213</v>
      </c>
    </row>
    <row r="601" s="2" customFormat="1">
      <c r="A601" s="40"/>
      <c r="B601" s="41"/>
      <c r="C601" s="215" t="s">
        <v>1213</v>
      </c>
      <c r="D601" s="215" t="s">
        <v>215</v>
      </c>
      <c r="E601" s="216" t="s">
        <v>7533</v>
      </c>
      <c r="F601" s="217" t="s">
        <v>7534</v>
      </c>
      <c r="G601" s="218" t="s">
        <v>236</v>
      </c>
      <c r="H601" s="219">
        <v>15.51</v>
      </c>
      <c r="I601" s="220"/>
      <c r="J601" s="221">
        <f>ROUND(I601*H601,2)</f>
        <v>0</v>
      </c>
      <c r="K601" s="217" t="s">
        <v>219</v>
      </c>
      <c r="L601" s="46"/>
      <c r="M601" s="222" t="s">
        <v>19</v>
      </c>
      <c r="N601" s="223" t="s">
        <v>45</v>
      </c>
      <c r="O601" s="86"/>
      <c r="P601" s="224">
        <f>O601*H601</f>
        <v>0</v>
      </c>
      <c r="Q601" s="224">
        <v>0</v>
      </c>
      <c r="R601" s="224">
        <f>Q601*H601</f>
        <v>0</v>
      </c>
      <c r="S601" s="224">
        <v>0</v>
      </c>
      <c r="T601" s="225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6" t="s">
        <v>309</v>
      </c>
      <c r="AT601" s="226" t="s">
        <v>215</v>
      </c>
      <c r="AU601" s="226" t="s">
        <v>83</v>
      </c>
      <c r="AY601" s="19" t="s">
        <v>213</v>
      </c>
      <c r="BE601" s="227">
        <f>IF(N601="základní",J601,0)</f>
        <v>0</v>
      </c>
      <c r="BF601" s="227">
        <f>IF(N601="snížená",J601,0)</f>
        <v>0</v>
      </c>
      <c r="BG601" s="227">
        <f>IF(N601="zákl. přenesená",J601,0)</f>
        <v>0</v>
      </c>
      <c r="BH601" s="227">
        <f>IF(N601="sníž. přenesená",J601,0)</f>
        <v>0</v>
      </c>
      <c r="BI601" s="227">
        <f>IF(N601="nulová",J601,0)</f>
        <v>0</v>
      </c>
      <c r="BJ601" s="19" t="s">
        <v>81</v>
      </c>
      <c r="BK601" s="227">
        <f>ROUND(I601*H601,2)</f>
        <v>0</v>
      </c>
      <c r="BL601" s="19" t="s">
        <v>309</v>
      </c>
      <c r="BM601" s="226" t="s">
        <v>7535</v>
      </c>
    </row>
    <row r="602" s="13" customFormat="1">
      <c r="A602" s="13"/>
      <c r="B602" s="228"/>
      <c r="C602" s="229"/>
      <c r="D602" s="230" t="s">
        <v>222</v>
      </c>
      <c r="E602" s="231" t="s">
        <v>19</v>
      </c>
      <c r="F602" s="232" t="s">
        <v>7536</v>
      </c>
      <c r="G602" s="229"/>
      <c r="H602" s="231" t="s">
        <v>19</v>
      </c>
      <c r="I602" s="233"/>
      <c r="J602" s="229"/>
      <c r="K602" s="229"/>
      <c r="L602" s="234"/>
      <c r="M602" s="235"/>
      <c r="N602" s="236"/>
      <c r="O602" s="236"/>
      <c r="P602" s="236"/>
      <c r="Q602" s="236"/>
      <c r="R602" s="236"/>
      <c r="S602" s="236"/>
      <c r="T602" s="237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8" t="s">
        <v>222</v>
      </c>
      <c r="AU602" s="238" t="s">
        <v>83</v>
      </c>
      <c r="AV602" s="13" t="s">
        <v>81</v>
      </c>
      <c r="AW602" s="13" t="s">
        <v>34</v>
      </c>
      <c r="AX602" s="13" t="s">
        <v>74</v>
      </c>
      <c r="AY602" s="238" t="s">
        <v>213</v>
      </c>
    </row>
    <row r="603" s="14" customFormat="1">
      <c r="A603" s="14"/>
      <c r="B603" s="239"/>
      <c r="C603" s="240"/>
      <c r="D603" s="230" t="s">
        <v>222</v>
      </c>
      <c r="E603" s="241" t="s">
        <v>19</v>
      </c>
      <c r="F603" s="242" t="s">
        <v>7537</v>
      </c>
      <c r="G603" s="240"/>
      <c r="H603" s="243">
        <v>15.51</v>
      </c>
      <c r="I603" s="244"/>
      <c r="J603" s="240"/>
      <c r="K603" s="240"/>
      <c r="L603" s="245"/>
      <c r="M603" s="246"/>
      <c r="N603" s="247"/>
      <c r="O603" s="247"/>
      <c r="P603" s="247"/>
      <c r="Q603" s="247"/>
      <c r="R603" s="247"/>
      <c r="S603" s="247"/>
      <c r="T603" s="24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9" t="s">
        <v>222</v>
      </c>
      <c r="AU603" s="249" t="s">
        <v>83</v>
      </c>
      <c r="AV603" s="14" t="s">
        <v>83</v>
      </c>
      <c r="AW603" s="14" t="s">
        <v>34</v>
      </c>
      <c r="AX603" s="14" t="s">
        <v>81</v>
      </c>
      <c r="AY603" s="249" t="s">
        <v>213</v>
      </c>
    </row>
    <row r="604" s="2" customFormat="1" ht="16.5" customHeight="1">
      <c r="A604" s="40"/>
      <c r="B604" s="41"/>
      <c r="C604" s="272" t="s">
        <v>1228</v>
      </c>
      <c r="D604" s="272" t="s">
        <v>310</v>
      </c>
      <c r="E604" s="273" t="s">
        <v>7538</v>
      </c>
      <c r="F604" s="274" t="s">
        <v>7539</v>
      </c>
      <c r="G604" s="275" t="s">
        <v>236</v>
      </c>
      <c r="H604" s="276">
        <v>17.837</v>
      </c>
      <c r="I604" s="277"/>
      <c r="J604" s="278">
        <f>ROUND(I604*H604,2)</f>
        <v>0</v>
      </c>
      <c r="K604" s="274" t="s">
        <v>219</v>
      </c>
      <c r="L604" s="279"/>
      <c r="M604" s="280" t="s">
        <v>19</v>
      </c>
      <c r="N604" s="281" t="s">
        <v>45</v>
      </c>
      <c r="O604" s="86"/>
      <c r="P604" s="224">
        <f>O604*H604</f>
        <v>0</v>
      </c>
      <c r="Q604" s="224">
        <v>0.0077000000000000002</v>
      </c>
      <c r="R604" s="224">
        <f>Q604*H604</f>
        <v>0.13734489999999999</v>
      </c>
      <c r="S604" s="224">
        <v>0</v>
      </c>
      <c r="T604" s="225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6" t="s">
        <v>397</v>
      </c>
      <c r="AT604" s="226" t="s">
        <v>310</v>
      </c>
      <c r="AU604" s="226" t="s">
        <v>83</v>
      </c>
      <c r="AY604" s="19" t="s">
        <v>213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19" t="s">
        <v>81</v>
      </c>
      <c r="BK604" s="227">
        <f>ROUND(I604*H604,2)</f>
        <v>0</v>
      </c>
      <c r="BL604" s="19" t="s">
        <v>309</v>
      </c>
      <c r="BM604" s="226" t="s">
        <v>7540</v>
      </c>
    </row>
    <row r="605" s="13" customFormat="1">
      <c r="A605" s="13"/>
      <c r="B605" s="228"/>
      <c r="C605" s="229"/>
      <c r="D605" s="230" t="s">
        <v>222</v>
      </c>
      <c r="E605" s="231" t="s">
        <v>19</v>
      </c>
      <c r="F605" s="232" t="s">
        <v>7541</v>
      </c>
      <c r="G605" s="229"/>
      <c r="H605" s="231" t="s">
        <v>19</v>
      </c>
      <c r="I605" s="233"/>
      <c r="J605" s="229"/>
      <c r="K605" s="229"/>
      <c r="L605" s="234"/>
      <c r="M605" s="235"/>
      <c r="N605" s="236"/>
      <c r="O605" s="236"/>
      <c r="P605" s="236"/>
      <c r="Q605" s="236"/>
      <c r="R605" s="236"/>
      <c r="S605" s="236"/>
      <c r="T605" s="237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8" t="s">
        <v>222</v>
      </c>
      <c r="AU605" s="238" t="s">
        <v>83</v>
      </c>
      <c r="AV605" s="13" t="s">
        <v>81</v>
      </c>
      <c r="AW605" s="13" t="s">
        <v>34</v>
      </c>
      <c r="AX605" s="13" t="s">
        <v>74</v>
      </c>
      <c r="AY605" s="238" t="s">
        <v>213</v>
      </c>
    </row>
    <row r="606" s="14" customFormat="1">
      <c r="A606" s="14"/>
      <c r="B606" s="239"/>
      <c r="C606" s="240"/>
      <c r="D606" s="230" t="s">
        <v>222</v>
      </c>
      <c r="E606" s="241" t="s">
        <v>19</v>
      </c>
      <c r="F606" s="242" t="s">
        <v>7542</v>
      </c>
      <c r="G606" s="240"/>
      <c r="H606" s="243">
        <v>15.51</v>
      </c>
      <c r="I606" s="244"/>
      <c r="J606" s="240"/>
      <c r="K606" s="240"/>
      <c r="L606" s="245"/>
      <c r="M606" s="246"/>
      <c r="N606" s="247"/>
      <c r="O606" s="247"/>
      <c r="P606" s="247"/>
      <c r="Q606" s="247"/>
      <c r="R606" s="247"/>
      <c r="S606" s="247"/>
      <c r="T606" s="24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9" t="s">
        <v>222</v>
      </c>
      <c r="AU606" s="249" t="s">
        <v>83</v>
      </c>
      <c r="AV606" s="14" t="s">
        <v>83</v>
      </c>
      <c r="AW606" s="14" t="s">
        <v>34</v>
      </c>
      <c r="AX606" s="14" t="s">
        <v>74</v>
      </c>
      <c r="AY606" s="249" t="s">
        <v>213</v>
      </c>
    </row>
    <row r="607" s="15" customFormat="1">
      <c r="A607" s="15"/>
      <c r="B607" s="250"/>
      <c r="C607" s="251"/>
      <c r="D607" s="230" t="s">
        <v>222</v>
      </c>
      <c r="E607" s="252" t="s">
        <v>19</v>
      </c>
      <c r="F607" s="253" t="s">
        <v>228</v>
      </c>
      <c r="G607" s="251"/>
      <c r="H607" s="254">
        <v>15.51</v>
      </c>
      <c r="I607" s="255"/>
      <c r="J607" s="251"/>
      <c r="K607" s="251"/>
      <c r="L607" s="256"/>
      <c r="M607" s="257"/>
      <c r="N607" s="258"/>
      <c r="O607" s="258"/>
      <c r="P607" s="258"/>
      <c r="Q607" s="258"/>
      <c r="R607" s="258"/>
      <c r="S607" s="258"/>
      <c r="T607" s="259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0" t="s">
        <v>222</v>
      </c>
      <c r="AU607" s="260" t="s">
        <v>83</v>
      </c>
      <c r="AV607" s="15" t="s">
        <v>220</v>
      </c>
      <c r="AW607" s="15" t="s">
        <v>34</v>
      </c>
      <c r="AX607" s="15" t="s">
        <v>74</v>
      </c>
      <c r="AY607" s="260" t="s">
        <v>213</v>
      </c>
    </row>
    <row r="608" s="14" customFormat="1">
      <c r="A608" s="14"/>
      <c r="B608" s="239"/>
      <c r="C608" s="240"/>
      <c r="D608" s="230" t="s">
        <v>222</v>
      </c>
      <c r="E608" s="241" t="s">
        <v>19</v>
      </c>
      <c r="F608" s="242" t="s">
        <v>7543</v>
      </c>
      <c r="G608" s="240"/>
      <c r="H608" s="243">
        <v>17.837</v>
      </c>
      <c r="I608" s="244"/>
      <c r="J608" s="240"/>
      <c r="K608" s="240"/>
      <c r="L608" s="245"/>
      <c r="M608" s="246"/>
      <c r="N608" s="247"/>
      <c r="O608" s="247"/>
      <c r="P608" s="247"/>
      <c r="Q608" s="247"/>
      <c r="R608" s="247"/>
      <c r="S608" s="247"/>
      <c r="T608" s="248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9" t="s">
        <v>222</v>
      </c>
      <c r="AU608" s="249" t="s">
        <v>83</v>
      </c>
      <c r="AV608" s="14" t="s">
        <v>83</v>
      </c>
      <c r="AW608" s="14" t="s">
        <v>34</v>
      </c>
      <c r="AX608" s="14" t="s">
        <v>81</v>
      </c>
      <c r="AY608" s="249" t="s">
        <v>213</v>
      </c>
    </row>
    <row r="609" s="2" customFormat="1" ht="16.5" customHeight="1">
      <c r="A609" s="40"/>
      <c r="B609" s="41"/>
      <c r="C609" s="215" t="s">
        <v>1233</v>
      </c>
      <c r="D609" s="215" t="s">
        <v>215</v>
      </c>
      <c r="E609" s="216" t="s">
        <v>7544</v>
      </c>
      <c r="F609" s="217" t="s">
        <v>7545</v>
      </c>
      <c r="G609" s="218" t="s">
        <v>338</v>
      </c>
      <c r="H609" s="219">
        <v>212.69999999999999</v>
      </c>
      <c r="I609" s="220"/>
      <c r="J609" s="221">
        <f>ROUND(I609*H609,2)</f>
        <v>0</v>
      </c>
      <c r="K609" s="217" t="s">
        <v>219</v>
      </c>
      <c r="L609" s="46"/>
      <c r="M609" s="222" t="s">
        <v>19</v>
      </c>
      <c r="N609" s="223" t="s">
        <v>45</v>
      </c>
      <c r="O609" s="86"/>
      <c r="P609" s="224">
        <f>O609*H609</f>
        <v>0</v>
      </c>
      <c r="Q609" s="224">
        <v>0</v>
      </c>
      <c r="R609" s="224">
        <f>Q609*H609</f>
        <v>0</v>
      </c>
      <c r="S609" s="224">
        <v>0</v>
      </c>
      <c r="T609" s="225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6" t="s">
        <v>309</v>
      </c>
      <c r="AT609" s="226" t="s">
        <v>215</v>
      </c>
      <c r="AU609" s="226" t="s">
        <v>83</v>
      </c>
      <c r="AY609" s="19" t="s">
        <v>213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19" t="s">
        <v>81</v>
      </c>
      <c r="BK609" s="227">
        <f>ROUND(I609*H609,2)</f>
        <v>0</v>
      </c>
      <c r="BL609" s="19" t="s">
        <v>309</v>
      </c>
      <c r="BM609" s="226" t="s">
        <v>7546</v>
      </c>
    </row>
    <row r="610" s="13" customFormat="1">
      <c r="A610" s="13"/>
      <c r="B610" s="228"/>
      <c r="C610" s="229"/>
      <c r="D610" s="230" t="s">
        <v>222</v>
      </c>
      <c r="E610" s="231" t="s">
        <v>19</v>
      </c>
      <c r="F610" s="232" t="s">
        <v>7547</v>
      </c>
      <c r="G610" s="229"/>
      <c r="H610" s="231" t="s">
        <v>19</v>
      </c>
      <c r="I610" s="233"/>
      <c r="J610" s="229"/>
      <c r="K610" s="229"/>
      <c r="L610" s="234"/>
      <c r="M610" s="235"/>
      <c r="N610" s="236"/>
      <c r="O610" s="236"/>
      <c r="P610" s="236"/>
      <c r="Q610" s="236"/>
      <c r="R610" s="236"/>
      <c r="S610" s="236"/>
      <c r="T610" s="237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8" t="s">
        <v>222</v>
      </c>
      <c r="AU610" s="238" t="s">
        <v>83</v>
      </c>
      <c r="AV610" s="13" t="s">
        <v>81</v>
      </c>
      <c r="AW610" s="13" t="s">
        <v>34</v>
      </c>
      <c r="AX610" s="13" t="s">
        <v>74</v>
      </c>
      <c r="AY610" s="238" t="s">
        <v>213</v>
      </c>
    </row>
    <row r="611" s="14" customFormat="1">
      <c r="A611" s="14"/>
      <c r="B611" s="239"/>
      <c r="C611" s="240"/>
      <c r="D611" s="230" t="s">
        <v>222</v>
      </c>
      <c r="E611" s="241" t="s">
        <v>19</v>
      </c>
      <c r="F611" s="242" t="s">
        <v>7548</v>
      </c>
      <c r="G611" s="240"/>
      <c r="H611" s="243">
        <v>212.69999999999999</v>
      </c>
      <c r="I611" s="244"/>
      <c r="J611" s="240"/>
      <c r="K611" s="240"/>
      <c r="L611" s="245"/>
      <c r="M611" s="246"/>
      <c r="N611" s="247"/>
      <c r="O611" s="247"/>
      <c r="P611" s="247"/>
      <c r="Q611" s="247"/>
      <c r="R611" s="247"/>
      <c r="S611" s="247"/>
      <c r="T611" s="248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9" t="s">
        <v>222</v>
      </c>
      <c r="AU611" s="249" t="s">
        <v>83</v>
      </c>
      <c r="AV611" s="14" t="s">
        <v>83</v>
      </c>
      <c r="AW611" s="14" t="s">
        <v>34</v>
      </c>
      <c r="AX611" s="14" t="s">
        <v>81</v>
      </c>
      <c r="AY611" s="249" t="s">
        <v>213</v>
      </c>
    </row>
    <row r="612" s="2" customFormat="1" ht="16.5" customHeight="1">
      <c r="A612" s="40"/>
      <c r="B612" s="41"/>
      <c r="C612" s="272" t="s">
        <v>1239</v>
      </c>
      <c r="D612" s="272" t="s">
        <v>310</v>
      </c>
      <c r="E612" s="273" t="s">
        <v>7549</v>
      </c>
      <c r="F612" s="274" t="s">
        <v>7550</v>
      </c>
      <c r="G612" s="275" t="s">
        <v>218</v>
      </c>
      <c r="H612" s="276">
        <v>0.51100000000000001</v>
      </c>
      <c r="I612" s="277"/>
      <c r="J612" s="278">
        <f>ROUND(I612*H612,2)</f>
        <v>0</v>
      </c>
      <c r="K612" s="274" t="s">
        <v>219</v>
      </c>
      <c r="L612" s="279"/>
      <c r="M612" s="280" t="s">
        <v>19</v>
      </c>
      <c r="N612" s="281" t="s">
        <v>45</v>
      </c>
      <c r="O612" s="86"/>
      <c r="P612" s="224">
        <f>O612*H612</f>
        <v>0</v>
      </c>
      <c r="Q612" s="224">
        <v>0.55000000000000004</v>
      </c>
      <c r="R612" s="224">
        <f>Q612*H612</f>
        <v>0.28105000000000002</v>
      </c>
      <c r="S612" s="224">
        <v>0</v>
      </c>
      <c r="T612" s="225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6" t="s">
        <v>397</v>
      </c>
      <c r="AT612" s="226" t="s">
        <v>310</v>
      </c>
      <c r="AU612" s="226" t="s">
        <v>83</v>
      </c>
      <c r="AY612" s="19" t="s">
        <v>213</v>
      </c>
      <c r="BE612" s="227">
        <f>IF(N612="základní",J612,0)</f>
        <v>0</v>
      </c>
      <c r="BF612" s="227">
        <f>IF(N612="snížená",J612,0)</f>
        <v>0</v>
      </c>
      <c r="BG612" s="227">
        <f>IF(N612="zákl. přenesená",J612,0)</f>
        <v>0</v>
      </c>
      <c r="BH612" s="227">
        <f>IF(N612="sníž. přenesená",J612,0)</f>
        <v>0</v>
      </c>
      <c r="BI612" s="227">
        <f>IF(N612="nulová",J612,0)</f>
        <v>0</v>
      </c>
      <c r="BJ612" s="19" t="s">
        <v>81</v>
      </c>
      <c r="BK612" s="227">
        <f>ROUND(I612*H612,2)</f>
        <v>0</v>
      </c>
      <c r="BL612" s="19" t="s">
        <v>309</v>
      </c>
      <c r="BM612" s="226" t="s">
        <v>7551</v>
      </c>
    </row>
    <row r="613" s="13" customFormat="1">
      <c r="A613" s="13"/>
      <c r="B613" s="228"/>
      <c r="C613" s="229"/>
      <c r="D613" s="230" t="s">
        <v>222</v>
      </c>
      <c r="E613" s="231" t="s">
        <v>19</v>
      </c>
      <c r="F613" s="232" t="s">
        <v>7547</v>
      </c>
      <c r="G613" s="229"/>
      <c r="H613" s="231" t="s">
        <v>19</v>
      </c>
      <c r="I613" s="233"/>
      <c r="J613" s="229"/>
      <c r="K613" s="229"/>
      <c r="L613" s="234"/>
      <c r="M613" s="235"/>
      <c r="N613" s="236"/>
      <c r="O613" s="236"/>
      <c r="P613" s="236"/>
      <c r="Q613" s="236"/>
      <c r="R613" s="236"/>
      <c r="S613" s="236"/>
      <c r="T613" s="237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8" t="s">
        <v>222</v>
      </c>
      <c r="AU613" s="238" t="s">
        <v>83</v>
      </c>
      <c r="AV613" s="13" t="s">
        <v>81</v>
      </c>
      <c r="AW613" s="13" t="s">
        <v>34</v>
      </c>
      <c r="AX613" s="13" t="s">
        <v>74</v>
      </c>
      <c r="AY613" s="238" t="s">
        <v>213</v>
      </c>
    </row>
    <row r="614" s="14" customFormat="1">
      <c r="A614" s="14"/>
      <c r="B614" s="239"/>
      <c r="C614" s="240"/>
      <c r="D614" s="230" t="s">
        <v>222</v>
      </c>
      <c r="E614" s="241" t="s">
        <v>19</v>
      </c>
      <c r="F614" s="242" t="s">
        <v>7552</v>
      </c>
      <c r="G614" s="240"/>
      <c r="H614" s="243">
        <v>0.51100000000000001</v>
      </c>
      <c r="I614" s="244"/>
      <c r="J614" s="240"/>
      <c r="K614" s="240"/>
      <c r="L614" s="245"/>
      <c r="M614" s="246"/>
      <c r="N614" s="247"/>
      <c r="O614" s="247"/>
      <c r="P614" s="247"/>
      <c r="Q614" s="247"/>
      <c r="R614" s="247"/>
      <c r="S614" s="247"/>
      <c r="T614" s="24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9" t="s">
        <v>222</v>
      </c>
      <c r="AU614" s="249" t="s">
        <v>83</v>
      </c>
      <c r="AV614" s="14" t="s">
        <v>83</v>
      </c>
      <c r="AW614" s="14" t="s">
        <v>34</v>
      </c>
      <c r="AX614" s="14" t="s">
        <v>81</v>
      </c>
      <c r="AY614" s="249" t="s">
        <v>213</v>
      </c>
    </row>
    <row r="615" s="2" customFormat="1">
      <c r="A615" s="40"/>
      <c r="B615" s="41"/>
      <c r="C615" s="215" t="s">
        <v>1244</v>
      </c>
      <c r="D615" s="215" t="s">
        <v>215</v>
      </c>
      <c r="E615" s="216" t="s">
        <v>7553</v>
      </c>
      <c r="F615" s="217" t="s">
        <v>7554</v>
      </c>
      <c r="G615" s="218" t="s">
        <v>218</v>
      </c>
      <c r="H615" s="219">
        <v>0.51100000000000001</v>
      </c>
      <c r="I615" s="220"/>
      <c r="J615" s="221">
        <f>ROUND(I615*H615,2)</f>
        <v>0</v>
      </c>
      <c r="K615" s="217" t="s">
        <v>219</v>
      </c>
      <c r="L615" s="46"/>
      <c r="M615" s="222" t="s">
        <v>19</v>
      </c>
      <c r="N615" s="223" t="s">
        <v>45</v>
      </c>
      <c r="O615" s="86"/>
      <c r="P615" s="224">
        <f>O615*H615</f>
        <v>0</v>
      </c>
      <c r="Q615" s="224">
        <v>0.00189</v>
      </c>
      <c r="R615" s="224">
        <f>Q615*H615</f>
        <v>0.00096579000000000001</v>
      </c>
      <c r="S615" s="224">
        <v>0</v>
      </c>
      <c r="T615" s="225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6" t="s">
        <v>309</v>
      </c>
      <c r="AT615" s="226" t="s">
        <v>215</v>
      </c>
      <c r="AU615" s="226" t="s">
        <v>83</v>
      </c>
      <c r="AY615" s="19" t="s">
        <v>213</v>
      </c>
      <c r="BE615" s="227">
        <f>IF(N615="základní",J615,0)</f>
        <v>0</v>
      </c>
      <c r="BF615" s="227">
        <f>IF(N615="snížená",J615,0)</f>
        <v>0</v>
      </c>
      <c r="BG615" s="227">
        <f>IF(N615="zákl. přenesená",J615,0)</f>
        <v>0</v>
      </c>
      <c r="BH615" s="227">
        <f>IF(N615="sníž. přenesená",J615,0)</f>
        <v>0</v>
      </c>
      <c r="BI615" s="227">
        <f>IF(N615="nulová",J615,0)</f>
        <v>0</v>
      </c>
      <c r="BJ615" s="19" t="s">
        <v>81</v>
      </c>
      <c r="BK615" s="227">
        <f>ROUND(I615*H615,2)</f>
        <v>0</v>
      </c>
      <c r="BL615" s="19" t="s">
        <v>309</v>
      </c>
      <c r="BM615" s="226" t="s">
        <v>7555</v>
      </c>
    </row>
    <row r="616" s="2" customFormat="1">
      <c r="A616" s="40"/>
      <c r="B616" s="41"/>
      <c r="C616" s="215" t="s">
        <v>1249</v>
      </c>
      <c r="D616" s="215" t="s">
        <v>215</v>
      </c>
      <c r="E616" s="216" t="s">
        <v>7556</v>
      </c>
      <c r="F616" s="217" t="s">
        <v>7557</v>
      </c>
      <c r="G616" s="218" t="s">
        <v>501</v>
      </c>
      <c r="H616" s="219">
        <v>1</v>
      </c>
      <c r="I616" s="220"/>
      <c r="J616" s="221">
        <f>ROUND(I616*H616,2)</f>
        <v>0</v>
      </c>
      <c r="K616" s="217" t="s">
        <v>219</v>
      </c>
      <c r="L616" s="46"/>
      <c r="M616" s="222" t="s">
        <v>19</v>
      </c>
      <c r="N616" s="223" t="s">
        <v>45</v>
      </c>
      <c r="O616" s="86"/>
      <c r="P616" s="224">
        <f>O616*H616</f>
        <v>0</v>
      </c>
      <c r="Q616" s="224">
        <v>0</v>
      </c>
      <c r="R616" s="224">
        <f>Q616*H616</f>
        <v>0</v>
      </c>
      <c r="S616" s="224">
        <v>0</v>
      </c>
      <c r="T616" s="225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6" t="s">
        <v>309</v>
      </c>
      <c r="AT616" s="226" t="s">
        <v>215</v>
      </c>
      <c r="AU616" s="226" t="s">
        <v>83</v>
      </c>
      <c r="AY616" s="19" t="s">
        <v>213</v>
      </c>
      <c r="BE616" s="227">
        <f>IF(N616="základní",J616,0)</f>
        <v>0</v>
      </c>
      <c r="BF616" s="227">
        <f>IF(N616="snížená",J616,0)</f>
        <v>0</v>
      </c>
      <c r="BG616" s="227">
        <f>IF(N616="zákl. přenesená",J616,0)</f>
        <v>0</v>
      </c>
      <c r="BH616" s="227">
        <f>IF(N616="sníž. přenesená",J616,0)</f>
        <v>0</v>
      </c>
      <c r="BI616" s="227">
        <f>IF(N616="nulová",J616,0)</f>
        <v>0</v>
      </c>
      <c r="BJ616" s="19" t="s">
        <v>81</v>
      </c>
      <c r="BK616" s="227">
        <f>ROUND(I616*H616,2)</f>
        <v>0</v>
      </c>
      <c r="BL616" s="19" t="s">
        <v>309</v>
      </c>
      <c r="BM616" s="226" t="s">
        <v>7558</v>
      </c>
    </row>
    <row r="617" s="13" customFormat="1">
      <c r="A617" s="13"/>
      <c r="B617" s="228"/>
      <c r="C617" s="229"/>
      <c r="D617" s="230" t="s">
        <v>222</v>
      </c>
      <c r="E617" s="231" t="s">
        <v>19</v>
      </c>
      <c r="F617" s="232" t="s">
        <v>7559</v>
      </c>
      <c r="G617" s="229"/>
      <c r="H617" s="231" t="s">
        <v>19</v>
      </c>
      <c r="I617" s="233"/>
      <c r="J617" s="229"/>
      <c r="K617" s="229"/>
      <c r="L617" s="234"/>
      <c r="M617" s="235"/>
      <c r="N617" s="236"/>
      <c r="O617" s="236"/>
      <c r="P617" s="236"/>
      <c r="Q617" s="236"/>
      <c r="R617" s="236"/>
      <c r="S617" s="236"/>
      <c r="T617" s="237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8" t="s">
        <v>222</v>
      </c>
      <c r="AU617" s="238" t="s">
        <v>83</v>
      </c>
      <c r="AV617" s="13" t="s">
        <v>81</v>
      </c>
      <c r="AW617" s="13" t="s">
        <v>34</v>
      </c>
      <c r="AX617" s="13" t="s">
        <v>74</v>
      </c>
      <c r="AY617" s="238" t="s">
        <v>213</v>
      </c>
    </row>
    <row r="618" s="13" customFormat="1">
      <c r="A618" s="13"/>
      <c r="B618" s="228"/>
      <c r="C618" s="229"/>
      <c r="D618" s="230" t="s">
        <v>222</v>
      </c>
      <c r="E618" s="231" t="s">
        <v>19</v>
      </c>
      <c r="F618" s="232" t="s">
        <v>7560</v>
      </c>
      <c r="G618" s="229"/>
      <c r="H618" s="231" t="s">
        <v>19</v>
      </c>
      <c r="I618" s="233"/>
      <c r="J618" s="229"/>
      <c r="K618" s="229"/>
      <c r="L618" s="234"/>
      <c r="M618" s="235"/>
      <c r="N618" s="236"/>
      <c r="O618" s="236"/>
      <c r="P618" s="236"/>
      <c r="Q618" s="236"/>
      <c r="R618" s="236"/>
      <c r="S618" s="236"/>
      <c r="T618" s="237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8" t="s">
        <v>222</v>
      </c>
      <c r="AU618" s="238" t="s">
        <v>83</v>
      </c>
      <c r="AV618" s="13" t="s">
        <v>81</v>
      </c>
      <c r="AW618" s="13" t="s">
        <v>34</v>
      </c>
      <c r="AX618" s="13" t="s">
        <v>74</v>
      </c>
      <c r="AY618" s="238" t="s">
        <v>213</v>
      </c>
    </row>
    <row r="619" s="14" customFormat="1">
      <c r="A619" s="14"/>
      <c r="B619" s="239"/>
      <c r="C619" s="240"/>
      <c r="D619" s="230" t="s">
        <v>222</v>
      </c>
      <c r="E619" s="241" t="s">
        <v>19</v>
      </c>
      <c r="F619" s="242" t="s">
        <v>7561</v>
      </c>
      <c r="G619" s="240"/>
      <c r="H619" s="243">
        <v>1</v>
      </c>
      <c r="I619" s="244"/>
      <c r="J619" s="240"/>
      <c r="K619" s="240"/>
      <c r="L619" s="245"/>
      <c r="M619" s="246"/>
      <c r="N619" s="247"/>
      <c r="O619" s="247"/>
      <c r="P619" s="247"/>
      <c r="Q619" s="247"/>
      <c r="R619" s="247"/>
      <c r="S619" s="247"/>
      <c r="T619" s="24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9" t="s">
        <v>222</v>
      </c>
      <c r="AU619" s="249" t="s">
        <v>83</v>
      </c>
      <c r="AV619" s="14" t="s">
        <v>83</v>
      </c>
      <c r="AW619" s="14" t="s">
        <v>34</v>
      </c>
      <c r="AX619" s="14" t="s">
        <v>81</v>
      </c>
      <c r="AY619" s="249" t="s">
        <v>213</v>
      </c>
    </row>
    <row r="620" s="2" customFormat="1" ht="16.5" customHeight="1">
      <c r="A620" s="40"/>
      <c r="B620" s="41"/>
      <c r="C620" s="272" t="s">
        <v>1255</v>
      </c>
      <c r="D620" s="272" t="s">
        <v>310</v>
      </c>
      <c r="E620" s="273" t="s">
        <v>7562</v>
      </c>
      <c r="F620" s="274" t="s">
        <v>7563</v>
      </c>
      <c r="G620" s="275" t="s">
        <v>501</v>
      </c>
      <c r="H620" s="276">
        <v>1</v>
      </c>
      <c r="I620" s="277"/>
      <c r="J620" s="278">
        <f>ROUND(I620*H620,2)</f>
        <v>0</v>
      </c>
      <c r="K620" s="274" t="s">
        <v>19</v>
      </c>
      <c r="L620" s="279"/>
      <c r="M620" s="280" t="s">
        <v>19</v>
      </c>
      <c r="N620" s="281" t="s">
        <v>45</v>
      </c>
      <c r="O620" s="86"/>
      <c r="P620" s="224">
        <f>O620*H620</f>
        <v>0</v>
      </c>
      <c r="Q620" s="224">
        <v>0.040000000000000001</v>
      </c>
      <c r="R620" s="224">
        <f>Q620*H620</f>
        <v>0.040000000000000001</v>
      </c>
      <c r="S620" s="224">
        <v>0</v>
      </c>
      <c r="T620" s="225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6" t="s">
        <v>397</v>
      </c>
      <c r="AT620" s="226" t="s">
        <v>310</v>
      </c>
      <c r="AU620" s="226" t="s">
        <v>83</v>
      </c>
      <c r="AY620" s="19" t="s">
        <v>213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19" t="s">
        <v>81</v>
      </c>
      <c r="BK620" s="227">
        <f>ROUND(I620*H620,2)</f>
        <v>0</v>
      </c>
      <c r="BL620" s="19" t="s">
        <v>309</v>
      </c>
      <c r="BM620" s="226" t="s">
        <v>7564</v>
      </c>
    </row>
    <row r="621" s="13" customFormat="1">
      <c r="A621" s="13"/>
      <c r="B621" s="228"/>
      <c r="C621" s="229"/>
      <c r="D621" s="230" t="s">
        <v>222</v>
      </c>
      <c r="E621" s="231" t="s">
        <v>19</v>
      </c>
      <c r="F621" s="232" t="s">
        <v>7559</v>
      </c>
      <c r="G621" s="229"/>
      <c r="H621" s="231" t="s">
        <v>19</v>
      </c>
      <c r="I621" s="233"/>
      <c r="J621" s="229"/>
      <c r="K621" s="229"/>
      <c r="L621" s="234"/>
      <c r="M621" s="235"/>
      <c r="N621" s="236"/>
      <c r="O621" s="236"/>
      <c r="P621" s="236"/>
      <c r="Q621" s="236"/>
      <c r="R621" s="236"/>
      <c r="S621" s="236"/>
      <c r="T621" s="237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8" t="s">
        <v>222</v>
      </c>
      <c r="AU621" s="238" t="s">
        <v>83</v>
      </c>
      <c r="AV621" s="13" t="s">
        <v>81</v>
      </c>
      <c r="AW621" s="13" t="s">
        <v>34</v>
      </c>
      <c r="AX621" s="13" t="s">
        <v>74</v>
      </c>
      <c r="AY621" s="238" t="s">
        <v>213</v>
      </c>
    </row>
    <row r="622" s="13" customFormat="1">
      <c r="A622" s="13"/>
      <c r="B622" s="228"/>
      <c r="C622" s="229"/>
      <c r="D622" s="230" t="s">
        <v>222</v>
      </c>
      <c r="E622" s="231" t="s">
        <v>19</v>
      </c>
      <c r="F622" s="232" t="s">
        <v>7560</v>
      </c>
      <c r="G622" s="229"/>
      <c r="H622" s="231" t="s">
        <v>19</v>
      </c>
      <c r="I622" s="233"/>
      <c r="J622" s="229"/>
      <c r="K622" s="229"/>
      <c r="L622" s="234"/>
      <c r="M622" s="235"/>
      <c r="N622" s="236"/>
      <c r="O622" s="236"/>
      <c r="P622" s="236"/>
      <c r="Q622" s="236"/>
      <c r="R622" s="236"/>
      <c r="S622" s="236"/>
      <c r="T622" s="237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8" t="s">
        <v>222</v>
      </c>
      <c r="AU622" s="238" t="s">
        <v>83</v>
      </c>
      <c r="AV622" s="13" t="s">
        <v>81</v>
      </c>
      <c r="AW622" s="13" t="s">
        <v>34</v>
      </c>
      <c r="AX622" s="13" t="s">
        <v>74</v>
      </c>
      <c r="AY622" s="238" t="s">
        <v>213</v>
      </c>
    </row>
    <row r="623" s="14" customFormat="1">
      <c r="A623" s="14"/>
      <c r="B623" s="239"/>
      <c r="C623" s="240"/>
      <c r="D623" s="230" t="s">
        <v>222</v>
      </c>
      <c r="E623" s="241" t="s">
        <v>19</v>
      </c>
      <c r="F623" s="242" t="s">
        <v>7565</v>
      </c>
      <c r="G623" s="240"/>
      <c r="H623" s="243">
        <v>1</v>
      </c>
      <c r="I623" s="244"/>
      <c r="J623" s="240"/>
      <c r="K623" s="240"/>
      <c r="L623" s="245"/>
      <c r="M623" s="246"/>
      <c r="N623" s="247"/>
      <c r="O623" s="247"/>
      <c r="P623" s="247"/>
      <c r="Q623" s="247"/>
      <c r="R623" s="247"/>
      <c r="S623" s="247"/>
      <c r="T623" s="248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9" t="s">
        <v>222</v>
      </c>
      <c r="AU623" s="249" t="s">
        <v>83</v>
      </c>
      <c r="AV623" s="14" t="s">
        <v>83</v>
      </c>
      <c r="AW623" s="14" t="s">
        <v>34</v>
      </c>
      <c r="AX623" s="14" t="s">
        <v>81</v>
      </c>
      <c r="AY623" s="249" t="s">
        <v>213</v>
      </c>
    </row>
    <row r="624" s="2" customFormat="1">
      <c r="A624" s="40"/>
      <c r="B624" s="41"/>
      <c r="C624" s="215" t="s">
        <v>1261</v>
      </c>
      <c r="D624" s="215" t="s">
        <v>215</v>
      </c>
      <c r="E624" s="216" t="s">
        <v>7566</v>
      </c>
      <c r="F624" s="217" t="s">
        <v>7567</v>
      </c>
      <c r="G624" s="218" t="s">
        <v>501</v>
      </c>
      <c r="H624" s="219">
        <v>1</v>
      </c>
      <c r="I624" s="220"/>
      <c r="J624" s="221">
        <f>ROUND(I624*H624,2)</f>
        <v>0</v>
      </c>
      <c r="K624" s="217" t="s">
        <v>219</v>
      </c>
      <c r="L624" s="46"/>
      <c r="M624" s="222" t="s">
        <v>19</v>
      </c>
      <c r="N624" s="223" t="s">
        <v>45</v>
      </c>
      <c r="O624" s="86"/>
      <c r="P624" s="224">
        <f>O624*H624</f>
        <v>0</v>
      </c>
      <c r="Q624" s="224">
        <v>0.00040999999999999999</v>
      </c>
      <c r="R624" s="224">
        <f>Q624*H624</f>
        <v>0.00040999999999999999</v>
      </c>
      <c r="S624" s="224">
        <v>0</v>
      </c>
      <c r="T624" s="225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6" t="s">
        <v>309</v>
      </c>
      <c r="AT624" s="226" t="s">
        <v>215</v>
      </c>
      <c r="AU624" s="226" t="s">
        <v>83</v>
      </c>
      <c r="AY624" s="19" t="s">
        <v>213</v>
      </c>
      <c r="BE624" s="227">
        <f>IF(N624="základní",J624,0)</f>
        <v>0</v>
      </c>
      <c r="BF624" s="227">
        <f>IF(N624="snížená",J624,0)</f>
        <v>0</v>
      </c>
      <c r="BG624" s="227">
        <f>IF(N624="zákl. přenesená",J624,0)</f>
        <v>0</v>
      </c>
      <c r="BH624" s="227">
        <f>IF(N624="sníž. přenesená",J624,0)</f>
        <v>0</v>
      </c>
      <c r="BI624" s="227">
        <f>IF(N624="nulová",J624,0)</f>
        <v>0</v>
      </c>
      <c r="BJ624" s="19" t="s">
        <v>81</v>
      </c>
      <c r="BK624" s="227">
        <f>ROUND(I624*H624,2)</f>
        <v>0</v>
      </c>
      <c r="BL624" s="19" t="s">
        <v>309</v>
      </c>
      <c r="BM624" s="226" t="s">
        <v>7568</v>
      </c>
    </row>
    <row r="625" s="13" customFormat="1">
      <c r="A625" s="13"/>
      <c r="B625" s="228"/>
      <c r="C625" s="229"/>
      <c r="D625" s="230" t="s">
        <v>222</v>
      </c>
      <c r="E625" s="231" t="s">
        <v>19</v>
      </c>
      <c r="F625" s="232" t="s">
        <v>7559</v>
      </c>
      <c r="G625" s="229"/>
      <c r="H625" s="231" t="s">
        <v>19</v>
      </c>
      <c r="I625" s="233"/>
      <c r="J625" s="229"/>
      <c r="K625" s="229"/>
      <c r="L625" s="234"/>
      <c r="M625" s="235"/>
      <c r="N625" s="236"/>
      <c r="O625" s="236"/>
      <c r="P625" s="236"/>
      <c r="Q625" s="236"/>
      <c r="R625" s="236"/>
      <c r="S625" s="236"/>
      <c r="T625" s="237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8" t="s">
        <v>222</v>
      </c>
      <c r="AU625" s="238" t="s">
        <v>83</v>
      </c>
      <c r="AV625" s="13" t="s">
        <v>81</v>
      </c>
      <c r="AW625" s="13" t="s">
        <v>34</v>
      </c>
      <c r="AX625" s="13" t="s">
        <v>74</v>
      </c>
      <c r="AY625" s="238" t="s">
        <v>213</v>
      </c>
    </row>
    <row r="626" s="13" customFormat="1">
      <c r="A626" s="13"/>
      <c r="B626" s="228"/>
      <c r="C626" s="229"/>
      <c r="D626" s="230" t="s">
        <v>222</v>
      </c>
      <c r="E626" s="231" t="s">
        <v>19</v>
      </c>
      <c r="F626" s="232" t="s">
        <v>7560</v>
      </c>
      <c r="G626" s="229"/>
      <c r="H626" s="231" t="s">
        <v>19</v>
      </c>
      <c r="I626" s="233"/>
      <c r="J626" s="229"/>
      <c r="K626" s="229"/>
      <c r="L626" s="234"/>
      <c r="M626" s="235"/>
      <c r="N626" s="236"/>
      <c r="O626" s="236"/>
      <c r="P626" s="236"/>
      <c r="Q626" s="236"/>
      <c r="R626" s="236"/>
      <c r="S626" s="236"/>
      <c r="T626" s="237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8" t="s">
        <v>222</v>
      </c>
      <c r="AU626" s="238" t="s">
        <v>83</v>
      </c>
      <c r="AV626" s="13" t="s">
        <v>81</v>
      </c>
      <c r="AW626" s="13" t="s">
        <v>34</v>
      </c>
      <c r="AX626" s="13" t="s">
        <v>74</v>
      </c>
      <c r="AY626" s="238" t="s">
        <v>213</v>
      </c>
    </row>
    <row r="627" s="14" customFormat="1">
      <c r="A627" s="14"/>
      <c r="B627" s="239"/>
      <c r="C627" s="240"/>
      <c r="D627" s="230" t="s">
        <v>222</v>
      </c>
      <c r="E627" s="241" t="s">
        <v>19</v>
      </c>
      <c r="F627" s="242" t="s">
        <v>7561</v>
      </c>
      <c r="G627" s="240"/>
      <c r="H627" s="243">
        <v>1</v>
      </c>
      <c r="I627" s="244"/>
      <c r="J627" s="240"/>
      <c r="K627" s="240"/>
      <c r="L627" s="245"/>
      <c r="M627" s="246"/>
      <c r="N627" s="247"/>
      <c r="O627" s="247"/>
      <c r="P627" s="247"/>
      <c r="Q627" s="247"/>
      <c r="R627" s="247"/>
      <c r="S627" s="247"/>
      <c r="T627" s="248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9" t="s">
        <v>222</v>
      </c>
      <c r="AU627" s="249" t="s">
        <v>83</v>
      </c>
      <c r="AV627" s="14" t="s">
        <v>83</v>
      </c>
      <c r="AW627" s="14" t="s">
        <v>34</v>
      </c>
      <c r="AX627" s="14" t="s">
        <v>81</v>
      </c>
      <c r="AY627" s="249" t="s">
        <v>213</v>
      </c>
    </row>
    <row r="628" s="2" customFormat="1" ht="16.5" customHeight="1">
      <c r="A628" s="40"/>
      <c r="B628" s="41"/>
      <c r="C628" s="272" t="s">
        <v>1266</v>
      </c>
      <c r="D628" s="272" t="s">
        <v>310</v>
      </c>
      <c r="E628" s="273" t="s">
        <v>7569</v>
      </c>
      <c r="F628" s="274" t="s">
        <v>7570</v>
      </c>
      <c r="G628" s="275" t="s">
        <v>501</v>
      </c>
      <c r="H628" s="276">
        <v>1</v>
      </c>
      <c r="I628" s="277"/>
      <c r="J628" s="278">
        <f>ROUND(I628*H628,2)</f>
        <v>0</v>
      </c>
      <c r="K628" s="274" t="s">
        <v>19</v>
      </c>
      <c r="L628" s="279"/>
      <c r="M628" s="280" t="s">
        <v>19</v>
      </c>
      <c r="N628" s="281" t="s">
        <v>45</v>
      </c>
      <c r="O628" s="86"/>
      <c r="P628" s="224">
        <f>O628*H628</f>
        <v>0</v>
      </c>
      <c r="Q628" s="224">
        <v>0.048000000000000001</v>
      </c>
      <c r="R628" s="224">
        <f>Q628*H628</f>
        <v>0.048000000000000001</v>
      </c>
      <c r="S628" s="224">
        <v>0</v>
      </c>
      <c r="T628" s="225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6" t="s">
        <v>397</v>
      </c>
      <c r="AT628" s="226" t="s">
        <v>310</v>
      </c>
      <c r="AU628" s="226" t="s">
        <v>83</v>
      </c>
      <c r="AY628" s="19" t="s">
        <v>213</v>
      </c>
      <c r="BE628" s="227">
        <f>IF(N628="základní",J628,0)</f>
        <v>0</v>
      </c>
      <c r="BF628" s="227">
        <f>IF(N628="snížená",J628,0)</f>
        <v>0</v>
      </c>
      <c r="BG628" s="227">
        <f>IF(N628="zákl. přenesená",J628,0)</f>
        <v>0</v>
      </c>
      <c r="BH628" s="227">
        <f>IF(N628="sníž. přenesená",J628,0)</f>
        <v>0</v>
      </c>
      <c r="BI628" s="227">
        <f>IF(N628="nulová",J628,0)</f>
        <v>0</v>
      </c>
      <c r="BJ628" s="19" t="s">
        <v>81</v>
      </c>
      <c r="BK628" s="227">
        <f>ROUND(I628*H628,2)</f>
        <v>0</v>
      </c>
      <c r="BL628" s="19" t="s">
        <v>309</v>
      </c>
      <c r="BM628" s="226" t="s">
        <v>7571</v>
      </c>
    </row>
    <row r="629" s="13" customFormat="1">
      <c r="A629" s="13"/>
      <c r="B629" s="228"/>
      <c r="C629" s="229"/>
      <c r="D629" s="230" t="s">
        <v>222</v>
      </c>
      <c r="E629" s="231" t="s">
        <v>19</v>
      </c>
      <c r="F629" s="232" t="s">
        <v>7559</v>
      </c>
      <c r="G629" s="229"/>
      <c r="H629" s="231" t="s">
        <v>19</v>
      </c>
      <c r="I629" s="233"/>
      <c r="J629" s="229"/>
      <c r="K629" s="229"/>
      <c r="L629" s="234"/>
      <c r="M629" s="235"/>
      <c r="N629" s="236"/>
      <c r="O629" s="236"/>
      <c r="P629" s="236"/>
      <c r="Q629" s="236"/>
      <c r="R629" s="236"/>
      <c r="S629" s="236"/>
      <c r="T629" s="237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8" t="s">
        <v>222</v>
      </c>
      <c r="AU629" s="238" t="s">
        <v>83</v>
      </c>
      <c r="AV629" s="13" t="s">
        <v>81</v>
      </c>
      <c r="AW629" s="13" t="s">
        <v>34</v>
      </c>
      <c r="AX629" s="13" t="s">
        <v>74</v>
      </c>
      <c r="AY629" s="238" t="s">
        <v>213</v>
      </c>
    </row>
    <row r="630" s="13" customFormat="1">
      <c r="A630" s="13"/>
      <c r="B630" s="228"/>
      <c r="C630" s="229"/>
      <c r="D630" s="230" t="s">
        <v>222</v>
      </c>
      <c r="E630" s="231" t="s">
        <v>19</v>
      </c>
      <c r="F630" s="232" t="s">
        <v>7560</v>
      </c>
      <c r="G630" s="229"/>
      <c r="H630" s="231" t="s">
        <v>19</v>
      </c>
      <c r="I630" s="233"/>
      <c r="J630" s="229"/>
      <c r="K630" s="229"/>
      <c r="L630" s="234"/>
      <c r="M630" s="235"/>
      <c r="N630" s="236"/>
      <c r="O630" s="236"/>
      <c r="P630" s="236"/>
      <c r="Q630" s="236"/>
      <c r="R630" s="236"/>
      <c r="S630" s="236"/>
      <c r="T630" s="237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8" t="s">
        <v>222</v>
      </c>
      <c r="AU630" s="238" t="s">
        <v>83</v>
      </c>
      <c r="AV630" s="13" t="s">
        <v>81</v>
      </c>
      <c r="AW630" s="13" t="s">
        <v>34</v>
      </c>
      <c r="AX630" s="13" t="s">
        <v>74</v>
      </c>
      <c r="AY630" s="238" t="s">
        <v>213</v>
      </c>
    </row>
    <row r="631" s="14" customFormat="1">
      <c r="A631" s="14"/>
      <c r="B631" s="239"/>
      <c r="C631" s="240"/>
      <c r="D631" s="230" t="s">
        <v>222</v>
      </c>
      <c r="E631" s="241" t="s">
        <v>19</v>
      </c>
      <c r="F631" s="242" t="s">
        <v>7565</v>
      </c>
      <c r="G631" s="240"/>
      <c r="H631" s="243">
        <v>1</v>
      </c>
      <c r="I631" s="244"/>
      <c r="J631" s="240"/>
      <c r="K631" s="240"/>
      <c r="L631" s="245"/>
      <c r="M631" s="246"/>
      <c r="N631" s="247"/>
      <c r="O631" s="247"/>
      <c r="P631" s="247"/>
      <c r="Q631" s="247"/>
      <c r="R631" s="247"/>
      <c r="S631" s="247"/>
      <c r="T631" s="24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9" t="s">
        <v>222</v>
      </c>
      <c r="AU631" s="249" t="s">
        <v>83</v>
      </c>
      <c r="AV631" s="14" t="s">
        <v>83</v>
      </c>
      <c r="AW631" s="14" t="s">
        <v>34</v>
      </c>
      <c r="AX631" s="14" t="s">
        <v>81</v>
      </c>
      <c r="AY631" s="249" t="s">
        <v>213</v>
      </c>
    </row>
    <row r="632" s="2" customFormat="1" ht="16.5" customHeight="1">
      <c r="A632" s="40"/>
      <c r="B632" s="41"/>
      <c r="C632" s="215" t="s">
        <v>1270</v>
      </c>
      <c r="D632" s="215" t="s">
        <v>215</v>
      </c>
      <c r="E632" s="216" t="s">
        <v>7572</v>
      </c>
      <c r="F632" s="217" t="s">
        <v>3220</v>
      </c>
      <c r="G632" s="218" t="s">
        <v>501</v>
      </c>
      <c r="H632" s="219">
        <v>1</v>
      </c>
      <c r="I632" s="220"/>
      <c r="J632" s="221">
        <f>ROUND(I632*H632,2)</f>
        <v>0</v>
      </c>
      <c r="K632" s="217" t="s">
        <v>19</v>
      </c>
      <c r="L632" s="46"/>
      <c r="M632" s="222" t="s">
        <v>19</v>
      </c>
      <c r="N632" s="223" t="s">
        <v>45</v>
      </c>
      <c r="O632" s="86"/>
      <c r="P632" s="224">
        <f>O632*H632</f>
        <v>0</v>
      </c>
      <c r="Q632" s="224">
        <v>0</v>
      </c>
      <c r="R632" s="224">
        <f>Q632*H632</f>
        <v>0</v>
      </c>
      <c r="S632" s="224">
        <v>0</v>
      </c>
      <c r="T632" s="225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26" t="s">
        <v>309</v>
      </c>
      <c r="AT632" s="226" t="s">
        <v>215</v>
      </c>
      <c r="AU632" s="226" t="s">
        <v>83</v>
      </c>
      <c r="AY632" s="19" t="s">
        <v>213</v>
      </c>
      <c r="BE632" s="227">
        <f>IF(N632="základní",J632,0)</f>
        <v>0</v>
      </c>
      <c r="BF632" s="227">
        <f>IF(N632="snížená",J632,0)</f>
        <v>0</v>
      </c>
      <c r="BG632" s="227">
        <f>IF(N632="zákl. přenesená",J632,0)</f>
        <v>0</v>
      </c>
      <c r="BH632" s="227">
        <f>IF(N632="sníž. přenesená",J632,0)</f>
        <v>0</v>
      </c>
      <c r="BI632" s="227">
        <f>IF(N632="nulová",J632,0)</f>
        <v>0</v>
      </c>
      <c r="BJ632" s="19" t="s">
        <v>81</v>
      </c>
      <c r="BK632" s="227">
        <f>ROUND(I632*H632,2)</f>
        <v>0</v>
      </c>
      <c r="BL632" s="19" t="s">
        <v>309</v>
      </c>
      <c r="BM632" s="226" t="s">
        <v>7573</v>
      </c>
    </row>
    <row r="633" s="13" customFormat="1">
      <c r="A633" s="13"/>
      <c r="B633" s="228"/>
      <c r="C633" s="229"/>
      <c r="D633" s="230" t="s">
        <v>222</v>
      </c>
      <c r="E633" s="231" t="s">
        <v>19</v>
      </c>
      <c r="F633" s="232" t="s">
        <v>7574</v>
      </c>
      <c r="G633" s="229"/>
      <c r="H633" s="231" t="s">
        <v>19</v>
      </c>
      <c r="I633" s="233"/>
      <c r="J633" s="229"/>
      <c r="K633" s="229"/>
      <c r="L633" s="234"/>
      <c r="M633" s="235"/>
      <c r="N633" s="236"/>
      <c r="O633" s="236"/>
      <c r="P633" s="236"/>
      <c r="Q633" s="236"/>
      <c r="R633" s="236"/>
      <c r="S633" s="236"/>
      <c r="T633" s="237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8" t="s">
        <v>222</v>
      </c>
      <c r="AU633" s="238" t="s">
        <v>83</v>
      </c>
      <c r="AV633" s="13" t="s">
        <v>81</v>
      </c>
      <c r="AW633" s="13" t="s">
        <v>34</v>
      </c>
      <c r="AX633" s="13" t="s">
        <v>74</v>
      </c>
      <c r="AY633" s="238" t="s">
        <v>213</v>
      </c>
    </row>
    <row r="634" s="14" customFormat="1">
      <c r="A634" s="14"/>
      <c r="B634" s="239"/>
      <c r="C634" s="240"/>
      <c r="D634" s="230" t="s">
        <v>222</v>
      </c>
      <c r="E634" s="241" t="s">
        <v>19</v>
      </c>
      <c r="F634" s="242" t="s">
        <v>7575</v>
      </c>
      <c r="G634" s="240"/>
      <c r="H634" s="243">
        <v>1</v>
      </c>
      <c r="I634" s="244"/>
      <c r="J634" s="240"/>
      <c r="K634" s="240"/>
      <c r="L634" s="245"/>
      <c r="M634" s="246"/>
      <c r="N634" s="247"/>
      <c r="O634" s="247"/>
      <c r="P634" s="247"/>
      <c r="Q634" s="247"/>
      <c r="R634" s="247"/>
      <c r="S634" s="247"/>
      <c r="T634" s="248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9" t="s">
        <v>222</v>
      </c>
      <c r="AU634" s="249" t="s">
        <v>83</v>
      </c>
      <c r="AV634" s="14" t="s">
        <v>83</v>
      </c>
      <c r="AW634" s="14" t="s">
        <v>34</v>
      </c>
      <c r="AX634" s="14" t="s">
        <v>81</v>
      </c>
      <c r="AY634" s="249" t="s">
        <v>213</v>
      </c>
    </row>
    <row r="635" s="2" customFormat="1" ht="16.5" customHeight="1">
      <c r="A635" s="40"/>
      <c r="B635" s="41"/>
      <c r="C635" s="215" t="s">
        <v>1274</v>
      </c>
      <c r="D635" s="215" t="s">
        <v>215</v>
      </c>
      <c r="E635" s="216" t="s">
        <v>7576</v>
      </c>
      <c r="F635" s="217" t="s">
        <v>3220</v>
      </c>
      <c r="G635" s="218" t="s">
        <v>501</v>
      </c>
      <c r="H635" s="219">
        <v>1</v>
      </c>
      <c r="I635" s="220"/>
      <c r="J635" s="221">
        <f>ROUND(I635*H635,2)</f>
        <v>0</v>
      </c>
      <c r="K635" s="217" t="s">
        <v>19</v>
      </c>
      <c r="L635" s="46"/>
      <c r="M635" s="222" t="s">
        <v>19</v>
      </c>
      <c r="N635" s="223" t="s">
        <v>45</v>
      </c>
      <c r="O635" s="86"/>
      <c r="P635" s="224">
        <f>O635*H635</f>
        <v>0</v>
      </c>
      <c r="Q635" s="224">
        <v>0</v>
      </c>
      <c r="R635" s="224">
        <f>Q635*H635</f>
        <v>0</v>
      </c>
      <c r="S635" s="224">
        <v>0</v>
      </c>
      <c r="T635" s="225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6" t="s">
        <v>309</v>
      </c>
      <c r="AT635" s="226" t="s">
        <v>215</v>
      </c>
      <c r="AU635" s="226" t="s">
        <v>83</v>
      </c>
      <c r="AY635" s="19" t="s">
        <v>213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19" t="s">
        <v>81</v>
      </c>
      <c r="BK635" s="227">
        <f>ROUND(I635*H635,2)</f>
        <v>0</v>
      </c>
      <c r="BL635" s="19" t="s">
        <v>309</v>
      </c>
      <c r="BM635" s="226" t="s">
        <v>7577</v>
      </c>
    </row>
    <row r="636" s="13" customFormat="1">
      <c r="A636" s="13"/>
      <c r="B636" s="228"/>
      <c r="C636" s="229"/>
      <c r="D636" s="230" t="s">
        <v>222</v>
      </c>
      <c r="E636" s="231" t="s">
        <v>19</v>
      </c>
      <c r="F636" s="232" t="s">
        <v>7578</v>
      </c>
      <c r="G636" s="229"/>
      <c r="H636" s="231" t="s">
        <v>19</v>
      </c>
      <c r="I636" s="233"/>
      <c r="J636" s="229"/>
      <c r="K636" s="229"/>
      <c r="L636" s="234"/>
      <c r="M636" s="235"/>
      <c r="N636" s="236"/>
      <c r="O636" s="236"/>
      <c r="P636" s="236"/>
      <c r="Q636" s="236"/>
      <c r="R636" s="236"/>
      <c r="S636" s="236"/>
      <c r="T636" s="237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8" t="s">
        <v>222</v>
      </c>
      <c r="AU636" s="238" t="s">
        <v>83</v>
      </c>
      <c r="AV636" s="13" t="s">
        <v>81</v>
      </c>
      <c r="AW636" s="13" t="s">
        <v>34</v>
      </c>
      <c r="AX636" s="13" t="s">
        <v>74</v>
      </c>
      <c r="AY636" s="238" t="s">
        <v>213</v>
      </c>
    </row>
    <row r="637" s="14" customFormat="1">
      <c r="A637" s="14"/>
      <c r="B637" s="239"/>
      <c r="C637" s="240"/>
      <c r="D637" s="230" t="s">
        <v>222</v>
      </c>
      <c r="E637" s="241" t="s">
        <v>19</v>
      </c>
      <c r="F637" s="242" t="s">
        <v>7579</v>
      </c>
      <c r="G637" s="240"/>
      <c r="H637" s="243">
        <v>1</v>
      </c>
      <c r="I637" s="244"/>
      <c r="J637" s="240"/>
      <c r="K637" s="240"/>
      <c r="L637" s="245"/>
      <c r="M637" s="246"/>
      <c r="N637" s="247"/>
      <c r="O637" s="247"/>
      <c r="P637" s="247"/>
      <c r="Q637" s="247"/>
      <c r="R637" s="247"/>
      <c r="S637" s="247"/>
      <c r="T637" s="24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9" t="s">
        <v>222</v>
      </c>
      <c r="AU637" s="249" t="s">
        <v>83</v>
      </c>
      <c r="AV637" s="14" t="s">
        <v>83</v>
      </c>
      <c r="AW637" s="14" t="s">
        <v>34</v>
      </c>
      <c r="AX637" s="14" t="s">
        <v>81</v>
      </c>
      <c r="AY637" s="249" t="s">
        <v>213</v>
      </c>
    </row>
    <row r="638" s="2" customFormat="1" ht="16.5" customHeight="1">
      <c r="A638" s="40"/>
      <c r="B638" s="41"/>
      <c r="C638" s="215" t="s">
        <v>1278</v>
      </c>
      <c r="D638" s="215" t="s">
        <v>215</v>
      </c>
      <c r="E638" s="216" t="s">
        <v>7580</v>
      </c>
      <c r="F638" s="217" t="s">
        <v>3185</v>
      </c>
      <c r="G638" s="218" t="s">
        <v>501</v>
      </c>
      <c r="H638" s="219">
        <v>3</v>
      </c>
      <c r="I638" s="220"/>
      <c r="J638" s="221">
        <f>ROUND(I638*H638,2)</f>
        <v>0</v>
      </c>
      <c r="K638" s="217" t="s">
        <v>19</v>
      </c>
      <c r="L638" s="46"/>
      <c r="M638" s="222" t="s">
        <v>19</v>
      </c>
      <c r="N638" s="223" t="s">
        <v>45</v>
      </c>
      <c r="O638" s="86"/>
      <c r="P638" s="224">
        <f>O638*H638</f>
        <v>0</v>
      </c>
      <c r="Q638" s="224">
        <v>0</v>
      </c>
      <c r="R638" s="224">
        <f>Q638*H638</f>
        <v>0</v>
      </c>
      <c r="S638" s="224">
        <v>0</v>
      </c>
      <c r="T638" s="225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6" t="s">
        <v>309</v>
      </c>
      <c r="AT638" s="226" t="s">
        <v>215</v>
      </c>
      <c r="AU638" s="226" t="s">
        <v>83</v>
      </c>
      <c r="AY638" s="19" t="s">
        <v>213</v>
      </c>
      <c r="BE638" s="227">
        <f>IF(N638="základní",J638,0)</f>
        <v>0</v>
      </c>
      <c r="BF638" s="227">
        <f>IF(N638="snížená",J638,0)</f>
        <v>0</v>
      </c>
      <c r="BG638" s="227">
        <f>IF(N638="zákl. přenesená",J638,0)</f>
        <v>0</v>
      </c>
      <c r="BH638" s="227">
        <f>IF(N638="sníž. přenesená",J638,0)</f>
        <v>0</v>
      </c>
      <c r="BI638" s="227">
        <f>IF(N638="nulová",J638,0)</f>
        <v>0</v>
      </c>
      <c r="BJ638" s="19" t="s">
        <v>81</v>
      </c>
      <c r="BK638" s="227">
        <f>ROUND(I638*H638,2)</f>
        <v>0</v>
      </c>
      <c r="BL638" s="19" t="s">
        <v>309</v>
      </c>
      <c r="BM638" s="226" t="s">
        <v>7581</v>
      </c>
    </row>
    <row r="639" s="13" customFormat="1">
      <c r="A639" s="13"/>
      <c r="B639" s="228"/>
      <c r="C639" s="229"/>
      <c r="D639" s="230" t="s">
        <v>222</v>
      </c>
      <c r="E639" s="231" t="s">
        <v>19</v>
      </c>
      <c r="F639" s="232" t="s">
        <v>7582</v>
      </c>
      <c r="G639" s="229"/>
      <c r="H639" s="231" t="s">
        <v>19</v>
      </c>
      <c r="I639" s="233"/>
      <c r="J639" s="229"/>
      <c r="K639" s="229"/>
      <c r="L639" s="234"/>
      <c r="M639" s="235"/>
      <c r="N639" s="236"/>
      <c r="O639" s="236"/>
      <c r="P639" s="236"/>
      <c r="Q639" s="236"/>
      <c r="R639" s="236"/>
      <c r="S639" s="236"/>
      <c r="T639" s="237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8" t="s">
        <v>222</v>
      </c>
      <c r="AU639" s="238" t="s">
        <v>83</v>
      </c>
      <c r="AV639" s="13" t="s">
        <v>81</v>
      </c>
      <c r="AW639" s="13" t="s">
        <v>34</v>
      </c>
      <c r="AX639" s="13" t="s">
        <v>74</v>
      </c>
      <c r="AY639" s="238" t="s">
        <v>213</v>
      </c>
    </row>
    <row r="640" s="14" customFormat="1">
      <c r="A640" s="14"/>
      <c r="B640" s="239"/>
      <c r="C640" s="240"/>
      <c r="D640" s="230" t="s">
        <v>222</v>
      </c>
      <c r="E640" s="241" t="s">
        <v>19</v>
      </c>
      <c r="F640" s="242" t="s">
        <v>7583</v>
      </c>
      <c r="G640" s="240"/>
      <c r="H640" s="243">
        <v>3</v>
      </c>
      <c r="I640" s="244"/>
      <c r="J640" s="240"/>
      <c r="K640" s="240"/>
      <c r="L640" s="245"/>
      <c r="M640" s="246"/>
      <c r="N640" s="247"/>
      <c r="O640" s="247"/>
      <c r="P640" s="247"/>
      <c r="Q640" s="247"/>
      <c r="R640" s="247"/>
      <c r="S640" s="247"/>
      <c r="T640" s="248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9" t="s">
        <v>222</v>
      </c>
      <c r="AU640" s="249" t="s">
        <v>83</v>
      </c>
      <c r="AV640" s="14" t="s">
        <v>83</v>
      </c>
      <c r="AW640" s="14" t="s">
        <v>34</v>
      </c>
      <c r="AX640" s="14" t="s">
        <v>81</v>
      </c>
      <c r="AY640" s="249" t="s">
        <v>213</v>
      </c>
    </row>
    <row r="641" s="2" customFormat="1">
      <c r="A641" s="40"/>
      <c r="B641" s="41"/>
      <c r="C641" s="215" t="s">
        <v>1282</v>
      </c>
      <c r="D641" s="215" t="s">
        <v>215</v>
      </c>
      <c r="E641" s="216" t="s">
        <v>7584</v>
      </c>
      <c r="F641" s="217" t="s">
        <v>7585</v>
      </c>
      <c r="G641" s="218" t="s">
        <v>1808</v>
      </c>
      <c r="H641" s="282"/>
      <c r="I641" s="220"/>
      <c r="J641" s="221">
        <f>ROUND(I641*H641,2)</f>
        <v>0</v>
      </c>
      <c r="K641" s="217" t="s">
        <v>219</v>
      </c>
      <c r="L641" s="46"/>
      <c r="M641" s="222" t="s">
        <v>19</v>
      </c>
      <c r="N641" s="223" t="s">
        <v>45</v>
      </c>
      <c r="O641" s="86"/>
      <c r="P641" s="224">
        <f>O641*H641</f>
        <v>0</v>
      </c>
      <c r="Q641" s="224">
        <v>0</v>
      </c>
      <c r="R641" s="224">
        <f>Q641*H641</f>
        <v>0</v>
      </c>
      <c r="S641" s="224">
        <v>0</v>
      </c>
      <c r="T641" s="225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6" t="s">
        <v>309</v>
      </c>
      <c r="AT641" s="226" t="s">
        <v>215</v>
      </c>
      <c r="AU641" s="226" t="s">
        <v>83</v>
      </c>
      <c r="AY641" s="19" t="s">
        <v>213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19" t="s">
        <v>81</v>
      </c>
      <c r="BK641" s="227">
        <f>ROUND(I641*H641,2)</f>
        <v>0</v>
      </c>
      <c r="BL641" s="19" t="s">
        <v>309</v>
      </c>
      <c r="BM641" s="226" t="s">
        <v>7586</v>
      </c>
    </row>
    <row r="642" s="12" customFormat="1" ht="22.8" customHeight="1">
      <c r="A642" s="12"/>
      <c r="B642" s="199"/>
      <c r="C642" s="200"/>
      <c r="D642" s="201" t="s">
        <v>73</v>
      </c>
      <c r="E642" s="213" t="s">
        <v>3349</v>
      </c>
      <c r="F642" s="213" t="s">
        <v>3350</v>
      </c>
      <c r="G642" s="200"/>
      <c r="H642" s="200"/>
      <c r="I642" s="203"/>
      <c r="J642" s="214">
        <f>BK642</f>
        <v>0</v>
      </c>
      <c r="K642" s="200"/>
      <c r="L642" s="205"/>
      <c r="M642" s="206"/>
      <c r="N642" s="207"/>
      <c r="O642" s="207"/>
      <c r="P642" s="208">
        <f>SUM(P643:P710)</f>
        <v>0</v>
      </c>
      <c r="Q642" s="207"/>
      <c r="R642" s="208">
        <f>SUM(R643:R710)</f>
        <v>3010.0952121899995</v>
      </c>
      <c r="S642" s="207"/>
      <c r="T642" s="209">
        <f>SUM(T643:T710)</f>
        <v>0</v>
      </c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R642" s="210" t="s">
        <v>83</v>
      </c>
      <c r="AT642" s="211" t="s">
        <v>73</v>
      </c>
      <c r="AU642" s="211" t="s">
        <v>81</v>
      </c>
      <c r="AY642" s="210" t="s">
        <v>213</v>
      </c>
      <c r="BK642" s="212">
        <f>SUM(BK643:BK710)</f>
        <v>0</v>
      </c>
    </row>
    <row r="643" s="2" customFormat="1" ht="21.75" customHeight="1">
      <c r="A643" s="40"/>
      <c r="B643" s="41"/>
      <c r="C643" s="215" t="s">
        <v>1286</v>
      </c>
      <c r="D643" s="215" t="s">
        <v>215</v>
      </c>
      <c r="E643" s="216" t="s">
        <v>7587</v>
      </c>
      <c r="F643" s="217" t="s">
        <v>7588</v>
      </c>
      <c r="G643" s="218" t="s">
        <v>338</v>
      </c>
      <c r="H643" s="219">
        <v>5.9649999999999999</v>
      </c>
      <c r="I643" s="220"/>
      <c r="J643" s="221">
        <f>ROUND(I643*H643,2)</f>
        <v>0</v>
      </c>
      <c r="K643" s="217" t="s">
        <v>219</v>
      </c>
      <c r="L643" s="46"/>
      <c r="M643" s="222" t="s">
        <v>19</v>
      </c>
      <c r="N643" s="223" t="s">
        <v>45</v>
      </c>
      <c r="O643" s="86"/>
      <c r="P643" s="224">
        <f>O643*H643</f>
        <v>0</v>
      </c>
      <c r="Q643" s="224">
        <v>6.0000000000000002E-05</v>
      </c>
      <c r="R643" s="224">
        <f>Q643*H643</f>
        <v>0.00035790000000000003</v>
      </c>
      <c r="S643" s="224">
        <v>0</v>
      </c>
      <c r="T643" s="225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6" t="s">
        <v>309</v>
      </c>
      <c r="AT643" s="226" t="s">
        <v>215</v>
      </c>
      <c r="AU643" s="226" t="s">
        <v>83</v>
      </c>
      <c r="AY643" s="19" t="s">
        <v>213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19" t="s">
        <v>81</v>
      </c>
      <c r="BK643" s="227">
        <f>ROUND(I643*H643,2)</f>
        <v>0</v>
      </c>
      <c r="BL643" s="19" t="s">
        <v>309</v>
      </c>
      <c r="BM643" s="226" t="s">
        <v>7589</v>
      </c>
    </row>
    <row r="644" s="13" customFormat="1">
      <c r="A644" s="13"/>
      <c r="B644" s="228"/>
      <c r="C644" s="229"/>
      <c r="D644" s="230" t="s">
        <v>222</v>
      </c>
      <c r="E644" s="231" t="s">
        <v>19</v>
      </c>
      <c r="F644" s="232" t="s">
        <v>271</v>
      </c>
      <c r="G644" s="229"/>
      <c r="H644" s="231" t="s">
        <v>19</v>
      </c>
      <c r="I644" s="233"/>
      <c r="J644" s="229"/>
      <c r="K644" s="229"/>
      <c r="L644" s="234"/>
      <c r="M644" s="235"/>
      <c r="N644" s="236"/>
      <c r="O644" s="236"/>
      <c r="P644" s="236"/>
      <c r="Q644" s="236"/>
      <c r="R644" s="236"/>
      <c r="S644" s="236"/>
      <c r="T644" s="237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8" t="s">
        <v>222</v>
      </c>
      <c r="AU644" s="238" t="s">
        <v>83</v>
      </c>
      <c r="AV644" s="13" t="s">
        <v>81</v>
      </c>
      <c r="AW644" s="13" t="s">
        <v>34</v>
      </c>
      <c r="AX644" s="13" t="s">
        <v>74</v>
      </c>
      <c r="AY644" s="238" t="s">
        <v>213</v>
      </c>
    </row>
    <row r="645" s="14" customFormat="1">
      <c r="A645" s="14"/>
      <c r="B645" s="239"/>
      <c r="C645" s="240"/>
      <c r="D645" s="230" t="s">
        <v>222</v>
      </c>
      <c r="E645" s="241" t="s">
        <v>19</v>
      </c>
      <c r="F645" s="242" t="s">
        <v>7590</v>
      </c>
      <c r="G645" s="240"/>
      <c r="H645" s="243">
        <v>5.9649999999999999</v>
      </c>
      <c r="I645" s="244"/>
      <c r="J645" s="240"/>
      <c r="K645" s="240"/>
      <c r="L645" s="245"/>
      <c r="M645" s="246"/>
      <c r="N645" s="247"/>
      <c r="O645" s="247"/>
      <c r="P645" s="247"/>
      <c r="Q645" s="247"/>
      <c r="R645" s="247"/>
      <c r="S645" s="247"/>
      <c r="T645" s="248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9" t="s">
        <v>222</v>
      </c>
      <c r="AU645" s="249" t="s">
        <v>83</v>
      </c>
      <c r="AV645" s="14" t="s">
        <v>83</v>
      </c>
      <c r="AW645" s="14" t="s">
        <v>34</v>
      </c>
      <c r="AX645" s="14" t="s">
        <v>81</v>
      </c>
      <c r="AY645" s="249" t="s">
        <v>213</v>
      </c>
    </row>
    <row r="646" s="2" customFormat="1" ht="16.5" customHeight="1">
      <c r="A646" s="40"/>
      <c r="B646" s="41"/>
      <c r="C646" s="272" t="s">
        <v>1291</v>
      </c>
      <c r="D646" s="272" t="s">
        <v>310</v>
      </c>
      <c r="E646" s="273" t="s">
        <v>7591</v>
      </c>
      <c r="F646" s="274" t="s">
        <v>7592</v>
      </c>
      <c r="G646" s="275" t="s">
        <v>288</v>
      </c>
      <c r="H646" s="276">
        <v>0.083000000000000004</v>
      </c>
      <c r="I646" s="277"/>
      <c r="J646" s="278">
        <f>ROUND(I646*H646,2)</f>
        <v>0</v>
      </c>
      <c r="K646" s="274" t="s">
        <v>219</v>
      </c>
      <c r="L646" s="279"/>
      <c r="M646" s="280" t="s">
        <v>19</v>
      </c>
      <c r="N646" s="281" t="s">
        <v>45</v>
      </c>
      <c r="O646" s="86"/>
      <c r="P646" s="224">
        <f>O646*H646</f>
        <v>0</v>
      </c>
      <c r="Q646" s="224">
        <v>1</v>
      </c>
      <c r="R646" s="224">
        <f>Q646*H646</f>
        <v>0.083000000000000004</v>
      </c>
      <c r="S646" s="224">
        <v>0</v>
      </c>
      <c r="T646" s="225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6" t="s">
        <v>397</v>
      </c>
      <c r="AT646" s="226" t="s">
        <v>310</v>
      </c>
      <c r="AU646" s="226" t="s">
        <v>83</v>
      </c>
      <c r="AY646" s="19" t="s">
        <v>213</v>
      </c>
      <c r="BE646" s="227">
        <f>IF(N646="základní",J646,0)</f>
        <v>0</v>
      </c>
      <c r="BF646" s="227">
        <f>IF(N646="snížená",J646,0)</f>
        <v>0</v>
      </c>
      <c r="BG646" s="227">
        <f>IF(N646="zákl. přenesená",J646,0)</f>
        <v>0</v>
      </c>
      <c r="BH646" s="227">
        <f>IF(N646="sníž. přenesená",J646,0)</f>
        <v>0</v>
      </c>
      <c r="BI646" s="227">
        <f>IF(N646="nulová",J646,0)</f>
        <v>0</v>
      </c>
      <c r="BJ646" s="19" t="s">
        <v>81</v>
      </c>
      <c r="BK646" s="227">
        <f>ROUND(I646*H646,2)</f>
        <v>0</v>
      </c>
      <c r="BL646" s="19" t="s">
        <v>309</v>
      </c>
      <c r="BM646" s="226" t="s">
        <v>7593</v>
      </c>
    </row>
    <row r="647" s="13" customFormat="1">
      <c r="A647" s="13"/>
      <c r="B647" s="228"/>
      <c r="C647" s="229"/>
      <c r="D647" s="230" t="s">
        <v>222</v>
      </c>
      <c r="E647" s="231" t="s">
        <v>19</v>
      </c>
      <c r="F647" s="232" t="s">
        <v>7594</v>
      </c>
      <c r="G647" s="229"/>
      <c r="H647" s="231" t="s">
        <v>19</v>
      </c>
      <c r="I647" s="233"/>
      <c r="J647" s="229"/>
      <c r="K647" s="229"/>
      <c r="L647" s="234"/>
      <c r="M647" s="235"/>
      <c r="N647" s="236"/>
      <c r="O647" s="236"/>
      <c r="P647" s="236"/>
      <c r="Q647" s="236"/>
      <c r="R647" s="236"/>
      <c r="S647" s="236"/>
      <c r="T647" s="237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8" t="s">
        <v>222</v>
      </c>
      <c r="AU647" s="238" t="s">
        <v>83</v>
      </c>
      <c r="AV647" s="13" t="s">
        <v>81</v>
      </c>
      <c r="AW647" s="13" t="s">
        <v>34</v>
      </c>
      <c r="AX647" s="13" t="s">
        <v>74</v>
      </c>
      <c r="AY647" s="238" t="s">
        <v>213</v>
      </c>
    </row>
    <row r="648" s="14" customFormat="1">
      <c r="A648" s="14"/>
      <c r="B648" s="239"/>
      <c r="C648" s="240"/>
      <c r="D648" s="230" t="s">
        <v>222</v>
      </c>
      <c r="E648" s="241" t="s">
        <v>19</v>
      </c>
      <c r="F648" s="242" t="s">
        <v>7595</v>
      </c>
      <c r="G648" s="240"/>
      <c r="H648" s="243">
        <v>0.083000000000000004</v>
      </c>
      <c r="I648" s="244"/>
      <c r="J648" s="240"/>
      <c r="K648" s="240"/>
      <c r="L648" s="245"/>
      <c r="M648" s="246"/>
      <c r="N648" s="247"/>
      <c r="O648" s="247"/>
      <c r="P648" s="247"/>
      <c r="Q648" s="247"/>
      <c r="R648" s="247"/>
      <c r="S648" s="247"/>
      <c r="T648" s="24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9" t="s">
        <v>222</v>
      </c>
      <c r="AU648" s="249" t="s">
        <v>83</v>
      </c>
      <c r="AV648" s="14" t="s">
        <v>83</v>
      </c>
      <c r="AW648" s="14" t="s">
        <v>34</v>
      </c>
      <c r="AX648" s="14" t="s">
        <v>81</v>
      </c>
      <c r="AY648" s="249" t="s">
        <v>213</v>
      </c>
    </row>
    <row r="649" s="2" customFormat="1" ht="16.5" customHeight="1">
      <c r="A649" s="40"/>
      <c r="B649" s="41"/>
      <c r="C649" s="272" t="s">
        <v>1295</v>
      </c>
      <c r="D649" s="272" t="s">
        <v>310</v>
      </c>
      <c r="E649" s="273" t="s">
        <v>7596</v>
      </c>
      <c r="F649" s="274" t="s">
        <v>7597</v>
      </c>
      <c r="G649" s="275" t="s">
        <v>288</v>
      </c>
      <c r="H649" s="276">
        <v>0.025000000000000001</v>
      </c>
      <c r="I649" s="277"/>
      <c r="J649" s="278">
        <f>ROUND(I649*H649,2)</f>
        <v>0</v>
      </c>
      <c r="K649" s="274" t="s">
        <v>219</v>
      </c>
      <c r="L649" s="279"/>
      <c r="M649" s="280" t="s">
        <v>19</v>
      </c>
      <c r="N649" s="281" t="s">
        <v>45</v>
      </c>
      <c r="O649" s="86"/>
      <c r="P649" s="224">
        <f>O649*H649</f>
        <v>0</v>
      </c>
      <c r="Q649" s="224">
        <v>1</v>
      </c>
      <c r="R649" s="224">
        <f>Q649*H649</f>
        <v>0.025000000000000001</v>
      </c>
      <c r="S649" s="224">
        <v>0</v>
      </c>
      <c r="T649" s="225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6" t="s">
        <v>397</v>
      </c>
      <c r="AT649" s="226" t="s">
        <v>310</v>
      </c>
      <c r="AU649" s="226" t="s">
        <v>83</v>
      </c>
      <c r="AY649" s="19" t="s">
        <v>213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19" t="s">
        <v>81</v>
      </c>
      <c r="BK649" s="227">
        <f>ROUND(I649*H649,2)</f>
        <v>0</v>
      </c>
      <c r="BL649" s="19" t="s">
        <v>309</v>
      </c>
      <c r="BM649" s="226" t="s">
        <v>7598</v>
      </c>
    </row>
    <row r="650" s="13" customFormat="1">
      <c r="A650" s="13"/>
      <c r="B650" s="228"/>
      <c r="C650" s="229"/>
      <c r="D650" s="230" t="s">
        <v>222</v>
      </c>
      <c r="E650" s="231" t="s">
        <v>19</v>
      </c>
      <c r="F650" s="232" t="s">
        <v>7594</v>
      </c>
      <c r="G650" s="229"/>
      <c r="H650" s="231" t="s">
        <v>19</v>
      </c>
      <c r="I650" s="233"/>
      <c r="J650" s="229"/>
      <c r="K650" s="229"/>
      <c r="L650" s="234"/>
      <c r="M650" s="235"/>
      <c r="N650" s="236"/>
      <c r="O650" s="236"/>
      <c r="P650" s="236"/>
      <c r="Q650" s="236"/>
      <c r="R650" s="236"/>
      <c r="S650" s="236"/>
      <c r="T650" s="237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8" t="s">
        <v>222</v>
      </c>
      <c r="AU650" s="238" t="s">
        <v>83</v>
      </c>
      <c r="AV650" s="13" t="s">
        <v>81</v>
      </c>
      <c r="AW650" s="13" t="s">
        <v>34</v>
      </c>
      <c r="AX650" s="13" t="s">
        <v>74</v>
      </c>
      <c r="AY650" s="238" t="s">
        <v>213</v>
      </c>
    </row>
    <row r="651" s="14" customFormat="1">
      <c r="A651" s="14"/>
      <c r="B651" s="239"/>
      <c r="C651" s="240"/>
      <c r="D651" s="230" t="s">
        <v>222</v>
      </c>
      <c r="E651" s="241" t="s">
        <v>19</v>
      </c>
      <c r="F651" s="242" t="s">
        <v>7599</v>
      </c>
      <c r="G651" s="240"/>
      <c r="H651" s="243">
        <v>0.025000000000000001</v>
      </c>
      <c r="I651" s="244"/>
      <c r="J651" s="240"/>
      <c r="K651" s="240"/>
      <c r="L651" s="245"/>
      <c r="M651" s="246"/>
      <c r="N651" s="247"/>
      <c r="O651" s="247"/>
      <c r="P651" s="247"/>
      <c r="Q651" s="247"/>
      <c r="R651" s="247"/>
      <c r="S651" s="247"/>
      <c r="T651" s="248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9" t="s">
        <v>222</v>
      </c>
      <c r="AU651" s="249" t="s">
        <v>83</v>
      </c>
      <c r="AV651" s="14" t="s">
        <v>83</v>
      </c>
      <c r="AW651" s="14" t="s">
        <v>34</v>
      </c>
      <c r="AX651" s="14" t="s">
        <v>81</v>
      </c>
      <c r="AY651" s="249" t="s">
        <v>213</v>
      </c>
    </row>
    <row r="652" s="2" customFormat="1" ht="21.75" customHeight="1">
      <c r="A652" s="40"/>
      <c r="B652" s="41"/>
      <c r="C652" s="215" t="s">
        <v>1299</v>
      </c>
      <c r="D652" s="215" t="s">
        <v>215</v>
      </c>
      <c r="E652" s="216" t="s">
        <v>7600</v>
      </c>
      <c r="F652" s="217" t="s">
        <v>7601</v>
      </c>
      <c r="G652" s="218" t="s">
        <v>501</v>
      </c>
      <c r="H652" s="219">
        <v>1</v>
      </c>
      <c r="I652" s="220"/>
      <c r="J652" s="221">
        <f>ROUND(I652*H652,2)</f>
        <v>0</v>
      </c>
      <c r="K652" s="217" t="s">
        <v>219</v>
      </c>
      <c r="L652" s="46"/>
      <c r="M652" s="222" t="s">
        <v>19</v>
      </c>
      <c r="N652" s="223" t="s">
        <v>45</v>
      </c>
      <c r="O652" s="86"/>
      <c r="P652" s="224">
        <f>O652*H652</f>
        <v>0</v>
      </c>
      <c r="Q652" s="224">
        <v>0</v>
      </c>
      <c r="R652" s="224">
        <f>Q652*H652</f>
        <v>0</v>
      </c>
      <c r="S652" s="224">
        <v>0</v>
      </c>
      <c r="T652" s="225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6" t="s">
        <v>309</v>
      </c>
      <c r="AT652" s="226" t="s">
        <v>215</v>
      </c>
      <c r="AU652" s="226" t="s">
        <v>83</v>
      </c>
      <c r="AY652" s="19" t="s">
        <v>213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19" t="s">
        <v>81</v>
      </c>
      <c r="BK652" s="227">
        <f>ROUND(I652*H652,2)</f>
        <v>0</v>
      </c>
      <c r="BL652" s="19" t="s">
        <v>309</v>
      </c>
      <c r="BM652" s="226" t="s">
        <v>7602</v>
      </c>
    </row>
    <row r="653" s="14" customFormat="1">
      <c r="A653" s="14"/>
      <c r="B653" s="239"/>
      <c r="C653" s="240"/>
      <c r="D653" s="230" t="s">
        <v>222</v>
      </c>
      <c r="E653" s="241" t="s">
        <v>19</v>
      </c>
      <c r="F653" s="242" t="s">
        <v>7603</v>
      </c>
      <c r="G653" s="240"/>
      <c r="H653" s="243">
        <v>1</v>
      </c>
      <c r="I653" s="244"/>
      <c r="J653" s="240"/>
      <c r="K653" s="240"/>
      <c r="L653" s="245"/>
      <c r="M653" s="246"/>
      <c r="N653" s="247"/>
      <c r="O653" s="247"/>
      <c r="P653" s="247"/>
      <c r="Q653" s="247"/>
      <c r="R653" s="247"/>
      <c r="S653" s="247"/>
      <c r="T653" s="248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9" t="s">
        <v>222</v>
      </c>
      <c r="AU653" s="249" t="s">
        <v>83</v>
      </c>
      <c r="AV653" s="14" t="s">
        <v>83</v>
      </c>
      <c r="AW653" s="14" t="s">
        <v>34</v>
      </c>
      <c r="AX653" s="14" t="s">
        <v>81</v>
      </c>
      <c r="AY653" s="249" t="s">
        <v>213</v>
      </c>
    </row>
    <row r="654" s="2" customFormat="1" ht="16.5" customHeight="1">
      <c r="A654" s="40"/>
      <c r="B654" s="41"/>
      <c r="C654" s="272" t="s">
        <v>1305</v>
      </c>
      <c r="D654" s="272" t="s">
        <v>310</v>
      </c>
      <c r="E654" s="273" t="s">
        <v>7604</v>
      </c>
      <c r="F654" s="274" t="s">
        <v>7605</v>
      </c>
      <c r="G654" s="275" t="s">
        <v>501</v>
      </c>
      <c r="H654" s="276">
        <v>1</v>
      </c>
      <c r="I654" s="277"/>
      <c r="J654" s="278">
        <f>ROUND(I654*H654,2)</f>
        <v>0</v>
      </c>
      <c r="K654" s="274" t="s">
        <v>19</v>
      </c>
      <c r="L654" s="279"/>
      <c r="M654" s="280" t="s">
        <v>19</v>
      </c>
      <c r="N654" s="281" t="s">
        <v>45</v>
      </c>
      <c r="O654" s="86"/>
      <c r="P654" s="224">
        <f>O654*H654</f>
        <v>0</v>
      </c>
      <c r="Q654" s="224">
        <v>0.23999999999999999</v>
      </c>
      <c r="R654" s="224">
        <f>Q654*H654</f>
        <v>0.23999999999999999</v>
      </c>
      <c r="S654" s="224">
        <v>0</v>
      </c>
      <c r="T654" s="225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26" t="s">
        <v>397</v>
      </c>
      <c r="AT654" s="226" t="s">
        <v>310</v>
      </c>
      <c r="AU654" s="226" t="s">
        <v>83</v>
      </c>
      <c r="AY654" s="19" t="s">
        <v>213</v>
      </c>
      <c r="BE654" s="227">
        <f>IF(N654="základní",J654,0)</f>
        <v>0</v>
      </c>
      <c r="BF654" s="227">
        <f>IF(N654="snížená",J654,0)</f>
        <v>0</v>
      </c>
      <c r="BG654" s="227">
        <f>IF(N654="zákl. přenesená",J654,0)</f>
        <v>0</v>
      </c>
      <c r="BH654" s="227">
        <f>IF(N654="sníž. přenesená",J654,0)</f>
        <v>0</v>
      </c>
      <c r="BI654" s="227">
        <f>IF(N654="nulová",J654,0)</f>
        <v>0</v>
      </c>
      <c r="BJ654" s="19" t="s">
        <v>81</v>
      </c>
      <c r="BK654" s="227">
        <f>ROUND(I654*H654,2)</f>
        <v>0</v>
      </c>
      <c r="BL654" s="19" t="s">
        <v>309</v>
      </c>
      <c r="BM654" s="226" t="s">
        <v>7606</v>
      </c>
    </row>
    <row r="655" s="14" customFormat="1">
      <c r="A655" s="14"/>
      <c r="B655" s="239"/>
      <c r="C655" s="240"/>
      <c r="D655" s="230" t="s">
        <v>222</v>
      </c>
      <c r="E655" s="241" t="s">
        <v>19</v>
      </c>
      <c r="F655" s="242" t="s">
        <v>7607</v>
      </c>
      <c r="G655" s="240"/>
      <c r="H655" s="243">
        <v>1</v>
      </c>
      <c r="I655" s="244"/>
      <c r="J655" s="240"/>
      <c r="K655" s="240"/>
      <c r="L655" s="245"/>
      <c r="M655" s="246"/>
      <c r="N655" s="247"/>
      <c r="O655" s="247"/>
      <c r="P655" s="247"/>
      <c r="Q655" s="247"/>
      <c r="R655" s="247"/>
      <c r="S655" s="247"/>
      <c r="T655" s="248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9" t="s">
        <v>222</v>
      </c>
      <c r="AU655" s="249" t="s">
        <v>83</v>
      </c>
      <c r="AV655" s="14" t="s">
        <v>83</v>
      </c>
      <c r="AW655" s="14" t="s">
        <v>34</v>
      </c>
      <c r="AX655" s="14" t="s">
        <v>81</v>
      </c>
      <c r="AY655" s="249" t="s">
        <v>213</v>
      </c>
    </row>
    <row r="656" s="2" customFormat="1" ht="21.75" customHeight="1">
      <c r="A656" s="40"/>
      <c r="B656" s="41"/>
      <c r="C656" s="215" t="s">
        <v>1310</v>
      </c>
      <c r="D656" s="215" t="s">
        <v>215</v>
      </c>
      <c r="E656" s="216" t="s">
        <v>7608</v>
      </c>
      <c r="F656" s="217" t="s">
        <v>7609</v>
      </c>
      <c r="G656" s="218" t="s">
        <v>501</v>
      </c>
      <c r="H656" s="219">
        <v>1</v>
      </c>
      <c r="I656" s="220"/>
      <c r="J656" s="221">
        <f>ROUND(I656*H656,2)</f>
        <v>0</v>
      </c>
      <c r="K656" s="217" t="s">
        <v>219</v>
      </c>
      <c r="L656" s="46"/>
      <c r="M656" s="222" t="s">
        <v>19</v>
      </c>
      <c r="N656" s="223" t="s">
        <v>45</v>
      </c>
      <c r="O656" s="86"/>
      <c r="P656" s="224">
        <f>O656*H656</f>
        <v>0</v>
      </c>
      <c r="Q656" s="224">
        <v>0</v>
      </c>
      <c r="R656" s="224">
        <f>Q656*H656</f>
        <v>0</v>
      </c>
      <c r="S656" s="224">
        <v>0</v>
      </c>
      <c r="T656" s="225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6" t="s">
        <v>309</v>
      </c>
      <c r="AT656" s="226" t="s">
        <v>215</v>
      </c>
      <c r="AU656" s="226" t="s">
        <v>83</v>
      </c>
      <c r="AY656" s="19" t="s">
        <v>213</v>
      </c>
      <c r="BE656" s="227">
        <f>IF(N656="základní",J656,0)</f>
        <v>0</v>
      </c>
      <c r="BF656" s="227">
        <f>IF(N656="snížená",J656,0)</f>
        <v>0</v>
      </c>
      <c r="BG656" s="227">
        <f>IF(N656="zákl. přenesená",J656,0)</f>
        <v>0</v>
      </c>
      <c r="BH656" s="227">
        <f>IF(N656="sníž. přenesená",J656,0)</f>
        <v>0</v>
      </c>
      <c r="BI656" s="227">
        <f>IF(N656="nulová",J656,0)</f>
        <v>0</v>
      </c>
      <c r="BJ656" s="19" t="s">
        <v>81</v>
      </c>
      <c r="BK656" s="227">
        <f>ROUND(I656*H656,2)</f>
        <v>0</v>
      </c>
      <c r="BL656" s="19" t="s">
        <v>309</v>
      </c>
      <c r="BM656" s="226" t="s">
        <v>7610</v>
      </c>
    </row>
    <row r="657" s="14" customFormat="1">
      <c r="A657" s="14"/>
      <c r="B657" s="239"/>
      <c r="C657" s="240"/>
      <c r="D657" s="230" t="s">
        <v>222</v>
      </c>
      <c r="E657" s="241" t="s">
        <v>19</v>
      </c>
      <c r="F657" s="242" t="s">
        <v>7611</v>
      </c>
      <c r="G657" s="240"/>
      <c r="H657" s="243">
        <v>1</v>
      </c>
      <c r="I657" s="244"/>
      <c r="J657" s="240"/>
      <c r="K657" s="240"/>
      <c r="L657" s="245"/>
      <c r="M657" s="246"/>
      <c r="N657" s="247"/>
      <c r="O657" s="247"/>
      <c r="P657" s="247"/>
      <c r="Q657" s="247"/>
      <c r="R657" s="247"/>
      <c r="S657" s="247"/>
      <c r="T657" s="24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9" t="s">
        <v>222</v>
      </c>
      <c r="AU657" s="249" t="s">
        <v>83</v>
      </c>
      <c r="AV657" s="14" t="s">
        <v>83</v>
      </c>
      <c r="AW657" s="14" t="s">
        <v>34</v>
      </c>
      <c r="AX657" s="14" t="s">
        <v>81</v>
      </c>
      <c r="AY657" s="249" t="s">
        <v>213</v>
      </c>
    </row>
    <row r="658" s="2" customFormat="1" ht="16.5" customHeight="1">
      <c r="A658" s="40"/>
      <c r="B658" s="41"/>
      <c r="C658" s="272" t="s">
        <v>1315</v>
      </c>
      <c r="D658" s="272" t="s">
        <v>310</v>
      </c>
      <c r="E658" s="273" t="s">
        <v>7612</v>
      </c>
      <c r="F658" s="274" t="s">
        <v>7613</v>
      </c>
      <c r="G658" s="275" t="s">
        <v>501</v>
      </c>
      <c r="H658" s="276">
        <v>1</v>
      </c>
      <c r="I658" s="277"/>
      <c r="J658" s="278">
        <f>ROUND(I658*H658,2)</f>
        <v>0</v>
      </c>
      <c r="K658" s="274" t="s">
        <v>19</v>
      </c>
      <c r="L658" s="279"/>
      <c r="M658" s="280" t="s">
        <v>19</v>
      </c>
      <c r="N658" s="281" t="s">
        <v>45</v>
      </c>
      <c r="O658" s="86"/>
      <c r="P658" s="224">
        <f>O658*H658</f>
        <v>0</v>
      </c>
      <c r="Q658" s="224">
        <v>0.23999999999999999</v>
      </c>
      <c r="R658" s="224">
        <f>Q658*H658</f>
        <v>0.23999999999999999</v>
      </c>
      <c r="S658" s="224">
        <v>0</v>
      </c>
      <c r="T658" s="225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6" t="s">
        <v>397</v>
      </c>
      <c r="AT658" s="226" t="s">
        <v>310</v>
      </c>
      <c r="AU658" s="226" t="s">
        <v>83</v>
      </c>
      <c r="AY658" s="19" t="s">
        <v>213</v>
      </c>
      <c r="BE658" s="227">
        <f>IF(N658="základní",J658,0)</f>
        <v>0</v>
      </c>
      <c r="BF658" s="227">
        <f>IF(N658="snížená",J658,0)</f>
        <v>0</v>
      </c>
      <c r="BG658" s="227">
        <f>IF(N658="zákl. přenesená",J658,0)</f>
        <v>0</v>
      </c>
      <c r="BH658" s="227">
        <f>IF(N658="sníž. přenesená",J658,0)</f>
        <v>0</v>
      </c>
      <c r="BI658" s="227">
        <f>IF(N658="nulová",J658,0)</f>
        <v>0</v>
      </c>
      <c r="BJ658" s="19" t="s">
        <v>81</v>
      </c>
      <c r="BK658" s="227">
        <f>ROUND(I658*H658,2)</f>
        <v>0</v>
      </c>
      <c r="BL658" s="19" t="s">
        <v>309</v>
      </c>
      <c r="BM658" s="226" t="s">
        <v>7614</v>
      </c>
    </row>
    <row r="659" s="14" customFormat="1">
      <c r="A659" s="14"/>
      <c r="B659" s="239"/>
      <c r="C659" s="240"/>
      <c r="D659" s="230" t="s">
        <v>222</v>
      </c>
      <c r="E659" s="241" t="s">
        <v>19</v>
      </c>
      <c r="F659" s="242" t="s">
        <v>7615</v>
      </c>
      <c r="G659" s="240"/>
      <c r="H659" s="243">
        <v>1</v>
      </c>
      <c r="I659" s="244"/>
      <c r="J659" s="240"/>
      <c r="K659" s="240"/>
      <c r="L659" s="245"/>
      <c r="M659" s="246"/>
      <c r="N659" s="247"/>
      <c r="O659" s="247"/>
      <c r="P659" s="247"/>
      <c r="Q659" s="247"/>
      <c r="R659" s="247"/>
      <c r="S659" s="247"/>
      <c r="T659" s="248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9" t="s">
        <v>222</v>
      </c>
      <c r="AU659" s="249" t="s">
        <v>83</v>
      </c>
      <c r="AV659" s="14" t="s">
        <v>83</v>
      </c>
      <c r="AW659" s="14" t="s">
        <v>34</v>
      </c>
      <c r="AX659" s="14" t="s">
        <v>81</v>
      </c>
      <c r="AY659" s="249" t="s">
        <v>213</v>
      </c>
    </row>
    <row r="660" s="2" customFormat="1" ht="16.5" customHeight="1">
      <c r="A660" s="40"/>
      <c r="B660" s="41"/>
      <c r="C660" s="215" t="s">
        <v>1320</v>
      </c>
      <c r="D660" s="215" t="s">
        <v>215</v>
      </c>
      <c r="E660" s="216" t="s">
        <v>7616</v>
      </c>
      <c r="F660" s="217" t="s">
        <v>7617</v>
      </c>
      <c r="G660" s="218" t="s">
        <v>236</v>
      </c>
      <c r="H660" s="219">
        <v>28.890000000000001</v>
      </c>
      <c r="I660" s="220"/>
      <c r="J660" s="221">
        <f>ROUND(I660*H660,2)</f>
        <v>0</v>
      </c>
      <c r="K660" s="217" t="s">
        <v>219</v>
      </c>
      <c r="L660" s="46"/>
      <c r="M660" s="222" t="s">
        <v>19</v>
      </c>
      <c r="N660" s="223" t="s">
        <v>45</v>
      </c>
      <c r="O660" s="86"/>
      <c r="P660" s="224">
        <f>O660*H660</f>
        <v>0</v>
      </c>
      <c r="Q660" s="224">
        <v>0.00014999999999999999</v>
      </c>
      <c r="R660" s="224">
        <f>Q660*H660</f>
        <v>0.0043334999999999997</v>
      </c>
      <c r="S660" s="224">
        <v>0</v>
      </c>
      <c r="T660" s="225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6" t="s">
        <v>309</v>
      </c>
      <c r="AT660" s="226" t="s">
        <v>215</v>
      </c>
      <c r="AU660" s="226" t="s">
        <v>83</v>
      </c>
      <c r="AY660" s="19" t="s">
        <v>213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19" t="s">
        <v>81</v>
      </c>
      <c r="BK660" s="227">
        <f>ROUND(I660*H660,2)</f>
        <v>0</v>
      </c>
      <c r="BL660" s="19" t="s">
        <v>309</v>
      </c>
      <c r="BM660" s="226" t="s">
        <v>7618</v>
      </c>
    </row>
    <row r="661" s="14" customFormat="1">
      <c r="A661" s="14"/>
      <c r="B661" s="239"/>
      <c r="C661" s="240"/>
      <c r="D661" s="230" t="s">
        <v>222</v>
      </c>
      <c r="E661" s="241" t="s">
        <v>19</v>
      </c>
      <c r="F661" s="242" t="s">
        <v>7619</v>
      </c>
      <c r="G661" s="240"/>
      <c r="H661" s="243">
        <v>28.890000000000001</v>
      </c>
      <c r="I661" s="244"/>
      <c r="J661" s="240"/>
      <c r="K661" s="240"/>
      <c r="L661" s="245"/>
      <c r="M661" s="246"/>
      <c r="N661" s="247"/>
      <c r="O661" s="247"/>
      <c r="P661" s="247"/>
      <c r="Q661" s="247"/>
      <c r="R661" s="247"/>
      <c r="S661" s="247"/>
      <c r="T661" s="248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9" t="s">
        <v>222</v>
      </c>
      <c r="AU661" s="249" t="s">
        <v>83</v>
      </c>
      <c r="AV661" s="14" t="s">
        <v>83</v>
      </c>
      <c r="AW661" s="14" t="s">
        <v>34</v>
      </c>
      <c r="AX661" s="14" t="s">
        <v>81</v>
      </c>
      <c r="AY661" s="249" t="s">
        <v>213</v>
      </c>
    </row>
    <row r="662" s="2" customFormat="1" ht="16.5" customHeight="1">
      <c r="A662" s="40"/>
      <c r="B662" s="41"/>
      <c r="C662" s="272" t="s">
        <v>1324</v>
      </c>
      <c r="D662" s="272" t="s">
        <v>310</v>
      </c>
      <c r="E662" s="273" t="s">
        <v>7620</v>
      </c>
      <c r="F662" s="274" t="s">
        <v>7621</v>
      </c>
      <c r="G662" s="275" t="s">
        <v>236</v>
      </c>
      <c r="H662" s="276">
        <v>28.890000000000001</v>
      </c>
      <c r="I662" s="277"/>
      <c r="J662" s="278">
        <f>ROUND(I662*H662,2)</f>
        <v>0</v>
      </c>
      <c r="K662" s="274" t="s">
        <v>219</v>
      </c>
      <c r="L662" s="279"/>
      <c r="M662" s="280" t="s">
        <v>19</v>
      </c>
      <c r="N662" s="281" t="s">
        <v>45</v>
      </c>
      <c r="O662" s="86"/>
      <c r="P662" s="224">
        <f>O662*H662</f>
        <v>0</v>
      </c>
      <c r="Q662" s="224">
        <v>0.026790000000000001</v>
      </c>
      <c r="R662" s="224">
        <f>Q662*H662</f>
        <v>0.77396310000000001</v>
      </c>
      <c r="S662" s="224">
        <v>0</v>
      </c>
      <c r="T662" s="225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26" t="s">
        <v>397</v>
      </c>
      <c r="AT662" s="226" t="s">
        <v>310</v>
      </c>
      <c r="AU662" s="226" t="s">
        <v>83</v>
      </c>
      <c r="AY662" s="19" t="s">
        <v>213</v>
      </c>
      <c r="BE662" s="227">
        <f>IF(N662="základní",J662,0)</f>
        <v>0</v>
      </c>
      <c r="BF662" s="227">
        <f>IF(N662="snížená",J662,0)</f>
        <v>0</v>
      </c>
      <c r="BG662" s="227">
        <f>IF(N662="zákl. přenesená",J662,0)</f>
        <v>0</v>
      </c>
      <c r="BH662" s="227">
        <f>IF(N662="sníž. přenesená",J662,0)</f>
        <v>0</v>
      </c>
      <c r="BI662" s="227">
        <f>IF(N662="nulová",J662,0)</f>
        <v>0</v>
      </c>
      <c r="BJ662" s="19" t="s">
        <v>81</v>
      </c>
      <c r="BK662" s="227">
        <f>ROUND(I662*H662,2)</f>
        <v>0</v>
      </c>
      <c r="BL662" s="19" t="s">
        <v>309</v>
      </c>
      <c r="BM662" s="226" t="s">
        <v>7622</v>
      </c>
    </row>
    <row r="663" s="2" customFormat="1" ht="16.5" customHeight="1">
      <c r="A663" s="40"/>
      <c r="B663" s="41"/>
      <c r="C663" s="215" t="s">
        <v>1328</v>
      </c>
      <c r="D663" s="215" t="s">
        <v>215</v>
      </c>
      <c r="E663" s="216" t="s">
        <v>7623</v>
      </c>
      <c r="F663" s="217" t="s">
        <v>7624</v>
      </c>
      <c r="G663" s="218" t="s">
        <v>655</v>
      </c>
      <c r="H663" s="219">
        <v>2961.0999999999999</v>
      </c>
      <c r="I663" s="220"/>
      <c r="J663" s="221">
        <f>ROUND(I663*H663,2)</f>
        <v>0</v>
      </c>
      <c r="K663" s="217" t="s">
        <v>219</v>
      </c>
      <c r="L663" s="46"/>
      <c r="M663" s="222" t="s">
        <v>19</v>
      </c>
      <c r="N663" s="223" t="s">
        <v>45</v>
      </c>
      <c r="O663" s="86"/>
      <c r="P663" s="224">
        <f>O663*H663</f>
        <v>0</v>
      </c>
      <c r="Q663" s="224">
        <v>5.0000000000000002E-05</v>
      </c>
      <c r="R663" s="224">
        <f>Q663*H663</f>
        <v>0.14805499999999999</v>
      </c>
      <c r="S663" s="224">
        <v>0</v>
      </c>
      <c r="T663" s="225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26" t="s">
        <v>309</v>
      </c>
      <c r="AT663" s="226" t="s">
        <v>215</v>
      </c>
      <c r="AU663" s="226" t="s">
        <v>83</v>
      </c>
      <c r="AY663" s="19" t="s">
        <v>213</v>
      </c>
      <c r="BE663" s="227">
        <f>IF(N663="základní",J663,0)</f>
        <v>0</v>
      </c>
      <c r="BF663" s="227">
        <f>IF(N663="snížená",J663,0)</f>
        <v>0</v>
      </c>
      <c r="BG663" s="227">
        <f>IF(N663="zákl. přenesená",J663,0)</f>
        <v>0</v>
      </c>
      <c r="BH663" s="227">
        <f>IF(N663="sníž. přenesená",J663,0)</f>
        <v>0</v>
      </c>
      <c r="BI663" s="227">
        <f>IF(N663="nulová",J663,0)</f>
        <v>0</v>
      </c>
      <c r="BJ663" s="19" t="s">
        <v>81</v>
      </c>
      <c r="BK663" s="227">
        <f>ROUND(I663*H663,2)</f>
        <v>0</v>
      </c>
      <c r="BL663" s="19" t="s">
        <v>309</v>
      </c>
      <c r="BM663" s="226" t="s">
        <v>7625</v>
      </c>
    </row>
    <row r="664" s="13" customFormat="1">
      <c r="A664" s="13"/>
      <c r="B664" s="228"/>
      <c r="C664" s="229"/>
      <c r="D664" s="230" t="s">
        <v>222</v>
      </c>
      <c r="E664" s="231" t="s">
        <v>19</v>
      </c>
      <c r="F664" s="232" t="s">
        <v>7229</v>
      </c>
      <c r="G664" s="229"/>
      <c r="H664" s="231" t="s">
        <v>19</v>
      </c>
      <c r="I664" s="233"/>
      <c r="J664" s="229"/>
      <c r="K664" s="229"/>
      <c r="L664" s="234"/>
      <c r="M664" s="235"/>
      <c r="N664" s="236"/>
      <c r="O664" s="236"/>
      <c r="P664" s="236"/>
      <c r="Q664" s="236"/>
      <c r="R664" s="236"/>
      <c r="S664" s="236"/>
      <c r="T664" s="237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8" t="s">
        <v>222</v>
      </c>
      <c r="AU664" s="238" t="s">
        <v>83</v>
      </c>
      <c r="AV664" s="13" t="s">
        <v>81</v>
      </c>
      <c r="AW664" s="13" t="s">
        <v>34</v>
      </c>
      <c r="AX664" s="13" t="s">
        <v>74</v>
      </c>
      <c r="AY664" s="238" t="s">
        <v>213</v>
      </c>
    </row>
    <row r="665" s="14" customFormat="1">
      <c r="A665" s="14"/>
      <c r="B665" s="239"/>
      <c r="C665" s="240"/>
      <c r="D665" s="230" t="s">
        <v>222</v>
      </c>
      <c r="E665" s="241" t="s">
        <v>19</v>
      </c>
      <c r="F665" s="242" t="s">
        <v>7626</v>
      </c>
      <c r="G665" s="240"/>
      <c r="H665" s="243">
        <v>2961.0999999999999</v>
      </c>
      <c r="I665" s="244"/>
      <c r="J665" s="240"/>
      <c r="K665" s="240"/>
      <c r="L665" s="245"/>
      <c r="M665" s="246"/>
      <c r="N665" s="247"/>
      <c r="O665" s="247"/>
      <c r="P665" s="247"/>
      <c r="Q665" s="247"/>
      <c r="R665" s="247"/>
      <c r="S665" s="247"/>
      <c r="T665" s="248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9" t="s">
        <v>222</v>
      </c>
      <c r="AU665" s="249" t="s">
        <v>83</v>
      </c>
      <c r="AV665" s="14" t="s">
        <v>83</v>
      </c>
      <c r="AW665" s="14" t="s">
        <v>34</v>
      </c>
      <c r="AX665" s="14" t="s">
        <v>81</v>
      </c>
      <c r="AY665" s="249" t="s">
        <v>213</v>
      </c>
    </row>
    <row r="666" s="2" customFormat="1" ht="16.5" customHeight="1">
      <c r="A666" s="40"/>
      <c r="B666" s="41"/>
      <c r="C666" s="272" t="s">
        <v>1335</v>
      </c>
      <c r="D666" s="272" t="s">
        <v>310</v>
      </c>
      <c r="E666" s="273" t="s">
        <v>7627</v>
      </c>
      <c r="F666" s="274" t="s">
        <v>7628</v>
      </c>
      <c r="G666" s="275" t="s">
        <v>655</v>
      </c>
      <c r="H666" s="276">
        <v>1206.326</v>
      </c>
      <c r="I666" s="277"/>
      <c r="J666" s="278">
        <f>ROUND(I666*H666,2)</f>
        <v>0</v>
      </c>
      <c r="K666" s="274" t="s">
        <v>219</v>
      </c>
      <c r="L666" s="279"/>
      <c r="M666" s="280" t="s">
        <v>19</v>
      </c>
      <c r="N666" s="281" t="s">
        <v>45</v>
      </c>
      <c r="O666" s="86"/>
      <c r="P666" s="224">
        <f>O666*H666</f>
        <v>0</v>
      </c>
      <c r="Q666" s="224">
        <v>1</v>
      </c>
      <c r="R666" s="224">
        <f>Q666*H666</f>
        <v>1206.326</v>
      </c>
      <c r="S666" s="224">
        <v>0</v>
      </c>
      <c r="T666" s="225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6" t="s">
        <v>397</v>
      </c>
      <c r="AT666" s="226" t="s">
        <v>310</v>
      </c>
      <c r="AU666" s="226" t="s">
        <v>83</v>
      </c>
      <c r="AY666" s="19" t="s">
        <v>213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19" t="s">
        <v>81</v>
      </c>
      <c r="BK666" s="227">
        <f>ROUND(I666*H666,2)</f>
        <v>0</v>
      </c>
      <c r="BL666" s="19" t="s">
        <v>309</v>
      </c>
      <c r="BM666" s="226" t="s">
        <v>7629</v>
      </c>
    </row>
    <row r="667" s="13" customFormat="1">
      <c r="A667" s="13"/>
      <c r="B667" s="228"/>
      <c r="C667" s="229"/>
      <c r="D667" s="230" t="s">
        <v>222</v>
      </c>
      <c r="E667" s="231" t="s">
        <v>19</v>
      </c>
      <c r="F667" s="232" t="s">
        <v>7229</v>
      </c>
      <c r="G667" s="229"/>
      <c r="H667" s="231" t="s">
        <v>19</v>
      </c>
      <c r="I667" s="233"/>
      <c r="J667" s="229"/>
      <c r="K667" s="229"/>
      <c r="L667" s="234"/>
      <c r="M667" s="235"/>
      <c r="N667" s="236"/>
      <c r="O667" s="236"/>
      <c r="P667" s="236"/>
      <c r="Q667" s="236"/>
      <c r="R667" s="236"/>
      <c r="S667" s="236"/>
      <c r="T667" s="237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8" t="s">
        <v>222</v>
      </c>
      <c r="AU667" s="238" t="s">
        <v>83</v>
      </c>
      <c r="AV667" s="13" t="s">
        <v>81</v>
      </c>
      <c r="AW667" s="13" t="s">
        <v>34</v>
      </c>
      <c r="AX667" s="13" t="s">
        <v>74</v>
      </c>
      <c r="AY667" s="238" t="s">
        <v>213</v>
      </c>
    </row>
    <row r="668" s="14" customFormat="1">
      <c r="A668" s="14"/>
      <c r="B668" s="239"/>
      <c r="C668" s="240"/>
      <c r="D668" s="230" t="s">
        <v>222</v>
      </c>
      <c r="E668" s="241" t="s">
        <v>19</v>
      </c>
      <c r="F668" s="242" t="s">
        <v>7630</v>
      </c>
      <c r="G668" s="240"/>
      <c r="H668" s="243">
        <v>398.94</v>
      </c>
      <c r="I668" s="244"/>
      <c r="J668" s="240"/>
      <c r="K668" s="240"/>
      <c r="L668" s="245"/>
      <c r="M668" s="246"/>
      <c r="N668" s="247"/>
      <c r="O668" s="247"/>
      <c r="P668" s="247"/>
      <c r="Q668" s="247"/>
      <c r="R668" s="247"/>
      <c r="S668" s="247"/>
      <c r="T668" s="248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9" t="s">
        <v>222</v>
      </c>
      <c r="AU668" s="249" t="s">
        <v>83</v>
      </c>
      <c r="AV668" s="14" t="s">
        <v>83</v>
      </c>
      <c r="AW668" s="14" t="s">
        <v>34</v>
      </c>
      <c r="AX668" s="14" t="s">
        <v>74</v>
      </c>
      <c r="AY668" s="249" t="s">
        <v>213</v>
      </c>
    </row>
    <row r="669" s="14" customFormat="1">
      <c r="A669" s="14"/>
      <c r="B669" s="239"/>
      <c r="C669" s="240"/>
      <c r="D669" s="230" t="s">
        <v>222</v>
      </c>
      <c r="E669" s="241" t="s">
        <v>19</v>
      </c>
      <c r="F669" s="242" t="s">
        <v>7631</v>
      </c>
      <c r="G669" s="240"/>
      <c r="H669" s="243">
        <v>807.38599999999997</v>
      </c>
      <c r="I669" s="244"/>
      <c r="J669" s="240"/>
      <c r="K669" s="240"/>
      <c r="L669" s="245"/>
      <c r="M669" s="246"/>
      <c r="N669" s="247"/>
      <c r="O669" s="247"/>
      <c r="P669" s="247"/>
      <c r="Q669" s="247"/>
      <c r="R669" s="247"/>
      <c r="S669" s="247"/>
      <c r="T669" s="248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9" t="s">
        <v>222</v>
      </c>
      <c r="AU669" s="249" t="s">
        <v>83</v>
      </c>
      <c r="AV669" s="14" t="s">
        <v>83</v>
      </c>
      <c r="AW669" s="14" t="s">
        <v>34</v>
      </c>
      <c r="AX669" s="14" t="s">
        <v>74</v>
      </c>
      <c r="AY669" s="249" t="s">
        <v>213</v>
      </c>
    </row>
    <row r="670" s="15" customFormat="1">
      <c r="A670" s="15"/>
      <c r="B670" s="250"/>
      <c r="C670" s="251"/>
      <c r="D670" s="230" t="s">
        <v>222</v>
      </c>
      <c r="E670" s="252" t="s">
        <v>19</v>
      </c>
      <c r="F670" s="253" t="s">
        <v>228</v>
      </c>
      <c r="G670" s="251"/>
      <c r="H670" s="254">
        <v>1206.326</v>
      </c>
      <c r="I670" s="255"/>
      <c r="J670" s="251"/>
      <c r="K670" s="251"/>
      <c r="L670" s="256"/>
      <c r="M670" s="257"/>
      <c r="N670" s="258"/>
      <c r="O670" s="258"/>
      <c r="P670" s="258"/>
      <c r="Q670" s="258"/>
      <c r="R670" s="258"/>
      <c r="S670" s="258"/>
      <c r="T670" s="259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60" t="s">
        <v>222</v>
      </c>
      <c r="AU670" s="260" t="s">
        <v>83</v>
      </c>
      <c r="AV670" s="15" t="s">
        <v>220</v>
      </c>
      <c r="AW670" s="15" t="s">
        <v>34</v>
      </c>
      <c r="AX670" s="15" t="s">
        <v>81</v>
      </c>
      <c r="AY670" s="260" t="s">
        <v>213</v>
      </c>
    </row>
    <row r="671" s="2" customFormat="1" ht="16.5" customHeight="1">
      <c r="A671" s="40"/>
      <c r="B671" s="41"/>
      <c r="C671" s="272" t="s">
        <v>1339</v>
      </c>
      <c r="D671" s="272" t="s">
        <v>310</v>
      </c>
      <c r="E671" s="273" t="s">
        <v>7632</v>
      </c>
      <c r="F671" s="274" t="s">
        <v>7633</v>
      </c>
      <c r="G671" s="275" t="s">
        <v>655</v>
      </c>
      <c r="H671" s="276">
        <v>430.33999999999998</v>
      </c>
      <c r="I671" s="277"/>
      <c r="J671" s="278">
        <f>ROUND(I671*H671,2)</f>
        <v>0</v>
      </c>
      <c r="K671" s="274" t="s">
        <v>219</v>
      </c>
      <c r="L671" s="279"/>
      <c r="M671" s="280" t="s">
        <v>19</v>
      </c>
      <c r="N671" s="281" t="s">
        <v>45</v>
      </c>
      <c r="O671" s="86"/>
      <c r="P671" s="224">
        <f>O671*H671</f>
        <v>0</v>
      </c>
      <c r="Q671" s="224">
        <v>1</v>
      </c>
      <c r="R671" s="224">
        <f>Q671*H671</f>
        <v>430.33999999999998</v>
      </c>
      <c r="S671" s="224">
        <v>0</v>
      </c>
      <c r="T671" s="225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6" t="s">
        <v>397</v>
      </c>
      <c r="AT671" s="226" t="s">
        <v>310</v>
      </c>
      <c r="AU671" s="226" t="s">
        <v>83</v>
      </c>
      <c r="AY671" s="19" t="s">
        <v>213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19" t="s">
        <v>81</v>
      </c>
      <c r="BK671" s="227">
        <f>ROUND(I671*H671,2)</f>
        <v>0</v>
      </c>
      <c r="BL671" s="19" t="s">
        <v>309</v>
      </c>
      <c r="BM671" s="226" t="s">
        <v>7634</v>
      </c>
    </row>
    <row r="672" s="13" customFormat="1">
      <c r="A672" s="13"/>
      <c r="B672" s="228"/>
      <c r="C672" s="229"/>
      <c r="D672" s="230" t="s">
        <v>222</v>
      </c>
      <c r="E672" s="231" t="s">
        <v>19</v>
      </c>
      <c r="F672" s="232" t="s">
        <v>7229</v>
      </c>
      <c r="G672" s="229"/>
      <c r="H672" s="231" t="s">
        <v>19</v>
      </c>
      <c r="I672" s="233"/>
      <c r="J672" s="229"/>
      <c r="K672" s="229"/>
      <c r="L672" s="234"/>
      <c r="M672" s="235"/>
      <c r="N672" s="236"/>
      <c r="O672" s="236"/>
      <c r="P672" s="236"/>
      <c r="Q672" s="236"/>
      <c r="R672" s="236"/>
      <c r="S672" s="236"/>
      <c r="T672" s="237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8" t="s">
        <v>222</v>
      </c>
      <c r="AU672" s="238" t="s">
        <v>83</v>
      </c>
      <c r="AV672" s="13" t="s">
        <v>81</v>
      </c>
      <c r="AW672" s="13" t="s">
        <v>34</v>
      </c>
      <c r="AX672" s="13" t="s">
        <v>74</v>
      </c>
      <c r="AY672" s="238" t="s">
        <v>213</v>
      </c>
    </row>
    <row r="673" s="14" customFormat="1">
      <c r="A673" s="14"/>
      <c r="B673" s="239"/>
      <c r="C673" s="240"/>
      <c r="D673" s="230" t="s">
        <v>222</v>
      </c>
      <c r="E673" s="241" t="s">
        <v>19</v>
      </c>
      <c r="F673" s="242" t="s">
        <v>7635</v>
      </c>
      <c r="G673" s="240"/>
      <c r="H673" s="243">
        <v>254.34</v>
      </c>
      <c r="I673" s="244"/>
      <c r="J673" s="240"/>
      <c r="K673" s="240"/>
      <c r="L673" s="245"/>
      <c r="M673" s="246"/>
      <c r="N673" s="247"/>
      <c r="O673" s="247"/>
      <c r="P673" s="247"/>
      <c r="Q673" s="247"/>
      <c r="R673" s="247"/>
      <c r="S673" s="247"/>
      <c r="T673" s="248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9" t="s">
        <v>222</v>
      </c>
      <c r="AU673" s="249" t="s">
        <v>83</v>
      </c>
      <c r="AV673" s="14" t="s">
        <v>83</v>
      </c>
      <c r="AW673" s="14" t="s">
        <v>34</v>
      </c>
      <c r="AX673" s="14" t="s">
        <v>74</v>
      </c>
      <c r="AY673" s="249" t="s">
        <v>213</v>
      </c>
    </row>
    <row r="674" s="14" customFormat="1">
      <c r="A674" s="14"/>
      <c r="B674" s="239"/>
      <c r="C674" s="240"/>
      <c r="D674" s="230" t="s">
        <v>222</v>
      </c>
      <c r="E674" s="241" t="s">
        <v>19</v>
      </c>
      <c r="F674" s="242" t="s">
        <v>7636</v>
      </c>
      <c r="G674" s="240"/>
      <c r="H674" s="243">
        <v>176</v>
      </c>
      <c r="I674" s="244"/>
      <c r="J674" s="240"/>
      <c r="K674" s="240"/>
      <c r="L674" s="245"/>
      <c r="M674" s="246"/>
      <c r="N674" s="247"/>
      <c r="O674" s="247"/>
      <c r="P674" s="247"/>
      <c r="Q674" s="247"/>
      <c r="R674" s="247"/>
      <c r="S674" s="247"/>
      <c r="T674" s="248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9" t="s">
        <v>222</v>
      </c>
      <c r="AU674" s="249" t="s">
        <v>83</v>
      </c>
      <c r="AV674" s="14" t="s">
        <v>83</v>
      </c>
      <c r="AW674" s="14" t="s">
        <v>34</v>
      </c>
      <c r="AX674" s="14" t="s">
        <v>74</v>
      </c>
      <c r="AY674" s="249" t="s">
        <v>213</v>
      </c>
    </row>
    <row r="675" s="15" customFormat="1">
      <c r="A675" s="15"/>
      <c r="B675" s="250"/>
      <c r="C675" s="251"/>
      <c r="D675" s="230" t="s">
        <v>222</v>
      </c>
      <c r="E675" s="252" t="s">
        <v>19</v>
      </c>
      <c r="F675" s="253" t="s">
        <v>228</v>
      </c>
      <c r="G675" s="251"/>
      <c r="H675" s="254">
        <v>430.33999999999998</v>
      </c>
      <c r="I675" s="255"/>
      <c r="J675" s="251"/>
      <c r="K675" s="251"/>
      <c r="L675" s="256"/>
      <c r="M675" s="257"/>
      <c r="N675" s="258"/>
      <c r="O675" s="258"/>
      <c r="P675" s="258"/>
      <c r="Q675" s="258"/>
      <c r="R675" s="258"/>
      <c r="S675" s="258"/>
      <c r="T675" s="259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60" t="s">
        <v>222</v>
      </c>
      <c r="AU675" s="260" t="s">
        <v>83</v>
      </c>
      <c r="AV675" s="15" t="s">
        <v>220</v>
      </c>
      <c r="AW675" s="15" t="s">
        <v>34</v>
      </c>
      <c r="AX675" s="15" t="s">
        <v>81</v>
      </c>
      <c r="AY675" s="260" t="s">
        <v>213</v>
      </c>
    </row>
    <row r="676" s="2" customFormat="1" ht="16.5" customHeight="1">
      <c r="A676" s="40"/>
      <c r="B676" s="41"/>
      <c r="C676" s="272" t="s">
        <v>1345</v>
      </c>
      <c r="D676" s="272" t="s">
        <v>310</v>
      </c>
      <c r="E676" s="273" t="s">
        <v>7637</v>
      </c>
      <c r="F676" s="274" t="s">
        <v>7638</v>
      </c>
      <c r="G676" s="275" t="s">
        <v>655</v>
      </c>
      <c r="H676" s="276">
        <v>378.68000000000001</v>
      </c>
      <c r="I676" s="277"/>
      <c r="J676" s="278">
        <f>ROUND(I676*H676,2)</f>
        <v>0</v>
      </c>
      <c r="K676" s="274" t="s">
        <v>219</v>
      </c>
      <c r="L676" s="279"/>
      <c r="M676" s="280" t="s">
        <v>19</v>
      </c>
      <c r="N676" s="281" t="s">
        <v>45</v>
      </c>
      <c r="O676" s="86"/>
      <c r="P676" s="224">
        <f>O676*H676</f>
        <v>0</v>
      </c>
      <c r="Q676" s="224">
        <v>1</v>
      </c>
      <c r="R676" s="224">
        <f>Q676*H676</f>
        <v>378.68000000000001</v>
      </c>
      <c r="S676" s="224">
        <v>0</v>
      </c>
      <c r="T676" s="225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6" t="s">
        <v>397</v>
      </c>
      <c r="AT676" s="226" t="s">
        <v>310</v>
      </c>
      <c r="AU676" s="226" t="s">
        <v>83</v>
      </c>
      <c r="AY676" s="19" t="s">
        <v>213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19" t="s">
        <v>81</v>
      </c>
      <c r="BK676" s="227">
        <f>ROUND(I676*H676,2)</f>
        <v>0</v>
      </c>
      <c r="BL676" s="19" t="s">
        <v>309</v>
      </c>
      <c r="BM676" s="226" t="s">
        <v>7639</v>
      </c>
    </row>
    <row r="677" s="13" customFormat="1">
      <c r="A677" s="13"/>
      <c r="B677" s="228"/>
      <c r="C677" s="229"/>
      <c r="D677" s="230" t="s">
        <v>222</v>
      </c>
      <c r="E677" s="231" t="s">
        <v>19</v>
      </c>
      <c r="F677" s="232" t="s">
        <v>7229</v>
      </c>
      <c r="G677" s="229"/>
      <c r="H677" s="231" t="s">
        <v>19</v>
      </c>
      <c r="I677" s="233"/>
      <c r="J677" s="229"/>
      <c r="K677" s="229"/>
      <c r="L677" s="234"/>
      <c r="M677" s="235"/>
      <c r="N677" s="236"/>
      <c r="O677" s="236"/>
      <c r="P677" s="236"/>
      <c r="Q677" s="236"/>
      <c r="R677" s="236"/>
      <c r="S677" s="236"/>
      <c r="T677" s="237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8" t="s">
        <v>222</v>
      </c>
      <c r="AU677" s="238" t="s">
        <v>83</v>
      </c>
      <c r="AV677" s="13" t="s">
        <v>81</v>
      </c>
      <c r="AW677" s="13" t="s">
        <v>34</v>
      </c>
      <c r="AX677" s="13" t="s">
        <v>74</v>
      </c>
      <c r="AY677" s="238" t="s">
        <v>213</v>
      </c>
    </row>
    <row r="678" s="14" customFormat="1">
      <c r="A678" s="14"/>
      <c r="B678" s="239"/>
      <c r="C678" s="240"/>
      <c r="D678" s="230" t="s">
        <v>222</v>
      </c>
      <c r="E678" s="241" t="s">
        <v>19</v>
      </c>
      <c r="F678" s="242" t="s">
        <v>7640</v>
      </c>
      <c r="G678" s="240"/>
      <c r="H678" s="243">
        <v>181.24000000000001</v>
      </c>
      <c r="I678" s="244"/>
      <c r="J678" s="240"/>
      <c r="K678" s="240"/>
      <c r="L678" s="245"/>
      <c r="M678" s="246"/>
      <c r="N678" s="247"/>
      <c r="O678" s="247"/>
      <c r="P678" s="247"/>
      <c r="Q678" s="247"/>
      <c r="R678" s="247"/>
      <c r="S678" s="247"/>
      <c r="T678" s="248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49" t="s">
        <v>222</v>
      </c>
      <c r="AU678" s="249" t="s">
        <v>83</v>
      </c>
      <c r="AV678" s="14" t="s">
        <v>83</v>
      </c>
      <c r="AW678" s="14" t="s">
        <v>34</v>
      </c>
      <c r="AX678" s="14" t="s">
        <v>74</v>
      </c>
      <c r="AY678" s="249" t="s">
        <v>213</v>
      </c>
    </row>
    <row r="679" s="14" customFormat="1">
      <c r="A679" s="14"/>
      <c r="B679" s="239"/>
      <c r="C679" s="240"/>
      <c r="D679" s="230" t="s">
        <v>222</v>
      </c>
      <c r="E679" s="241" t="s">
        <v>19</v>
      </c>
      <c r="F679" s="242" t="s">
        <v>7641</v>
      </c>
      <c r="G679" s="240"/>
      <c r="H679" s="243">
        <v>197.44</v>
      </c>
      <c r="I679" s="244"/>
      <c r="J679" s="240"/>
      <c r="K679" s="240"/>
      <c r="L679" s="245"/>
      <c r="M679" s="246"/>
      <c r="N679" s="247"/>
      <c r="O679" s="247"/>
      <c r="P679" s="247"/>
      <c r="Q679" s="247"/>
      <c r="R679" s="247"/>
      <c r="S679" s="247"/>
      <c r="T679" s="248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9" t="s">
        <v>222</v>
      </c>
      <c r="AU679" s="249" t="s">
        <v>83</v>
      </c>
      <c r="AV679" s="14" t="s">
        <v>83</v>
      </c>
      <c r="AW679" s="14" t="s">
        <v>34</v>
      </c>
      <c r="AX679" s="14" t="s">
        <v>74</v>
      </c>
      <c r="AY679" s="249" t="s">
        <v>213</v>
      </c>
    </row>
    <row r="680" s="15" customFormat="1">
      <c r="A680" s="15"/>
      <c r="B680" s="250"/>
      <c r="C680" s="251"/>
      <c r="D680" s="230" t="s">
        <v>222</v>
      </c>
      <c r="E680" s="252" t="s">
        <v>19</v>
      </c>
      <c r="F680" s="253" t="s">
        <v>228</v>
      </c>
      <c r="G680" s="251"/>
      <c r="H680" s="254">
        <v>378.68000000000001</v>
      </c>
      <c r="I680" s="255"/>
      <c r="J680" s="251"/>
      <c r="K680" s="251"/>
      <c r="L680" s="256"/>
      <c r="M680" s="257"/>
      <c r="N680" s="258"/>
      <c r="O680" s="258"/>
      <c r="P680" s="258"/>
      <c r="Q680" s="258"/>
      <c r="R680" s="258"/>
      <c r="S680" s="258"/>
      <c r="T680" s="259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0" t="s">
        <v>222</v>
      </c>
      <c r="AU680" s="260" t="s">
        <v>83</v>
      </c>
      <c r="AV680" s="15" t="s">
        <v>220</v>
      </c>
      <c r="AW680" s="15" t="s">
        <v>34</v>
      </c>
      <c r="AX680" s="15" t="s">
        <v>81</v>
      </c>
      <c r="AY680" s="260" t="s">
        <v>213</v>
      </c>
    </row>
    <row r="681" s="2" customFormat="1" ht="16.5" customHeight="1">
      <c r="A681" s="40"/>
      <c r="B681" s="41"/>
      <c r="C681" s="272" t="s">
        <v>1350</v>
      </c>
      <c r="D681" s="272" t="s">
        <v>310</v>
      </c>
      <c r="E681" s="273" t="s">
        <v>7642</v>
      </c>
      <c r="F681" s="274" t="s">
        <v>7643</v>
      </c>
      <c r="G681" s="275" t="s">
        <v>655</v>
      </c>
      <c r="H681" s="276">
        <v>363.30000000000001</v>
      </c>
      <c r="I681" s="277"/>
      <c r="J681" s="278">
        <f>ROUND(I681*H681,2)</f>
        <v>0</v>
      </c>
      <c r="K681" s="274" t="s">
        <v>219</v>
      </c>
      <c r="L681" s="279"/>
      <c r="M681" s="280" t="s">
        <v>19</v>
      </c>
      <c r="N681" s="281" t="s">
        <v>45</v>
      </c>
      <c r="O681" s="86"/>
      <c r="P681" s="224">
        <f>O681*H681</f>
        <v>0</v>
      </c>
      <c r="Q681" s="224">
        <v>1</v>
      </c>
      <c r="R681" s="224">
        <f>Q681*H681</f>
        <v>363.30000000000001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397</v>
      </c>
      <c r="AT681" s="226" t="s">
        <v>310</v>
      </c>
      <c r="AU681" s="226" t="s">
        <v>83</v>
      </c>
      <c r="AY681" s="19" t="s">
        <v>213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81</v>
      </c>
      <c r="BK681" s="227">
        <f>ROUND(I681*H681,2)</f>
        <v>0</v>
      </c>
      <c r="BL681" s="19" t="s">
        <v>309</v>
      </c>
      <c r="BM681" s="226" t="s">
        <v>7644</v>
      </c>
    </row>
    <row r="682" s="13" customFormat="1">
      <c r="A682" s="13"/>
      <c r="B682" s="228"/>
      <c r="C682" s="229"/>
      <c r="D682" s="230" t="s">
        <v>222</v>
      </c>
      <c r="E682" s="231" t="s">
        <v>19</v>
      </c>
      <c r="F682" s="232" t="s">
        <v>7645</v>
      </c>
      <c r="G682" s="229"/>
      <c r="H682" s="231" t="s">
        <v>19</v>
      </c>
      <c r="I682" s="233"/>
      <c r="J682" s="229"/>
      <c r="K682" s="229"/>
      <c r="L682" s="234"/>
      <c r="M682" s="235"/>
      <c r="N682" s="236"/>
      <c r="O682" s="236"/>
      <c r="P682" s="236"/>
      <c r="Q682" s="236"/>
      <c r="R682" s="236"/>
      <c r="S682" s="236"/>
      <c r="T682" s="237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8" t="s">
        <v>222</v>
      </c>
      <c r="AU682" s="238" t="s">
        <v>83</v>
      </c>
      <c r="AV682" s="13" t="s">
        <v>81</v>
      </c>
      <c r="AW682" s="13" t="s">
        <v>34</v>
      </c>
      <c r="AX682" s="13" t="s">
        <v>74</v>
      </c>
      <c r="AY682" s="238" t="s">
        <v>213</v>
      </c>
    </row>
    <row r="683" s="14" customFormat="1">
      <c r="A683" s="14"/>
      <c r="B683" s="239"/>
      <c r="C683" s="240"/>
      <c r="D683" s="230" t="s">
        <v>222</v>
      </c>
      <c r="E683" s="241" t="s">
        <v>19</v>
      </c>
      <c r="F683" s="242" t="s">
        <v>7646</v>
      </c>
      <c r="G683" s="240"/>
      <c r="H683" s="243">
        <v>363.30000000000001</v>
      </c>
      <c r="I683" s="244"/>
      <c r="J683" s="240"/>
      <c r="K683" s="240"/>
      <c r="L683" s="245"/>
      <c r="M683" s="246"/>
      <c r="N683" s="247"/>
      <c r="O683" s="247"/>
      <c r="P683" s="247"/>
      <c r="Q683" s="247"/>
      <c r="R683" s="247"/>
      <c r="S683" s="247"/>
      <c r="T683" s="24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9" t="s">
        <v>222</v>
      </c>
      <c r="AU683" s="249" t="s">
        <v>83</v>
      </c>
      <c r="AV683" s="14" t="s">
        <v>83</v>
      </c>
      <c r="AW683" s="14" t="s">
        <v>34</v>
      </c>
      <c r="AX683" s="14" t="s">
        <v>81</v>
      </c>
      <c r="AY683" s="249" t="s">
        <v>213</v>
      </c>
    </row>
    <row r="684" s="2" customFormat="1" ht="16.5" customHeight="1">
      <c r="A684" s="40"/>
      <c r="B684" s="41"/>
      <c r="C684" s="272" t="s">
        <v>1355</v>
      </c>
      <c r="D684" s="272" t="s">
        <v>310</v>
      </c>
      <c r="E684" s="273" t="s">
        <v>7647</v>
      </c>
      <c r="F684" s="274" t="s">
        <v>7648</v>
      </c>
      <c r="G684" s="275" t="s">
        <v>655</v>
      </c>
      <c r="H684" s="276">
        <v>310.80000000000001</v>
      </c>
      <c r="I684" s="277"/>
      <c r="J684" s="278">
        <f>ROUND(I684*H684,2)</f>
        <v>0</v>
      </c>
      <c r="K684" s="274" t="s">
        <v>219</v>
      </c>
      <c r="L684" s="279"/>
      <c r="M684" s="280" t="s">
        <v>19</v>
      </c>
      <c r="N684" s="281" t="s">
        <v>45</v>
      </c>
      <c r="O684" s="86"/>
      <c r="P684" s="224">
        <f>O684*H684</f>
        <v>0</v>
      </c>
      <c r="Q684" s="224">
        <v>1</v>
      </c>
      <c r="R684" s="224">
        <f>Q684*H684</f>
        <v>310.80000000000001</v>
      </c>
      <c r="S684" s="224">
        <v>0</v>
      </c>
      <c r="T684" s="225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26" t="s">
        <v>397</v>
      </c>
      <c r="AT684" s="226" t="s">
        <v>310</v>
      </c>
      <c r="AU684" s="226" t="s">
        <v>83</v>
      </c>
      <c r="AY684" s="19" t="s">
        <v>213</v>
      </c>
      <c r="BE684" s="227">
        <f>IF(N684="základní",J684,0)</f>
        <v>0</v>
      </c>
      <c r="BF684" s="227">
        <f>IF(N684="snížená",J684,0)</f>
        <v>0</v>
      </c>
      <c r="BG684" s="227">
        <f>IF(N684="zákl. přenesená",J684,0)</f>
        <v>0</v>
      </c>
      <c r="BH684" s="227">
        <f>IF(N684="sníž. přenesená",J684,0)</f>
        <v>0</v>
      </c>
      <c r="BI684" s="227">
        <f>IF(N684="nulová",J684,0)</f>
        <v>0</v>
      </c>
      <c r="BJ684" s="19" t="s">
        <v>81</v>
      </c>
      <c r="BK684" s="227">
        <f>ROUND(I684*H684,2)</f>
        <v>0</v>
      </c>
      <c r="BL684" s="19" t="s">
        <v>309</v>
      </c>
      <c r="BM684" s="226" t="s">
        <v>7649</v>
      </c>
    </row>
    <row r="685" s="13" customFormat="1">
      <c r="A685" s="13"/>
      <c r="B685" s="228"/>
      <c r="C685" s="229"/>
      <c r="D685" s="230" t="s">
        <v>222</v>
      </c>
      <c r="E685" s="231" t="s">
        <v>19</v>
      </c>
      <c r="F685" s="232" t="s">
        <v>7645</v>
      </c>
      <c r="G685" s="229"/>
      <c r="H685" s="231" t="s">
        <v>19</v>
      </c>
      <c r="I685" s="233"/>
      <c r="J685" s="229"/>
      <c r="K685" s="229"/>
      <c r="L685" s="234"/>
      <c r="M685" s="235"/>
      <c r="N685" s="236"/>
      <c r="O685" s="236"/>
      <c r="P685" s="236"/>
      <c r="Q685" s="236"/>
      <c r="R685" s="236"/>
      <c r="S685" s="236"/>
      <c r="T685" s="237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8" t="s">
        <v>222</v>
      </c>
      <c r="AU685" s="238" t="s">
        <v>83</v>
      </c>
      <c r="AV685" s="13" t="s">
        <v>81</v>
      </c>
      <c r="AW685" s="13" t="s">
        <v>34</v>
      </c>
      <c r="AX685" s="13" t="s">
        <v>74</v>
      </c>
      <c r="AY685" s="238" t="s">
        <v>213</v>
      </c>
    </row>
    <row r="686" s="14" customFormat="1">
      <c r="A686" s="14"/>
      <c r="B686" s="239"/>
      <c r="C686" s="240"/>
      <c r="D686" s="230" t="s">
        <v>222</v>
      </c>
      <c r="E686" s="241" t="s">
        <v>19</v>
      </c>
      <c r="F686" s="242" t="s">
        <v>7650</v>
      </c>
      <c r="G686" s="240"/>
      <c r="H686" s="243">
        <v>310.80000000000001</v>
      </c>
      <c r="I686" s="244"/>
      <c r="J686" s="240"/>
      <c r="K686" s="240"/>
      <c r="L686" s="245"/>
      <c r="M686" s="246"/>
      <c r="N686" s="247"/>
      <c r="O686" s="247"/>
      <c r="P686" s="247"/>
      <c r="Q686" s="247"/>
      <c r="R686" s="247"/>
      <c r="S686" s="247"/>
      <c r="T686" s="248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9" t="s">
        <v>222</v>
      </c>
      <c r="AU686" s="249" t="s">
        <v>83</v>
      </c>
      <c r="AV686" s="14" t="s">
        <v>83</v>
      </c>
      <c r="AW686" s="14" t="s">
        <v>34</v>
      </c>
      <c r="AX686" s="14" t="s">
        <v>81</v>
      </c>
      <c r="AY686" s="249" t="s">
        <v>213</v>
      </c>
    </row>
    <row r="687" s="2" customFormat="1" ht="16.5" customHeight="1">
      <c r="A687" s="40"/>
      <c r="B687" s="41"/>
      <c r="C687" s="272" t="s">
        <v>1361</v>
      </c>
      <c r="D687" s="272" t="s">
        <v>310</v>
      </c>
      <c r="E687" s="273" t="s">
        <v>7651</v>
      </c>
      <c r="F687" s="274" t="s">
        <v>7652</v>
      </c>
      <c r="G687" s="275" t="s">
        <v>655</v>
      </c>
      <c r="H687" s="276">
        <v>318.94</v>
      </c>
      <c r="I687" s="277"/>
      <c r="J687" s="278">
        <f>ROUND(I687*H687,2)</f>
        <v>0</v>
      </c>
      <c r="K687" s="274" t="s">
        <v>219</v>
      </c>
      <c r="L687" s="279"/>
      <c r="M687" s="280" t="s">
        <v>19</v>
      </c>
      <c r="N687" s="281" t="s">
        <v>45</v>
      </c>
      <c r="O687" s="86"/>
      <c r="P687" s="224">
        <f>O687*H687</f>
        <v>0</v>
      </c>
      <c r="Q687" s="224">
        <v>1</v>
      </c>
      <c r="R687" s="224">
        <f>Q687*H687</f>
        <v>318.94</v>
      </c>
      <c r="S687" s="224">
        <v>0</v>
      </c>
      <c r="T687" s="225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6" t="s">
        <v>397</v>
      </c>
      <c r="AT687" s="226" t="s">
        <v>310</v>
      </c>
      <c r="AU687" s="226" t="s">
        <v>83</v>
      </c>
      <c r="AY687" s="19" t="s">
        <v>213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19" t="s">
        <v>81</v>
      </c>
      <c r="BK687" s="227">
        <f>ROUND(I687*H687,2)</f>
        <v>0</v>
      </c>
      <c r="BL687" s="19" t="s">
        <v>309</v>
      </c>
      <c r="BM687" s="226" t="s">
        <v>7653</v>
      </c>
    </row>
    <row r="688" s="13" customFormat="1">
      <c r="A688" s="13"/>
      <c r="B688" s="228"/>
      <c r="C688" s="229"/>
      <c r="D688" s="230" t="s">
        <v>222</v>
      </c>
      <c r="E688" s="231" t="s">
        <v>19</v>
      </c>
      <c r="F688" s="232" t="s">
        <v>7645</v>
      </c>
      <c r="G688" s="229"/>
      <c r="H688" s="231" t="s">
        <v>19</v>
      </c>
      <c r="I688" s="233"/>
      <c r="J688" s="229"/>
      <c r="K688" s="229"/>
      <c r="L688" s="234"/>
      <c r="M688" s="235"/>
      <c r="N688" s="236"/>
      <c r="O688" s="236"/>
      <c r="P688" s="236"/>
      <c r="Q688" s="236"/>
      <c r="R688" s="236"/>
      <c r="S688" s="236"/>
      <c r="T688" s="237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8" t="s">
        <v>222</v>
      </c>
      <c r="AU688" s="238" t="s">
        <v>83</v>
      </c>
      <c r="AV688" s="13" t="s">
        <v>81</v>
      </c>
      <c r="AW688" s="13" t="s">
        <v>34</v>
      </c>
      <c r="AX688" s="13" t="s">
        <v>74</v>
      </c>
      <c r="AY688" s="238" t="s">
        <v>213</v>
      </c>
    </row>
    <row r="689" s="14" customFormat="1">
      <c r="A689" s="14"/>
      <c r="B689" s="239"/>
      <c r="C689" s="240"/>
      <c r="D689" s="230" t="s">
        <v>222</v>
      </c>
      <c r="E689" s="241" t="s">
        <v>19</v>
      </c>
      <c r="F689" s="242" t="s">
        <v>7654</v>
      </c>
      <c r="G689" s="240"/>
      <c r="H689" s="243">
        <v>318.94</v>
      </c>
      <c r="I689" s="244"/>
      <c r="J689" s="240"/>
      <c r="K689" s="240"/>
      <c r="L689" s="245"/>
      <c r="M689" s="246"/>
      <c r="N689" s="247"/>
      <c r="O689" s="247"/>
      <c r="P689" s="247"/>
      <c r="Q689" s="247"/>
      <c r="R689" s="247"/>
      <c r="S689" s="247"/>
      <c r="T689" s="248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9" t="s">
        <v>222</v>
      </c>
      <c r="AU689" s="249" t="s">
        <v>83</v>
      </c>
      <c r="AV689" s="14" t="s">
        <v>83</v>
      </c>
      <c r="AW689" s="14" t="s">
        <v>34</v>
      </c>
      <c r="AX689" s="14" t="s">
        <v>81</v>
      </c>
      <c r="AY689" s="249" t="s">
        <v>213</v>
      </c>
    </row>
    <row r="690" s="2" customFormat="1" ht="16.5" customHeight="1">
      <c r="A690" s="40"/>
      <c r="B690" s="41"/>
      <c r="C690" s="215" t="s">
        <v>1367</v>
      </c>
      <c r="D690" s="215" t="s">
        <v>215</v>
      </c>
      <c r="E690" s="216" t="s">
        <v>7655</v>
      </c>
      <c r="F690" s="217" t="s">
        <v>7656</v>
      </c>
      <c r="G690" s="218" t="s">
        <v>338</v>
      </c>
      <c r="H690" s="219">
        <v>154</v>
      </c>
      <c r="I690" s="220"/>
      <c r="J690" s="221">
        <f>ROUND(I690*H690,2)</f>
        <v>0</v>
      </c>
      <c r="K690" s="217" t="s">
        <v>19</v>
      </c>
      <c r="L690" s="46"/>
      <c r="M690" s="222" t="s">
        <v>19</v>
      </c>
      <c r="N690" s="223" t="s">
        <v>45</v>
      </c>
      <c r="O690" s="86"/>
      <c r="P690" s="224">
        <f>O690*H690</f>
        <v>0</v>
      </c>
      <c r="Q690" s="224">
        <v>0</v>
      </c>
      <c r="R690" s="224">
        <f>Q690*H690</f>
        <v>0</v>
      </c>
      <c r="S690" s="224">
        <v>0</v>
      </c>
      <c r="T690" s="225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26" t="s">
        <v>309</v>
      </c>
      <c r="AT690" s="226" t="s">
        <v>215</v>
      </c>
      <c r="AU690" s="226" t="s">
        <v>83</v>
      </c>
      <c r="AY690" s="19" t="s">
        <v>213</v>
      </c>
      <c r="BE690" s="227">
        <f>IF(N690="základní",J690,0)</f>
        <v>0</v>
      </c>
      <c r="BF690" s="227">
        <f>IF(N690="snížená",J690,0)</f>
        <v>0</v>
      </c>
      <c r="BG690" s="227">
        <f>IF(N690="zákl. přenesená",J690,0)</f>
        <v>0</v>
      </c>
      <c r="BH690" s="227">
        <f>IF(N690="sníž. přenesená",J690,0)</f>
        <v>0</v>
      </c>
      <c r="BI690" s="227">
        <f>IF(N690="nulová",J690,0)</f>
        <v>0</v>
      </c>
      <c r="BJ690" s="19" t="s">
        <v>81</v>
      </c>
      <c r="BK690" s="227">
        <f>ROUND(I690*H690,2)</f>
        <v>0</v>
      </c>
      <c r="BL690" s="19" t="s">
        <v>309</v>
      </c>
      <c r="BM690" s="226" t="s">
        <v>7657</v>
      </c>
    </row>
    <row r="691" s="13" customFormat="1">
      <c r="A691" s="13"/>
      <c r="B691" s="228"/>
      <c r="C691" s="229"/>
      <c r="D691" s="230" t="s">
        <v>222</v>
      </c>
      <c r="E691" s="231" t="s">
        <v>19</v>
      </c>
      <c r="F691" s="232" t="s">
        <v>7658</v>
      </c>
      <c r="G691" s="229"/>
      <c r="H691" s="231" t="s">
        <v>19</v>
      </c>
      <c r="I691" s="233"/>
      <c r="J691" s="229"/>
      <c r="K691" s="229"/>
      <c r="L691" s="234"/>
      <c r="M691" s="235"/>
      <c r="N691" s="236"/>
      <c r="O691" s="236"/>
      <c r="P691" s="236"/>
      <c r="Q691" s="236"/>
      <c r="R691" s="236"/>
      <c r="S691" s="236"/>
      <c r="T691" s="237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8" t="s">
        <v>222</v>
      </c>
      <c r="AU691" s="238" t="s">
        <v>83</v>
      </c>
      <c r="AV691" s="13" t="s">
        <v>81</v>
      </c>
      <c r="AW691" s="13" t="s">
        <v>34</v>
      </c>
      <c r="AX691" s="13" t="s">
        <v>74</v>
      </c>
      <c r="AY691" s="238" t="s">
        <v>213</v>
      </c>
    </row>
    <row r="692" s="14" customFormat="1">
      <c r="A692" s="14"/>
      <c r="B692" s="239"/>
      <c r="C692" s="240"/>
      <c r="D692" s="230" t="s">
        <v>222</v>
      </c>
      <c r="E692" s="241" t="s">
        <v>19</v>
      </c>
      <c r="F692" s="242" t="s">
        <v>7659</v>
      </c>
      <c r="G692" s="240"/>
      <c r="H692" s="243">
        <v>154</v>
      </c>
      <c r="I692" s="244"/>
      <c r="J692" s="240"/>
      <c r="K692" s="240"/>
      <c r="L692" s="245"/>
      <c r="M692" s="246"/>
      <c r="N692" s="247"/>
      <c r="O692" s="247"/>
      <c r="P692" s="247"/>
      <c r="Q692" s="247"/>
      <c r="R692" s="247"/>
      <c r="S692" s="247"/>
      <c r="T692" s="248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9" t="s">
        <v>222</v>
      </c>
      <c r="AU692" s="249" t="s">
        <v>83</v>
      </c>
      <c r="AV692" s="14" t="s">
        <v>83</v>
      </c>
      <c r="AW692" s="14" t="s">
        <v>34</v>
      </c>
      <c r="AX692" s="14" t="s">
        <v>81</v>
      </c>
      <c r="AY692" s="249" t="s">
        <v>213</v>
      </c>
    </row>
    <row r="693" s="2" customFormat="1" ht="16.5" customHeight="1">
      <c r="A693" s="40"/>
      <c r="B693" s="41"/>
      <c r="C693" s="215" t="s">
        <v>1378</v>
      </c>
      <c r="D693" s="215" t="s">
        <v>215</v>
      </c>
      <c r="E693" s="216" t="s">
        <v>7660</v>
      </c>
      <c r="F693" s="217" t="s">
        <v>7661</v>
      </c>
      <c r="G693" s="218" t="s">
        <v>655</v>
      </c>
      <c r="H693" s="219">
        <v>351.32400000000001</v>
      </c>
      <c r="I693" s="220"/>
      <c r="J693" s="221">
        <f>ROUND(I693*H693,2)</f>
        <v>0</v>
      </c>
      <c r="K693" s="217" t="s">
        <v>219</v>
      </c>
      <c r="L693" s="46"/>
      <c r="M693" s="222" t="s">
        <v>19</v>
      </c>
      <c r="N693" s="223" t="s">
        <v>45</v>
      </c>
      <c r="O693" s="86"/>
      <c r="P693" s="224">
        <f>O693*H693</f>
        <v>0</v>
      </c>
      <c r="Q693" s="224">
        <v>6.0000000000000002E-05</v>
      </c>
      <c r="R693" s="224">
        <f>Q693*H693</f>
        <v>0.021079440000000001</v>
      </c>
      <c r="S693" s="224">
        <v>0</v>
      </c>
      <c r="T693" s="225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26" t="s">
        <v>220</v>
      </c>
      <c r="AT693" s="226" t="s">
        <v>215</v>
      </c>
      <c r="AU693" s="226" t="s">
        <v>83</v>
      </c>
      <c r="AY693" s="19" t="s">
        <v>213</v>
      </c>
      <c r="BE693" s="227">
        <f>IF(N693="základní",J693,0)</f>
        <v>0</v>
      </c>
      <c r="BF693" s="227">
        <f>IF(N693="snížená",J693,0)</f>
        <v>0</v>
      </c>
      <c r="BG693" s="227">
        <f>IF(N693="zákl. přenesená",J693,0)</f>
        <v>0</v>
      </c>
      <c r="BH693" s="227">
        <f>IF(N693="sníž. přenesená",J693,0)</f>
        <v>0</v>
      </c>
      <c r="BI693" s="227">
        <f>IF(N693="nulová",J693,0)</f>
        <v>0</v>
      </c>
      <c r="BJ693" s="19" t="s">
        <v>81</v>
      </c>
      <c r="BK693" s="227">
        <f>ROUND(I693*H693,2)</f>
        <v>0</v>
      </c>
      <c r="BL693" s="19" t="s">
        <v>220</v>
      </c>
      <c r="BM693" s="226" t="s">
        <v>7662</v>
      </c>
    </row>
    <row r="694" s="13" customFormat="1">
      <c r="A694" s="13"/>
      <c r="B694" s="228"/>
      <c r="C694" s="229"/>
      <c r="D694" s="230" t="s">
        <v>222</v>
      </c>
      <c r="E694" s="231" t="s">
        <v>19</v>
      </c>
      <c r="F694" s="232" t="s">
        <v>7663</v>
      </c>
      <c r="G694" s="229"/>
      <c r="H694" s="231" t="s">
        <v>19</v>
      </c>
      <c r="I694" s="233"/>
      <c r="J694" s="229"/>
      <c r="K694" s="229"/>
      <c r="L694" s="234"/>
      <c r="M694" s="235"/>
      <c r="N694" s="236"/>
      <c r="O694" s="236"/>
      <c r="P694" s="236"/>
      <c r="Q694" s="236"/>
      <c r="R694" s="236"/>
      <c r="S694" s="236"/>
      <c r="T694" s="237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8" t="s">
        <v>222</v>
      </c>
      <c r="AU694" s="238" t="s">
        <v>83</v>
      </c>
      <c r="AV694" s="13" t="s">
        <v>81</v>
      </c>
      <c r="AW694" s="13" t="s">
        <v>34</v>
      </c>
      <c r="AX694" s="13" t="s">
        <v>74</v>
      </c>
      <c r="AY694" s="238" t="s">
        <v>213</v>
      </c>
    </row>
    <row r="695" s="14" customFormat="1">
      <c r="A695" s="14"/>
      <c r="B695" s="239"/>
      <c r="C695" s="240"/>
      <c r="D695" s="230" t="s">
        <v>222</v>
      </c>
      <c r="E695" s="241" t="s">
        <v>19</v>
      </c>
      <c r="F695" s="242" t="s">
        <v>7664</v>
      </c>
      <c r="G695" s="240"/>
      <c r="H695" s="243">
        <v>4.2000000000000002</v>
      </c>
      <c r="I695" s="244"/>
      <c r="J695" s="240"/>
      <c r="K695" s="240"/>
      <c r="L695" s="245"/>
      <c r="M695" s="246"/>
      <c r="N695" s="247"/>
      <c r="O695" s="247"/>
      <c r="P695" s="247"/>
      <c r="Q695" s="247"/>
      <c r="R695" s="247"/>
      <c r="S695" s="247"/>
      <c r="T695" s="248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9" t="s">
        <v>222</v>
      </c>
      <c r="AU695" s="249" t="s">
        <v>83</v>
      </c>
      <c r="AV695" s="14" t="s">
        <v>83</v>
      </c>
      <c r="AW695" s="14" t="s">
        <v>34</v>
      </c>
      <c r="AX695" s="14" t="s">
        <v>74</v>
      </c>
      <c r="AY695" s="249" t="s">
        <v>213</v>
      </c>
    </row>
    <row r="696" s="16" customFormat="1">
      <c r="A696" s="16"/>
      <c r="B696" s="261"/>
      <c r="C696" s="262"/>
      <c r="D696" s="230" t="s">
        <v>222</v>
      </c>
      <c r="E696" s="263" t="s">
        <v>19</v>
      </c>
      <c r="F696" s="264" t="s">
        <v>299</v>
      </c>
      <c r="G696" s="262"/>
      <c r="H696" s="265">
        <v>4.2000000000000002</v>
      </c>
      <c r="I696" s="266"/>
      <c r="J696" s="262"/>
      <c r="K696" s="262"/>
      <c r="L696" s="267"/>
      <c r="M696" s="268"/>
      <c r="N696" s="269"/>
      <c r="O696" s="269"/>
      <c r="P696" s="269"/>
      <c r="Q696" s="269"/>
      <c r="R696" s="269"/>
      <c r="S696" s="269"/>
      <c r="T696" s="270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T696" s="271" t="s">
        <v>222</v>
      </c>
      <c r="AU696" s="271" t="s">
        <v>83</v>
      </c>
      <c r="AV696" s="16" t="s">
        <v>106</v>
      </c>
      <c r="AW696" s="16" t="s">
        <v>34</v>
      </c>
      <c r="AX696" s="16" t="s">
        <v>74</v>
      </c>
      <c r="AY696" s="271" t="s">
        <v>213</v>
      </c>
    </row>
    <row r="697" s="14" customFormat="1">
      <c r="A697" s="14"/>
      <c r="B697" s="239"/>
      <c r="C697" s="240"/>
      <c r="D697" s="230" t="s">
        <v>222</v>
      </c>
      <c r="E697" s="241" t="s">
        <v>19</v>
      </c>
      <c r="F697" s="242" t="s">
        <v>7665</v>
      </c>
      <c r="G697" s="240"/>
      <c r="H697" s="243">
        <v>2.6000000000000001</v>
      </c>
      <c r="I697" s="244"/>
      <c r="J697" s="240"/>
      <c r="K697" s="240"/>
      <c r="L697" s="245"/>
      <c r="M697" s="246"/>
      <c r="N697" s="247"/>
      <c r="O697" s="247"/>
      <c r="P697" s="247"/>
      <c r="Q697" s="247"/>
      <c r="R697" s="247"/>
      <c r="S697" s="247"/>
      <c r="T697" s="248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9" t="s">
        <v>222</v>
      </c>
      <c r="AU697" s="249" t="s">
        <v>83</v>
      </c>
      <c r="AV697" s="14" t="s">
        <v>83</v>
      </c>
      <c r="AW697" s="14" t="s">
        <v>34</v>
      </c>
      <c r="AX697" s="14" t="s">
        <v>74</v>
      </c>
      <c r="AY697" s="249" t="s">
        <v>213</v>
      </c>
    </row>
    <row r="698" s="14" customFormat="1">
      <c r="A698" s="14"/>
      <c r="B698" s="239"/>
      <c r="C698" s="240"/>
      <c r="D698" s="230" t="s">
        <v>222</v>
      </c>
      <c r="E698" s="241" t="s">
        <v>19</v>
      </c>
      <c r="F698" s="242" t="s">
        <v>7666</v>
      </c>
      <c r="G698" s="240"/>
      <c r="H698" s="243">
        <v>5.5999999999999996</v>
      </c>
      <c r="I698" s="244"/>
      <c r="J698" s="240"/>
      <c r="K698" s="240"/>
      <c r="L698" s="245"/>
      <c r="M698" s="246"/>
      <c r="N698" s="247"/>
      <c r="O698" s="247"/>
      <c r="P698" s="247"/>
      <c r="Q698" s="247"/>
      <c r="R698" s="247"/>
      <c r="S698" s="247"/>
      <c r="T698" s="248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9" t="s">
        <v>222</v>
      </c>
      <c r="AU698" s="249" t="s">
        <v>83</v>
      </c>
      <c r="AV698" s="14" t="s">
        <v>83</v>
      </c>
      <c r="AW698" s="14" t="s">
        <v>34</v>
      </c>
      <c r="AX698" s="14" t="s">
        <v>74</v>
      </c>
      <c r="AY698" s="249" t="s">
        <v>213</v>
      </c>
    </row>
    <row r="699" s="14" customFormat="1">
      <c r="A699" s="14"/>
      <c r="B699" s="239"/>
      <c r="C699" s="240"/>
      <c r="D699" s="230" t="s">
        <v>222</v>
      </c>
      <c r="E699" s="241" t="s">
        <v>19</v>
      </c>
      <c r="F699" s="242" t="s">
        <v>7667</v>
      </c>
      <c r="G699" s="240"/>
      <c r="H699" s="243">
        <v>12</v>
      </c>
      <c r="I699" s="244"/>
      <c r="J699" s="240"/>
      <c r="K699" s="240"/>
      <c r="L699" s="245"/>
      <c r="M699" s="246"/>
      <c r="N699" s="247"/>
      <c r="O699" s="247"/>
      <c r="P699" s="247"/>
      <c r="Q699" s="247"/>
      <c r="R699" s="247"/>
      <c r="S699" s="247"/>
      <c r="T699" s="248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9" t="s">
        <v>222</v>
      </c>
      <c r="AU699" s="249" t="s">
        <v>83</v>
      </c>
      <c r="AV699" s="14" t="s">
        <v>83</v>
      </c>
      <c r="AW699" s="14" t="s">
        <v>34</v>
      </c>
      <c r="AX699" s="14" t="s">
        <v>74</v>
      </c>
      <c r="AY699" s="249" t="s">
        <v>213</v>
      </c>
    </row>
    <row r="700" s="14" customFormat="1">
      <c r="A700" s="14"/>
      <c r="B700" s="239"/>
      <c r="C700" s="240"/>
      <c r="D700" s="230" t="s">
        <v>222</v>
      </c>
      <c r="E700" s="241" t="s">
        <v>19</v>
      </c>
      <c r="F700" s="242" t="s">
        <v>7668</v>
      </c>
      <c r="G700" s="240"/>
      <c r="H700" s="243">
        <v>6.4000000000000004</v>
      </c>
      <c r="I700" s="244"/>
      <c r="J700" s="240"/>
      <c r="K700" s="240"/>
      <c r="L700" s="245"/>
      <c r="M700" s="246"/>
      <c r="N700" s="247"/>
      <c r="O700" s="247"/>
      <c r="P700" s="247"/>
      <c r="Q700" s="247"/>
      <c r="R700" s="247"/>
      <c r="S700" s="247"/>
      <c r="T700" s="248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9" t="s">
        <v>222</v>
      </c>
      <c r="AU700" s="249" t="s">
        <v>83</v>
      </c>
      <c r="AV700" s="14" t="s">
        <v>83</v>
      </c>
      <c r="AW700" s="14" t="s">
        <v>34</v>
      </c>
      <c r="AX700" s="14" t="s">
        <v>74</v>
      </c>
      <c r="AY700" s="249" t="s">
        <v>213</v>
      </c>
    </row>
    <row r="701" s="14" customFormat="1">
      <c r="A701" s="14"/>
      <c r="B701" s="239"/>
      <c r="C701" s="240"/>
      <c r="D701" s="230" t="s">
        <v>222</v>
      </c>
      <c r="E701" s="241" t="s">
        <v>19</v>
      </c>
      <c r="F701" s="242" t="s">
        <v>7669</v>
      </c>
      <c r="G701" s="240"/>
      <c r="H701" s="243">
        <v>3.2999999999999998</v>
      </c>
      <c r="I701" s="244"/>
      <c r="J701" s="240"/>
      <c r="K701" s="240"/>
      <c r="L701" s="245"/>
      <c r="M701" s="246"/>
      <c r="N701" s="247"/>
      <c r="O701" s="247"/>
      <c r="P701" s="247"/>
      <c r="Q701" s="247"/>
      <c r="R701" s="247"/>
      <c r="S701" s="247"/>
      <c r="T701" s="248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9" t="s">
        <v>222</v>
      </c>
      <c r="AU701" s="249" t="s">
        <v>83</v>
      </c>
      <c r="AV701" s="14" t="s">
        <v>83</v>
      </c>
      <c r="AW701" s="14" t="s">
        <v>34</v>
      </c>
      <c r="AX701" s="14" t="s">
        <v>74</v>
      </c>
      <c r="AY701" s="249" t="s">
        <v>213</v>
      </c>
    </row>
    <row r="702" s="14" customFormat="1">
      <c r="A702" s="14"/>
      <c r="B702" s="239"/>
      <c r="C702" s="240"/>
      <c r="D702" s="230" t="s">
        <v>222</v>
      </c>
      <c r="E702" s="241" t="s">
        <v>19</v>
      </c>
      <c r="F702" s="242" t="s">
        <v>7670</v>
      </c>
      <c r="G702" s="240"/>
      <c r="H702" s="243">
        <v>3.3999999999999999</v>
      </c>
      <c r="I702" s="244"/>
      <c r="J702" s="240"/>
      <c r="K702" s="240"/>
      <c r="L702" s="245"/>
      <c r="M702" s="246"/>
      <c r="N702" s="247"/>
      <c r="O702" s="247"/>
      <c r="P702" s="247"/>
      <c r="Q702" s="247"/>
      <c r="R702" s="247"/>
      <c r="S702" s="247"/>
      <c r="T702" s="248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9" t="s">
        <v>222</v>
      </c>
      <c r="AU702" s="249" t="s">
        <v>83</v>
      </c>
      <c r="AV702" s="14" t="s">
        <v>83</v>
      </c>
      <c r="AW702" s="14" t="s">
        <v>34</v>
      </c>
      <c r="AX702" s="14" t="s">
        <v>74</v>
      </c>
      <c r="AY702" s="249" t="s">
        <v>213</v>
      </c>
    </row>
    <row r="703" s="14" customFormat="1">
      <c r="A703" s="14"/>
      <c r="B703" s="239"/>
      <c r="C703" s="240"/>
      <c r="D703" s="230" t="s">
        <v>222</v>
      </c>
      <c r="E703" s="241" t="s">
        <v>19</v>
      </c>
      <c r="F703" s="242" t="s">
        <v>7671</v>
      </c>
      <c r="G703" s="240"/>
      <c r="H703" s="243">
        <v>3.6000000000000001</v>
      </c>
      <c r="I703" s="244"/>
      <c r="J703" s="240"/>
      <c r="K703" s="240"/>
      <c r="L703" s="245"/>
      <c r="M703" s="246"/>
      <c r="N703" s="247"/>
      <c r="O703" s="247"/>
      <c r="P703" s="247"/>
      <c r="Q703" s="247"/>
      <c r="R703" s="247"/>
      <c r="S703" s="247"/>
      <c r="T703" s="248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9" t="s">
        <v>222</v>
      </c>
      <c r="AU703" s="249" t="s">
        <v>83</v>
      </c>
      <c r="AV703" s="14" t="s">
        <v>83</v>
      </c>
      <c r="AW703" s="14" t="s">
        <v>34</v>
      </c>
      <c r="AX703" s="14" t="s">
        <v>74</v>
      </c>
      <c r="AY703" s="249" t="s">
        <v>213</v>
      </c>
    </row>
    <row r="704" s="14" customFormat="1">
      <c r="A704" s="14"/>
      <c r="B704" s="239"/>
      <c r="C704" s="240"/>
      <c r="D704" s="230" t="s">
        <v>222</v>
      </c>
      <c r="E704" s="241" t="s">
        <v>19</v>
      </c>
      <c r="F704" s="242" t="s">
        <v>7672</v>
      </c>
      <c r="G704" s="240"/>
      <c r="H704" s="243">
        <v>3.7999999999999998</v>
      </c>
      <c r="I704" s="244"/>
      <c r="J704" s="240"/>
      <c r="K704" s="240"/>
      <c r="L704" s="245"/>
      <c r="M704" s="246"/>
      <c r="N704" s="247"/>
      <c r="O704" s="247"/>
      <c r="P704" s="247"/>
      <c r="Q704" s="247"/>
      <c r="R704" s="247"/>
      <c r="S704" s="247"/>
      <c r="T704" s="248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9" t="s">
        <v>222</v>
      </c>
      <c r="AU704" s="249" t="s">
        <v>83</v>
      </c>
      <c r="AV704" s="14" t="s">
        <v>83</v>
      </c>
      <c r="AW704" s="14" t="s">
        <v>34</v>
      </c>
      <c r="AX704" s="14" t="s">
        <v>74</v>
      </c>
      <c r="AY704" s="249" t="s">
        <v>213</v>
      </c>
    </row>
    <row r="705" s="14" customFormat="1">
      <c r="A705" s="14"/>
      <c r="B705" s="239"/>
      <c r="C705" s="240"/>
      <c r="D705" s="230" t="s">
        <v>222</v>
      </c>
      <c r="E705" s="241" t="s">
        <v>19</v>
      </c>
      <c r="F705" s="242" t="s">
        <v>7673</v>
      </c>
      <c r="G705" s="240"/>
      <c r="H705" s="243">
        <v>4.0449999999999999</v>
      </c>
      <c r="I705" s="244"/>
      <c r="J705" s="240"/>
      <c r="K705" s="240"/>
      <c r="L705" s="245"/>
      <c r="M705" s="246"/>
      <c r="N705" s="247"/>
      <c r="O705" s="247"/>
      <c r="P705" s="247"/>
      <c r="Q705" s="247"/>
      <c r="R705" s="247"/>
      <c r="S705" s="247"/>
      <c r="T705" s="248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9" t="s">
        <v>222</v>
      </c>
      <c r="AU705" s="249" t="s">
        <v>83</v>
      </c>
      <c r="AV705" s="14" t="s">
        <v>83</v>
      </c>
      <c r="AW705" s="14" t="s">
        <v>34</v>
      </c>
      <c r="AX705" s="14" t="s">
        <v>74</v>
      </c>
      <c r="AY705" s="249" t="s">
        <v>213</v>
      </c>
    </row>
    <row r="706" s="16" customFormat="1">
      <c r="A706" s="16"/>
      <c r="B706" s="261"/>
      <c r="C706" s="262"/>
      <c r="D706" s="230" t="s">
        <v>222</v>
      </c>
      <c r="E706" s="263" t="s">
        <v>19</v>
      </c>
      <c r="F706" s="264" t="s">
        <v>299</v>
      </c>
      <c r="G706" s="262"/>
      <c r="H706" s="265">
        <v>44.744999999999997</v>
      </c>
      <c r="I706" s="266"/>
      <c r="J706" s="262"/>
      <c r="K706" s="262"/>
      <c r="L706" s="267"/>
      <c r="M706" s="268"/>
      <c r="N706" s="269"/>
      <c r="O706" s="269"/>
      <c r="P706" s="269"/>
      <c r="Q706" s="269"/>
      <c r="R706" s="269"/>
      <c r="S706" s="269"/>
      <c r="T706" s="270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T706" s="271" t="s">
        <v>222</v>
      </c>
      <c r="AU706" s="271" t="s">
        <v>83</v>
      </c>
      <c r="AV706" s="16" t="s">
        <v>106</v>
      </c>
      <c r="AW706" s="16" t="s">
        <v>34</v>
      </c>
      <c r="AX706" s="16" t="s">
        <v>74</v>
      </c>
      <c r="AY706" s="271" t="s">
        <v>213</v>
      </c>
    </row>
    <row r="707" s="14" customFormat="1">
      <c r="A707" s="14"/>
      <c r="B707" s="239"/>
      <c r="C707" s="240"/>
      <c r="D707" s="230" t="s">
        <v>222</v>
      </c>
      <c r="E707" s="241" t="s">
        <v>19</v>
      </c>
      <c r="F707" s="242" t="s">
        <v>7674</v>
      </c>
      <c r="G707" s="240"/>
      <c r="H707" s="243">
        <v>351.32400000000001</v>
      </c>
      <c r="I707" s="244"/>
      <c r="J707" s="240"/>
      <c r="K707" s="240"/>
      <c r="L707" s="245"/>
      <c r="M707" s="246"/>
      <c r="N707" s="247"/>
      <c r="O707" s="247"/>
      <c r="P707" s="247"/>
      <c r="Q707" s="247"/>
      <c r="R707" s="247"/>
      <c r="S707" s="247"/>
      <c r="T707" s="248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9" t="s">
        <v>222</v>
      </c>
      <c r="AU707" s="249" t="s">
        <v>83</v>
      </c>
      <c r="AV707" s="14" t="s">
        <v>83</v>
      </c>
      <c r="AW707" s="14" t="s">
        <v>34</v>
      </c>
      <c r="AX707" s="14" t="s">
        <v>81</v>
      </c>
      <c r="AY707" s="249" t="s">
        <v>213</v>
      </c>
    </row>
    <row r="708" s="2" customFormat="1" ht="16.5" customHeight="1">
      <c r="A708" s="40"/>
      <c r="B708" s="41"/>
      <c r="C708" s="272" t="s">
        <v>1390</v>
      </c>
      <c r="D708" s="272" t="s">
        <v>310</v>
      </c>
      <c r="E708" s="273" t="s">
        <v>7675</v>
      </c>
      <c r="F708" s="274" t="s">
        <v>7676</v>
      </c>
      <c r="G708" s="275" t="s">
        <v>338</v>
      </c>
      <c r="H708" s="276">
        <v>4.2000000000000002</v>
      </c>
      <c r="I708" s="277"/>
      <c r="J708" s="278">
        <f>ROUND(I708*H708,2)</f>
        <v>0</v>
      </c>
      <c r="K708" s="274" t="s">
        <v>19</v>
      </c>
      <c r="L708" s="279"/>
      <c r="M708" s="280" t="s">
        <v>19</v>
      </c>
      <c r="N708" s="281" t="s">
        <v>45</v>
      </c>
      <c r="O708" s="86"/>
      <c r="P708" s="224">
        <f>O708*H708</f>
        <v>0</v>
      </c>
      <c r="Q708" s="224">
        <v>0.0049699999999999996</v>
      </c>
      <c r="R708" s="224">
        <f>Q708*H708</f>
        <v>0.020874</v>
      </c>
      <c r="S708" s="224">
        <v>0</v>
      </c>
      <c r="T708" s="225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26" t="s">
        <v>257</v>
      </c>
      <c r="AT708" s="226" t="s">
        <v>310</v>
      </c>
      <c r="AU708" s="226" t="s">
        <v>83</v>
      </c>
      <c r="AY708" s="19" t="s">
        <v>213</v>
      </c>
      <c r="BE708" s="227">
        <f>IF(N708="základní",J708,0)</f>
        <v>0</v>
      </c>
      <c r="BF708" s="227">
        <f>IF(N708="snížená",J708,0)</f>
        <v>0</v>
      </c>
      <c r="BG708" s="227">
        <f>IF(N708="zákl. přenesená",J708,0)</f>
        <v>0</v>
      </c>
      <c r="BH708" s="227">
        <f>IF(N708="sníž. přenesená",J708,0)</f>
        <v>0</v>
      </c>
      <c r="BI708" s="227">
        <f>IF(N708="nulová",J708,0)</f>
        <v>0</v>
      </c>
      <c r="BJ708" s="19" t="s">
        <v>81</v>
      </c>
      <c r="BK708" s="227">
        <f>ROUND(I708*H708,2)</f>
        <v>0</v>
      </c>
      <c r="BL708" s="19" t="s">
        <v>220</v>
      </c>
      <c r="BM708" s="226" t="s">
        <v>7677</v>
      </c>
    </row>
    <row r="709" s="2" customFormat="1" ht="16.5" customHeight="1">
      <c r="A709" s="40"/>
      <c r="B709" s="41"/>
      <c r="C709" s="272" t="s">
        <v>1416</v>
      </c>
      <c r="D709" s="272" t="s">
        <v>310</v>
      </c>
      <c r="E709" s="273" t="s">
        <v>7678</v>
      </c>
      <c r="F709" s="274" t="s">
        <v>7679</v>
      </c>
      <c r="G709" s="275" t="s">
        <v>338</v>
      </c>
      <c r="H709" s="276">
        <v>44.475000000000001</v>
      </c>
      <c r="I709" s="277"/>
      <c r="J709" s="278">
        <f>ROUND(I709*H709,2)</f>
        <v>0</v>
      </c>
      <c r="K709" s="274" t="s">
        <v>19</v>
      </c>
      <c r="L709" s="279"/>
      <c r="M709" s="280" t="s">
        <v>19</v>
      </c>
      <c r="N709" s="281" t="s">
        <v>45</v>
      </c>
      <c r="O709" s="86"/>
      <c r="P709" s="224">
        <f>O709*H709</f>
        <v>0</v>
      </c>
      <c r="Q709" s="224">
        <v>0.0034299999999999999</v>
      </c>
      <c r="R709" s="224">
        <f>Q709*H709</f>
        <v>0.15254925</v>
      </c>
      <c r="S709" s="224">
        <v>0</v>
      </c>
      <c r="T709" s="225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26" t="s">
        <v>257</v>
      </c>
      <c r="AT709" s="226" t="s">
        <v>310</v>
      </c>
      <c r="AU709" s="226" t="s">
        <v>83</v>
      </c>
      <c r="AY709" s="19" t="s">
        <v>213</v>
      </c>
      <c r="BE709" s="227">
        <f>IF(N709="základní",J709,0)</f>
        <v>0</v>
      </c>
      <c r="BF709" s="227">
        <f>IF(N709="snížená",J709,0)</f>
        <v>0</v>
      </c>
      <c r="BG709" s="227">
        <f>IF(N709="zákl. přenesená",J709,0)</f>
        <v>0</v>
      </c>
      <c r="BH709" s="227">
        <f>IF(N709="sníž. přenesená",J709,0)</f>
        <v>0</v>
      </c>
      <c r="BI709" s="227">
        <f>IF(N709="nulová",J709,0)</f>
        <v>0</v>
      </c>
      <c r="BJ709" s="19" t="s">
        <v>81</v>
      </c>
      <c r="BK709" s="227">
        <f>ROUND(I709*H709,2)</f>
        <v>0</v>
      </c>
      <c r="BL709" s="19" t="s">
        <v>220</v>
      </c>
      <c r="BM709" s="226" t="s">
        <v>7680</v>
      </c>
    </row>
    <row r="710" s="2" customFormat="1">
      <c r="A710" s="40"/>
      <c r="B710" s="41"/>
      <c r="C710" s="215" t="s">
        <v>1421</v>
      </c>
      <c r="D710" s="215" t="s">
        <v>215</v>
      </c>
      <c r="E710" s="216" t="s">
        <v>7681</v>
      </c>
      <c r="F710" s="217" t="s">
        <v>7682</v>
      </c>
      <c r="G710" s="218" t="s">
        <v>1808</v>
      </c>
      <c r="H710" s="282"/>
      <c r="I710" s="220"/>
      <c r="J710" s="221">
        <f>ROUND(I710*H710,2)</f>
        <v>0</v>
      </c>
      <c r="K710" s="217" t="s">
        <v>219</v>
      </c>
      <c r="L710" s="46"/>
      <c r="M710" s="222" t="s">
        <v>19</v>
      </c>
      <c r="N710" s="223" t="s">
        <v>45</v>
      </c>
      <c r="O710" s="86"/>
      <c r="P710" s="224">
        <f>O710*H710</f>
        <v>0</v>
      </c>
      <c r="Q710" s="224">
        <v>0</v>
      </c>
      <c r="R710" s="224">
        <f>Q710*H710</f>
        <v>0</v>
      </c>
      <c r="S710" s="224">
        <v>0</v>
      </c>
      <c r="T710" s="225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6" t="s">
        <v>309</v>
      </c>
      <c r="AT710" s="226" t="s">
        <v>215</v>
      </c>
      <c r="AU710" s="226" t="s">
        <v>83</v>
      </c>
      <c r="AY710" s="19" t="s">
        <v>213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19" t="s">
        <v>81</v>
      </c>
      <c r="BK710" s="227">
        <f>ROUND(I710*H710,2)</f>
        <v>0</v>
      </c>
      <c r="BL710" s="19" t="s">
        <v>309</v>
      </c>
      <c r="BM710" s="226" t="s">
        <v>7683</v>
      </c>
    </row>
    <row r="711" s="12" customFormat="1" ht="22.8" customHeight="1">
      <c r="A711" s="12"/>
      <c r="B711" s="199"/>
      <c r="C711" s="200"/>
      <c r="D711" s="201" t="s">
        <v>73</v>
      </c>
      <c r="E711" s="213" t="s">
        <v>3485</v>
      </c>
      <c r="F711" s="213" t="s">
        <v>3486</v>
      </c>
      <c r="G711" s="200"/>
      <c r="H711" s="200"/>
      <c r="I711" s="203"/>
      <c r="J711" s="214">
        <f>BK711</f>
        <v>0</v>
      </c>
      <c r="K711" s="200"/>
      <c r="L711" s="205"/>
      <c r="M711" s="206"/>
      <c r="N711" s="207"/>
      <c r="O711" s="207"/>
      <c r="P711" s="208">
        <f>SUM(P712:P755)</f>
        <v>0</v>
      </c>
      <c r="Q711" s="207"/>
      <c r="R711" s="208">
        <f>SUM(R712:R755)</f>
        <v>5.5987640799999996</v>
      </c>
      <c r="S711" s="207"/>
      <c r="T711" s="209">
        <f>SUM(T712:T755)</f>
        <v>0</v>
      </c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R711" s="210" t="s">
        <v>83</v>
      </c>
      <c r="AT711" s="211" t="s">
        <v>73</v>
      </c>
      <c r="AU711" s="211" t="s">
        <v>81</v>
      </c>
      <c r="AY711" s="210" t="s">
        <v>213</v>
      </c>
      <c r="BK711" s="212">
        <f>SUM(BK712:BK755)</f>
        <v>0</v>
      </c>
    </row>
    <row r="712" s="2" customFormat="1" ht="16.5" customHeight="1">
      <c r="A712" s="40"/>
      <c r="B712" s="41"/>
      <c r="C712" s="215" t="s">
        <v>1427</v>
      </c>
      <c r="D712" s="215" t="s">
        <v>215</v>
      </c>
      <c r="E712" s="216" t="s">
        <v>7684</v>
      </c>
      <c r="F712" s="217" t="s">
        <v>7685</v>
      </c>
      <c r="G712" s="218" t="s">
        <v>236</v>
      </c>
      <c r="H712" s="219">
        <v>97.272000000000006</v>
      </c>
      <c r="I712" s="220"/>
      <c r="J712" s="221">
        <f>ROUND(I712*H712,2)</f>
        <v>0</v>
      </c>
      <c r="K712" s="217" t="s">
        <v>219</v>
      </c>
      <c r="L712" s="46"/>
      <c r="M712" s="222" t="s">
        <v>19</v>
      </c>
      <c r="N712" s="223" t="s">
        <v>45</v>
      </c>
      <c r="O712" s="86"/>
      <c r="P712" s="224">
        <f>O712*H712</f>
        <v>0</v>
      </c>
      <c r="Q712" s="224">
        <v>0</v>
      </c>
      <c r="R712" s="224">
        <f>Q712*H712</f>
        <v>0</v>
      </c>
      <c r="S712" s="224">
        <v>0</v>
      </c>
      <c r="T712" s="225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26" t="s">
        <v>309</v>
      </c>
      <c r="AT712" s="226" t="s">
        <v>215</v>
      </c>
      <c r="AU712" s="226" t="s">
        <v>83</v>
      </c>
      <c r="AY712" s="19" t="s">
        <v>213</v>
      </c>
      <c r="BE712" s="227">
        <f>IF(N712="základní",J712,0)</f>
        <v>0</v>
      </c>
      <c r="BF712" s="227">
        <f>IF(N712="snížená",J712,0)</f>
        <v>0</v>
      </c>
      <c r="BG712" s="227">
        <f>IF(N712="zákl. přenesená",J712,0)</f>
        <v>0</v>
      </c>
      <c r="BH712" s="227">
        <f>IF(N712="sníž. přenesená",J712,0)</f>
        <v>0</v>
      </c>
      <c r="BI712" s="227">
        <f>IF(N712="nulová",J712,0)</f>
        <v>0</v>
      </c>
      <c r="BJ712" s="19" t="s">
        <v>81</v>
      </c>
      <c r="BK712" s="227">
        <f>ROUND(I712*H712,2)</f>
        <v>0</v>
      </c>
      <c r="BL712" s="19" t="s">
        <v>309</v>
      </c>
      <c r="BM712" s="226" t="s">
        <v>7686</v>
      </c>
    </row>
    <row r="713" s="13" customFormat="1">
      <c r="A713" s="13"/>
      <c r="B713" s="228"/>
      <c r="C713" s="229"/>
      <c r="D713" s="230" t="s">
        <v>222</v>
      </c>
      <c r="E713" s="231" t="s">
        <v>19</v>
      </c>
      <c r="F713" s="232" t="s">
        <v>7462</v>
      </c>
      <c r="G713" s="229"/>
      <c r="H713" s="231" t="s">
        <v>19</v>
      </c>
      <c r="I713" s="233"/>
      <c r="J713" s="229"/>
      <c r="K713" s="229"/>
      <c r="L713" s="234"/>
      <c r="M713" s="235"/>
      <c r="N713" s="236"/>
      <c r="O713" s="236"/>
      <c r="P713" s="236"/>
      <c r="Q713" s="236"/>
      <c r="R713" s="236"/>
      <c r="S713" s="236"/>
      <c r="T713" s="237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8" t="s">
        <v>222</v>
      </c>
      <c r="AU713" s="238" t="s">
        <v>83</v>
      </c>
      <c r="AV713" s="13" t="s">
        <v>81</v>
      </c>
      <c r="AW713" s="13" t="s">
        <v>34</v>
      </c>
      <c r="AX713" s="13" t="s">
        <v>74</v>
      </c>
      <c r="AY713" s="238" t="s">
        <v>213</v>
      </c>
    </row>
    <row r="714" s="13" customFormat="1">
      <c r="A714" s="13"/>
      <c r="B714" s="228"/>
      <c r="C714" s="229"/>
      <c r="D714" s="230" t="s">
        <v>222</v>
      </c>
      <c r="E714" s="231" t="s">
        <v>19</v>
      </c>
      <c r="F714" s="232" t="s">
        <v>7176</v>
      </c>
      <c r="G714" s="229"/>
      <c r="H714" s="231" t="s">
        <v>19</v>
      </c>
      <c r="I714" s="233"/>
      <c r="J714" s="229"/>
      <c r="K714" s="229"/>
      <c r="L714" s="234"/>
      <c r="M714" s="235"/>
      <c r="N714" s="236"/>
      <c r="O714" s="236"/>
      <c r="P714" s="236"/>
      <c r="Q714" s="236"/>
      <c r="R714" s="236"/>
      <c r="S714" s="236"/>
      <c r="T714" s="237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8" t="s">
        <v>222</v>
      </c>
      <c r="AU714" s="238" t="s">
        <v>83</v>
      </c>
      <c r="AV714" s="13" t="s">
        <v>81</v>
      </c>
      <c r="AW714" s="13" t="s">
        <v>34</v>
      </c>
      <c r="AX714" s="13" t="s">
        <v>74</v>
      </c>
      <c r="AY714" s="238" t="s">
        <v>213</v>
      </c>
    </row>
    <row r="715" s="14" customFormat="1">
      <c r="A715" s="14"/>
      <c r="B715" s="239"/>
      <c r="C715" s="240"/>
      <c r="D715" s="230" t="s">
        <v>222</v>
      </c>
      <c r="E715" s="241" t="s">
        <v>6917</v>
      </c>
      <c r="F715" s="242" t="s">
        <v>7687</v>
      </c>
      <c r="G715" s="240"/>
      <c r="H715" s="243">
        <v>94.304000000000002</v>
      </c>
      <c r="I715" s="244"/>
      <c r="J715" s="240"/>
      <c r="K715" s="240"/>
      <c r="L715" s="245"/>
      <c r="M715" s="246"/>
      <c r="N715" s="247"/>
      <c r="O715" s="247"/>
      <c r="P715" s="247"/>
      <c r="Q715" s="247"/>
      <c r="R715" s="247"/>
      <c r="S715" s="247"/>
      <c r="T715" s="248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9" t="s">
        <v>222</v>
      </c>
      <c r="AU715" s="249" t="s">
        <v>83</v>
      </c>
      <c r="AV715" s="14" t="s">
        <v>83</v>
      </c>
      <c r="AW715" s="14" t="s">
        <v>34</v>
      </c>
      <c r="AX715" s="14" t="s">
        <v>74</v>
      </c>
      <c r="AY715" s="249" t="s">
        <v>213</v>
      </c>
    </row>
    <row r="716" s="14" customFormat="1">
      <c r="A716" s="14"/>
      <c r="B716" s="239"/>
      <c r="C716" s="240"/>
      <c r="D716" s="230" t="s">
        <v>222</v>
      </c>
      <c r="E716" s="241" t="s">
        <v>19</v>
      </c>
      <c r="F716" s="242" t="s">
        <v>7688</v>
      </c>
      <c r="G716" s="240"/>
      <c r="H716" s="243">
        <v>2.968</v>
      </c>
      <c r="I716" s="244"/>
      <c r="J716" s="240"/>
      <c r="K716" s="240"/>
      <c r="L716" s="245"/>
      <c r="M716" s="246"/>
      <c r="N716" s="247"/>
      <c r="O716" s="247"/>
      <c r="P716" s="247"/>
      <c r="Q716" s="247"/>
      <c r="R716" s="247"/>
      <c r="S716" s="247"/>
      <c r="T716" s="248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9" t="s">
        <v>222</v>
      </c>
      <c r="AU716" s="249" t="s">
        <v>83</v>
      </c>
      <c r="AV716" s="14" t="s">
        <v>83</v>
      </c>
      <c r="AW716" s="14" t="s">
        <v>34</v>
      </c>
      <c r="AX716" s="14" t="s">
        <v>74</v>
      </c>
      <c r="AY716" s="249" t="s">
        <v>213</v>
      </c>
    </row>
    <row r="717" s="15" customFormat="1">
      <c r="A717" s="15"/>
      <c r="B717" s="250"/>
      <c r="C717" s="251"/>
      <c r="D717" s="230" t="s">
        <v>222</v>
      </c>
      <c r="E717" s="252" t="s">
        <v>19</v>
      </c>
      <c r="F717" s="253" t="s">
        <v>228</v>
      </c>
      <c r="G717" s="251"/>
      <c r="H717" s="254">
        <v>97.272000000000006</v>
      </c>
      <c r="I717" s="255"/>
      <c r="J717" s="251"/>
      <c r="K717" s="251"/>
      <c r="L717" s="256"/>
      <c r="M717" s="257"/>
      <c r="N717" s="258"/>
      <c r="O717" s="258"/>
      <c r="P717" s="258"/>
      <c r="Q717" s="258"/>
      <c r="R717" s="258"/>
      <c r="S717" s="258"/>
      <c r="T717" s="259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60" t="s">
        <v>222</v>
      </c>
      <c r="AU717" s="260" t="s">
        <v>83</v>
      </c>
      <c r="AV717" s="15" t="s">
        <v>220</v>
      </c>
      <c r="AW717" s="15" t="s">
        <v>34</v>
      </c>
      <c r="AX717" s="15" t="s">
        <v>81</v>
      </c>
      <c r="AY717" s="260" t="s">
        <v>213</v>
      </c>
    </row>
    <row r="718" s="2" customFormat="1" ht="16.5" customHeight="1">
      <c r="A718" s="40"/>
      <c r="B718" s="41"/>
      <c r="C718" s="215" t="s">
        <v>1433</v>
      </c>
      <c r="D718" s="215" t="s">
        <v>215</v>
      </c>
      <c r="E718" s="216" t="s">
        <v>3488</v>
      </c>
      <c r="F718" s="217" t="s">
        <v>3489</v>
      </c>
      <c r="G718" s="218" t="s">
        <v>236</v>
      </c>
      <c r="H718" s="219">
        <v>97.272000000000006</v>
      </c>
      <c r="I718" s="220"/>
      <c r="J718" s="221">
        <f>ROUND(I718*H718,2)</f>
        <v>0</v>
      </c>
      <c r="K718" s="217" t="s">
        <v>219</v>
      </c>
      <c r="L718" s="46"/>
      <c r="M718" s="222" t="s">
        <v>19</v>
      </c>
      <c r="N718" s="223" t="s">
        <v>45</v>
      </c>
      <c r="O718" s="86"/>
      <c r="P718" s="224">
        <f>O718*H718</f>
        <v>0</v>
      </c>
      <c r="Q718" s="224">
        <v>0.00029999999999999997</v>
      </c>
      <c r="R718" s="224">
        <f>Q718*H718</f>
        <v>0.029181599999999999</v>
      </c>
      <c r="S718" s="224">
        <v>0</v>
      </c>
      <c r="T718" s="225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6" t="s">
        <v>309</v>
      </c>
      <c r="AT718" s="226" t="s">
        <v>215</v>
      </c>
      <c r="AU718" s="226" t="s">
        <v>83</v>
      </c>
      <c r="AY718" s="19" t="s">
        <v>213</v>
      </c>
      <c r="BE718" s="227">
        <f>IF(N718="základní",J718,0)</f>
        <v>0</v>
      </c>
      <c r="BF718" s="227">
        <f>IF(N718="snížená",J718,0)</f>
        <v>0</v>
      </c>
      <c r="BG718" s="227">
        <f>IF(N718="zákl. přenesená",J718,0)</f>
        <v>0</v>
      </c>
      <c r="BH718" s="227">
        <f>IF(N718="sníž. přenesená",J718,0)</f>
        <v>0</v>
      </c>
      <c r="BI718" s="227">
        <f>IF(N718="nulová",J718,0)</f>
        <v>0</v>
      </c>
      <c r="BJ718" s="19" t="s">
        <v>81</v>
      </c>
      <c r="BK718" s="227">
        <f>ROUND(I718*H718,2)</f>
        <v>0</v>
      </c>
      <c r="BL718" s="19" t="s">
        <v>309</v>
      </c>
      <c r="BM718" s="226" t="s">
        <v>7689</v>
      </c>
    </row>
    <row r="719" s="14" customFormat="1">
      <c r="A719" s="14"/>
      <c r="B719" s="239"/>
      <c r="C719" s="240"/>
      <c r="D719" s="230" t="s">
        <v>222</v>
      </c>
      <c r="E719" s="241" t="s">
        <v>19</v>
      </c>
      <c r="F719" s="242" t="s">
        <v>7690</v>
      </c>
      <c r="G719" s="240"/>
      <c r="H719" s="243">
        <v>97.272000000000006</v>
      </c>
      <c r="I719" s="244"/>
      <c r="J719" s="240"/>
      <c r="K719" s="240"/>
      <c r="L719" s="245"/>
      <c r="M719" s="246"/>
      <c r="N719" s="247"/>
      <c r="O719" s="247"/>
      <c r="P719" s="247"/>
      <c r="Q719" s="247"/>
      <c r="R719" s="247"/>
      <c r="S719" s="247"/>
      <c r="T719" s="248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9" t="s">
        <v>222</v>
      </c>
      <c r="AU719" s="249" t="s">
        <v>83</v>
      </c>
      <c r="AV719" s="14" t="s">
        <v>83</v>
      </c>
      <c r="AW719" s="14" t="s">
        <v>34</v>
      </c>
      <c r="AX719" s="14" t="s">
        <v>81</v>
      </c>
      <c r="AY719" s="249" t="s">
        <v>213</v>
      </c>
    </row>
    <row r="720" s="2" customFormat="1">
      <c r="A720" s="40"/>
      <c r="B720" s="41"/>
      <c r="C720" s="215" t="s">
        <v>1440</v>
      </c>
      <c r="D720" s="215" t="s">
        <v>215</v>
      </c>
      <c r="E720" s="216" t="s">
        <v>7691</v>
      </c>
      <c r="F720" s="217" t="s">
        <v>7692</v>
      </c>
      <c r="G720" s="218" t="s">
        <v>236</v>
      </c>
      <c r="H720" s="219">
        <v>97.272000000000006</v>
      </c>
      <c r="I720" s="220"/>
      <c r="J720" s="221">
        <f>ROUND(I720*H720,2)</f>
        <v>0</v>
      </c>
      <c r="K720" s="217" t="s">
        <v>219</v>
      </c>
      <c r="L720" s="46"/>
      <c r="M720" s="222" t="s">
        <v>19</v>
      </c>
      <c r="N720" s="223" t="s">
        <v>45</v>
      </c>
      <c r="O720" s="86"/>
      <c r="P720" s="224">
        <f>O720*H720</f>
        <v>0</v>
      </c>
      <c r="Q720" s="224">
        <v>0.014999999999999999</v>
      </c>
      <c r="R720" s="224">
        <f>Q720*H720</f>
        <v>1.4590799999999999</v>
      </c>
      <c r="S720" s="224">
        <v>0</v>
      </c>
      <c r="T720" s="225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26" t="s">
        <v>309</v>
      </c>
      <c r="AT720" s="226" t="s">
        <v>215</v>
      </c>
      <c r="AU720" s="226" t="s">
        <v>83</v>
      </c>
      <c r="AY720" s="19" t="s">
        <v>213</v>
      </c>
      <c r="BE720" s="227">
        <f>IF(N720="základní",J720,0)</f>
        <v>0</v>
      </c>
      <c r="BF720" s="227">
        <f>IF(N720="snížená",J720,0)</f>
        <v>0</v>
      </c>
      <c r="BG720" s="227">
        <f>IF(N720="zákl. přenesená",J720,0)</f>
        <v>0</v>
      </c>
      <c r="BH720" s="227">
        <f>IF(N720="sníž. přenesená",J720,0)</f>
        <v>0</v>
      </c>
      <c r="BI720" s="227">
        <f>IF(N720="nulová",J720,0)</f>
        <v>0</v>
      </c>
      <c r="BJ720" s="19" t="s">
        <v>81</v>
      </c>
      <c r="BK720" s="227">
        <f>ROUND(I720*H720,2)</f>
        <v>0</v>
      </c>
      <c r="BL720" s="19" t="s">
        <v>309</v>
      </c>
      <c r="BM720" s="226" t="s">
        <v>7693</v>
      </c>
    </row>
    <row r="721" s="14" customFormat="1">
      <c r="A721" s="14"/>
      <c r="B721" s="239"/>
      <c r="C721" s="240"/>
      <c r="D721" s="230" t="s">
        <v>222</v>
      </c>
      <c r="E721" s="241" t="s">
        <v>19</v>
      </c>
      <c r="F721" s="242" t="s">
        <v>7690</v>
      </c>
      <c r="G721" s="240"/>
      <c r="H721" s="243">
        <v>97.272000000000006</v>
      </c>
      <c r="I721" s="244"/>
      <c r="J721" s="240"/>
      <c r="K721" s="240"/>
      <c r="L721" s="245"/>
      <c r="M721" s="246"/>
      <c r="N721" s="247"/>
      <c r="O721" s="247"/>
      <c r="P721" s="247"/>
      <c r="Q721" s="247"/>
      <c r="R721" s="247"/>
      <c r="S721" s="247"/>
      <c r="T721" s="248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9" t="s">
        <v>222</v>
      </c>
      <c r="AU721" s="249" t="s">
        <v>83</v>
      </c>
      <c r="AV721" s="14" t="s">
        <v>83</v>
      </c>
      <c r="AW721" s="14" t="s">
        <v>34</v>
      </c>
      <c r="AX721" s="14" t="s">
        <v>81</v>
      </c>
      <c r="AY721" s="249" t="s">
        <v>213</v>
      </c>
    </row>
    <row r="722" s="2" customFormat="1" ht="16.5" customHeight="1">
      <c r="A722" s="40"/>
      <c r="B722" s="41"/>
      <c r="C722" s="215" t="s">
        <v>1445</v>
      </c>
      <c r="D722" s="215" t="s">
        <v>215</v>
      </c>
      <c r="E722" s="216" t="s">
        <v>3495</v>
      </c>
      <c r="F722" s="217" t="s">
        <v>3496</v>
      </c>
      <c r="G722" s="218" t="s">
        <v>338</v>
      </c>
      <c r="H722" s="219">
        <v>1.5</v>
      </c>
      <c r="I722" s="220"/>
      <c r="J722" s="221">
        <f>ROUND(I722*H722,2)</f>
        <v>0</v>
      </c>
      <c r="K722" s="217" t="s">
        <v>219</v>
      </c>
      <c r="L722" s="46"/>
      <c r="M722" s="222" t="s">
        <v>19</v>
      </c>
      <c r="N722" s="223" t="s">
        <v>45</v>
      </c>
      <c r="O722" s="86"/>
      <c r="P722" s="224">
        <f>O722*H722</f>
        <v>0</v>
      </c>
      <c r="Q722" s="224">
        <v>0</v>
      </c>
      <c r="R722" s="224">
        <f>Q722*H722</f>
        <v>0</v>
      </c>
      <c r="S722" s="224">
        <v>0</v>
      </c>
      <c r="T722" s="225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6" t="s">
        <v>309</v>
      </c>
      <c r="AT722" s="226" t="s">
        <v>215</v>
      </c>
      <c r="AU722" s="226" t="s">
        <v>83</v>
      </c>
      <c r="AY722" s="19" t="s">
        <v>213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19" t="s">
        <v>81</v>
      </c>
      <c r="BK722" s="227">
        <f>ROUND(I722*H722,2)</f>
        <v>0</v>
      </c>
      <c r="BL722" s="19" t="s">
        <v>309</v>
      </c>
      <c r="BM722" s="226" t="s">
        <v>7694</v>
      </c>
    </row>
    <row r="723" s="13" customFormat="1">
      <c r="A723" s="13"/>
      <c r="B723" s="228"/>
      <c r="C723" s="229"/>
      <c r="D723" s="230" t="s">
        <v>222</v>
      </c>
      <c r="E723" s="231" t="s">
        <v>19</v>
      </c>
      <c r="F723" s="232" t="s">
        <v>7695</v>
      </c>
      <c r="G723" s="229"/>
      <c r="H723" s="231" t="s">
        <v>19</v>
      </c>
      <c r="I723" s="233"/>
      <c r="J723" s="229"/>
      <c r="K723" s="229"/>
      <c r="L723" s="234"/>
      <c r="M723" s="235"/>
      <c r="N723" s="236"/>
      <c r="O723" s="236"/>
      <c r="P723" s="236"/>
      <c r="Q723" s="236"/>
      <c r="R723" s="236"/>
      <c r="S723" s="236"/>
      <c r="T723" s="237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8" t="s">
        <v>222</v>
      </c>
      <c r="AU723" s="238" t="s">
        <v>83</v>
      </c>
      <c r="AV723" s="13" t="s">
        <v>81</v>
      </c>
      <c r="AW723" s="13" t="s">
        <v>34</v>
      </c>
      <c r="AX723" s="13" t="s">
        <v>74</v>
      </c>
      <c r="AY723" s="238" t="s">
        <v>213</v>
      </c>
    </row>
    <row r="724" s="14" customFormat="1">
      <c r="A724" s="14"/>
      <c r="B724" s="239"/>
      <c r="C724" s="240"/>
      <c r="D724" s="230" t="s">
        <v>222</v>
      </c>
      <c r="E724" s="241" t="s">
        <v>19</v>
      </c>
      <c r="F724" s="242" t="s">
        <v>7696</v>
      </c>
      <c r="G724" s="240"/>
      <c r="H724" s="243">
        <v>1.5</v>
      </c>
      <c r="I724" s="244"/>
      <c r="J724" s="240"/>
      <c r="K724" s="240"/>
      <c r="L724" s="245"/>
      <c r="M724" s="246"/>
      <c r="N724" s="247"/>
      <c r="O724" s="247"/>
      <c r="P724" s="247"/>
      <c r="Q724" s="247"/>
      <c r="R724" s="247"/>
      <c r="S724" s="247"/>
      <c r="T724" s="248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9" t="s">
        <v>222</v>
      </c>
      <c r="AU724" s="249" t="s">
        <v>83</v>
      </c>
      <c r="AV724" s="14" t="s">
        <v>83</v>
      </c>
      <c r="AW724" s="14" t="s">
        <v>34</v>
      </c>
      <c r="AX724" s="14" t="s">
        <v>81</v>
      </c>
      <c r="AY724" s="249" t="s">
        <v>213</v>
      </c>
    </row>
    <row r="725" s="2" customFormat="1" ht="16.5" customHeight="1">
      <c r="A725" s="40"/>
      <c r="B725" s="41"/>
      <c r="C725" s="272" t="s">
        <v>1450</v>
      </c>
      <c r="D725" s="272" t="s">
        <v>310</v>
      </c>
      <c r="E725" s="273" t="s">
        <v>7697</v>
      </c>
      <c r="F725" s="274" t="s">
        <v>7698</v>
      </c>
      <c r="G725" s="275" t="s">
        <v>338</v>
      </c>
      <c r="H725" s="276">
        <v>1.6499999999999999</v>
      </c>
      <c r="I725" s="277"/>
      <c r="J725" s="278">
        <f>ROUND(I725*H725,2)</f>
        <v>0</v>
      </c>
      <c r="K725" s="274" t="s">
        <v>19</v>
      </c>
      <c r="L725" s="279"/>
      <c r="M725" s="280" t="s">
        <v>19</v>
      </c>
      <c r="N725" s="281" t="s">
        <v>45</v>
      </c>
      <c r="O725" s="86"/>
      <c r="P725" s="224">
        <f>O725*H725</f>
        <v>0</v>
      </c>
      <c r="Q725" s="224">
        <v>0.00012999999999999999</v>
      </c>
      <c r="R725" s="224">
        <f>Q725*H725</f>
        <v>0.00021449999999999998</v>
      </c>
      <c r="S725" s="224">
        <v>0</v>
      </c>
      <c r="T725" s="225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6" t="s">
        <v>397</v>
      </c>
      <c r="AT725" s="226" t="s">
        <v>310</v>
      </c>
      <c r="AU725" s="226" t="s">
        <v>83</v>
      </c>
      <c r="AY725" s="19" t="s">
        <v>213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19" t="s">
        <v>81</v>
      </c>
      <c r="BK725" s="227">
        <f>ROUND(I725*H725,2)</f>
        <v>0</v>
      </c>
      <c r="BL725" s="19" t="s">
        <v>309</v>
      </c>
      <c r="BM725" s="226" t="s">
        <v>7699</v>
      </c>
    </row>
    <row r="726" s="14" customFormat="1">
      <c r="A726" s="14"/>
      <c r="B726" s="239"/>
      <c r="C726" s="240"/>
      <c r="D726" s="230" t="s">
        <v>222</v>
      </c>
      <c r="E726" s="241" t="s">
        <v>19</v>
      </c>
      <c r="F726" s="242" t="s">
        <v>7700</v>
      </c>
      <c r="G726" s="240"/>
      <c r="H726" s="243">
        <v>1.6499999999999999</v>
      </c>
      <c r="I726" s="244"/>
      <c r="J726" s="240"/>
      <c r="K726" s="240"/>
      <c r="L726" s="245"/>
      <c r="M726" s="246"/>
      <c r="N726" s="247"/>
      <c r="O726" s="247"/>
      <c r="P726" s="247"/>
      <c r="Q726" s="247"/>
      <c r="R726" s="247"/>
      <c r="S726" s="247"/>
      <c r="T726" s="248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9" t="s">
        <v>222</v>
      </c>
      <c r="AU726" s="249" t="s">
        <v>83</v>
      </c>
      <c r="AV726" s="14" t="s">
        <v>83</v>
      </c>
      <c r="AW726" s="14" t="s">
        <v>34</v>
      </c>
      <c r="AX726" s="14" t="s">
        <v>81</v>
      </c>
      <c r="AY726" s="249" t="s">
        <v>213</v>
      </c>
    </row>
    <row r="727" s="2" customFormat="1">
      <c r="A727" s="40"/>
      <c r="B727" s="41"/>
      <c r="C727" s="215" t="s">
        <v>1455</v>
      </c>
      <c r="D727" s="215" t="s">
        <v>215</v>
      </c>
      <c r="E727" s="216" t="s">
        <v>7701</v>
      </c>
      <c r="F727" s="217" t="s">
        <v>7702</v>
      </c>
      <c r="G727" s="218" t="s">
        <v>338</v>
      </c>
      <c r="H727" s="219">
        <v>15</v>
      </c>
      <c r="I727" s="220"/>
      <c r="J727" s="221">
        <f>ROUND(I727*H727,2)</f>
        <v>0</v>
      </c>
      <c r="K727" s="217" t="s">
        <v>219</v>
      </c>
      <c r="L727" s="46"/>
      <c r="M727" s="222" t="s">
        <v>19</v>
      </c>
      <c r="N727" s="223" t="s">
        <v>45</v>
      </c>
      <c r="O727" s="86"/>
      <c r="P727" s="224">
        <f>O727*H727</f>
        <v>0</v>
      </c>
      <c r="Q727" s="224">
        <v>0.0017700000000000001</v>
      </c>
      <c r="R727" s="224">
        <f>Q727*H727</f>
        <v>0.026550000000000001</v>
      </c>
      <c r="S727" s="224">
        <v>0</v>
      </c>
      <c r="T727" s="225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26" t="s">
        <v>309</v>
      </c>
      <c r="AT727" s="226" t="s">
        <v>215</v>
      </c>
      <c r="AU727" s="226" t="s">
        <v>83</v>
      </c>
      <c r="AY727" s="19" t="s">
        <v>213</v>
      </c>
      <c r="BE727" s="227">
        <f>IF(N727="základní",J727,0)</f>
        <v>0</v>
      </c>
      <c r="BF727" s="227">
        <f>IF(N727="snížená",J727,0)</f>
        <v>0</v>
      </c>
      <c r="BG727" s="227">
        <f>IF(N727="zákl. přenesená",J727,0)</f>
        <v>0</v>
      </c>
      <c r="BH727" s="227">
        <f>IF(N727="sníž. přenesená",J727,0)</f>
        <v>0</v>
      </c>
      <c r="BI727" s="227">
        <f>IF(N727="nulová",J727,0)</f>
        <v>0</v>
      </c>
      <c r="BJ727" s="19" t="s">
        <v>81</v>
      </c>
      <c r="BK727" s="227">
        <f>ROUND(I727*H727,2)</f>
        <v>0</v>
      </c>
      <c r="BL727" s="19" t="s">
        <v>309</v>
      </c>
      <c r="BM727" s="226" t="s">
        <v>7703</v>
      </c>
    </row>
    <row r="728" s="13" customFormat="1">
      <c r="A728" s="13"/>
      <c r="B728" s="228"/>
      <c r="C728" s="229"/>
      <c r="D728" s="230" t="s">
        <v>222</v>
      </c>
      <c r="E728" s="231" t="s">
        <v>19</v>
      </c>
      <c r="F728" s="232" t="s">
        <v>7462</v>
      </c>
      <c r="G728" s="229"/>
      <c r="H728" s="231" t="s">
        <v>19</v>
      </c>
      <c r="I728" s="233"/>
      <c r="J728" s="229"/>
      <c r="K728" s="229"/>
      <c r="L728" s="234"/>
      <c r="M728" s="235"/>
      <c r="N728" s="236"/>
      <c r="O728" s="236"/>
      <c r="P728" s="236"/>
      <c r="Q728" s="236"/>
      <c r="R728" s="236"/>
      <c r="S728" s="236"/>
      <c r="T728" s="237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8" t="s">
        <v>222</v>
      </c>
      <c r="AU728" s="238" t="s">
        <v>83</v>
      </c>
      <c r="AV728" s="13" t="s">
        <v>81</v>
      </c>
      <c r="AW728" s="13" t="s">
        <v>34</v>
      </c>
      <c r="AX728" s="13" t="s">
        <v>74</v>
      </c>
      <c r="AY728" s="238" t="s">
        <v>213</v>
      </c>
    </row>
    <row r="729" s="13" customFormat="1">
      <c r="A729" s="13"/>
      <c r="B729" s="228"/>
      <c r="C729" s="229"/>
      <c r="D729" s="230" t="s">
        <v>222</v>
      </c>
      <c r="E729" s="231" t="s">
        <v>19</v>
      </c>
      <c r="F729" s="232" t="s">
        <v>7176</v>
      </c>
      <c r="G729" s="229"/>
      <c r="H729" s="231" t="s">
        <v>19</v>
      </c>
      <c r="I729" s="233"/>
      <c r="J729" s="229"/>
      <c r="K729" s="229"/>
      <c r="L729" s="234"/>
      <c r="M729" s="235"/>
      <c r="N729" s="236"/>
      <c r="O729" s="236"/>
      <c r="P729" s="236"/>
      <c r="Q729" s="236"/>
      <c r="R729" s="236"/>
      <c r="S729" s="236"/>
      <c r="T729" s="237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8" t="s">
        <v>222</v>
      </c>
      <c r="AU729" s="238" t="s">
        <v>83</v>
      </c>
      <c r="AV729" s="13" t="s">
        <v>81</v>
      </c>
      <c r="AW729" s="13" t="s">
        <v>34</v>
      </c>
      <c r="AX729" s="13" t="s">
        <v>74</v>
      </c>
      <c r="AY729" s="238" t="s">
        <v>213</v>
      </c>
    </row>
    <row r="730" s="14" customFormat="1">
      <c r="A730" s="14"/>
      <c r="B730" s="239"/>
      <c r="C730" s="240"/>
      <c r="D730" s="230" t="s">
        <v>222</v>
      </c>
      <c r="E730" s="241" t="s">
        <v>19</v>
      </c>
      <c r="F730" s="242" t="s">
        <v>7704</v>
      </c>
      <c r="G730" s="240"/>
      <c r="H730" s="243">
        <v>15</v>
      </c>
      <c r="I730" s="244"/>
      <c r="J730" s="240"/>
      <c r="K730" s="240"/>
      <c r="L730" s="245"/>
      <c r="M730" s="246"/>
      <c r="N730" s="247"/>
      <c r="O730" s="247"/>
      <c r="P730" s="247"/>
      <c r="Q730" s="247"/>
      <c r="R730" s="247"/>
      <c r="S730" s="247"/>
      <c r="T730" s="248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9" t="s">
        <v>222</v>
      </c>
      <c r="AU730" s="249" t="s">
        <v>83</v>
      </c>
      <c r="AV730" s="14" t="s">
        <v>83</v>
      </c>
      <c r="AW730" s="14" t="s">
        <v>34</v>
      </c>
      <c r="AX730" s="14" t="s">
        <v>81</v>
      </c>
      <c r="AY730" s="249" t="s">
        <v>213</v>
      </c>
    </row>
    <row r="731" s="2" customFormat="1" ht="16.5" customHeight="1">
      <c r="A731" s="40"/>
      <c r="B731" s="41"/>
      <c r="C731" s="272" t="s">
        <v>1460</v>
      </c>
      <c r="D731" s="272" t="s">
        <v>310</v>
      </c>
      <c r="E731" s="273" t="s">
        <v>7705</v>
      </c>
      <c r="F731" s="274" t="s">
        <v>7706</v>
      </c>
      <c r="G731" s="275" t="s">
        <v>501</v>
      </c>
      <c r="H731" s="276">
        <v>15</v>
      </c>
      <c r="I731" s="277"/>
      <c r="J731" s="278">
        <f>ROUND(I731*H731,2)</f>
        <v>0</v>
      </c>
      <c r="K731" s="274" t="s">
        <v>219</v>
      </c>
      <c r="L731" s="279"/>
      <c r="M731" s="280" t="s">
        <v>19</v>
      </c>
      <c r="N731" s="281" t="s">
        <v>45</v>
      </c>
      <c r="O731" s="86"/>
      <c r="P731" s="224">
        <f>O731*H731</f>
        <v>0</v>
      </c>
      <c r="Q731" s="224">
        <v>0.01</v>
      </c>
      <c r="R731" s="224">
        <f>Q731*H731</f>
        <v>0.14999999999999999</v>
      </c>
      <c r="S731" s="224">
        <v>0</v>
      </c>
      <c r="T731" s="225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26" t="s">
        <v>397</v>
      </c>
      <c r="AT731" s="226" t="s">
        <v>310</v>
      </c>
      <c r="AU731" s="226" t="s">
        <v>83</v>
      </c>
      <c r="AY731" s="19" t="s">
        <v>213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19" t="s">
        <v>81</v>
      </c>
      <c r="BK731" s="227">
        <f>ROUND(I731*H731,2)</f>
        <v>0</v>
      </c>
      <c r="BL731" s="19" t="s">
        <v>309</v>
      </c>
      <c r="BM731" s="226" t="s">
        <v>7707</v>
      </c>
    </row>
    <row r="732" s="14" customFormat="1">
      <c r="A732" s="14"/>
      <c r="B732" s="239"/>
      <c r="C732" s="240"/>
      <c r="D732" s="230" t="s">
        <v>222</v>
      </c>
      <c r="E732" s="241" t="s">
        <v>19</v>
      </c>
      <c r="F732" s="242" t="s">
        <v>7708</v>
      </c>
      <c r="G732" s="240"/>
      <c r="H732" s="243">
        <v>15</v>
      </c>
      <c r="I732" s="244"/>
      <c r="J732" s="240"/>
      <c r="K732" s="240"/>
      <c r="L732" s="245"/>
      <c r="M732" s="246"/>
      <c r="N732" s="247"/>
      <c r="O732" s="247"/>
      <c r="P732" s="247"/>
      <c r="Q732" s="247"/>
      <c r="R732" s="247"/>
      <c r="S732" s="247"/>
      <c r="T732" s="248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49" t="s">
        <v>222</v>
      </c>
      <c r="AU732" s="249" t="s">
        <v>83</v>
      </c>
      <c r="AV732" s="14" t="s">
        <v>83</v>
      </c>
      <c r="AW732" s="14" t="s">
        <v>34</v>
      </c>
      <c r="AX732" s="14" t="s">
        <v>81</v>
      </c>
      <c r="AY732" s="249" t="s">
        <v>213</v>
      </c>
    </row>
    <row r="733" s="2" customFormat="1">
      <c r="A733" s="40"/>
      <c r="B733" s="41"/>
      <c r="C733" s="215" t="s">
        <v>1466</v>
      </c>
      <c r="D733" s="215" t="s">
        <v>215</v>
      </c>
      <c r="E733" s="216" t="s">
        <v>3539</v>
      </c>
      <c r="F733" s="217" t="s">
        <v>3540</v>
      </c>
      <c r="G733" s="218" t="s">
        <v>338</v>
      </c>
      <c r="H733" s="219">
        <v>15</v>
      </c>
      <c r="I733" s="220"/>
      <c r="J733" s="221">
        <f>ROUND(I733*H733,2)</f>
        <v>0</v>
      </c>
      <c r="K733" s="217" t="s">
        <v>219</v>
      </c>
      <c r="L733" s="46"/>
      <c r="M733" s="222" t="s">
        <v>19</v>
      </c>
      <c r="N733" s="223" t="s">
        <v>45</v>
      </c>
      <c r="O733" s="86"/>
      <c r="P733" s="224">
        <f>O733*H733</f>
        <v>0</v>
      </c>
      <c r="Q733" s="224">
        <v>0.0010200000000000001</v>
      </c>
      <c r="R733" s="224">
        <f>Q733*H733</f>
        <v>0.015300000000000001</v>
      </c>
      <c r="S733" s="224">
        <v>0</v>
      </c>
      <c r="T733" s="225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26" t="s">
        <v>309</v>
      </c>
      <c r="AT733" s="226" t="s">
        <v>215</v>
      </c>
      <c r="AU733" s="226" t="s">
        <v>83</v>
      </c>
      <c r="AY733" s="19" t="s">
        <v>213</v>
      </c>
      <c r="BE733" s="227">
        <f>IF(N733="základní",J733,0)</f>
        <v>0</v>
      </c>
      <c r="BF733" s="227">
        <f>IF(N733="snížená",J733,0)</f>
        <v>0</v>
      </c>
      <c r="BG733" s="227">
        <f>IF(N733="zákl. přenesená",J733,0)</f>
        <v>0</v>
      </c>
      <c r="BH733" s="227">
        <f>IF(N733="sníž. přenesená",J733,0)</f>
        <v>0</v>
      </c>
      <c r="BI733" s="227">
        <f>IF(N733="nulová",J733,0)</f>
        <v>0</v>
      </c>
      <c r="BJ733" s="19" t="s">
        <v>81</v>
      </c>
      <c r="BK733" s="227">
        <f>ROUND(I733*H733,2)</f>
        <v>0</v>
      </c>
      <c r="BL733" s="19" t="s">
        <v>309</v>
      </c>
      <c r="BM733" s="226" t="s">
        <v>7709</v>
      </c>
    </row>
    <row r="734" s="2" customFormat="1" ht="21.75" customHeight="1">
      <c r="A734" s="40"/>
      <c r="B734" s="41"/>
      <c r="C734" s="215" t="s">
        <v>1475</v>
      </c>
      <c r="D734" s="215" t="s">
        <v>215</v>
      </c>
      <c r="E734" s="216" t="s">
        <v>3557</v>
      </c>
      <c r="F734" s="217" t="s">
        <v>3558</v>
      </c>
      <c r="G734" s="218" t="s">
        <v>338</v>
      </c>
      <c r="H734" s="219">
        <v>29.68</v>
      </c>
      <c r="I734" s="220"/>
      <c r="J734" s="221">
        <f>ROUND(I734*H734,2)</f>
        <v>0</v>
      </c>
      <c r="K734" s="217" t="s">
        <v>219</v>
      </c>
      <c r="L734" s="46"/>
      <c r="M734" s="222" t="s">
        <v>19</v>
      </c>
      <c r="N734" s="223" t="s">
        <v>45</v>
      </c>
      <c r="O734" s="86"/>
      <c r="P734" s="224">
        <f>O734*H734</f>
        <v>0</v>
      </c>
      <c r="Q734" s="224">
        <v>0.00058</v>
      </c>
      <c r="R734" s="224">
        <f>Q734*H734</f>
        <v>0.017214400000000001</v>
      </c>
      <c r="S734" s="224">
        <v>0</v>
      </c>
      <c r="T734" s="225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6" t="s">
        <v>309</v>
      </c>
      <c r="AT734" s="226" t="s">
        <v>215</v>
      </c>
      <c r="AU734" s="226" t="s">
        <v>83</v>
      </c>
      <c r="AY734" s="19" t="s">
        <v>213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19" t="s">
        <v>81</v>
      </c>
      <c r="BK734" s="227">
        <f>ROUND(I734*H734,2)</f>
        <v>0</v>
      </c>
      <c r="BL734" s="19" t="s">
        <v>309</v>
      </c>
      <c r="BM734" s="226" t="s">
        <v>7710</v>
      </c>
    </row>
    <row r="735" s="13" customFormat="1">
      <c r="A735" s="13"/>
      <c r="B735" s="228"/>
      <c r="C735" s="229"/>
      <c r="D735" s="230" t="s">
        <v>222</v>
      </c>
      <c r="E735" s="231" t="s">
        <v>19</v>
      </c>
      <c r="F735" s="232" t="s">
        <v>7462</v>
      </c>
      <c r="G735" s="229"/>
      <c r="H735" s="231" t="s">
        <v>19</v>
      </c>
      <c r="I735" s="233"/>
      <c r="J735" s="229"/>
      <c r="K735" s="229"/>
      <c r="L735" s="234"/>
      <c r="M735" s="235"/>
      <c r="N735" s="236"/>
      <c r="O735" s="236"/>
      <c r="P735" s="236"/>
      <c r="Q735" s="236"/>
      <c r="R735" s="236"/>
      <c r="S735" s="236"/>
      <c r="T735" s="237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8" t="s">
        <v>222</v>
      </c>
      <c r="AU735" s="238" t="s">
        <v>83</v>
      </c>
      <c r="AV735" s="13" t="s">
        <v>81</v>
      </c>
      <c r="AW735" s="13" t="s">
        <v>34</v>
      </c>
      <c r="AX735" s="13" t="s">
        <v>74</v>
      </c>
      <c r="AY735" s="238" t="s">
        <v>213</v>
      </c>
    </row>
    <row r="736" s="13" customFormat="1">
      <c r="A736" s="13"/>
      <c r="B736" s="228"/>
      <c r="C736" s="229"/>
      <c r="D736" s="230" t="s">
        <v>222</v>
      </c>
      <c r="E736" s="231" t="s">
        <v>19</v>
      </c>
      <c r="F736" s="232" t="s">
        <v>7176</v>
      </c>
      <c r="G736" s="229"/>
      <c r="H736" s="231" t="s">
        <v>19</v>
      </c>
      <c r="I736" s="233"/>
      <c r="J736" s="229"/>
      <c r="K736" s="229"/>
      <c r="L736" s="234"/>
      <c r="M736" s="235"/>
      <c r="N736" s="236"/>
      <c r="O736" s="236"/>
      <c r="P736" s="236"/>
      <c r="Q736" s="236"/>
      <c r="R736" s="236"/>
      <c r="S736" s="236"/>
      <c r="T736" s="237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8" t="s">
        <v>222</v>
      </c>
      <c r="AU736" s="238" t="s">
        <v>83</v>
      </c>
      <c r="AV736" s="13" t="s">
        <v>81</v>
      </c>
      <c r="AW736" s="13" t="s">
        <v>34</v>
      </c>
      <c r="AX736" s="13" t="s">
        <v>74</v>
      </c>
      <c r="AY736" s="238" t="s">
        <v>213</v>
      </c>
    </row>
    <row r="737" s="14" customFormat="1">
      <c r="A737" s="14"/>
      <c r="B737" s="239"/>
      <c r="C737" s="240"/>
      <c r="D737" s="230" t="s">
        <v>222</v>
      </c>
      <c r="E737" s="241" t="s">
        <v>19</v>
      </c>
      <c r="F737" s="242" t="s">
        <v>7711</v>
      </c>
      <c r="G737" s="240"/>
      <c r="H737" s="243">
        <v>29.68</v>
      </c>
      <c r="I737" s="244"/>
      <c r="J737" s="240"/>
      <c r="K737" s="240"/>
      <c r="L737" s="245"/>
      <c r="M737" s="246"/>
      <c r="N737" s="247"/>
      <c r="O737" s="247"/>
      <c r="P737" s="247"/>
      <c r="Q737" s="247"/>
      <c r="R737" s="247"/>
      <c r="S737" s="247"/>
      <c r="T737" s="248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9" t="s">
        <v>222</v>
      </c>
      <c r="AU737" s="249" t="s">
        <v>83</v>
      </c>
      <c r="AV737" s="14" t="s">
        <v>83</v>
      </c>
      <c r="AW737" s="14" t="s">
        <v>34</v>
      </c>
      <c r="AX737" s="14" t="s">
        <v>74</v>
      </c>
      <c r="AY737" s="249" t="s">
        <v>213</v>
      </c>
    </row>
    <row r="738" s="15" customFormat="1">
      <c r="A738" s="15"/>
      <c r="B738" s="250"/>
      <c r="C738" s="251"/>
      <c r="D738" s="230" t="s">
        <v>222</v>
      </c>
      <c r="E738" s="252" t="s">
        <v>19</v>
      </c>
      <c r="F738" s="253" t="s">
        <v>228</v>
      </c>
      <c r="G738" s="251"/>
      <c r="H738" s="254">
        <v>29.68</v>
      </c>
      <c r="I738" s="255"/>
      <c r="J738" s="251"/>
      <c r="K738" s="251"/>
      <c r="L738" s="256"/>
      <c r="M738" s="257"/>
      <c r="N738" s="258"/>
      <c r="O738" s="258"/>
      <c r="P738" s="258"/>
      <c r="Q738" s="258"/>
      <c r="R738" s="258"/>
      <c r="S738" s="258"/>
      <c r="T738" s="259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60" t="s">
        <v>222</v>
      </c>
      <c r="AU738" s="260" t="s">
        <v>83</v>
      </c>
      <c r="AV738" s="15" t="s">
        <v>220</v>
      </c>
      <c r="AW738" s="15" t="s">
        <v>34</v>
      </c>
      <c r="AX738" s="15" t="s">
        <v>81</v>
      </c>
      <c r="AY738" s="260" t="s">
        <v>213</v>
      </c>
    </row>
    <row r="739" s="2" customFormat="1" ht="16.5" customHeight="1">
      <c r="A739" s="40"/>
      <c r="B739" s="41"/>
      <c r="C739" s="272" t="s">
        <v>1481</v>
      </c>
      <c r="D739" s="272" t="s">
        <v>310</v>
      </c>
      <c r="E739" s="273" t="s">
        <v>7712</v>
      </c>
      <c r="F739" s="274" t="s">
        <v>7713</v>
      </c>
      <c r="G739" s="275" t="s">
        <v>501</v>
      </c>
      <c r="H739" s="276">
        <v>544.13400000000001</v>
      </c>
      <c r="I739" s="277"/>
      <c r="J739" s="278">
        <f>ROUND(I739*H739,2)</f>
        <v>0</v>
      </c>
      <c r="K739" s="274" t="s">
        <v>19</v>
      </c>
      <c r="L739" s="279"/>
      <c r="M739" s="280" t="s">
        <v>19</v>
      </c>
      <c r="N739" s="281" t="s">
        <v>45</v>
      </c>
      <c r="O739" s="86"/>
      <c r="P739" s="224">
        <f>O739*H739</f>
        <v>0</v>
      </c>
      <c r="Q739" s="224">
        <v>0.00122</v>
      </c>
      <c r="R739" s="224">
        <f>Q739*H739</f>
        <v>0.66384348000000004</v>
      </c>
      <c r="S739" s="224">
        <v>0</v>
      </c>
      <c r="T739" s="225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6" t="s">
        <v>397</v>
      </c>
      <c r="AT739" s="226" t="s">
        <v>310</v>
      </c>
      <c r="AU739" s="226" t="s">
        <v>83</v>
      </c>
      <c r="AY739" s="19" t="s">
        <v>213</v>
      </c>
      <c r="BE739" s="227">
        <f>IF(N739="základní",J739,0)</f>
        <v>0</v>
      </c>
      <c r="BF739" s="227">
        <f>IF(N739="snížená",J739,0)</f>
        <v>0</v>
      </c>
      <c r="BG739" s="227">
        <f>IF(N739="zákl. přenesená",J739,0)</f>
        <v>0</v>
      </c>
      <c r="BH739" s="227">
        <f>IF(N739="sníž. přenesená",J739,0)</f>
        <v>0</v>
      </c>
      <c r="BI739" s="227">
        <f>IF(N739="nulová",J739,0)</f>
        <v>0</v>
      </c>
      <c r="BJ739" s="19" t="s">
        <v>81</v>
      </c>
      <c r="BK739" s="227">
        <f>ROUND(I739*H739,2)</f>
        <v>0</v>
      </c>
      <c r="BL739" s="19" t="s">
        <v>309</v>
      </c>
      <c r="BM739" s="226" t="s">
        <v>7714</v>
      </c>
    </row>
    <row r="740" s="14" customFormat="1">
      <c r="A740" s="14"/>
      <c r="B740" s="239"/>
      <c r="C740" s="240"/>
      <c r="D740" s="230" t="s">
        <v>222</v>
      </c>
      <c r="E740" s="241" t="s">
        <v>19</v>
      </c>
      <c r="F740" s="242" t="s">
        <v>7715</v>
      </c>
      <c r="G740" s="240"/>
      <c r="H740" s="243">
        <v>494.66699999999997</v>
      </c>
      <c r="I740" s="244"/>
      <c r="J740" s="240"/>
      <c r="K740" s="240"/>
      <c r="L740" s="245"/>
      <c r="M740" s="246"/>
      <c r="N740" s="247"/>
      <c r="O740" s="247"/>
      <c r="P740" s="247"/>
      <c r="Q740" s="247"/>
      <c r="R740" s="247"/>
      <c r="S740" s="247"/>
      <c r="T740" s="248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9" t="s">
        <v>222</v>
      </c>
      <c r="AU740" s="249" t="s">
        <v>83</v>
      </c>
      <c r="AV740" s="14" t="s">
        <v>83</v>
      </c>
      <c r="AW740" s="14" t="s">
        <v>34</v>
      </c>
      <c r="AX740" s="14" t="s">
        <v>74</v>
      </c>
      <c r="AY740" s="249" t="s">
        <v>213</v>
      </c>
    </row>
    <row r="741" s="14" customFormat="1">
      <c r="A741" s="14"/>
      <c r="B741" s="239"/>
      <c r="C741" s="240"/>
      <c r="D741" s="230" t="s">
        <v>222</v>
      </c>
      <c r="E741" s="241" t="s">
        <v>19</v>
      </c>
      <c r="F741" s="242" t="s">
        <v>7716</v>
      </c>
      <c r="G741" s="240"/>
      <c r="H741" s="243">
        <v>544.13400000000001</v>
      </c>
      <c r="I741" s="244"/>
      <c r="J741" s="240"/>
      <c r="K741" s="240"/>
      <c r="L741" s="245"/>
      <c r="M741" s="246"/>
      <c r="N741" s="247"/>
      <c r="O741" s="247"/>
      <c r="P741" s="247"/>
      <c r="Q741" s="247"/>
      <c r="R741" s="247"/>
      <c r="S741" s="247"/>
      <c r="T741" s="248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49" t="s">
        <v>222</v>
      </c>
      <c r="AU741" s="249" t="s">
        <v>83</v>
      </c>
      <c r="AV741" s="14" t="s">
        <v>83</v>
      </c>
      <c r="AW741" s="14" t="s">
        <v>34</v>
      </c>
      <c r="AX741" s="14" t="s">
        <v>81</v>
      </c>
      <c r="AY741" s="249" t="s">
        <v>213</v>
      </c>
    </row>
    <row r="742" s="2" customFormat="1">
      <c r="A742" s="40"/>
      <c r="B742" s="41"/>
      <c r="C742" s="215" t="s">
        <v>1486</v>
      </c>
      <c r="D742" s="215" t="s">
        <v>215</v>
      </c>
      <c r="E742" s="216" t="s">
        <v>3575</v>
      </c>
      <c r="F742" s="217" t="s">
        <v>3576</v>
      </c>
      <c r="G742" s="218" t="s">
        <v>236</v>
      </c>
      <c r="H742" s="219">
        <v>94.304000000000002</v>
      </c>
      <c r="I742" s="220"/>
      <c r="J742" s="221">
        <f>ROUND(I742*H742,2)</f>
        <v>0</v>
      </c>
      <c r="K742" s="217" t="s">
        <v>219</v>
      </c>
      <c r="L742" s="46"/>
      <c r="M742" s="222" t="s">
        <v>19</v>
      </c>
      <c r="N742" s="223" t="s">
        <v>45</v>
      </c>
      <c r="O742" s="86"/>
      <c r="P742" s="224">
        <f>O742*H742</f>
        <v>0</v>
      </c>
      <c r="Q742" s="224">
        <v>0.0089999999999999993</v>
      </c>
      <c r="R742" s="224">
        <f>Q742*H742</f>
        <v>0.84873599999999993</v>
      </c>
      <c r="S742" s="224">
        <v>0</v>
      </c>
      <c r="T742" s="225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6" t="s">
        <v>309</v>
      </c>
      <c r="AT742" s="226" t="s">
        <v>215</v>
      </c>
      <c r="AU742" s="226" t="s">
        <v>83</v>
      </c>
      <c r="AY742" s="19" t="s">
        <v>213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19" t="s">
        <v>81</v>
      </c>
      <c r="BK742" s="227">
        <f>ROUND(I742*H742,2)</f>
        <v>0</v>
      </c>
      <c r="BL742" s="19" t="s">
        <v>309</v>
      </c>
      <c r="BM742" s="226" t="s">
        <v>7717</v>
      </c>
    </row>
    <row r="743" s="14" customFormat="1">
      <c r="A743" s="14"/>
      <c r="B743" s="239"/>
      <c r="C743" s="240"/>
      <c r="D743" s="230" t="s">
        <v>222</v>
      </c>
      <c r="E743" s="241" t="s">
        <v>19</v>
      </c>
      <c r="F743" s="242" t="s">
        <v>6917</v>
      </c>
      <c r="G743" s="240"/>
      <c r="H743" s="243">
        <v>94.304000000000002</v>
      </c>
      <c r="I743" s="244"/>
      <c r="J743" s="240"/>
      <c r="K743" s="240"/>
      <c r="L743" s="245"/>
      <c r="M743" s="246"/>
      <c r="N743" s="247"/>
      <c r="O743" s="247"/>
      <c r="P743" s="247"/>
      <c r="Q743" s="247"/>
      <c r="R743" s="247"/>
      <c r="S743" s="247"/>
      <c r="T743" s="248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9" t="s">
        <v>222</v>
      </c>
      <c r="AU743" s="249" t="s">
        <v>83</v>
      </c>
      <c r="AV743" s="14" t="s">
        <v>83</v>
      </c>
      <c r="AW743" s="14" t="s">
        <v>34</v>
      </c>
      <c r="AX743" s="14" t="s">
        <v>81</v>
      </c>
      <c r="AY743" s="249" t="s">
        <v>213</v>
      </c>
    </row>
    <row r="744" s="2" customFormat="1">
      <c r="A744" s="40"/>
      <c r="B744" s="41"/>
      <c r="C744" s="272" t="s">
        <v>1494</v>
      </c>
      <c r="D744" s="272" t="s">
        <v>310</v>
      </c>
      <c r="E744" s="273" t="s">
        <v>3545</v>
      </c>
      <c r="F744" s="274" t="s">
        <v>3546</v>
      </c>
      <c r="G744" s="275" t="s">
        <v>236</v>
      </c>
      <c r="H744" s="276">
        <v>118.033</v>
      </c>
      <c r="I744" s="277"/>
      <c r="J744" s="278">
        <f>ROUND(I744*H744,2)</f>
        <v>0</v>
      </c>
      <c r="K744" s="274" t="s">
        <v>219</v>
      </c>
      <c r="L744" s="279"/>
      <c r="M744" s="280" t="s">
        <v>19</v>
      </c>
      <c r="N744" s="281" t="s">
        <v>45</v>
      </c>
      <c r="O744" s="86"/>
      <c r="P744" s="224">
        <f>O744*H744</f>
        <v>0</v>
      </c>
      <c r="Q744" s="224">
        <v>0.019199999999999998</v>
      </c>
      <c r="R744" s="224">
        <f>Q744*H744</f>
        <v>2.2662335999999996</v>
      </c>
      <c r="S744" s="224">
        <v>0</v>
      </c>
      <c r="T744" s="225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26" t="s">
        <v>397</v>
      </c>
      <c r="AT744" s="226" t="s">
        <v>310</v>
      </c>
      <c r="AU744" s="226" t="s">
        <v>83</v>
      </c>
      <c r="AY744" s="19" t="s">
        <v>213</v>
      </c>
      <c r="BE744" s="227">
        <f>IF(N744="základní",J744,0)</f>
        <v>0</v>
      </c>
      <c r="BF744" s="227">
        <f>IF(N744="snížená",J744,0)</f>
        <v>0</v>
      </c>
      <c r="BG744" s="227">
        <f>IF(N744="zákl. přenesená",J744,0)</f>
        <v>0</v>
      </c>
      <c r="BH744" s="227">
        <f>IF(N744="sníž. přenesená",J744,0)</f>
        <v>0</v>
      </c>
      <c r="BI744" s="227">
        <f>IF(N744="nulová",J744,0)</f>
        <v>0</v>
      </c>
      <c r="BJ744" s="19" t="s">
        <v>81</v>
      </c>
      <c r="BK744" s="227">
        <f>ROUND(I744*H744,2)</f>
        <v>0</v>
      </c>
      <c r="BL744" s="19" t="s">
        <v>309</v>
      </c>
      <c r="BM744" s="226" t="s">
        <v>7718</v>
      </c>
    </row>
    <row r="745" s="14" customFormat="1">
      <c r="A745" s="14"/>
      <c r="B745" s="239"/>
      <c r="C745" s="240"/>
      <c r="D745" s="230" t="s">
        <v>222</v>
      </c>
      <c r="E745" s="241" t="s">
        <v>19</v>
      </c>
      <c r="F745" s="242" t="s">
        <v>7719</v>
      </c>
      <c r="G745" s="240"/>
      <c r="H745" s="243">
        <v>94.304000000000002</v>
      </c>
      <c r="I745" s="244"/>
      <c r="J745" s="240"/>
      <c r="K745" s="240"/>
      <c r="L745" s="245"/>
      <c r="M745" s="246"/>
      <c r="N745" s="247"/>
      <c r="O745" s="247"/>
      <c r="P745" s="247"/>
      <c r="Q745" s="247"/>
      <c r="R745" s="247"/>
      <c r="S745" s="247"/>
      <c r="T745" s="248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49" t="s">
        <v>222</v>
      </c>
      <c r="AU745" s="249" t="s">
        <v>83</v>
      </c>
      <c r="AV745" s="14" t="s">
        <v>83</v>
      </c>
      <c r="AW745" s="14" t="s">
        <v>34</v>
      </c>
      <c r="AX745" s="14" t="s">
        <v>74</v>
      </c>
      <c r="AY745" s="249" t="s">
        <v>213</v>
      </c>
    </row>
    <row r="746" s="14" customFormat="1">
      <c r="A746" s="14"/>
      <c r="B746" s="239"/>
      <c r="C746" s="240"/>
      <c r="D746" s="230" t="s">
        <v>222</v>
      </c>
      <c r="E746" s="241" t="s">
        <v>19</v>
      </c>
      <c r="F746" s="242" t="s">
        <v>7720</v>
      </c>
      <c r="G746" s="240"/>
      <c r="H746" s="243">
        <v>8.3330000000000002</v>
      </c>
      <c r="I746" s="244"/>
      <c r="J746" s="240"/>
      <c r="K746" s="240"/>
      <c r="L746" s="245"/>
      <c r="M746" s="246"/>
      <c r="N746" s="247"/>
      <c r="O746" s="247"/>
      <c r="P746" s="247"/>
      <c r="Q746" s="247"/>
      <c r="R746" s="247"/>
      <c r="S746" s="247"/>
      <c r="T746" s="248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9" t="s">
        <v>222</v>
      </c>
      <c r="AU746" s="249" t="s">
        <v>83</v>
      </c>
      <c r="AV746" s="14" t="s">
        <v>83</v>
      </c>
      <c r="AW746" s="14" t="s">
        <v>34</v>
      </c>
      <c r="AX746" s="14" t="s">
        <v>74</v>
      </c>
      <c r="AY746" s="249" t="s">
        <v>213</v>
      </c>
    </row>
    <row r="747" s="15" customFormat="1">
      <c r="A747" s="15"/>
      <c r="B747" s="250"/>
      <c r="C747" s="251"/>
      <c r="D747" s="230" t="s">
        <v>222</v>
      </c>
      <c r="E747" s="252" t="s">
        <v>19</v>
      </c>
      <c r="F747" s="253" t="s">
        <v>228</v>
      </c>
      <c r="G747" s="251"/>
      <c r="H747" s="254">
        <v>102.637</v>
      </c>
      <c r="I747" s="255"/>
      <c r="J747" s="251"/>
      <c r="K747" s="251"/>
      <c r="L747" s="256"/>
      <c r="M747" s="257"/>
      <c r="N747" s="258"/>
      <c r="O747" s="258"/>
      <c r="P747" s="258"/>
      <c r="Q747" s="258"/>
      <c r="R747" s="258"/>
      <c r="S747" s="258"/>
      <c r="T747" s="259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60" t="s">
        <v>222</v>
      </c>
      <c r="AU747" s="260" t="s">
        <v>83</v>
      </c>
      <c r="AV747" s="15" t="s">
        <v>220</v>
      </c>
      <c r="AW747" s="15" t="s">
        <v>34</v>
      </c>
      <c r="AX747" s="15" t="s">
        <v>74</v>
      </c>
      <c r="AY747" s="260" t="s">
        <v>213</v>
      </c>
    </row>
    <row r="748" s="14" customFormat="1">
      <c r="A748" s="14"/>
      <c r="B748" s="239"/>
      <c r="C748" s="240"/>
      <c r="D748" s="230" t="s">
        <v>222</v>
      </c>
      <c r="E748" s="241" t="s">
        <v>19</v>
      </c>
      <c r="F748" s="242" t="s">
        <v>7721</v>
      </c>
      <c r="G748" s="240"/>
      <c r="H748" s="243">
        <v>118.033</v>
      </c>
      <c r="I748" s="244"/>
      <c r="J748" s="240"/>
      <c r="K748" s="240"/>
      <c r="L748" s="245"/>
      <c r="M748" s="246"/>
      <c r="N748" s="247"/>
      <c r="O748" s="247"/>
      <c r="P748" s="247"/>
      <c r="Q748" s="247"/>
      <c r="R748" s="247"/>
      <c r="S748" s="247"/>
      <c r="T748" s="248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49" t="s">
        <v>222</v>
      </c>
      <c r="AU748" s="249" t="s">
        <v>83</v>
      </c>
      <c r="AV748" s="14" t="s">
        <v>83</v>
      </c>
      <c r="AW748" s="14" t="s">
        <v>34</v>
      </c>
      <c r="AX748" s="14" t="s">
        <v>81</v>
      </c>
      <c r="AY748" s="249" t="s">
        <v>213</v>
      </c>
    </row>
    <row r="749" s="2" customFormat="1" ht="16.5" customHeight="1">
      <c r="A749" s="40"/>
      <c r="B749" s="41"/>
      <c r="C749" s="215" t="s">
        <v>1499</v>
      </c>
      <c r="D749" s="215" t="s">
        <v>215</v>
      </c>
      <c r="E749" s="216" t="s">
        <v>7722</v>
      </c>
      <c r="F749" s="217" t="s">
        <v>7723</v>
      </c>
      <c r="G749" s="218" t="s">
        <v>338</v>
      </c>
      <c r="H749" s="219">
        <v>51.649999999999999</v>
      </c>
      <c r="I749" s="220"/>
      <c r="J749" s="221">
        <f>ROUND(I749*H749,2)</f>
        <v>0</v>
      </c>
      <c r="K749" s="217" t="s">
        <v>219</v>
      </c>
      <c r="L749" s="46"/>
      <c r="M749" s="222" t="s">
        <v>19</v>
      </c>
      <c r="N749" s="223" t="s">
        <v>45</v>
      </c>
      <c r="O749" s="86"/>
      <c r="P749" s="224">
        <f>O749*H749</f>
        <v>0</v>
      </c>
      <c r="Q749" s="224">
        <v>0.00017000000000000001</v>
      </c>
      <c r="R749" s="224">
        <f>Q749*H749</f>
        <v>0.0087805000000000001</v>
      </c>
      <c r="S749" s="224">
        <v>0</v>
      </c>
      <c r="T749" s="225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6" t="s">
        <v>309</v>
      </c>
      <c r="AT749" s="226" t="s">
        <v>215</v>
      </c>
      <c r="AU749" s="226" t="s">
        <v>83</v>
      </c>
      <c r="AY749" s="19" t="s">
        <v>213</v>
      </c>
      <c r="BE749" s="227">
        <f>IF(N749="základní",J749,0)</f>
        <v>0</v>
      </c>
      <c r="BF749" s="227">
        <f>IF(N749="snížená",J749,0)</f>
        <v>0</v>
      </c>
      <c r="BG749" s="227">
        <f>IF(N749="zákl. přenesená",J749,0)</f>
        <v>0</v>
      </c>
      <c r="BH749" s="227">
        <f>IF(N749="sníž. přenesená",J749,0)</f>
        <v>0</v>
      </c>
      <c r="BI749" s="227">
        <f>IF(N749="nulová",J749,0)</f>
        <v>0</v>
      </c>
      <c r="BJ749" s="19" t="s">
        <v>81</v>
      </c>
      <c r="BK749" s="227">
        <f>ROUND(I749*H749,2)</f>
        <v>0</v>
      </c>
      <c r="BL749" s="19" t="s">
        <v>309</v>
      </c>
      <c r="BM749" s="226" t="s">
        <v>7724</v>
      </c>
    </row>
    <row r="750" s="13" customFormat="1">
      <c r="A750" s="13"/>
      <c r="B750" s="228"/>
      <c r="C750" s="229"/>
      <c r="D750" s="230" t="s">
        <v>222</v>
      </c>
      <c r="E750" s="231" t="s">
        <v>19</v>
      </c>
      <c r="F750" s="232" t="s">
        <v>7462</v>
      </c>
      <c r="G750" s="229"/>
      <c r="H750" s="231" t="s">
        <v>19</v>
      </c>
      <c r="I750" s="233"/>
      <c r="J750" s="229"/>
      <c r="K750" s="229"/>
      <c r="L750" s="234"/>
      <c r="M750" s="235"/>
      <c r="N750" s="236"/>
      <c r="O750" s="236"/>
      <c r="P750" s="236"/>
      <c r="Q750" s="236"/>
      <c r="R750" s="236"/>
      <c r="S750" s="236"/>
      <c r="T750" s="237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8" t="s">
        <v>222</v>
      </c>
      <c r="AU750" s="238" t="s">
        <v>83</v>
      </c>
      <c r="AV750" s="13" t="s">
        <v>81</v>
      </c>
      <c r="AW750" s="13" t="s">
        <v>34</v>
      </c>
      <c r="AX750" s="13" t="s">
        <v>74</v>
      </c>
      <c r="AY750" s="238" t="s">
        <v>213</v>
      </c>
    </row>
    <row r="751" s="13" customFormat="1">
      <c r="A751" s="13"/>
      <c r="B751" s="228"/>
      <c r="C751" s="229"/>
      <c r="D751" s="230" t="s">
        <v>222</v>
      </c>
      <c r="E751" s="231" t="s">
        <v>19</v>
      </c>
      <c r="F751" s="232" t="s">
        <v>7725</v>
      </c>
      <c r="G751" s="229"/>
      <c r="H751" s="231" t="s">
        <v>19</v>
      </c>
      <c r="I751" s="233"/>
      <c r="J751" s="229"/>
      <c r="K751" s="229"/>
      <c r="L751" s="234"/>
      <c r="M751" s="235"/>
      <c r="N751" s="236"/>
      <c r="O751" s="236"/>
      <c r="P751" s="236"/>
      <c r="Q751" s="236"/>
      <c r="R751" s="236"/>
      <c r="S751" s="236"/>
      <c r="T751" s="237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8" t="s">
        <v>222</v>
      </c>
      <c r="AU751" s="238" t="s">
        <v>83</v>
      </c>
      <c r="AV751" s="13" t="s">
        <v>81</v>
      </c>
      <c r="AW751" s="13" t="s">
        <v>34</v>
      </c>
      <c r="AX751" s="13" t="s">
        <v>74</v>
      </c>
      <c r="AY751" s="238" t="s">
        <v>213</v>
      </c>
    </row>
    <row r="752" s="14" customFormat="1">
      <c r="A752" s="14"/>
      <c r="B752" s="239"/>
      <c r="C752" s="240"/>
      <c r="D752" s="230" t="s">
        <v>222</v>
      </c>
      <c r="E752" s="241" t="s">
        <v>19</v>
      </c>
      <c r="F752" s="242" t="s">
        <v>7726</v>
      </c>
      <c r="G752" s="240"/>
      <c r="H752" s="243">
        <v>51.649999999999999</v>
      </c>
      <c r="I752" s="244"/>
      <c r="J752" s="240"/>
      <c r="K752" s="240"/>
      <c r="L752" s="245"/>
      <c r="M752" s="246"/>
      <c r="N752" s="247"/>
      <c r="O752" s="247"/>
      <c r="P752" s="247"/>
      <c r="Q752" s="247"/>
      <c r="R752" s="247"/>
      <c r="S752" s="247"/>
      <c r="T752" s="248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9" t="s">
        <v>222</v>
      </c>
      <c r="AU752" s="249" t="s">
        <v>83</v>
      </c>
      <c r="AV752" s="14" t="s">
        <v>83</v>
      </c>
      <c r="AW752" s="14" t="s">
        <v>34</v>
      </c>
      <c r="AX752" s="14" t="s">
        <v>81</v>
      </c>
      <c r="AY752" s="249" t="s">
        <v>213</v>
      </c>
    </row>
    <row r="753" s="2" customFormat="1">
      <c r="A753" s="40"/>
      <c r="B753" s="41"/>
      <c r="C753" s="272" t="s">
        <v>1508</v>
      </c>
      <c r="D753" s="272" t="s">
        <v>310</v>
      </c>
      <c r="E753" s="273" t="s">
        <v>7727</v>
      </c>
      <c r="F753" s="274" t="s">
        <v>7728</v>
      </c>
      <c r="G753" s="275" t="s">
        <v>236</v>
      </c>
      <c r="H753" s="276">
        <v>20.66</v>
      </c>
      <c r="I753" s="277"/>
      <c r="J753" s="278">
        <f>ROUND(I753*H753,2)</f>
        <v>0</v>
      </c>
      <c r="K753" s="274" t="s">
        <v>219</v>
      </c>
      <c r="L753" s="279"/>
      <c r="M753" s="280" t="s">
        <v>19</v>
      </c>
      <c r="N753" s="281" t="s">
        <v>45</v>
      </c>
      <c r="O753" s="86"/>
      <c r="P753" s="224">
        <f>O753*H753</f>
        <v>0</v>
      </c>
      <c r="Q753" s="224">
        <v>0.0054999999999999997</v>
      </c>
      <c r="R753" s="224">
        <f>Q753*H753</f>
        <v>0.11363</v>
      </c>
      <c r="S753" s="224">
        <v>0</v>
      </c>
      <c r="T753" s="225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6" t="s">
        <v>397</v>
      </c>
      <c r="AT753" s="226" t="s">
        <v>310</v>
      </c>
      <c r="AU753" s="226" t="s">
        <v>83</v>
      </c>
      <c r="AY753" s="19" t="s">
        <v>213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19" t="s">
        <v>81</v>
      </c>
      <c r="BK753" s="227">
        <f>ROUND(I753*H753,2)</f>
        <v>0</v>
      </c>
      <c r="BL753" s="19" t="s">
        <v>309</v>
      </c>
      <c r="BM753" s="226" t="s">
        <v>7729</v>
      </c>
    </row>
    <row r="754" s="14" customFormat="1">
      <c r="A754" s="14"/>
      <c r="B754" s="239"/>
      <c r="C754" s="240"/>
      <c r="D754" s="230" t="s">
        <v>222</v>
      </c>
      <c r="E754" s="241" t="s">
        <v>19</v>
      </c>
      <c r="F754" s="242" t="s">
        <v>7730</v>
      </c>
      <c r="G754" s="240"/>
      <c r="H754" s="243">
        <v>20.66</v>
      </c>
      <c r="I754" s="244"/>
      <c r="J754" s="240"/>
      <c r="K754" s="240"/>
      <c r="L754" s="245"/>
      <c r="M754" s="246"/>
      <c r="N754" s="247"/>
      <c r="O754" s="247"/>
      <c r="P754" s="247"/>
      <c r="Q754" s="247"/>
      <c r="R754" s="247"/>
      <c r="S754" s="247"/>
      <c r="T754" s="248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9" t="s">
        <v>222</v>
      </c>
      <c r="AU754" s="249" t="s">
        <v>83</v>
      </c>
      <c r="AV754" s="14" t="s">
        <v>83</v>
      </c>
      <c r="AW754" s="14" t="s">
        <v>34</v>
      </c>
      <c r="AX754" s="14" t="s">
        <v>81</v>
      </c>
      <c r="AY754" s="249" t="s">
        <v>213</v>
      </c>
    </row>
    <row r="755" s="2" customFormat="1">
      <c r="A755" s="40"/>
      <c r="B755" s="41"/>
      <c r="C755" s="215" t="s">
        <v>1513</v>
      </c>
      <c r="D755" s="215" t="s">
        <v>215</v>
      </c>
      <c r="E755" s="216" t="s">
        <v>7731</v>
      </c>
      <c r="F755" s="217" t="s">
        <v>7732</v>
      </c>
      <c r="G755" s="218" t="s">
        <v>1808</v>
      </c>
      <c r="H755" s="282"/>
      <c r="I755" s="220"/>
      <c r="J755" s="221">
        <f>ROUND(I755*H755,2)</f>
        <v>0</v>
      </c>
      <c r="K755" s="217" t="s">
        <v>219</v>
      </c>
      <c r="L755" s="46"/>
      <c r="M755" s="222" t="s">
        <v>19</v>
      </c>
      <c r="N755" s="223" t="s">
        <v>45</v>
      </c>
      <c r="O755" s="86"/>
      <c r="P755" s="224">
        <f>O755*H755</f>
        <v>0</v>
      </c>
      <c r="Q755" s="224">
        <v>0</v>
      </c>
      <c r="R755" s="224">
        <f>Q755*H755</f>
        <v>0</v>
      </c>
      <c r="S755" s="224">
        <v>0</v>
      </c>
      <c r="T755" s="225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26" t="s">
        <v>309</v>
      </c>
      <c r="AT755" s="226" t="s">
        <v>215</v>
      </c>
      <c r="AU755" s="226" t="s">
        <v>83</v>
      </c>
      <c r="AY755" s="19" t="s">
        <v>213</v>
      </c>
      <c r="BE755" s="227">
        <f>IF(N755="základní",J755,0)</f>
        <v>0</v>
      </c>
      <c r="BF755" s="227">
        <f>IF(N755="snížená",J755,0)</f>
        <v>0</v>
      </c>
      <c r="BG755" s="227">
        <f>IF(N755="zákl. přenesená",J755,0)</f>
        <v>0</v>
      </c>
      <c r="BH755" s="227">
        <f>IF(N755="sníž. přenesená",J755,0)</f>
        <v>0</v>
      </c>
      <c r="BI755" s="227">
        <f>IF(N755="nulová",J755,0)</f>
        <v>0</v>
      </c>
      <c r="BJ755" s="19" t="s">
        <v>81</v>
      </c>
      <c r="BK755" s="227">
        <f>ROUND(I755*H755,2)</f>
        <v>0</v>
      </c>
      <c r="BL755" s="19" t="s">
        <v>309</v>
      </c>
      <c r="BM755" s="226" t="s">
        <v>7733</v>
      </c>
    </row>
    <row r="756" s="12" customFormat="1" ht="22.8" customHeight="1">
      <c r="A756" s="12"/>
      <c r="B756" s="199"/>
      <c r="C756" s="200"/>
      <c r="D756" s="201" t="s">
        <v>73</v>
      </c>
      <c r="E756" s="213" t="s">
        <v>3666</v>
      </c>
      <c r="F756" s="213" t="s">
        <v>3667</v>
      </c>
      <c r="G756" s="200"/>
      <c r="H756" s="200"/>
      <c r="I756" s="203"/>
      <c r="J756" s="214">
        <f>BK756</f>
        <v>0</v>
      </c>
      <c r="K756" s="200"/>
      <c r="L756" s="205"/>
      <c r="M756" s="206"/>
      <c r="N756" s="207"/>
      <c r="O756" s="207"/>
      <c r="P756" s="208">
        <f>SUM(P757:P776)</f>
        <v>0</v>
      </c>
      <c r="Q756" s="207"/>
      <c r="R756" s="208">
        <f>SUM(R757:R776)</f>
        <v>2.8710215699999999</v>
      </c>
      <c r="S756" s="207"/>
      <c r="T756" s="209">
        <f>SUM(T757:T776)</f>
        <v>0</v>
      </c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R756" s="210" t="s">
        <v>83</v>
      </c>
      <c r="AT756" s="211" t="s">
        <v>73</v>
      </c>
      <c r="AU756" s="211" t="s">
        <v>81</v>
      </c>
      <c r="AY756" s="210" t="s">
        <v>213</v>
      </c>
      <c r="BK756" s="212">
        <f>SUM(BK757:BK776)</f>
        <v>0</v>
      </c>
    </row>
    <row r="757" s="2" customFormat="1" ht="16.5" customHeight="1">
      <c r="A757" s="40"/>
      <c r="B757" s="41"/>
      <c r="C757" s="215" t="s">
        <v>1519</v>
      </c>
      <c r="D757" s="215" t="s">
        <v>215</v>
      </c>
      <c r="E757" s="216" t="s">
        <v>7734</v>
      </c>
      <c r="F757" s="217" t="s">
        <v>7735</v>
      </c>
      <c r="G757" s="218" t="s">
        <v>338</v>
      </c>
      <c r="H757" s="219">
        <v>36.764000000000003</v>
      </c>
      <c r="I757" s="220"/>
      <c r="J757" s="221">
        <f>ROUND(I757*H757,2)</f>
        <v>0</v>
      </c>
      <c r="K757" s="217" t="s">
        <v>219</v>
      </c>
      <c r="L757" s="46"/>
      <c r="M757" s="222" t="s">
        <v>19</v>
      </c>
      <c r="N757" s="223" t="s">
        <v>45</v>
      </c>
      <c r="O757" s="86"/>
      <c r="P757" s="224">
        <f>O757*H757</f>
        <v>0</v>
      </c>
      <c r="Q757" s="224">
        <v>1.0000000000000001E-05</v>
      </c>
      <c r="R757" s="224">
        <f>Q757*H757</f>
        <v>0.00036764000000000008</v>
      </c>
      <c r="S757" s="224">
        <v>0</v>
      </c>
      <c r="T757" s="225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6" t="s">
        <v>309</v>
      </c>
      <c r="AT757" s="226" t="s">
        <v>215</v>
      </c>
      <c r="AU757" s="226" t="s">
        <v>83</v>
      </c>
      <c r="AY757" s="19" t="s">
        <v>213</v>
      </c>
      <c r="BE757" s="227">
        <f>IF(N757="základní",J757,0)</f>
        <v>0</v>
      </c>
      <c r="BF757" s="227">
        <f>IF(N757="snížená",J757,0)</f>
        <v>0</v>
      </c>
      <c r="BG757" s="227">
        <f>IF(N757="zákl. přenesená",J757,0)</f>
        <v>0</v>
      </c>
      <c r="BH757" s="227">
        <f>IF(N757="sníž. přenesená",J757,0)</f>
        <v>0</v>
      </c>
      <c r="BI757" s="227">
        <f>IF(N757="nulová",J757,0)</f>
        <v>0</v>
      </c>
      <c r="BJ757" s="19" t="s">
        <v>81</v>
      </c>
      <c r="BK757" s="227">
        <f>ROUND(I757*H757,2)</f>
        <v>0</v>
      </c>
      <c r="BL757" s="19" t="s">
        <v>309</v>
      </c>
      <c r="BM757" s="226" t="s">
        <v>7736</v>
      </c>
    </row>
    <row r="758" s="13" customFormat="1">
      <c r="A758" s="13"/>
      <c r="B758" s="228"/>
      <c r="C758" s="229"/>
      <c r="D758" s="230" t="s">
        <v>222</v>
      </c>
      <c r="E758" s="231" t="s">
        <v>19</v>
      </c>
      <c r="F758" s="232" t="s">
        <v>7462</v>
      </c>
      <c r="G758" s="229"/>
      <c r="H758" s="231" t="s">
        <v>19</v>
      </c>
      <c r="I758" s="233"/>
      <c r="J758" s="229"/>
      <c r="K758" s="229"/>
      <c r="L758" s="234"/>
      <c r="M758" s="235"/>
      <c r="N758" s="236"/>
      <c r="O758" s="236"/>
      <c r="P758" s="236"/>
      <c r="Q758" s="236"/>
      <c r="R758" s="236"/>
      <c r="S758" s="236"/>
      <c r="T758" s="237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8" t="s">
        <v>222</v>
      </c>
      <c r="AU758" s="238" t="s">
        <v>83</v>
      </c>
      <c r="AV758" s="13" t="s">
        <v>81</v>
      </c>
      <c r="AW758" s="13" t="s">
        <v>34</v>
      </c>
      <c r="AX758" s="13" t="s">
        <v>74</v>
      </c>
      <c r="AY758" s="238" t="s">
        <v>213</v>
      </c>
    </row>
    <row r="759" s="13" customFormat="1">
      <c r="A759" s="13"/>
      <c r="B759" s="228"/>
      <c r="C759" s="229"/>
      <c r="D759" s="230" t="s">
        <v>222</v>
      </c>
      <c r="E759" s="231" t="s">
        <v>19</v>
      </c>
      <c r="F759" s="232" t="s">
        <v>7737</v>
      </c>
      <c r="G759" s="229"/>
      <c r="H759" s="231" t="s">
        <v>19</v>
      </c>
      <c r="I759" s="233"/>
      <c r="J759" s="229"/>
      <c r="K759" s="229"/>
      <c r="L759" s="234"/>
      <c r="M759" s="235"/>
      <c r="N759" s="236"/>
      <c r="O759" s="236"/>
      <c r="P759" s="236"/>
      <c r="Q759" s="236"/>
      <c r="R759" s="236"/>
      <c r="S759" s="236"/>
      <c r="T759" s="237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8" t="s">
        <v>222</v>
      </c>
      <c r="AU759" s="238" t="s">
        <v>83</v>
      </c>
      <c r="AV759" s="13" t="s">
        <v>81</v>
      </c>
      <c r="AW759" s="13" t="s">
        <v>34</v>
      </c>
      <c r="AX759" s="13" t="s">
        <v>74</v>
      </c>
      <c r="AY759" s="238" t="s">
        <v>213</v>
      </c>
    </row>
    <row r="760" s="14" customFormat="1">
      <c r="A760" s="14"/>
      <c r="B760" s="239"/>
      <c r="C760" s="240"/>
      <c r="D760" s="230" t="s">
        <v>222</v>
      </c>
      <c r="E760" s="241" t="s">
        <v>19</v>
      </c>
      <c r="F760" s="242" t="s">
        <v>7738</v>
      </c>
      <c r="G760" s="240"/>
      <c r="H760" s="243">
        <v>36.764000000000003</v>
      </c>
      <c r="I760" s="244"/>
      <c r="J760" s="240"/>
      <c r="K760" s="240"/>
      <c r="L760" s="245"/>
      <c r="M760" s="246"/>
      <c r="N760" s="247"/>
      <c r="O760" s="247"/>
      <c r="P760" s="247"/>
      <c r="Q760" s="247"/>
      <c r="R760" s="247"/>
      <c r="S760" s="247"/>
      <c r="T760" s="248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9" t="s">
        <v>222</v>
      </c>
      <c r="AU760" s="249" t="s">
        <v>83</v>
      </c>
      <c r="AV760" s="14" t="s">
        <v>83</v>
      </c>
      <c r="AW760" s="14" t="s">
        <v>34</v>
      </c>
      <c r="AX760" s="14" t="s">
        <v>81</v>
      </c>
      <c r="AY760" s="249" t="s">
        <v>213</v>
      </c>
    </row>
    <row r="761" s="2" customFormat="1" ht="16.5" customHeight="1">
      <c r="A761" s="40"/>
      <c r="B761" s="41"/>
      <c r="C761" s="272" t="s">
        <v>1525</v>
      </c>
      <c r="D761" s="272" t="s">
        <v>310</v>
      </c>
      <c r="E761" s="273" t="s">
        <v>7739</v>
      </c>
      <c r="F761" s="274" t="s">
        <v>7740</v>
      </c>
      <c r="G761" s="275" t="s">
        <v>338</v>
      </c>
      <c r="H761" s="276">
        <v>40.439999999999998</v>
      </c>
      <c r="I761" s="277"/>
      <c r="J761" s="278">
        <f>ROUND(I761*H761,2)</f>
        <v>0</v>
      </c>
      <c r="K761" s="274" t="s">
        <v>219</v>
      </c>
      <c r="L761" s="279"/>
      <c r="M761" s="280" t="s">
        <v>19</v>
      </c>
      <c r="N761" s="281" t="s">
        <v>45</v>
      </c>
      <c r="O761" s="86"/>
      <c r="P761" s="224">
        <f>O761*H761</f>
        <v>0</v>
      </c>
      <c r="Q761" s="224">
        <v>0.00020000000000000001</v>
      </c>
      <c r="R761" s="224">
        <f>Q761*H761</f>
        <v>0.0080879999999999997</v>
      </c>
      <c r="S761" s="224">
        <v>0</v>
      </c>
      <c r="T761" s="225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26" t="s">
        <v>397</v>
      </c>
      <c r="AT761" s="226" t="s">
        <v>310</v>
      </c>
      <c r="AU761" s="226" t="s">
        <v>83</v>
      </c>
      <c r="AY761" s="19" t="s">
        <v>213</v>
      </c>
      <c r="BE761" s="227">
        <f>IF(N761="základní",J761,0)</f>
        <v>0</v>
      </c>
      <c r="BF761" s="227">
        <f>IF(N761="snížená",J761,0)</f>
        <v>0</v>
      </c>
      <c r="BG761" s="227">
        <f>IF(N761="zákl. přenesená",J761,0)</f>
        <v>0</v>
      </c>
      <c r="BH761" s="227">
        <f>IF(N761="sníž. přenesená",J761,0)</f>
        <v>0</v>
      </c>
      <c r="BI761" s="227">
        <f>IF(N761="nulová",J761,0)</f>
        <v>0</v>
      </c>
      <c r="BJ761" s="19" t="s">
        <v>81</v>
      </c>
      <c r="BK761" s="227">
        <f>ROUND(I761*H761,2)</f>
        <v>0</v>
      </c>
      <c r="BL761" s="19" t="s">
        <v>309</v>
      </c>
      <c r="BM761" s="226" t="s">
        <v>7741</v>
      </c>
    </row>
    <row r="762" s="14" customFormat="1">
      <c r="A762" s="14"/>
      <c r="B762" s="239"/>
      <c r="C762" s="240"/>
      <c r="D762" s="230" t="s">
        <v>222</v>
      </c>
      <c r="E762" s="241" t="s">
        <v>19</v>
      </c>
      <c r="F762" s="242" t="s">
        <v>7742</v>
      </c>
      <c r="G762" s="240"/>
      <c r="H762" s="243">
        <v>40.439999999999998</v>
      </c>
      <c r="I762" s="244"/>
      <c r="J762" s="240"/>
      <c r="K762" s="240"/>
      <c r="L762" s="245"/>
      <c r="M762" s="246"/>
      <c r="N762" s="247"/>
      <c r="O762" s="247"/>
      <c r="P762" s="247"/>
      <c r="Q762" s="247"/>
      <c r="R762" s="247"/>
      <c r="S762" s="247"/>
      <c r="T762" s="248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49" t="s">
        <v>222</v>
      </c>
      <c r="AU762" s="249" t="s">
        <v>83</v>
      </c>
      <c r="AV762" s="14" t="s">
        <v>83</v>
      </c>
      <c r="AW762" s="14" t="s">
        <v>34</v>
      </c>
      <c r="AX762" s="14" t="s">
        <v>81</v>
      </c>
      <c r="AY762" s="249" t="s">
        <v>213</v>
      </c>
    </row>
    <row r="763" s="2" customFormat="1">
      <c r="A763" s="40"/>
      <c r="B763" s="41"/>
      <c r="C763" s="215" t="s">
        <v>1530</v>
      </c>
      <c r="D763" s="215" t="s">
        <v>215</v>
      </c>
      <c r="E763" s="216" t="s">
        <v>7743</v>
      </c>
      <c r="F763" s="217" t="s">
        <v>7744</v>
      </c>
      <c r="G763" s="218" t="s">
        <v>236</v>
      </c>
      <c r="H763" s="219">
        <v>142.80699999999999</v>
      </c>
      <c r="I763" s="220"/>
      <c r="J763" s="221">
        <f>ROUND(I763*H763,2)</f>
        <v>0</v>
      </c>
      <c r="K763" s="217" t="s">
        <v>219</v>
      </c>
      <c r="L763" s="46"/>
      <c r="M763" s="222" t="s">
        <v>19</v>
      </c>
      <c r="N763" s="223" t="s">
        <v>45</v>
      </c>
      <c r="O763" s="86"/>
      <c r="P763" s="224">
        <f>O763*H763</f>
        <v>0</v>
      </c>
      <c r="Q763" s="224">
        <v>0.011089999999999999</v>
      </c>
      <c r="R763" s="224">
        <f>Q763*H763</f>
        <v>1.5837296299999997</v>
      </c>
      <c r="S763" s="224">
        <v>0</v>
      </c>
      <c r="T763" s="225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6" t="s">
        <v>309</v>
      </c>
      <c r="AT763" s="226" t="s">
        <v>215</v>
      </c>
      <c r="AU763" s="226" t="s">
        <v>83</v>
      </c>
      <c r="AY763" s="19" t="s">
        <v>213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19" t="s">
        <v>81</v>
      </c>
      <c r="BK763" s="227">
        <f>ROUND(I763*H763,2)</f>
        <v>0</v>
      </c>
      <c r="BL763" s="19" t="s">
        <v>309</v>
      </c>
      <c r="BM763" s="226" t="s">
        <v>7745</v>
      </c>
    </row>
    <row r="764" s="13" customFormat="1">
      <c r="A764" s="13"/>
      <c r="B764" s="228"/>
      <c r="C764" s="229"/>
      <c r="D764" s="230" t="s">
        <v>222</v>
      </c>
      <c r="E764" s="231" t="s">
        <v>19</v>
      </c>
      <c r="F764" s="232" t="s">
        <v>7440</v>
      </c>
      <c r="G764" s="229"/>
      <c r="H764" s="231" t="s">
        <v>19</v>
      </c>
      <c r="I764" s="233"/>
      <c r="J764" s="229"/>
      <c r="K764" s="229"/>
      <c r="L764" s="234"/>
      <c r="M764" s="235"/>
      <c r="N764" s="236"/>
      <c r="O764" s="236"/>
      <c r="P764" s="236"/>
      <c r="Q764" s="236"/>
      <c r="R764" s="236"/>
      <c r="S764" s="236"/>
      <c r="T764" s="237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8" t="s">
        <v>222</v>
      </c>
      <c r="AU764" s="238" t="s">
        <v>83</v>
      </c>
      <c r="AV764" s="13" t="s">
        <v>81</v>
      </c>
      <c r="AW764" s="13" t="s">
        <v>34</v>
      </c>
      <c r="AX764" s="13" t="s">
        <v>74</v>
      </c>
      <c r="AY764" s="238" t="s">
        <v>213</v>
      </c>
    </row>
    <row r="765" s="14" customFormat="1">
      <c r="A765" s="14"/>
      <c r="B765" s="239"/>
      <c r="C765" s="240"/>
      <c r="D765" s="230" t="s">
        <v>222</v>
      </c>
      <c r="E765" s="241" t="s">
        <v>19</v>
      </c>
      <c r="F765" s="242" t="s">
        <v>7746</v>
      </c>
      <c r="G765" s="240"/>
      <c r="H765" s="243">
        <v>142.80699999999999</v>
      </c>
      <c r="I765" s="244"/>
      <c r="J765" s="240"/>
      <c r="K765" s="240"/>
      <c r="L765" s="245"/>
      <c r="M765" s="246"/>
      <c r="N765" s="247"/>
      <c r="O765" s="247"/>
      <c r="P765" s="247"/>
      <c r="Q765" s="247"/>
      <c r="R765" s="247"/>
      <c r="S765" s="247"/>
      <c r="T765" s="248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9" t="s">
        <v>222</v>
      </c>
      <c r="AU765" s="249" t="s">
        <v>83</v>
      </c>
      <c r="AV765" s="14" t="s">
        <v>83</v>
      </c>
      <c r="AW765" s="14" t="s">
        <v>34</v>
      </c>
      <c r="AX765" s="14" t="s">
        <v>74</v>
      </c>
      <c r="AY765" s="249" t="s">
        <v>213</v>
      </c>
    </row>
    <row r="766" s="15" customFormat="1">
      <c r="A766" s="15"/>
      <c r="B766" s="250"/>
      <c r="C766" s="251"/>
      <c r="D766" s="230" t="s">
        <v>222</v>
      </c>
      <c r="E766" s="252" t="s">
        <v>19</v>
      </c>
      <c r="F766" s="253" t="s">
        <v>228</v>
      </c>
      <c r="G766" s="251"/>
      <c r="H766" s="254">
        <v>142.80699999999999</v>
      </c>
      <c r="I766" s="255"/>
      <c r="J766" s="251"/>
      <c r="K766" s="251"/>
      <c r="L766" s="256"/>
      <c r="M766" s="257"/>
      <c r="N766" s="258"/>
      <c r="O766" s="258"/>
      <c r="P766" s="258"/>
      <c r="Q766" s="258"/>
      <c r="R766" s="258"/>
      <c r="S766" s="258"/>
      <c r="T766" s="259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60" t="s">
        <v>222</v>
      </c>
      <c r="AU766" s="260" t="s">
        <v>83</v>
      </c>
      <c r="AV766" s="15" t="s">
        <v>220</v>
      </c>
      <c r="AW766" s="15" t="s">
        <v>34</v>
      </c>
      <c r="AX766" s="15" t="s">
        <v>81</v>
      </c>
      <c r="AY766" s="260" t="s">
        <v>213</v>
      </c>
    </row>
    <row r="767" s="2" customFormat="1" ht="16.5" customHeight="1">
      <c r="A767" s="40"/>
      <c r="B767" s="41"/>
      <c r="C767" s="272" t="s">
        <v>1536</v>
      </c>
      <c r="D767" s="272" t="s">
        <v>310</v>
      </c>
      <c r="E767" s="273" t="s">
        <v>7538</v>
      </c>
      <c r="F767" s="274" t="s">
        <v>7539</v>
      </c>
      <c r="G767" s="275" t="s">
        <v>236</v>
      </c>
      <c r="H767" s="276">
        <v>164.22800000000001</v>
      </c>
      <c r="I767" s="277"/>
      <c r="J767" s="278">
        <f>ROUND(I767*H767,2)</f>
        <v>0</v>
      </c>
      <c r="K767" s="274" t="s">
        <v>219</v>
      </c>
      <c r="L767" s="279"/>
      <c r="M767" s="280" t="s">
        <v>19</v>
      </c>
      <c r="N767" s="281" t="s">
        <v>45</v>
      </c>
      <c r="O767" s="86"/>
      <c r="P767" s="224">
        <f>O767*H767</f>
        <v>0</v>
      </c>
      <c r="Q767" s="224">
        <v>0.0077000000000000002</v>
      </c>
      <c r="R767" s="224">
        <f>Q767*H767</f>
        <v>1.2645556</v>
      </c>
      <c r="S767" s="224">
        <v>0</v>
      </c>
      <c r="T767" s="225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26" t="s">
        <v>397</v>
      </c>
      <c r="AT767" s="226" t="s">
        <v>310</v>
      </c>
      <c r="AU767" s="226" t="s">
        <v>83</v>
      </c>
      <c r="AY767" s="19" t="s">
        <v>213</v>
      </c>
      <c r="BE767" s="227">
        <f>IF(N767="základní",J767,0)</f>
        <v>0</v>
      </c>
      <c r="BF767" s="227">
        <f>IF(N767="snížená",J767,0)</f>
        <v>0</v>
      </c>
      <c r="BG767" s="227">
        <f>IF(N767="zákl. přenesená",J767,0)</f>
        <v>0</v>
      </c>
      <c r="BH767" s="227">
        <f>IF(N767="sníž. přenesená",J767,0)</f>
        <v>0</v>
      </c>
      <c r="BI767" s="227">
        <f>IF(N767="nulová",J767,0)</f>
        <v>0</v>
      </c>
      <c r="BJ767" s="19" t="s">
        <v>81</v>
      </c>
      <c r="BK767" s="227">
        <f>ROUND(I767*H767,2)</f>
        <v>0</v>
      </c>
      <c r="BL767" s="19" t="s">
        <v>309</v>
      </c>
      <c r="BM767" s="226" t="s">
        <v>7747</v>
      </c>
    </row>
    <row r="768" s="13" customFormat="1">
      <c r="A768" s="13"/>
      <c r="B768" s="228"/>
      <c r="C768" s="229"/>
      <c r="D768" s="230" t="s">
        <v>222</v>
      </c>
      <c r="E768" s="231" t="s">
        <v>19</v>
      </c>
      <c r="F768" s="232" t="s">
        <v>7748</v>
      </c>
      <c r="G768" s="229"/>
      <c r="H768" s="231" t="s">
        <v>19</v>
      </c>
      <c r="I768" s="233"/>
      <c r="J768" s="229"/>
      <c r="K768" s="229"/>
      <c r="L768" s="234"/>
      <c r="M768" s="235"/>
      <c r="N768" s="236"/>
      <c r="O768" s="236"/>
      <c r="P768" s="236"/>
      <c r="Q768" s="236"/>
      <c r="R768" s="236"/>
      <c r="S768" s="236"/>
      <c r="T768" s="237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8" t="s">
        <v>222</v>
      </c>
      <c r="AU768" s="238" t="s">
        <v>83</v>
      </c>
      <c r="AV768" s="13" t="s">
        <v>81</v>
      </c>
      <c r="AW768" s="13" t="s">
        <v>34</v>
      </c>
      <c r="AX768" s="13" t="s">
        <v>74</v>
      </c>
      <c r="AY768" s="238" t="s">
        <v>213</v>
      </c>
    </row>
    <row r="769" s="14" customFormat="1">
      <c r="A769" s="14"/>
      <c r="B769" s="239"/>
      <c r="C769" s="240"/>
      <c r="D769" s="230" t="s">
        <v>222</v>
      </c>
      <c r="E769" s="241" t="s">
        <v>19</v>
      </c>
      <c r="F769" s="242" t="s">
        <v>7746</v>
      </c>
      <c r="G769" s="240"/>
      <c r="H769" s="243">
        <v>142.80699999999999</v>
      </c>
      <c r="I769" s="244"/>
      <c r="J769" s="240"/>
      <c r="K769" s="240"/>
      <c r="L769" s="245"/>
      <c r="M769" s="246"/>
      <c r="N769" s="247"/>
      <c r="O769" s="247"/>
      <c r="P769" s="247"/>
      <c r="Q769" s="247"/>
      <c r="R769" s="247"/>
      <c r="S769" s="247"/>
      <c r="T769" s="248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9" t="s">
        <v>222</v>
      </c>
      <c r="AU769" s="249" t="s">
        <v>83</v>
      </c>
      <c r="AV769" s="14" t="s">
        <v>83</v>
      </c>
      <c r="AW769" s="14" t="s">
        <v>34</v>
      </c>
      <c r="AX769" s="14" t="s">
        <v>74</v>
      </c>
      <c r="AY769" s="249" t="s">
        <v>213</v>
      </c>
    </row>
    <row r="770" s="15" customFormat="1">
      <c r="A770" s="15"/>
      <c r="B770" s="250"/>
      <c r="C770" s="251"/>
      <c r="D770" s="230" t="s">
        <v>222</v>
      </c>
      <c r="E770" s="252" t="s">
        <v>19</v>
      </c>
      <c r="F770" s="253" t="s">
        <v>228</v>
      </c>
      <c r="G770" s="251"/>
      <c r="H770" s="254">
        <v>142.80699999999999</v>
      </c>
      <c r="I770" s="255"/>
      <c r="J770" s="251"/>
      <c r="K770" s="251"/>
      <c r="L770" s="256"/>
      <c r="M770" s="257"/>
      <c r="N770" s="258"/>
      <c r="O770" s="258"/>
      <c r="P770" s="258"/>
      <c r="Q770" s="258"/>
      <c r="R770" s="258"/>
      <c r="S770" s="258"/>
      <c r="T770" s="259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0" t="s">
        <v>222</v>
      </c>
      <c r="AU770" s="260" t="s">
        <v>83</v>
      </c>
      <c r="AV770" s="15" t="s">
        <v>220</v>
      </c>
      <c r="AW770" s="15" t="s">
        <v>34</v>
      </c>
      <c r="AX770" s="15" t="s">
        <v>74</v>
      </c>
      <c r="AY770" s="260" t="s">
        <v>213</v>
      </c>
    </row>
    <row r="771" s="14" customFormat="1">
      <c r="A771" s="14"/>
      <c r="B771" s="239"/>
      <c r="C771" s="240"/>
      <c r="D771" s="230" t="s">
        <v>222</v>
      </c>
      <c r="E771" s="241" t="s">
        <v>19</v>
      </c>
      <c r="F771" s="242" t="s">
        <v>7749</v>
      </c>
      <c r="G771" s="240"/>
      <c r="H771" s="243">
        <v>164.22800000000001</v>
      </c>
      <c r="I771" s="244"/>
      <c r="J771" s="240"/>
      <c r="K771" s="240"/>
      <c r="L771" s="245"/>
      <c r="M771" s="246"/>
      <c r="N771" s="247"/>
      <c r="O771" s="247"/>
      <c r="P771" s="247"/>
      <c r="Q771" s="247"/>
      <c r="R771" s="247"/>
      <c r="S771" s="247"/>
      <c r="T771" s="248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9" t="s">
        <v>222</v>
      </c>
      <c r="AU771" s="249" t="s">
        <v>83</v>
      </c>
      <c r="AV771" s="14" t="s">
        <v>83</v>
      </c>
      <c r="AW771" s="14" t="s">
        <v>34</v>
      </c>
      <c r="AX771" s="14" t="s">
        <v>81</v>
      </c>
      <c r="AY771" s="249" t="s">
        <v>213</v>
      </c>
    </row>
    <row r="772" s="2" customFormat="1" ht="16.5" customHeight="1">
      <c r="A772" s="40"/>
      <c r="B772" s="41"/>
      <c r="C772" s="215" t="s">
        <v>1545</v>
      </c>
      <c r="D772" s="215" t="s">
        <v>215</v>
      </c>
      <c r="E772" s="216" t="s">
        <v>7750</v>
      </c>
      <c r="F772" s="217" t="s">
        <v>7751</v>
      </c>
      <c r="G772" s="218" t="s">
        <v>236</v>
      </c>
      <c r="H772" s="219">
        <v>142.80699999999999</v>
      </c>
      <c r="I772" s="220"/>
      <c r="J772" s="221">
        <f>ROUND(I772*H772,2)</f>
        <v>0</v>
      </c>
      <c r="K772" s="217" t="s">
        <v>219</v>
      </c>
      <c r="L772" s="46"/>
      <c r="M772" s="222" t="s">
        <v>19</v>
      </c>
      <c r="N772" s="223" t="s">
        <v>45</v>
      </c>
      <c r="O772" s="86"/>
      <c r="P772" s="224">
        <f>O772*H772</f>
        <v>0</v>
      </c>
      <c r="Q772" s="224">
        <v>0.00010000000000000001</v>
      </c>
      <c r="R772" s="224">
        <f>Q772*H772</f>
        <v>0.0142807</v>
      </c>
      <c r="S772" s="224">
        <v>0</v>
      </c>
      <c r="T772" s="225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6" t="s">
        <v>309</v>
      </c>
      <c r="AT772" s="226" t="s">
        <v>215</v>
      </c>
      <c r="AU772" s="226" t="s">
        <v>83</v>
      </c>
      <c r="AY772" s="19" t="s">
        <v>213</v>
      </c>
      <c r="BE772" s="227">
        <f>IF(N772="základní",J772,0)</f>
        <v>0</v>
      </c>
      <c r="BF772" s="227">
        <f>IF(N772="snížená",J772,0)</f>
        <v>0</v>
      </c>
      <c r="BG772" s="227">
        <f>IF(N772="zákl. přenesená",J772,0)</f>
        <v>0</v>
      </c>
      <c r="BH772" s="227">
        <f>IF(N772="sníž. přenesená",J772,0)</f>
        <v>0</v>
      </c>
      <c r="BI772" s="227">
        <f>IF(N772="nulová",J772,0)</f>
        <v>0</v>
      </c>
      <c r="BJ772" s="19" t="s">
        <v>81</v>
      </c>
      <c r="BK772" s="227">
        <f>ROUND(I772*H772,2)</f>
        <v>0</v>
      </c>
      <c r="BL772" s="19" t="s">
        <v>309</v>
      </c>
      <c r="BM772" s="226" t="s">
        <v>7752</v>
      </c>
    </row>
    <row r="773" s="13" customFormat="1">
      <c r="A773" s="13"/>
      <c r="B773" s="228"/>
      <c r="C773" s="229"/>
      <c r="D773" s="230" t="s">
        <v>222</v>
      </c>
      <c r="E773" s="231" t="s">
        <v>19</v>
      </c>
      <c r="F773" s="232" t="s">
        <v>7753</v>
      </c>
      <c r="G773" s="229"/>
      <c r="H773" s="231" t="s">
        <v>19</v>
      </c>
      <c r="I773" s="233"/>
      <c r="J773" s="229"/>
      <c r="K773" s="229"/>
      <c r="L773" s="234"/>
      <c r="M773" s="235"/>
      <c r="N773" s="236"/>
      <c r="O773" s="236"/>
      <c r="P773" s="236"/>
      <c r="Q773" s="236"/>
      <c r="R773" s="236"/>
      <c r="S773" s="236"/>
      <c r="T773" s="237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8" t="s">
        <v>222</v>
      </c>
      <c r="AU773" s="238" t="s">
        <v>83</v>
      </c>
      <c r="AV773" s="13" t="s">
        <v>81</v>
      </c>
      <c r="AW773" s="13" t="s">
        <v>34</v>
      </c>
      <c r="AX773" s="13" t="s">
        <v>74</v>
      </c>
      <c r="AY773" s="238" t="s">
        <v>213</v>
      </c>
    </row>
    <row r="774" s="14" customFormat="1">
      <c r="A774" s="14"/>
      <c r="B774" s="239"/>
      <c r="C774" s="240"/>
      <c r="D774" s="230" t="s">
        <v>222</v>
      </c>
      <c r="E774" s="241" t="s">
        <v>19</v>
      </c>
      <c r="F774" s="242" t="s">
        <v>7746</v>
      </c>
      <c r="G774" s="240"/>
      <c r="H774" s="243">
        <v>142.80699999999999</v>
      </c>
      <c r="I774" s="244"/>
      <c r="J774" s="240"/>
      <c r="K774" s="240"/>
      <c r="L774" s="245"/>
      <c r="M774" s="246"/>
      <c r="N774" s="247"/>
      <c r="O774" s="247"/>
      <c r="P774" s="247"/>
      <c r="Q774" s="247"/>
      <c r="R774" s="247"/>
      <c r="S774" s="247"/>
      <c r="T774" s="248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49" t="s">
        <v>222</v>
      </c>
      <c r="AU774" s="249" t="s">
        <v>83</v>
      </c>
      <c r="AV774" s="14" t="s">
        <v>83</v>
      </c>
      <c r="AW774" s="14" t="s">
        <v>34</v>
      </c>
      <c r="AX774" s="14" t="s">
        <v>74</v>
      </c>
      <c r="AY774" s="249" t="s">
        <v>213</v>
      </c>
    </row>
    <row r="775" s="15" customFormat="1">
      <c r="A775" s="15"/>
      <c r="B775" s="250"/>
      <c r="C775" s="251"/>
      <c r="D775" s="230" t="s">
        <v>222</v>
      </c>
      <c r="E775" s="252" t="s">
        <v>19</v>
      </c>
      <c r="F775" s="253" t="s">
        <v>228</v>
      </c>
      <c r="G775" s="251"/>
      <c r="H775" s="254">
        <v>142.80699999999999</v>
      </c>
      <c r="I775" s="255"/>
      <c r="J775" s="251"/>
      <c r="K775" s="251"/>
      <c r="L775" s="256"/>
      <c r="M775" s="257"/>
      <c r="N775" s="258"/>
      <c r="O775" s="258"/>
      <c r="P775" s="258"/>
      <c r="Q775" s="258"/>
      <c r="R775" s="258"/>
      <c r="S775" s="258"/>
      <c r="T775" s="259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60" t="s">
        <v>222</v>
      </c>
      <c r="AU775" s="260" t="s">
        <v>83</v>
      </c>
      <c r="AV775" s="15" t="s">
        <v>220</v>
      </c>
      <c r="AW775" s="15" t="s">
        <v>34</v>
      </c>
      <c r="AX775" s="15" t="s">
        <v>81</v>
      </c>
      <c r="AY775" s="260" t="s">
        <v>213</v>
      </c>
    </row>
    <row r="776" s="2" customFormat="1">
      <c r="A776" s="40"/>
      <c r="B776" s="41"/>
      <c r="C776" s="215" t="s">
        <v>1553</v>
      </c>
      <c r="D776" s="215" t="s">
        <v>215</v>
      </c>
      <c r="E776" s="216" t="s">
        <v>7754</v>
      </c>
      <c r="F776" s="217" t="s">
        <v>7755</v>
      </c>
      <c r="G776" s="218" t="s">
        <v>1808</v>
      </c>
      <c r="H776" s="282"/>
      <c r="I776" s="220"/>
      <c r="J776" s="221">
        <f>ROUND(I776*H776,2)</f>
        <v>0</v>
      </c>
      <c r="K776" s="217" t="s">
        <v>219</v>
      </c>
      <c r="L776" s="46"/>
      <c r="M776" s="222" t="s">
        <v>19</v>
      </c>
      <c r="N776" s="223" t="s">
        <v>45</v>
      </c>
      <c r="O776" s="86"/>
      <c r="P776" s="224">
        <f>O776*H776</f>
        <v>0</v>
      </c>
      <c r="Q776" s="224">
        <v>0</v>
      </c>
      <c r="R776" s="224">
        <f>Q776*H776</f>
        <v>0</v>
      </c>
      <c r="S776" s="224">
        <v>0</v>
      </c>
      <c r="T776" s="225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26" t="s">
        <v>309</v>
      </c>
      <c r="AT776" s="226" t="s">
        <v>215</v>
      </c>
      <c r="AU776" s="226" t="s">
        <v>83</v>
      </c>
      <c r="AY776" s="19" t="s">
        <v>213</v>
      </c>
      <c r="BE776" s="227">
        <f>IF(N776="základní",J776,0)</f>
        <v>0</v>
      </c>
      <c r="BF776" s="227">
        <f>IF(N776="snížená",J776,0)</f>
        <v>0</v>
      </c>
      <c r="BG776" s="227">
        <f>IF(N776="zákl. přenesená",J776,0)</f>
        <v>0</v>
      </c>
      <c r="BH776" s="227">
        <f>IF(N776="sníž. přenesená",J776,0)</f>
        <v>0</v>
      </c>
      <c r="BI776" s="227">
        <f>IF(N776="nulová",J776,0)</f>
        <v>0</v>
      </c>
      <c r="BJ776" s="19" t="s">
        <v>81</v>
      </c>
      <c r="BK776" s="227">
        <f>ROUND(I776*H776,2)</f>
        <v>0</v>
      </c>
      <c r="BL776" s="19" t="s">
        <v>309</v>
      </c>
      <c r="BM776" s="226" t="s">
        <v>7756</v>
      </c>
    </row>
    <row r="777" s="12" customFormat="1" ht="22.8" customHeight="1">
      <c r="A777" s="12"/>
      <c r="B777" s="199"/>
      <c r="C777" s="200"/>
      <c r="D777" s="201" t="s">
        <v>73</v>
      </c>
      <c r="E777" s="213" t="s">
        <v>3743</v>
      </c>
      <c r="F777" s="213" t="s">
        <v>3744</v>
      </c>
      <c r="G777" s="200"/>
      <c r="H777" s="200"/>
      <c r="I777" s="203"/>
      <c r="J777" s="214">
        <f>BK777</f>
        <v>0</v>
      </c>
      <c r="K777" s="200"/>
      <c r="L777" s="205"/>
      <c r="M777" s="206"/>
      <c r="N777" s="207"/>
      <c r="O777" s="207"/>
      <c r="P777" s="208">
        <f>SUM(P778:P800)</f>
        <v>0</v>
      </c>
      <c r="Q777" s="207"/>
      <c r="R777" s="208">
        <f>SUM(R778:R800)</f>
        <v>2.1044151499999999</v>
      </c>
      <c r="S777" s="207"/>
      <c r="T777" s="209">
        <f>SUM(T778:T800)</f>
        <v>0</v>
      </c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R777" s="210" t="s">
        <v>83</v>
      </c>
      <c r="AT777" s="211" t="s">
        <v>73</v>
      </c>
      <c r="AU777" s="211" t="s">
        <v>81</v>
      </c>
      <c r="AY777" s="210" t="s">
        <v>213</v>
      </c>
      <c r="BK777" s="212">
        <f>SUM(BK778:BK800)</f>
        <v>0</v>
      </c>
    </row>
    <row r="778" s="2" customFormat="1" ht="16.5" customHeight="1">
      <c r="A778" s="40"/>
      <c r="B778" s="41"/>
      <c r="C778" s="215" t="s">
        <v>1558</v>
      </c>
      <c r="D778" s="215" t="s">
        <v>215</v>
      </c>
      <c r="E778" s="216" t="s">
        <v>7757</v>
      </c>
      <c r="F778" s="217" t="s">
        <v>7758</v>
      </c>
      <c r="G778" s="218" t="s">
        <v>236</v>
      </c>
      <c r="H778" s="219">
        <v>90.454999999999998</v>
      </c>
      <c r="I778" s="220"/>
      <c r="J778" s="221">
        <f>ROUND(I778*H778,2)</f>
        <v>0</v>
      </c>
      <c r="K778" s="217" t="s">
        <v>219</v>
      </c>
      <c r="L778" s="46"/>
      <c r="M778" s="222" t="s">
        <v>19</v>
      </c>
      <c r="N778" s="223" t="s">
        <v>45</v>
      </c>
      <c r="O778" s="86"/>
      <c r="P778" s="224">
        <f>O778*H778</f>
        <v>0</v>
      </c>
      <c r="Q778" s="224">
        <v>0</v>
      </c>
      <c r="R778" s="224">
        <f>Q778*H778</f>
        <v>0</v>
      </c>
      <c r="S778" s="224">
        <v>0</v>
      </c>
      <c r="T778" s="225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26" t="s">
        <v>309</v>
      </c>
      <c r="AT778" s="226" t="s">
        <v>215</v>
      </c>
      <c r="AU778" s="226" t="s">
        <v>83</v>
      </c>
      <c r="AY778" s="19" t="s">
        <v>213</v>
      </c>
      <c r="BE778" s="227">
        <f>IF(N778="základní",J778,0)</f>
        <v>0</v>
      </c>
      <c r="BF778" s="227">
        <f>IF(N778="snížená",J778,0)</f>
        <v>0</v>
      </c>
      <c r="BG778" s="227">
        <f>IF(N778="zákl. přenesená",J778,0)</f>
        <v>0</v>
      </c>
      <c r="BH778" s="227">
        <f>IF(N778="sníž. přenesená",J778,0)</f>
        <v>0</v>
      </c>
      <c r="BI778" s="227">
        <f>IF(N778="nulová",J778,0)</f>
        <v>0</v>
      </c>
      <c r="BJ778" s="19" t="s">
        <v>81</v>
      </c>
      <c r="BK778" s="227">
        <f>ROUND(I778*H778,2)</f>
        <v>0</v>
      </c>
      <c r="BL778" s="19" t="s">
        <v>309</v>
      </c>
      <c r="BM778" s="226" t="s">
        <v>7759</v>
      </c>
    </row>
    <row r="779" s="13" customFormat="1">
      <c r="A779" s="13"/>
      <c r="B779" s="228"/>
      <c r="C779" s="229"/>
      <c r="D779" s="230" t="s">
        <v>222</v>
      </c>
      <c r="E779" s="231" t="s">
        <v>19</v>
      </c>
      <c r="F779" s="232" t="s">
        <v>7760</v>
      </c>
      <c r="G779" s="229"/>
      <c r="H779" s="231" t="s">
        <v>19</v>
      </c>
      <c r="I779" s="233"/>
      <c r="J779" s="229"/>
      <c r="K779" s="229"/>
      <c r="L779" s="234"/>
      <c r="M779" s="235"/>
      <c r="N779" s="236"/>
      <c r="O779" s="236"/>
      <c r="P779" s="236"/>
      <c r="Q779" s="236"/>
      <c r="R779" s="236"/>
      <c r="S779" s="236"/>
      <c r="T779" s="237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8" t="s">
        <v>222</v>
      </c>
      <c r="AU779" s="238" t="s">
        <v>83</v>
      </c>
      <c r="AV779" s="13" t="s">
        <v>81</v>
      </c>
      <c r="AW779" s="13" t="s">
        <v>34</v>
      </c>
      <c r="AX779" s="13" t="s">
        <v>74</v>
      </c>
      <c r="AY779" s="238" t="s">
        <v>213</v>
      </c>
    </row>
    <row r="780" s="14" customFormat="1">
      <c r="A780" s="14"/>
      <c r="B780" s="239"/>
      <c r="C780" s="240"/>
      <c r="D780" s="230" t="s">
        <v>222</v>
      </c>
      <c r="E780" s="241" t="s">
        <v>6920</v>
      </c>
      <c r="F780" s="242" t="s">
        <v>6922</v>
      </c>
      <c r="G780" s="240"/>
      <c r="H780" s="243">
        <v>90.454999999999998</v>
      </c>
      <c r="I780" s="244"/>
      <c r="J780" s="240"/>
      <c r="K780" s="240"/>
      <c r="L780" s="245"/>
      <c r="M780" s="246"/>
      <c r="N780" s="247"/>
      <c r="O780" s="247"/>
      <c r="P780" s="247"/>
      <c r="Q780" s="247"/>
      <c r="R780" s="247"/>
      <c r="S780" s="247"/>
      <c r="T780" s="248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9" t="s">
        <v>222</v>
      </c>
      <c r="AU780" s="249" t="s">
        <v>83</v>
      </c>
      <c r="AV780" s="14" t="s">
        <v>83</v>
      </c>
      <c r="AW780" s="14" t="s">
        <v>34</v>
      </c>
      <c r="AX780" s="14" t="s">
        <v>81</v>
      </c>
      <c r="AY780" s="249" t="s">
        <v>213</v>
      </c>
    </row>
    <row r="781" s="2" customFormat="1" ht="16.5" customHeight="1">
      <c r="A781" s="40"/>
      <c r="B781" s="41"/>
      <c r="C781" s="215" t="s">
        <v>1573</v>
      </c>
      <c r="D781" s="215" t="s">
        <v>215</v>
      </c>
      <c r="E781" s="216" t="s">
        <v>3746</v>
      </c>
      <c r="F781" s="217" t="s">
        <v>3747</v>
      </c>
      <c r="G781" s="218" t="s">
        <v>236</v>
      </c>
      <c r="H781" s="219">
        <v>90.454999999999998</v>
      </c>
      <c r="I781" s="220"/>
      <c r="J781" s="221">
        <f>ROUND(I781*H781,2)</f>
        <v>0</v>
      </c>
      <c r="K781" s="217" t="s">
        <v>219</v>
      </c>
      <c r="L781" s="46"/>
      <c r="M781" s="222" t="s">
        <v>19</v>
      </c>
      <c r="N781" s="223" t="s">
        <v>45</v>
      </c>
      <c r="O781" s="86"/>
      <c r="P781" s="224">
        <f>O781*H781</f>
        <v>0</v>
      </c>
      <c r="Q781" s="224">
        <v>0.00029999999999999997</v>
      </c>
      <c r="R781" s="224">
        <f>Q781*H781</f>
        <v>0.027136499999999997</v>
      </c>
      <c r="S781" s="224">
        <v>0</v>
      </c>
      <c r="T781" s="225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26" t="s">
        <v>309</v>
      </c>
      <c r="AT781" s="226" t="s">
        <v>215</v>
      </c>
      <c r="AU781" s="226" t="s">
        <v>83</v>
      </c>
      <c r="AY781" s="19" t="s">
        <v>213</v>
      </c>
      <c r="BE781" s="227">
        <f>IF(N781="základní",J781,0)</f>
        <v>0</v>
      </c>
      <c r="BF781" s="227">
        <f>IF(N781="snížená",J781,0)</f>
        <v>0</v>
      </c>
      <c r="BG781" s="227">
        <f>IF(N781="zákl. přenesená",J781,0)</f>
        <v>0</v>
      </c>
      <c r="BH781" s="227">
        <f>IF(N781="sníž. přenesená",J781,0)</f>
        <v>0</v>
      </c>
      <c r="BI781" s="227">
        <f>IF(N781="nulová",J781,0)</f>
        <v>0</v>
      </c>
      <c r="BJ781" s="19" t="s">
        <v>81</v>
      </c>
      <c r="BK781" s="227">
        <f>ROUND(I781*H781,2)</f>
        <v>0</v>
      </c>
      <c r="BL781" s="19" t="s">
        <v>309</v>
      </c>
      <c r="BM781" s="226" t="s">
        <v>7761</v>
      </c>
    </row>
    <row r="782" s="14" customFormat="1">
      <c r="A782" s="14"/>
      <c r="B782" s="239"/>
      <c r="C782" s="240"/>
      <c r="D782" s="230" t="s">
        <v>222</v>
      </c>
      <c r="E782" s="241" t="s">
        <v>19</v>
      </c>
      <c r="F782" s="242" t="s">
        <v>6920</v>
      </c>
      <c r="G782" s="240"/>
      <c r="H782" s="243">
        <v>90.454999999999998</v>
      </c>
      <c r="I782" s="244"/>
      <c r="J782" s="240"/>
      <c r="K782" s="240"/>
      <c r="L782" s="245"/>
      <c r="M782" s="246"/>
      <c r="N782" s="247"/>
      <c r="O782" s="247"/>
      <c r="P782" s="247"/>
      <c r="Q782" s="247"/>
      <c r="R782" s="247"/>
      <c r="S782" s="247"/>
      <c r="T782" s="248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9" t="s">
        <v>222</v>
      </c>
      <c r="AU782" s="249" t="s">
        <v>83</v>
      </c>
      <c r="AV782" s="14" t="s">
        <v>83</v>
      </c>
      <c r="AW782" s="14" t="s">
        <v>34</v>
      </c>
      <c r="AX782" s="14" t="s">
        <v>81</v>
      </c>
      <c r="AY782" s="249" t="s">
        <v>213</v>
      </c>
    </row>
    <row r="783" s="2" customFormat="1" ht="21.75" customHeight="1">
      <c r="A783" s="40"/>
      <c r="B783" s="41"/>
      <c r="C783" s="215" t="s">
        <v>1579</v>
      </c>
      <c r="D783" s="215" t="s">
        <v>215</v>
      </c>
      <c r="E783" s="216" t="s">
        <v>3763</v>
      </c>
      <c r="F783" s="217" t="s">
        <v>3764</v>
      </c>
      <c r="G783" s="218" t="s">
        <v>338</v>
      </c>
      <c r="H783" s="219">
        <v>60</v>
      </c>
      <c r="I783" s="220"/>
      <c r="J783" s="221">
        <f>ROUND(I783*H783,2)</f>
        <v>0</v>
      </c>
      <c r="K783" s="217" t="s">
        <v>219</v>
      </c>
      <c r="L783" s="46"/>
      <c r="M783" s="222" t="s">
        <v>19</v>
      </c>
      <c r="N783" s="223" t="s">
        <v>45</v>
      </c>
      <c r="O783" s="86"/>
      <c r="P783" s="224">
        <f>O783*H783</f>
        <v>0</v>
      </c>
      <c r="Q783" s="224">
        <v>0.00020000000000000001</v>
      </c>
      <c r="R783" s="224">
        <f>Q783*H783</f>
        <v>0.012</v>
      </c>
      <c r="S783" s="224">
        <v>0</v>
      </c>
      <c r="T783" s="225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26" t="s">
        <v>309</v>
      </c>
      <c r="AT783" s="226" t="s">
        <v>215</v>
      </c>
      <c r="AU783" s="226" t="s">
        <v>83</v>
      </c>
      <c r="AY783" s="19" t="s">
        <v>213</v>
      </c>
      <c r="BE783" s="227">
        <f>IF(N783="základní",J783,0)</f>
        <v>0</v>
      </c>
      <c r="BF783" s="227">
        <f>IF(N783="snížená",J783,0)</f>
        <v>0</v>
      </c>
      <c r="BG783" s="227">
        <f>IF(N783="zákl. přenesená",J783,0)</f>
        <v>0</v>
      </c>
      <c r="BH783" s="227">
        <f>IF(N783="sníž. přenesená",J783,0)</f>
        <v>0</v>
      </c>
      <c r="BI783" s="227">
        <f>IF(N783="nulová",J783,0)</f>
        <v>0</v>
      </c>
      <c r="BJ783" s="19" t="s">
        <v>81</v>
      </c>
      <c r="BK783" s="227">
        <f>ROUND(I783*H783,2)</f>
        <v>0</v>
      </c>
      <c r="BL783" s="19" t="s">
        <v>309</v>
      </c>
      <c r="BM783" s="226" t="s">
        <v>7762</v>
      </c>
    </row>
    <row r="784" s="13" customFormat="1">
      <c r="A784" s="13"/>
      <c r="B784" s="228"/>
      <c r="C784" s="229"/>
      <c r="D784" s="230" t="s">
        <v>222</v>
      </c>
      <c r="E784" s="231" t="s">
        <v>19</v>
      </c>
      <c r="F784" s="232" t="s">
        <v>7763</v>
      </c>
      <c r="G784" s="229"/>
      <c r="H784" s="231" t="s">
        <v>19</v>
      </c>
      <c r="I784" s="233"/>
      <c r="J784" s="229"/>
      <c r="K784" s="229"/>
      <c r="L784" s="234"/>
      <c r="M784" s="235"/>
      <c r="N784" s="236"/>
      <c r="O784" s="236"/>
      <c r="P784" s="236"/>
      <c r="Q784" s="236"/>
      <c r="R784" s="236"/>
      <c r="S784" s="236"/>
      <c r="T784" s="237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8" t="s">
        <v>222</v>
      </c>
      <c r="AU784" s="238" t="s">
        <v>83</v>
      </c>
      <c r="AV784" s="13" t="s">
        <v>81</v>
      </c>
      <c r="AW784" s="13" t="s">
        <v>34</v>
      </c>
      <c r="AX784" s="13" t="s">
        <v>74</v>
      </c>
      <c r="AY784" s="238" t="s">
        <v>213</v>
      </c>
    </row>
    <row r="785" s="14" customFormat="1">
      <c r="A785" s="14"/>
      <c r="B785" s="239"/>
      <c r="C785" s="240"/>
      <c r="D785" s="230" t="s">
        <v>222</v>
      </c>
      <c r="E785" s="241" t="s">
        <v>19</v>
      </c>
      <c r="F785" s="242" t="s">
        <v>7764</v>
      </c>
      <c r="G785" s="240"/>
      <c r="H785" s="243">
        <v>60</v>
      </c>
      <c r="I785" s="244"/>
      <c r="J785" s="240"/>
      <c r="K785" s="240"/>
      <c r="L785" s="245"/>
      <c r="M785" s="246"/>
      <c r="N785" s="247"/>
      <c r="O785" s="247"/>
      <c r="P785" s="247"/>
      <c r="Q785" s="247"/>
      <c r="R785" s="247"/>
      <c r="S785" s="247"/>
      <c r="T785" s="248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49" t="s">
        <v>222</v>
      </c>
      <c r="AU785" s="249" t="s">
        <v>83</v>
      </c>
      <c r="AV785" s="14" t="s">
        <v>83</v>
      </c>
      <c r="AW785" s="14" t="s">
        <v>34</v>
      </c>
      <c r="AX785" s="14" t="s">
        <v>81</v>
      </c>
      <c r="AY785" s="249" t="s">
        <v>213</v>
      </c>
    </row>
    <row r="786" s="2" customFormat="1" ht="16.5" customHeight="1">
      <c r="A786" s="40"/>
      <c r="B786" s="41"/>
      <c r="C786" s="272" t="s">
        <v>1585</v>
      </c>
      <c r="D786" s="272" t="s">
        <v>310</v>
      </c>
      <c r="E786" s="273" t="s">
        <v>3790</v>
      </c>
      <c r="F786" s="274" t="s">
        <v>3791</v>
      </c>
      <c r="G786" s="275" t="s">
        <v>338</v>
      </c>
      <c r="H786" s="276">
        <v>66</v>
      </c>
      <c r="I786" s="277"/>
      <c r="J786" s="278">
        <f>ROUND(I786*H786,2)</f>
        <v>0</v>
      </c>
      <c r="K786" s="274" t="s">
        <v>219</v>
      </c>
      <c r="L786" s="279"/>
      <c r="M786" s="280" t="s">
        <v>19</v>
      </c>
      <c r="N786" s="281" t="s">
        <v>45</v>
      </c>
      <c r="O786" s="86"/>
      <c r="P786" s="224">
        <f>O786*H786</f>
        <v>0</v>
      </c>
      <c r="Q786" s="224">
        <v>0.00010000000000000001</v>
      </c>
      <c r="R786" s="224">
        <f>Q786*H786</f>
        <v>0.0066</v>
      </c>
      <c r="S786" s="224">
        <v>0</v>
      </c>
      <c r="T786" s="225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26" t="s">
        <v>397</v>
      </c>
      <c r="AT786" s="226" t="s">
        <v>310</v>
      </c>
      <c r="AU786" s="226" t="s">
        <v>83</v>
      </c>
      <c r="AY786" s="19" t="s">
        <v>213</v>
      </c>
      <c r="BE786" s="227">
        <f>IF(N786="základní",J786,0)</f>
        <v>0</v>
      </c>
      <c r="BF786" s="227">
        <f>IF(N786="snížená",J786,0)</f>
        <v>0</v>
      </c>
      <c r="BG786" s="227">
        <f>IF(N786="zákl. přenesená",J786,0)</f>
        <v>0</v>
      </c>
      <c r="BH786" s="227">
        <f>IF(N786="sníž. přenesená",J786,0)</f>
        <v>0</v>
      </c>
      <c r="BI786" s="227">
        <f>IF(N786="nulová",J786,0)</f>
        <v>0</v>
      </c>
      <c r="BJ786" s="19" t="s">
        <v>81</v>
      </c>
      <c r="BK786" s="227">
        <f>ROUND(I786*H786,2)</f>
        <v>0</v>
      </c>
      <c r="BL786" s="19" t="s">
        <v>309</v>
      </c>
      <c r="BM786" s="226" t="s">
        <v>7765</v>
      </c>
    </row>
    <row r="787" s="14" customFormat="1">
      <c r="A787" s="14"/>
      <c r="B787" s="239"/>
      <c r="C787" s="240"/>
      <c r="D787" s="230" t="s">
        <v>222</v>
      </c>
      <c r="E787" s="241" t="s">
        <v>19</v>
      </c>
      <c r="F787" s="242" t="s">
        <v>7766</v>
      </c>
      <c r="G787" s="240"/>
      <c r="H787" s="243">
        <v>66</v>
      </c>
      <c r="I787" s="244"/>
      <c r="J787" s="240"/>
      <c r="K787" s="240"/>
      <c r="L787" s="245"/>
      <c r="M787" s="246"/>
      <c r="N787" s="247"/>
      <c r="O787" s="247"/>
      <c r="P787" s="247"/>
      <c r="Q787" s="247"/>
      <c r="R787" s="247"/>
      <c r="S787" s="247"/>
      <c r="T787" s="248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9" t="s">
        <v>222</v>
      </c>
      <c r="AU787" s="249" t="s">
        <v>83</v>
      </c>
      <c r="AV787" s="14" t="s">
        <v>83</v>
      </c>
      <c r="AW787" s="14" t="s">
        <v>34</v>
      </c>
      <c r="AX787" s="14" t="s">
        <v>81</v>
      </c>
      <c r="AY787" s="249" t="s">
        <v>213</v>
      </c>
    </row>
    <row r="788" s="2" customFormat="1">
      <c r="A788" s="40"/>
      <c r="B788" s="41"/>
      <c r="C788" s="215" t="s">
        <v>1591</v>
      </c>
      <c r="D788" s="215" t="s">
        <v>215</v>
      </c>
      <c r="E788" s="216" t="s">
        <v>3803</v>
      </c>
      <c r="F788" s="217" t="s">
        <v>3804</v>
      </c>
      <c r="G788" s="218" t="s">
        <v>236</v>
      </c>
      <c r="H788" s="219">
        <v>90.454999999999998</v>
      </c>
      <c r="I788" s="220"/>
      <c r="J788" s="221">
        <f>ROUND(I788*H788,2)</f>
        <v>0</v>
      </c>
      <c r="K788" s="217" t="s">
        <v>219</v>
      </c>
      <c r="L788" s="46"/>
      <c r="M788" s="222" t="s">
        <v>19</v>
      </c>
      <c r="N788" s="223" t="s">
        <v>45</v>
      </c>
      <c r="O788" s="86"/>
      <c r="P788" s="224">
        <f>O788*H788</f>
        <v>0</v>
      </c>
      <c r="Q788" s="224">
        <v>0.0060499999999999998</v>
      </c>
      <c r="R788" s="224">
        <f>Q788*H788</f>
        <v>0.54725274999999995</v>
      </c>
      <c r="S788" s="224">
        <v>0</v>
      </c>
      <c r="T788" s="225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26" t="s">
        <v>309</v>
      </c>
      <c r="AT788" s="226" t="s">
        <v>215</v>
      </c>
      <c r="AU788" s="226" t="s">
        <v>83</v>
      </c>
      <c r="AY788" s="19" t="s">
        <v>213</v>
      </c>
      <c r="BE788" s="227">
        <f>IF(N788="základní",J788,0)</f>
        <v>0</v>
      </c>
      <c r="BF788" s="227">
        <f>IF(N788="snížená",J788,0)</f>
        <v>0</v>
      </c>
      <c r="BG788" s="227">
        <f>IF(N788="zákl. přenesená",J788,0)</f>
        <v>0</v>
      </c>
      <c r="BH788" s="227">
        <f>IF(N788="sníž. přenesená",J788,0)</f>
        <v>0</v>
      </c>
      <c r="BI788" s="227">
        <f>IF(N788="nulová",J788,0)</f>
        <v>0</v>
      </c>
      <c r="BJ788" s="19" t="s">
        <v>81</v>
      </c>
      <c r="BK788" s="227">
        <f>ROUND(I788*H788,2)</f>
        <v>0</v>
      </c>
      <c r="BL788" s="19" t="s">
        <v>309</v>
      </c>
      <c r="BM788" s="226" t="s">
        <v>7767</v>
      </c>
    </row>
    <row r="789" s="14" customFormat="1">
      <c r="A789" s="14"/>
      <c r="B789" s="239"/>
      <c r="C789" s="240"/>
      <c r="D789" s="230" t="s">
        <v>222</v>
      </c>
      <c r="E789" s="241" t="s">
        <v>19</v>
      </c>
      <c r="F789" s="242" t="s">
        <v>6920</v>
      </c>
      <c r="G789" s="240"/>
      <c r="H789" s="243">
        <v>90.454999999999998</v>
      </c>
      <c r="I789" s="244"/>
      <c r="J789" s="240"/>
      <c r="K789" s="240"/>
      <c r="L789" s="245"/>
      <c r="M789" s="246"/>
      <c r="N789" s="247"/>
      <c r="O789" s="247"/>
      <c r="P789" s="247"/>
      <c r="Q789" s="247"/>
      <c r="R789" s="247"/>
      <c r="S789" s="247"/>
      <c r="T789" s="248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9" t="s">
        <v>222</v>
      </c>
      <c r="AU789" s="249" t="s">
        <v>83</v>
      </c>
      <c r="AV789" s="14" t="s">
        <v>83</v>
      </c>
      <c r="AW789" s="14" t="s">
        <v>34</v>
      </c>
      <c r="AX789" s="14" t="s">
        <v>81</v>
      </c>
      <c r="AY789" s="249" t="s">
        <v>213</v>
      </c>
    </row>
    <row r="790" s="2" customFormat="1" ht="16.5" customHeight="1">
      <c r="A790" s="40"/>
      <c r="B790" s="41"/>
      <c r="C790" s="272" t="s">
        <v>1599</v>
      </c>
      <c r="D790" s="272" t="s">
        <v>310</v>
      </c>
      <c r="E790" s="273" t="s">
        <v>3811</v>
      </c>
      <c r="F790" s="274" t="s">
        <v>3812</v>
      </c>
      <c r="G790" s="275" t="s">
        <v>236</v>
      </c>
      <c r="H790" s="276">
        <v>99.501000000000005</v>
      </c>
      <c r="I790" s="277"/>
      <c r="J790" s="278">
        <f>ROUND(I790*H790,2)</f>
        <v>0</v>
      </c>
      <c r="K790" s="274" t="s">
        <v>219</v>
      </c>
      <c r="L790" s="279"/>
      <c r="M790" s="280" t="s">
        <v>19</v>
      </c>
      <c r="N790" s="281" t="s">
        <v>45</v>
      </c>
      <c r="O790" s="86"/>
      <c r="P790" s="224">
        <f>O790*H790</f>
        <v>0</v>
      </c>
      <c r="Q790" s="224">
        <v>0.0129</v>
      </c>
      <c r="R790" s="224">
        <f>Q790*H790</f>
        <v>1.2835629000000002</v>
      </c>
      <c r="S790" s="224">
        <v>0</v>
      </c>
      <c r="T790" s="225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6" t="s">
        <v>397</v>
      </c>
      <c r="AT790" s="226" t="s">
        <v>310</v>
      </c>
      <c r="AU790" s="226" t="s">
        <v>83</v>
      </c>
      <c r="AY790" s="19" t="s">
        <v>213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19" t="s">
        <v>81</v>
      </c>
      <c r="BK790" s="227">
        <f>ROUND(I790*H790,2)</f>
        <v>0</v>
      </c>
      <c r="BL790" s="19" t="s">
        <v>309</v>
      </c>
      <c r="BM790" s="226" t="s">
        <v>7768</v>
      </c>
    </row>
    <row r="791" s="14" customFormat="1">
      <c r="A791" s="14"/>
      <c r="B791" s="239"/>
      <c r="C791" s="240"/>
      <c r="D791" s="230" t="s">
        <v>222</v>
      </c>
      <c r="E791" s="241" t="s">
        <v>19</v>
      </c>
      <c r="F791" s="242" t="s">
        <v>7769</v>
      </c>
      <c r="G791" s="240"/>
      <c r="H791" s="243">
        <v>99.501000000000005</v>
      </c>
      <c r="I791" s="244"/>
      <c r="J791" s="240"/>
      <c r="K791" s="240"/>
      <c r="L791" s="245"/>
      <c r="M791" s="246"/>
      <c r="N791" s="247"/>
      <c r="O791" s="247"/>
      <c r="P791" s="247"/>
      <c r="Q791" s="247"/>
      <c r="R791" s="247"/>
      <c r="S791" s="247"/>
      <c r="T791" s="248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9" t="s">
        <v>222</v>
      </c>
      <c r="AU791" s="249" t="s">
        <v>83</v>
      </c>
      <c r="AV791" s="14" t="s">
        <v>83</v>
      </c>
      <c r="AW791" s="14" t="s">
        <v>34</v>
      </c>
      <c r="AX791" s="14" t="s">
        <v>81</v>
      </c>
      <c r="AY791" s="249" t="s">
        <v>213</v>
      </c>
    </row>
    <row r="792" s="2" customFormat="1">
      <c r="A792" s="40"/>
      <c r="B792" s="41"/>
      <c r="C792" s="215" t="s">
        <v>1607</v>
      </c>
      <c r="D792" s="215" t="s">
        <v>215</v>
      </c>
      <c r="E792" s="216" t="s">
        <v>7770</v>
      </c>
      <c r="F792" s="217" t="s">
        <v>7771</v>
      </c>
      <c r="G792" s="218" t="s">
        <v>338</v>
      </c>
      <c r="H792" s="219">
        <v>53</v>
      </c>
      <c r="I792" s="220"/>
      <c r="J792" s="221">
        <f>ROUND(I792*H792,2)</f>
        <v>0</v>
      </c>
      <c r="K792" s="217" t="s">
        <v>219</v>
      </c>
      <c r="L792" s="46"/>
      <c r="M792" s="222" t="s">
        <v>19</v>
      </c>
      <c r="N792" s="223" t="s">
        <v>45</v>
      </c>
      <c r="O792" s="86"/>
      <c r="P792" s="224">
        <f>O792*H792</f>
        <v>0</v>
      </c>
      <c r="Q792" s="224">
        <v>0.0033800000000000002</v>
      </c>
      <c r="R792" s="224">
        <f>Q792*H792</f>
        <v>0.17914000000000002</v>
      </c>
      <c r="S792" s="224">
        <v>0</v>
      </c>
      <c r="T792" s="225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26" t="s">
        <v>309</v>
      </c>
      <c r="AT792" s="226" t="s">
        <v>215</v>
      </c>
      <c r="AU792" s="226" t="s">
        <v>83</v>
      </c>
      <c r="AY792" s="19" t="s">
        <v>213</v>
      </c>
      <c r="BE792" s="227">
        <f>IF(N792="základní",J792,0)</f>
        <v>0</v>
      </c>
      <c r="BF792" s="227">
        <f>IF(N792="snížená",J792,0)</f>
        <v>0</v>
      </c>
      <c r="BG792" s="227">
        <f>IF(N792="zákl. přenesená",J792,0)</f>
        <v>0</v>
      </c>
      <c r="BH792" s="227">
        <f>IF(N792="sníž. přenesená",J792,0)</f>
        <v>0</v>
      </c>
      <c r="BI792" s="227">
        <f>IF(N792="nulová",J792,0)</f>
        <v>0</v>
      </c>
      <c r="BJ792" s="19" t="s">
        <v>81</v>
      </c>
      <c r="BK792" s="227">
        <f>ROUND(I792*H792,2)</f>
        <v>0</v>
      </c>
      <c r="BL792" s="19" t="s">
        <v>309</v>
      </c>
      <c r="BM792" s="226" t="s">
        <v>7772</v>
      </c>
    </row>
    <row r="793" s="13" customFormat="1">
      <c r="A793" s="13"/>
      <c r="B793" s="228"/>
      <c r="C793" s="229"/>
      <c r="D793" s="230" t="s">
        <v>222</v>
      </c>
      <c r="E793" s="231" t="s">
        <v>19</v>
      </c>
      <c r="F793" s="232" t="s">
        <v>7763</v>
      </c>
      <c r="G793" s="229"/>
      <c r="H793" s="231" t="s">
        <v>19</v>
      </c>
      <c r="I793" s="233"/>
      <c r="J793" s="229"/>
      <c r="K793" s="229"/>
      <c r="L793" s="234"/>
      <c r="M793" s="235"/>
      <c r="N793" s="236"/>
      <c r="O793" s="236"/>
      <c r="P793" s="236"/>
      <c r="Q793" s="236"/>
      <c r="R793" s="236"/>
      <c r="S793" s="236"/>
      <c r="T793" s="237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8" t="s">
        <v>222</v>
      </c>
      <c r="AU793" s="238" t="s">
        <v>83</v>
      </c>
      <c r="AV793" s="13" t="s">
        <v>81</v>
      </c>
      <c r="AW793" s="13" t="s">
        <v>34</v>
      </c>
      <c r="AX793" s="13" t="s">
        <v>74</v>
      </c>
      <c r="AY793" s="238" t="s">
        <v>213</v>
      </c>
    </row>
    <row r="794" s="14" customFormat="1">
      <c r="A794" s="14"/>
      <c r="B794" s="239"/>
      <c r="C794" s="240"/>
      <c r="D794" s="230" t="s">
        <v>222</v>
      </c>
      <c r="E794" s="241" t="s">
        <v>19</v>
      </c>
      <c r="F794" s="242" t="s">
        <v>7773</v>
      </c>
      <c r="G794" s="240"/>
      <c r="H794" s="243">
        <v>53</v>
      </c>
      <c r="I794" s="244"/>
      <c r="J794" s="240"/>
      <c r="K794" s="240"/>
      <c r="L794" s="245"/>
      <c r="M794" s="246"/>
      <c r="N794" s="247"/>
      <c r="O794" s="247"/>
      <c r="P794" s="247"/>
      <c r="Q794" s="247"/>
      <c r="R794" s="247"/>
      <c r="S794" s="247"/>
      <c r="T794" s="248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9" t="s">
        <v>222</v>
      </c>
      <c r="AU794" s="249" t="s">
        <v>83</v>
      </c>
      <c r="AV794" s="14" t="s">
        <v>83</v>
      </c>
      <c r="AW794" s="14" t="s">
        <v>34</v>
      </c>
      <c r="AX794" s="14" t="s">
        <v>81</v>
      </c>
      <c r="AY794" s="249" t="s">
        <v>213</v>
      </c>
    </row>
    <row r="795" s="2" customFormat="1" ht="16.5" customHeight="1">
      <c r="A795" s="40"/>
      <c r="B795" s="41"/>
      <c r="C795" s="272" t="s">
        <v>1612</v>
      </c>
      <c r="D795" s="272" t="s">
        <v>310</v>
      </c>
      <c r="E795" s="273" t="s">
        <v>7774</v>
      </c>
      <c r="F795" s="274" t="s">
        <v>7775</v>
      </c>
      <c r="G795" s="275" t="s">
        <v>501</v>
      </c>
      <c r="H795" s="276">
        <v>236.11500000000001</v>
      </c>
      <c r="I795" s="277"/>
      <c r="J795" s="278">
        <f>ROUND(I795*H795,2)</f>
        <v>0</v>
      </c>
      <c r="K795" s="274" t="s">
        <v>219</v>
      </c>
      <c r="L795" s="279"/>
      <c r="M795" s="280" t="s">
        <v>19</v>
      </c>
      <c r="N795" s="281" t="s">
        <v>45</v>
      </c>
      <c r="O795" s="86"/>
      <c r="P795" s="224">
        <f>O795*H795</f>
        <v>0</v>
      </c>
      <c r="Q795" s="224">
        <v>0.00020000000000000001</v>
      </c>
      <c r="R795" s="224">
        <f>Q795*H795</f>
        <v>0.047223000000000001</v>
      </c>
      <c r="S795" s="224">
        <v>0</v>
      </c>
      <c r="T795" s="225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26" t="s">
        <v>397</v>
      </c>
      <c r="AT795" s="226" t="s">
        <v>310</v>
      </c>
      <c r="AU795" s="226" t="s">
        <v>83</v>
      </c>
      <c r="AY795" s="19" t="s">
        <v>213</v>
      </c>
      <c r="BE795" s="227">
        <f>IF(N795="základní",J795,0)</f>
        <v>0</v>
      </c>
      <c r="BF795" s="227">
        <f>IF(N795="snížená",J795,0)</f>
        <v>0</v>
      </c>
      <c r="BG795" s="227">
        <f>IF(N795="zákl. přenesená",J795,0)</f>
        <v>0</v>
      </c>
      <c r="BH795" s="227">
        <f>IF(N795="sníž. přenesená",J795,0)</f>
        <v>0</v>
      </c>
      <c r="BI795" s="227">
        <f>IF(N795="nulová",J795,0)</f>
        <v>0</v>
      </c>
      <c r="BJ795" s="19" t="s">
        <v>81</v>
      </c>
      <c r="BK795" s="227">
        <f>ROUND(I795*H795,2)</f>
        <v>0</v>
      </c>
      <c r="BL795" s="19" t="s">
        <v>309</v>
      </c>
      <c r="BM795" s="226" t="s">
        <v>7776</v>
      </c>
    </row>
    <row r="796" s="13" customFormat="1">
      <c r="A796" s="13"/>
      <c r="B796" s="228"/>
      <c r="C796" s="229"/>
      <c r="D796" s="230" t="s">
        <v>222</v>
      </c>
      <c r="E796" s="231" t="s">
        <v>19</v>
      </c>
      <c r="F796" s="232" t="s">
        <v>7763</v>
      </c>
      <c r="G796" s="229"/>
      <c r="H796" s="231" t="s">
        <v>19</v>
      </c>
      <c r="I796" s="233"/>
      <c r="J796" s="229"/>
      <c r="K796" s="229"/>
      <c r="L796" s="234"/>
      <c r="M796" s="235"/>
      <c r="N796" s="236"/>
      <c r="O796" s="236"/>
      <c r="P796" s="236"/>
      <c r="Q796" s="236"/>
      <c r="R796" s="236"/>
      <c r="S796" s="236"/>
      <c r="T796" s="237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8" t="s">
        <v>222</v>
      </c>
      <c r="AU796" s="238" t="s">
        <v>83</v>
      </c>
      <c r="AV796" s="13" t="s">
        <v>81</v>
      </c>
      <c r="AW796" s="13" t="s">
        <v>34</v>
      </c>
      <c r="AX796" s="13" t="s">
        <v>74</v>
      </c>
      <c r="AY796" s="238" t="s">
        <v>213</v>
      </c>
    </row>
    <row r="797" s="14" customFormat="1">
      <c r="A797" s="14"/>
      <c r="B797" s="239"/>
      <c r="C797" s="240"/>
      <c r="D797" s="230" t="s">
        <v>222</v>
      </c>
      <c r="E797" s="241" t="s">
        <v>19</v>
      </c>
      <c r="F797" s="242" t="s">
        <v>7777</v>
      </c>
      <c r="G797" s="240"/>
      <c r="H797" s="243">
        <v>214.65000000000001</v>
      </c>
      <c r="I797" s="244"/>
      <c r="J797" s="240"/>
      <c r="K797" s="240"/>
      <c r="L797" s="245"/>
      <c r="M797" s="246"/>
      <c r="N797" s="247"/>
      <c r="O797" s="247"/>
      <c r="P797" s="247"/>
      <c r="Q797" s="247"/>
      <c r="R797" s="247"/>
      <c r="S797" s="247"/>
      <c r="T797" s="248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49" t="s">
        <v>222</v>
      </c>
      <c r="AU797" s="249" t="s">
        <v>83</v>
      </c>
      <c r="AV797" s="14" t="s">
        <v>83</v>
      </c>
      <c r="AW797" s="14" t="s">
        <v>34</v>
      </c>
      <c r="AX797" s="14" t="s">
        <v>74</v>
      </c>
      <c r="AY797" s="249" t="s">
        <v>213</v>
      </c>
    </row>
    <row r="798" s="14" customFormat="1">
      <c r="A798" s="14"/>
      <c r="B798" s="239"/>
      <c r="C798" s="240"/>
      <c r="D798" s="230" t="s">
        <v>222</v>
      </c>
      <c r="E798" s="241" t="s">
        <v>19</v>
      </c>
      <c r="F798" s="242" t="s">
        <v>7778</v>
      </c>
      <c r="G798" s="240"/>
      <c r="H798" s="243">
        <v>236.11500000000001</v>
      </c>
      <c r="I798" s="244"/>
      <c r="J798" s="240"/>
      <c r="K798" s="240"/>
      <c r="L798" s="245"/>
      <c r="M798" s="246"/>
      <c r="N798" s="247"/>
      <c r="O798" s="247"/>
      <c r="P798" s="247"/>
      <c r="Q798" s="247"/>
      <c r="R798" s="247"/>
      <c r="S798" s="247"/>
      <c r="T798" s="248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49" t="s">
        <v>222</v>
      </c>
      <c r="AU798" s="249" t="s">
        <v>83</v>
      </c>
      <c r="AV798" s="14" t="s">
        <v>83</v>
      </c>
      <c r="AW798" s="14" t="s">
        <v>34</v>
      </c>
      <c r="AX798" s="14" t="s">
        <v>81</v>
      </c>
      <c r="AY798" s="249" t="s">
        <v>213</v>
      </c>
    </row>
    <row r="799" s="2" customFormat="1" ht="16.5" customHeight="1">
      <c r="A799" s="40"/>
      <c r="B799" s="41"/>
      <c r="C799" s="215" t="s">
        <v>1618</v>
      </c>
      <c r="D799" s="215" t="s">
        <v>215</v>
      </c>
      <c r="E799" s="216" t="s">
        <v>3839</v>
      </c>
      <c r="F799" s="217" t="s">
        <v>3840</v>
      </c>
      <c r="G799" s="218" t="s">
        <v>338</v>
      </c>
      <c r="H799" s="219">
        <v>50</v>
      </c>
      <c r="I799" s="220"/>
      <c r="J799" s="221">
        <f>ROUND(I799*H799,2)</f>
        <v>0</v>
      </c>
      <c r="K799" s="217" t="s">
        <v>219</v>
      </c>
      <c r="L799" s="46"/>
      <c r="M799" s="222" t="s">
        <v>19</v>
      </c>
      <c r="N799" s="223" t="s">
        <v>45</v>
      </c>
      <c r="O799" s="86"/>
      <c r="P799" s="224">
        <f>O799*H799</f>
        <v>0</v>
      </c>
      <c r="Q799" s="224">
        <v>3.0000000000000001E-05</v>
      </c>
      <c r="R799" s="224">
        <f>Q799*H799</f>
        <v>0.0015</v>
      </c>
      <c r="S799" s="224">
        <v>0</v>
      </c>
      <c r="T799" s="225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26" t="s">
        <v>309</v>
      </c>
      <c r="AT799" s="226" t="s">
        <v>215</v>
      </c>
      <c r="AU799" s="226" t="s">
        <v>83</v>
      </c>
      <c r="AY799" s="19" t="s">
        <v>213</v>
      </c>
      <c r="BE799" s="227">
        <f>IF(N799="základní",J799,0)</f>
        <v>0</v>
      </c>
      <c r="BF799" s="227">
        <f>IF(N799="snížená",J799,0)</f>
        <v>0</v>
      </c>
      <c r="BG799" s="227">
        <f>IF(N799="zákl. přenesená",J799,0)</f>
        <v>0</v>
      </c>
      <c r="BH799" s="227">
        <f>IF(N799="sníž. přenesená",J799,0)</f>
        <v>0</v>
      </c>
      <c r="BI799" s="227">
        <f>IF(N799="nulová",J799,0)</f>
        <v>0</v>
      </c>
      <c r="BJ799" s="19" t="s">
        <v>81</v>
      </c>
      <c r="BK799" s="227">
        <f>ROUND(I799*H799,2)</f>
        <v>0</v>
      </c>
      <c r="BL799" s="19" t="s">
        <v>309</v>
      </c>
      <c r="BM799" s="226" t="s">
        <v>7779</v>
      </c>
    </row>
    <row r="800" s="2" customFormat="1">
      <c r="A800" s="40"/>
      <c r="B800" s="41"/>
      <c r="C800" s="215" t="s">
        <v>1623</v>
      </c>
      <c r="D800" s="215" t="s">
        <v>215</v>
      </c>
      <c r="E800" s="216" t="s">
        <v>7780</v>
      </c>
      <c r="F800" s="217" t="s">
        <v>7781</v>
      </c>
      <c r="G800" s="218" t="s">
        <v>1808</v>
      </c>
      <c r="H800" s="282"/>
      <c r="I800" s="220"/>
      <c r="J800" s="221">
        <f>ROUND(I800*H800,2)</f>
        <v>0</v>
      </c>
      <c r="K800" s="217" t="s">
        <v>219</v>
      </c>
      <c r="L800" s="46"/>
      <c r="M800" s="222" t="s">
        <v>19</v>
      </c>
      <c r="N800" s="223" t="s">
        <v>45</v>
      </c>
      <c r="O800" s="86"/>
      <c r="P800" s="224">
        <f>O800*H800</f>
        <v>0</v>
      </c>
      <c r="Q800" s="224">
        <v>0</v>
      </c>
      <c r="R800" s="224">
        <f>Q800*H800</f>
        <v>0</v>
      </c>
      <c r="S800" s="224">
        <v>0</v>
      </c>
      <c r="T800" s="225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26" t="s">
        <v>309</v>
      </c>
      <c r="AT800" s="226" t="s">
        <v>215</v>
      </c>
      <c r="AU800" s="226" t="s">
        <v>83</v>
      </c>
      <c r="AY800" s="19" t="s">
        <v>213</v>
      </c>
      <c r="BE800" s="227">
        <f>IF(N800="základní",J800,0)</f>
        <v>0</v>
      </c>
      <c r="BF800" s="227">
        <f>IF(N800="snížená",J800,0)</f>
        <v>0</v>
      </c>
      <c r="BG800" s="227">
        <f>IF(N800="zákl. přenesená",J800,0)</f>
        <v>0</v>
      </c>
      <c r="BH800" s="227">
        <f>IF(N800="sníž. přenesená",J800,0)</f>
        <v>0</v>
      </c>
      <c r="BI800" s="227">
        <f>IF(N800="nulová",J800,0)</f>
        <v>0</v>
      </c>
      <c r="BJ800" s="19" t="s">
        <v>81</v>
      </c>
      <c r="BK800" s="227">
        <f>ROUND(I800*H800,2)</f>
        <v>0</v>
      </c>
      <c r="BL800" s="19" t="s">
        <v>309</v>
      </c>
      <c r="BM800" s="226" t="s">
        <v>7782</v>
      </c>
    </row>
    <row r="801" s="12" customFormat="1" ht="22.8" customHeight="1">
      <c r="A801" s="12"/>
      <c r="B801" s="199"/>
      <c r="C801" s="200"/>
      <c r="D801" s="201" t="s">
        <v>73</v>
      </c>
      <c r="E801" s="213" t="s">
        <v>3874</v>
      </c>
      <c r="F801" s="213" t="s">
        <v>3875</v>
      </c>
      <c r="G801" s="200"/>
      <c r="H801" s="200"/>
      <c r="I801" s="203"/>
      <c r="J801" s="214">
        <f>BK801</f>
        <v>0</v>
      </c>
      <c r="K801" s="200"/>
      <c r="L801" s="205"/>
      <c r="M801" s="206"/>
      <c r="N801" s="207"/>
      <c r="O801" s="207"/>
      <c r="P801" s="208">
        <f>SUM(P802:P826)</f>
        <v>0</v>
      </c>
      <c r="Q801" s="207"/>
      <c r="R801" s="208">
        <f>SUM(R802:R826)</f>
        <v>0.063964500000000007</v>
      </c>
      <c r="S801" s="207"/>
      <c r="T801" s="209">
        <f>SUM(T802:T826)</f>
        <v>0</v>
      </c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R801" s="210" t="s">
        <v>83</v>
      </c>
      <c r="AT801" s="211" t="s">
        <v>73</v>
      </c>
      <c r="AU801" s="211" t="s">
        <v>81</v>
      </c>
      <c r="AY801" s="210" t="s">
        <v>213</v>
      </c>
      <c r="BK801" s="212">
        <f>SUM(BK802:BK826)</f>
        <v>0</v>
      </c>
    </row>
    <row r="802" s="2" customFormat="1" ht="21.75" customHeight="1">
      <c r="A802" s="40"/>
      <c r="B802" s="41"/>
      <c r="C802" s="215" t="s">
        <v>1629</v>
      </c>
      <c r="D802" s="215" t="s">
        <v>215</v>
      </c>
      <c r="E802" s="216" t="s">
        <v>3896</v>
      </c>
      <c r="F802" s="217" t="s">
        <v>3897</v>
      </c>
      <c r="G802" s="218" t="s">
        <v>236</v>
      </c>
      <c r="H802" s="219">
        <v>161.77000000000001</v>
      </c>
      <c r="I802" s="220"/>
      <c r="J802" s="221">
        <f>ROUND(I802*H802,2)</f>
        <v>0</v>
      </c>
      <c r="K802" s="217" t="s">
        <v>219</v>
      </c>
      <c r="L802" s="46"/>
      <c r="M802" s="222" t="s">
        <v>19</v>
      </c>
      <c r="N802" s="223" t="s">
        <v>45</v>
      </c>
      <c r="O802" s="86"/>
      <c r="P802" s="224">
        <f>O802*H802</f>
        <v>0</v>
      </c>
      <c r="Q802" s="224">
        <v>6.9999999999999994E-05</v>
      </c>
      <c r="R802" s="224">
        <f>Q802*H802</f>
        <v>0.0113239</v>
      </c>
      <c r="S802" s="224">
        <v>0</v>
      </c>
      <c r="T802" s="225">
        <f>S802*H802</f>
        <v>0</v>
      </c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R802" s="226" t="s">
        <v>309</v>
      </c>
      <c r="AT802" s="226" t="s">
        <v>215</v>
      </c>
      <c r="AU802" s="226" t="s">
        <v>83</v>
      </c>
      <c r="AY802" s="19" t="s">
        <v>213</v>
      </c>
      <c r="BE802" s="227">
        <f>IF(N802="základní",J802,0)</f>
        <v>0</v>
      </c>
      <c r="BF802" s="227">
        <f>IF(N802="snížená",J802,0)</f>
        <v>0</v>
      </c>
      <c r="BG802" s="227">
        <f>IF(N802="zákl. přenesená",J802,0)</f>
        <v>0</v>
      </c>
      <c r="BH802" s="227">
        <f>IF(N802="sníž. přenesená",J802,0)</f>
        <v>0</v>
      </c>
      <c r="BI802" s="227">
        <f>IF(N802="nulová",J802,0)</f>
        <v>0</v>
      </c>
      <c r="BJ802" s="19" t="s">
        <v>81</v>
      </c>
      <c r="BK802" s="227">
        <f>ROUND(I802*H802,2)</f>
        <v>0</v>
      </c>
      <c r="BL802" s="19" t="s">
        <v>309</v>
      </c>
      <c r="BM802" s="226" t="s">
        <v>7783</v>
      </c>
    </row>
    <row r="803" s="13" customFormat="1">
      <c r="A803" s="13"/>
      <c r="B803" s="228"/>
      <c r="C803" s="229"/>
      <c r="D803" s="230" t="s">
        <v>222</v>
      </c>
      <c r="E803" s="231" t="s">
        <v>19</v>
      </c>
      <c r="F803" s="232" t="s">
        <v>7234</v>
      </c>
      <c r="G803" s="229"/>
      <c r="H803" s="231" t="s">
        <v>19</v>
      </c>
      <c r="I803" s="233"/>
      <c r="J803" s="229"/>
      <c r="K803" s="229"/>
      <c r="L803" s="234"/>
      <c r="M803" s="235"/>
      <c r="N803" s="236"/>
      <c r="O803" s="236"/>
      <c r="P803" s="236"/>
      <c r="Q803" s="236"/>
      <c r="R803" s="236"/>
      <c r="S803" s="236"/>
      <c r="T803" s="237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8" t="s">
        <v>222</v>
      </c>
      <c r="AU803" s="238" t="s">
        <v>83</v>
      </c>
      <c r="AV803" s="13" t="s">
        <v>81</v>
      </c>
      <c r="AW803" s="13" t="s">
        <v>34</v>
      </c>
      <c r="AX803" s="13" t="s">
        <v>74</v>
      </c>
      <c r="AY803" s="238" t="s">
        <v>213</v>
      </c>
    </row>
    <row r="804" s="14" customFormat="1">
      <c r="A804" s="14"/>
      <c r="B804" s="239"/>
      <c r="C804" s="240"/>
      <c r="D804" s="230" t="s">
        <v>222</v>
      </c>
      <c r="E804" s="241" t="s">
        <v>19</v>
      </c>
      <c r="F804" s="242" t="s">
        <v>7784</v>
      </c>
      <c r="G804" s="240"/>
      <c r="H804" s="243">
        <v>29.02</v>
      </c>
      <c r="I804" s="244"/>
      <c r="J804" s="240"/>
      <c r="K804" s="240"/>
      <c r="L804" s="245"/>
      <c r="M804" s="246"/>
      <c r="N804" s="247"/>
      <c r="O804" s="247"/>
      <c r="P804" s="247"/>
      <c r="Q804" s="247"/>
      <c r="R804" s="247"/>
      <c r="S804" s="247"/>
      <c r="T804" s="24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9" t="s">
        <v>222</v>
      </c>
      <c r="AU804" s="249" t="s">
        <v>83</v>
      </c>
      <c r="AV804" s="14" t="s">
        <v>83</v>
      </c>
      <c r="AW804" s="14" t="s">
        <v>34</v>
      </c>
      <c r="AX804" s="14" t="s">
        <v>74</v>
      </c>
      <c r="AY804" s="249" t="s">
        <v>213</v>
      </c>
    </row>
    <row r="805" s="13" customFormat="1">
      <c r="A805" s="13"/>
      <c r="B805" s="228"/>
      <c r="C805" s="229"/>
      <c r="D805" s="230" t="s">
        <v>222</v>
      </c>
      <c r="E805" s="231" t="s">
        <v>19</v>
      </c>
      <c r="F805" s="232" t="s">
        <v>7239</v>
      </c>
      <c r="G805" s="229"/>
      <c r="H805" s="231" t="s">
        <v>19</v>
      </c>
      <c r="I805" s="233"/>
      <c r="J805" s="229"/>
      <c r="K805" s="229"/>
      <c r="L805" s="234"/>
      <c r="M805" s="235"/>
      <c r="N805" s="236"/>
      <c r="O805" s="236"/>
      <c r="P805" s="236"/>
      <c r="Q805" s="236"/>
      <c r="R805" s="236"/>
      <c r="S805" s="236"/>
      <c r="T805" s="237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8" t="s">
        <v>222</v>
      </c>
      <c r="AU805" s="238" t="s">
        <v>83</v>
      </c>
      <c r="AV805" s="13" t="s">
        <v>81</v>
      </c>
      <c r="AW805" s="13" t="s">
        <v>34</v>
      </c>
      <c r="AX805" s="13" t="s">
        <v>74</v>
      </c>
      <c r="AY805" s="238" t="s">
        <v>213</v>
      </c>
    </row>
    <row r="806" s="14" customFormat="1">
      <c r="A806" s="14"/>
      <c r="B806" s="239"/>
      <c r="C806" s="240"/>
      <c r="D806" s="230" t="s">
        <v>222</v>
      </c>
      <c r="E806" s="241" t="s">
        <v>19</v>
      </c>
      <c r="F806" s="242" t="s">
        <v>7785</v>
      </c>
      <c r="G806" s="240"/>
      <c r="H806" s="243">
        <v>45.649999999999999</v>
      </c>
      <c r="I806" s="244"/>
      <c r="J806" s="240"/>
      <c r="K806" s="240"/>
      <c r="L806" s="245"/>
      <c r="M806" s="246"/>
      <c r="N806" s="247"/>
      <c r="O806" s="247"/>
      <c r="P806" s="247"/>
      <c r="Q806" s="247"/>
      <c r="R806" s="247"/>
      <c r="S806" s="247"/>
      <c r="T806" s="248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9" t="s">
        <v>222</v>
      </c>
      <c r="AU806" s="249" t="s">
        <v>83</v>
      </c>
      <c r="AV806" s="14" t="s">
        <v>83</v>
      </c>
      <c r="AW806" s="14" t="s">
        <v>34</v>
      </c>
      <c r="AX806" s="14" t="s">
        <v>74</v>
      </c>
      <c r="AY806" s="249" t="s">
        <v>213</v>
      </c>
    </row>
    <row r="807" s="13" customFormat="1">
      <c r="A807" s="13"/>
      <c r="B807" s="228"/>
      <c r="C807" s="229"/>
      <c r="D807" s="230" t="s">
        <v>222</v>
      </c>
      <c r="E807" s="231" t="s">
        <v>19</v>
      </c>
      <c r="F807" s="232" t="s">
        <v>7786</v>
      </c>
      <c r="G807" s="229"/>
      <c r="H807" s="231" t="s">
        <v>19</v>
      </c>
      <c r="I807" s="233"/>
      <c r="J807" s="229"/>
      <c r="K807" s="229"/>
      <c r="L807" s="234"/>
      <c r="M807" s="235"/>
      <c r="N807" s="236"/>
      <c r="O807" s="236"/>
      <c r="P807" s="236"/>
      <c r="Q807" s="236"/>
      <c r="R807" s="236"/>
      <c r="S807" s="236"/>
      <c r="T807" s="237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8" t="s">
        <v>222</v>
      </c>
      <c r="AU807" s="238" t="s">
        <v>83</v>
      </c>
      <c r="AV807" s="13" t="s">
        <v>81</v>
      </c>
      <c r="AW807" s="13" t="s">
        <v>34</v>
      </c>
      <c r="AX807" s="13" t="s">
        <v>74</v>
      </c>
      <c r="AY807" s="238" t="s">
        <v>213</v>
      </c>
    </row>
    <row r="808" s="14" customFormat="1">
      <c r="A808" s="14"/>
      <c r="B808" s="239"/>
      <c r="C808" s="240"/>
      <c r="D808" s="230" t="s">
        <v>222</v>
      </c>
      <c r="E808" s="241" t="s">
        <v>19</v>
      </c>
      <c r="F808" s="242" t="s">
        <v>7787</v>
      </c>
      <c r="G808" s="240"/>
      <c r="H808" s="243">
        <v>23.059999999999999</v>
      </c>
      <c r="I808" s="244"/>
      <c r="J808" s="240"/>
      <c r="K808" s="240"/>
      <c r="L808" s="245"/>
      <c r="M808" s="246"/>
      <c r="N808" s="247"/>
      <c r="O808" s="247"/>
      <c r="P808" s="247"/>
      <c r="Q808" s="247"/>
      <c r="R808" s="247"/>
      <c r="S808" s="247"/>
      <c r="T808" s="248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9" t="s">
        <v>222</v>
      </c>
      <c r="AU808" s="249" t="s">
        <v>83</v>
      </c>
      <c r="AV808" s="14" t="s">
        <v>83</v>
      </c>
      <c r="AW808" s="14" t="s">
        <v>34</v>
      </c>
      <c r="AX808" s="14" t="s">
        <v>74</v>
      </c>
      <c r="AY808" s="249" t="s">
        <v>213</v>
      </c>
    </row>
    <row r="809" s="13" customFormat="1">
      <c r="A809" s="13"/>
      <c r="B809" s="228"/>
      <c r="C809" s="229"/>
      <c r="D809" s="230" t="s">
        <v>222</v>
      </c>
      <c r="E809" s="231" t="s">
        <v>19</v>
      </c>
      <c r="F809" s="232" t="s">
        <v>7229</v>
      </c>
      <c r="G809" s="229"/>
      <c r="H809" s="231" t="s">
        <v>19</v>
      </c>
      <c r="I809" s="233"/>
      <c r="J809" s="229"/>
      <c r="K809" s="229"/>
      <c r="L809" s="234"/>
      <c r="M809" s="235"/>
      <c r="N809" s="236"/>
      <c r="O809" s="236"/>
      <c r="P809" s="236"/>
      <c r="Q809" s="236"/>
      <c r="R809" s="236"/>
      <c r="S809" s="236"/>
      <c r="T809" s="237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8" t="s">
        <v>222</v>
      </c>
      <c r="AU809" s="238" t="s">
        <v>83</v>
      </c>
      <c r="AV809" s="13" t="s">
        <v>81</v>
      </c>
      <c r="AW809" s="13" t="s">
        <v>34</v>
      </c>
      <c r="AX809" s="13" t="s">
        <v>74</v>
      </c>
      <c r="AY809" s="238" t="s">
        <v>213</v>
      </c>
    </row>
    <row r="810" s="14" customFormat="1">
      <c r="A810" s="14"/>
      <c r="B810" s="239"/>
      <c r="C810" s="240"/>
      <c r="D810" s="230" t="s">
        <v>222</v>
      </c>
      <c r="E810" s="241" t="s">
        <v>19</v>
      </c>
      <c r="F810" s="242" t="s">
        <v>7788</v>
      </c>
      <c r="G810" s="240"/>
      <c r="H810" s="243">
        <v>64.040000000000006</v>
      </c>
      <c r="I810" s="244"/>
      <c r="J810" s="240"/>
      <c r="K810" s="240"/>
      <c r="L810" s="245"/>
      <c r="M810" s="246"/>
      <c r="N810" s="247"/>
      <c r="O810" s="247"/>
      <c r="P810" s="247"/>
      <c r="Q810" s="247"/>
      <c r="R810" s="247"/>
      <c r="S810" s="247"/>
      <c r="T810" s="248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9" t="s">
        <v>222</v>
      </c>
      <c r="AU810" s="249" t="s">
        <v>83</v>
      </c>
      <c r="AV810" s="14" t="s">
        <v>83</v>
      </c>
      <c r="AW810" s="14" t="s">
        <v>34</v>
      </c>
      <c r="AX810" s="14" t="s">
        <v>74</v>
      </c>
      <c r="AY810" s="249" t="s">
        <v>213</v>
      </c>
    </row>
    <row r="811" s="15" customFormat="1">
      <c r="A811" s="15"/>
      <c r="B811" s="250"/>
      <c r="C811" s="251"/>
      <c r="D811" s="230" t="s">
        <v>222</v>
      </c>
      <c r="E811" s="252" t="s">
        <v>19</v>
      </c>
      <c r="F811" s="253" t="s">
        <v>228</v>
      </c>
      <c r="G811" s="251"/>
      <c r="H811" s="254">
        <v>161.77000000000001</v>
      </c>
      <c r="I811" s="255"/>
      <c r="J811" s="251"/>
      <c r="K811" s="251"/>
      <c r="L811" s="256"/>
      <c r="M811" s="257"/>
      <c r="N811" s="258"/>
      <c r="O811" s="258"/>
      <c r="P811" s="258"/>
      <c r="Q811" s="258"/>
      <c r="R811" s="258"/>
      <c r="S811" s="258"/>
      <c r="T811" s="259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60" t="s">
        <v>222</v>
      </c>
      <c r="AU811" s="260" t="s">
        <v>83</v>
      </c>
      <c r="AV811" s="15" t="s">
        <v>220</v>
      </c>
      <c r="AW811" s="15" t="s">
        <v>34</v>
      </c>
      <c r="AX811" s="15" t="s">
        <v>81</v>
      </c>
      <c r="AY811" s="260" t="s">
        <v>213</v>
      </c>
    </row>
    <row r="812" s="2" customFormat="1">
      <c r="A812" s="40"/>
      <c r="B812" s="41"/>
      <c r="C812" s="215" t="s">
        <v>1638</v>
      </c>
      <c r="D812" s="215" t="s">
        <v>215</v>
      </c>
      <c r="E812" s="216" t="s">
        <v>7789</v>
      </c>
      <c r="F812" s="217" t="s">
        <v>7790</v>
      </c>
      <c r="G812" s="218" t="s">
        <v>236</v>
      </c>
      <c r="H812" s="219">
        <v>97.730000000000004</v>
      </c>
      <c r="I812" s="220"/>
      <c r="J812" s="221">
        <f>ROUND(I812*H812,2)</f>
        <v>0</v>
      </c>
      <c r="K812" s="217" t="s">
        <v>219</v>
      </c>
      <c r="L812" s="46"/>
      <c r="M812" s="222" t="s">
        <v>19</v>
      </c>
      <c r="N812" s="223" t="s">
        <v>45</v>
      </c>
      <c r="O812" s="86"/>
      <c r="P812" s="224">
        <f>O812*H812</f>
        <v>0</v>
      </c>
      <c r="Q812" s="224">
        <v>8.0000000000000007E-05</v>
      </c>
      <c r="R812" s="224">
        <f>Q812*H812</f>
        <v>0.0078184000000000014</v>
      </c>
      <c r="S812" s="224">
        <v>0</v>
      </c>
      <c r="T812" s="225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26" t="s">
        <v>309</v>
      </c>
      <c r="AT812" s="226" t="s">
        <v>215</v>
      </c>
      <c r="AU812" s="226" t="s">
        <v>83</v>
      </c>
      <c r="AY812" s="19" t="s">
        <v>213</v>
      </c>
      <c r="BE812" s="227">
        <f>IF(N812="základní",J812,0)</f>
        <v>0</v>
      </c>
      <c r="BF812" s="227">
        <f>IF(N812="snížená",J812,0)</f>
        <v>0</v>
      </c>
      <c r="BG812" s="227">
        <f>IF(N812="zákl. přenesená",J812,0)</f>
        <v>0</v>
      </c>
      <c r="BH812" s="227">
        <f>IF(N812="sníž. přenesená",J812,0)</f>
        <v>0</v>
      </c>
      <c r="BI812" s="227">
        <f>IF(N812="nulová",J812,0)</f>
        <v>0</v>
      </c>
      <c r="BJ812" s="19" t="s">
        <v>81</v>
      </c>
      <c r="BK812" s="227">
        <f>ROUND(I812*H812,2)</f>
        <v>0</v>
      </c>
      <c r="BL812" s="19" t="s">
        <v>309</v>
      </c>
      <c r="BM812" s="226" t="s">
        <v>7791</v>
      </c>
    </row>
    <row r="813" s="13" customFormat="1">
      <c r="A813" s="13"/>
      <c r="B813" s="228"/>
      <c r="C813" s="229"/>
      <c r="D813" s="230" t="s">
        <v>222</v>
      </c>
      <c r="E813" s="231" t="s">
        <v>19</v>
      </c>
      <c r="F813" s="232" t="s">
        <v>7234</v>
      </c>
      <c r="G813" s="229"/>
      <c r="H813" s="231" t="s">
        <v>19</v>
      </c>
      <c r="I813" s="233"/>
      <c r="J813" s="229"/>
      <c r="K813" s="229"/>
      <c r="L813" s="234"/>
      <c r="M813" s="235"/>
      <c r="N813" s="236"/>
      <c r="O813" s="236"/>
      <c r="P813" s="236"/>
      <c r="Q813" s="236"/>
      <c r="R813" s="236"/>
      <c r="S813" s="236"/>
      <c r="T813" s="237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8" t="s">
        <v>222</v>
      </c>
      <c r="AU813" s="238" t="s">
        <v>83</v>
      </c>
      <c r="AV813" s="13" t="s">
        <v>81</v>
      </c>
      <c r="AW813" s="13" t="s">
        <v>34</v>
      </c>
      <c r="AX813" s="13" t="s">
        <v>74</v>
      </c>
      <c r="AY813" s="238" t="s">
        <v>213</v>
      </c>
    </row>
    <row r="814" s="14" customFormat="1">
      <c r="A814" s="14"/>
      <c r="B814" s="239"/>
      <c r="C814" s="240"/>
      <c r="D814" s="230" t="s">
        <v>222</v>
      </c>
      <c r="E814" s="241" t="s">
        <v>19</v>
      </c>
      <c r="F814" s="242" t="s">
        <v>7784</v>
      </c>
      <c r="G814" s="240"/>
      <c r="H814" s="243">
        <v>29.02</v>
      </c>
      <c r="I814" s="244"/>
      <c r="J814" s="240"/>
      <c r="K814" s="240"/>
      <c r="L814" s="245"/>
      <c r="M814" s="246"/>
      <c r="N814" s="247"/>
      <c r="O814" s="247"/>
      <c r="P814" s="247"/>
      <c r="Q814" s="247"/>
      <c r="R814" s="247"/>
      <c r="S814" s="247"/>
      <c r="T814" s="248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9" t="s">
        <v>222</v>
      </c>
      <c r="AU814" s="249" t="s">
        <v>83</v>
      </c>
      <c r="AV814" s="14" t="s">
        <v>83</v>
      </c>
      <c r="AW814" s="14" t="s">
        <v>34</v>
      </c>
      <c r="AX814" s="14" t="s">
        <v>74</v>
      </c>
      <c r="AY814" s="249" t="s">
        <v>213</v>
      </c>
    </row>
    <row r="815" s="13" customFormat="1">
      <c r="A815" s="13"/>
      <c r="B815" s="228"/>
      <c r="C815" s="229"/>
      <c r="D815" s="230" t="s">
        <v>222</v>
      </c>
      <c r="E815" s="231" t="s">
        <v>19</v>
      </c>
      <c r="F815" s="232" t="s">
        <v>7239</v>
      </c>
      <c r="G815" s="229"/>
      <c r="H815" s="231" t="s">
        <v>19</v>
      </c>
      <c r="I815" s="233"/>
      <c r="J815" s="229"/>
      <c r="K815" s="229"/>
      <c r="L815" s="234"/>
      <c r="M815" s="235"/>
      <c r="N815" s="236"/>
      <c r="O815" s="236"/>
      <c r="P815" s="236"/>
      <c r="Q815" s="236"/>
      <c r="R815" s="236"/>
      <c r="S815" s="236"/>
      <c r="T815" s="237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8" t="s">
        <v>222</v>
      </c>
      <c r="AU815" s="238" t="s">
        <v>83</v>
      </c>
      <c r="AV815" s="13" t="s">
        <v>81</v>
      </c>
      <c r="AW815" s="13" t="s">
        <v>34</v>
      </c>
      <c r="AX815" s="13" t="s">
        <v>74</v>
      </c>
      <c r="AY815" s="238" t="s">
        <v>213</v>
      </c>
    </row>
    <row r="816" s="14" customFormat="1">
      <c r="A816" s="14"/>
      <c r="B816" s="239"/>
      <c r="C816" s="240"/>
      <c r="D816" s="230" t="s">
        <v>222</v>
      </c>
      <c r="E816" s="241" t="s">
        <v>19</v>
      </c>
      <c r="F816" s="242" t="s">
        <v>7785</v>
      </c>
      <c r="G816" s="240"/>
      <c r="H816" s="243">
        <v>45.649999999999999</v>
      </c>
      <c r="I816" s="244"/>
      <c r="J816" s="240"/>
      <c r="K816" s="240"/>
      <c r="L816" s="245"/>
      <c r="M816" s="246"/>
      <c r="N816" s="247"/>
      <c r="O816" s="247"/>
      <c r="P816" s="247"/>
      <c r="Q816" s="247"/>
      <c r="R816" s="247"/>
      <c r="S816" s="247"/>
      <c r="T816" s="248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9" t="s">
        <v>222</v>
      </c>
      <c r="AU816" s="249" t="s">
        <v>83</v>
      </c>
      <c r="AV816" s="14" t="s">
        <v>83</v>
      </c>
      <c r="AW816" s="14" t="s">
        <v>34</v>
      </c>
      <c r="AX816" s="14" t="s">
        <v>74</v>
      </c>
      <c r="AY816" s="249" t="s">
        <v>213</v>
      </c>
    </row>
    <row r="817" s="13" customFormat="1">
      <c r="A817" s="13"/>
      <c r="B817" s="228"/>
      <c r="C817" s="229"/>
      <c r="D817" s="230" t="s">
        <v>222</v>
      </c>
      <c r="E817" s="231" t="s">
        <v>19</v>
      </c>
      <c r="F817" s="232" t="s">
        <v>7786</v>
      </c>
      <c r="G817" s="229"/>
      <c r="H817" s="231" t="s">
        <v>19</v>
      </c>
      <c r="I817" s="233"/>
      <c r="J817" s="229"/>
      <c r="K817" s="229"/>
      <c r="L817" s="234"/>
      <c r="M817" s="235"/>
      <c r="N817" s="236"/>
      <c r="O817" s="236"/>
      <c r="P817" s="236"/>
      <c r="Q817" s="236"/>
      <c r="R817" s="236"/>
      <c r="S817" s="236"/>
      <c r="T817" s="237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8" t="s">
        <v>222</v>
      </c>
      <c r="AU817" s="238" t="s">
        <v>83</v>
      </c>
      <c r="AV817" s="13" t="s">
        <v>81</v>
      </c>
      <c r="AW817" s="13" t="s">
        <v>34</v>
      </c>
      <c r="AX817" s="13" t="s">
        <v>74</v>
      </c>
      <c r="AY817" s="238" t="s">
        <v>213</v>
      </c>
    </row>
    <row r="818" s="14" customFormat="1">
      <c r="A818" s="14"/>
      <c r="B818" s="239"/>
      <c r="C818" s="240"/>
      <c r="D818" s="230" t="s">
        <v>222</v>
      </c>
      <c r="E818" s="241" t="s">
        <v>19</v>
      </c>
      <c r="F818" s="242" t="s">
        <v>7787</v>
      </c>
      <c r="G818" s="240"/>
      <c r="H818" s="243">
        <v>23.059999999999999</v>
      </c>
      <c r="I818" s="244"/>
      <c r="J818" s="240"/>
      <c r="K818" s="240"/>
      <c r="L818" s="245"/>
      <c r="M818" s="246"/>
      <c r="N818" s="247"/>
      <c r="O818" s="247"/>
      <c r="P818" s="247"/>
      <c r="Q818" s="247"/>
      <c r="R818" s="247"/>
      <c r="S818" s="247"/>
      <c r="T818" s="248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49" t="s">
        <v>222</v>
      </c>
      <c r="AU818" s="249" t="s">
        <v>83</v>
      </c>
      <c r="AV818" s="14" t="s">
        <v>83</v>
      </c>
      <c r="AW818" s="14" t="s">
        <v>34</v>
      </c>
      <c r="AX818" s="14" t="s">
        <v>74</v>
      </c>
      <c r="AY818" s="249" t="s">
        <v>213</v>
      </c>
    </row>
    <row r="819" s="15" customFormat="1">
      <c r="A819" s="15"/>
      <c r="B819" s="250"/>
      <c r="C819" s="251"/>
      <c r="D819" s="230" t="s">
        <v>222</v>
      </c>
      <c r="E819" s="252" t="s">
        <v>19</v>
      </c>
      <c r="F819" s="253" t="s">
        <v>228</v>
      </c>
      <c r="G819" s="251"/>
      <c r="H819" s="254">
        <v>97.730000000000004</v>
      </c>
      <c r="I819" s="255"/>
      <c r="J819" s="251"/>
      <c r="K819" s="251"/>
      <c r="L819" s="256"/>
      <c r="M819" s="257"/>
      <c r="N819" s="258"/>
      <c r="O819" s="258"/>
      <c r="P819" s="258"/>
      <c r="Q819" s="258"/>
      <c r="R819" s="258"/>
      <c r="S819" s="258"/>
      <c r="T819" s="259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0" t="s">
        <v>222</v>
      </c>
      <c r="AU819" s="260" t="s">
        <v>83</v>
      </c>
      <c r="AV819" s="15" t="s">
        <v>220</v>
      </c>
      <c r="AW819" s="15" t="s">
        <v>34</v>
      </c>
      <c r="AX819" s="15" t="s">
        <v>81</v>
      </c>
      <c r="AY819" s="260" t="s">
        <v>213</v>
      </c>
    </row>
    <row r="820" s="2" customFormat="1" ht="16.5" customHeight="1">
      <c r="A820" s="40"/>
      <c r="B820" s="41"/>
      <c r="C820" s="215" t="s">
        <v>1643</v>
      </c>
      <c r="D820" s="215" t="s">
        <v>215</v>
      </c>
      <c r="E820" s="216" t="s">
        <v>7792</v>
      </c>
      <c r="F820" s="217" t="s">
        <v>7793</v>
      </c>
      <c r="G820" s="218" t="s">
        <v>236</v>
      </c>
      <c r="H820" s="219">
        <v>97.730000000000004</v>
      </c>
      <c r="I820" s="220"/>
      <c r="J820" s="221">
        <f>ROUND(I820*H820,2)</f>
        <v>0</v>
      </c>
      <c r="K820" s="217" t="s">
        <v>219</v>
      </c>
      <c r="L820" s="46"/>
      <c r="M820" s="222" t="s">
        <v>19</v>
      </c>
      <c r="N820" s="223" t="s">
        <v>45</v>
      </c>
      <c r="O820" s="86"/>
      <c r="P820" s="224">
        <f>O820*H820</f>
        <v>0</v>
      </c>
      <c r="Q820" s="224">
        <v>0.00013999999999999999</v>
      </c>
      <c r="R820" s="224">
        <f>Q820*H820</f>
        <v>0.013682199999999999</v>
      </c>
      <c r="S820" s="224">
        <v>0</v>
      </c>
      <c r="T820" s="225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26" t="s">
        <v>309</v>
      </c>
      <c r="AT820" s="226" t="s">
        <v>215</v>
      </c>
      <c r="AU820" s="226" t="s">
        <v>83</v>
      </c>
      <c r="AY820" s="19" t="s">
        <v>213</v>
      </c>
      <c r="BE820" s="227">
        <f>IF(N820="základní",J820,0)</f>
        <v>0</v>
      </c>
      <c r="BF820" s="227">
        <f>IF(N820="snížená",J820,0)</f>
        <v>0</v>
      </c>
      <c r="BG820" s="227">
        <f>IF(N820="zákl. přenesená",J820,0)</f>
        <v>0</v>
      </c>
      <c r="BH820" s="227">
        <f>IF(N820="sníž. přenesená",J820,0)</f>
        <v>0</v>
      </c>
      <c r="BI820" s="227">
        <f>IF(N820="nulová",J820,0)</f>
        <v>0</v>
      </c>
      <c r="BJ820" s="19" t="s">
        <v>81</v>
      </c>
      <c r="BK820" s="227">
        <f>ROUND(I820*H820,2)</f>
        <v>0</v>
      </c>
      <c r="BL820" s="19" t="s">
        <v>309</v>
      </c>
      <c r="BM820" s="226" t="s">
        <v>7794</v>
      </c>
    </row>
    <row r="821" s="2" customFormat="1" ht="16.5" customHeight="1">
      <c r="A821" s="40"/>
      <c r="B821" s="41"/>
      <c r="C821" s="215" t="s">
        <v>1648</v>
      </c>
      <c r="D821" s="215" t="s">
        <v>215</v>
      </c>
      <c r="E821" s="216" t="s">
        <v>7795</v>
      </c>
      <c r="F821" s="217" t="s">
        <v>7796</v>
      </c>
      <c r="G821" s="218" t="s">
        <v>236</v>
      </c>
      <c r="H821" s="219">
        <v>97.730000000000004</v>
      </c>
      <c r="I821" s="220"/>
      <c r="J821" s="221">
        <f>ROUND(I821*H821,2)</f>
        <v>0</v>
      </c>
      <c r="K821" s="217" t="s">
        <v>219</v>
      </c>
      <c r="L821" s="46"/>
      <c r="M821" s="222" t="s">
        <v>19</v>
      </c>
      <c r="N821" s="223" t="s">
        <v>45</v>
      </c>
      <c r="O821" s="86"/>
      <c r="P821" s="224">
        <f>O821*H821</f>
        <v>0</v>
      </c>
      <c r="Q821" s="224">
        <v>0.00012</v>
      </c>
      <c r="R821" s="224">
        <f>Q821*H821</f>
        <v>0.011727600000000001</v>
      </c>
      <c r="S821" s="224">
        <v>0</v>
      </c>
      <c r="T821" s="225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26" t="s">
        <v>309</v>
      </c>
      <c r="AT821" s="226" t="s">
        <v>215</v>
      </c>
      <c r="AU821" s="226" t="s">
        <v>83</v>
      </c>
      <c r="AY821" s="19" t="s">
        <v>213</v>
      </c>
      <c r="BE821" s="227">
        <f>IF(N821="základní",J821,0)</f>
        <v>0</v>
      </c>
      <c r="BF821" s="227">
        <f>IF(N821="snížená",J821,0)</f>
        <v>0</v>
      </c>
      <c r="BG821" s="227">
        <f>IF(N821="zákl. přenesená",J821,0)</f>
        <v>0</v>
      </c>
      <c r="BH821" s="227">
        <f>IF(N821="sníž. přenesená",J821,0)</f>
        <v>0</v>
      </c>
      <c r="BI821" s="227">
        <f>IF(N821="nulová",J821,0)</f>
        <v>0</v>
      </c>
      <c r="BJ821" s="19" t="s">
        <v>81</v>
      </c>
      <c r="BK821" s="227">
        <f>ROUND(I821*H821,2)</f>
        <v>0</v>
      </c>
      <c r="BL821" s="19" t="s">
        <v>309</v>
      </c>
      <c r="BM821" s="226" t="s">
        <v>7797</v>
      </c>
    </row>
    <row r="822" s="2" customFormat="1" ht="16.5" customHeight="1">
      <c r="A822" s="40"/>
      <c r="B822" s="41"/>
      <c r="C822" s="215" t="s">
        <v>1664</v>
      </c>
      <c r="D822" s="215" t="s">
        <v>215</v>
      </c>
      <c r="E822" s="216" t="s">
        <v>7798</v>
      </c>
      <c r="F822" s="217" t="s">
        <v>7799</v>
      </c>
      <c r="G822" s="218" t="s">
        <v>236</v>
      </c>
      <c r="H822" s="219">
        <v>97.730000000000004</v>
      </c>
      <c r="I822" s="220"/>
      <c r="J822" s="221">
        <f>ROUND(I822*H822,2)</f>
        <v>0</v>
      </c>
      <c r="K822" s="217" t="s">
        <v>219</v>
      </c>
      <c r="L822" s="46"/>
      <c r="M822" s="222" t="s">
        <v>19</v>
      </c>
      <c r="N822" s="223" t="s">
        <v>45</v>
      </c>
      <c r="O822" s="86"/>
      <c r="P822" s="224">
        <f>O822*H822</f>
        <v>0</v>
      </c>
      <c r="Q822" s="224">
        <v>0.00012</v>
      </c>
      <c r="R822" s="224">
        <f>Q822*H822</f>
        <v>0.011727600000000001</v>
      </c>
      <c r="S822" s="224">
        <v>0</v>
      </c>
      <c r="T822" s="225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26" t="s">
        <v>309</v>
      </c>
      <c r="AT822" s="226" t="s">
        <v>215</v>
      </c>
      <c r="AU822" s="226" t="s">
        <v>83</v>
      </c>
      <c r="AY822" s="19" t="s">
        <v>213</v>
      </c>
      <c r="BE822" s="227">
        <f>IF(N822="základní",J822,0)</f>
        <v>0</v>
      </c>
      <c r="BF822" s="227">
        <f>IF(N822="snížená",J822,0)</f>
        <v>0</v>
      </c>
      <c r="BG822" s="227">
        <f>IF(N822="zákl. přenesená",J822,0)</f>
        <v>0</v>
      </c>
      <c r="BH822" s="227">
        <f>IF(N822="sníž. přenesená",J822,0)</f>
        <v>0</v>
      </c>
      <c r="BI822" s="227">
        <f>IF(N822="nulová",J822,0)</f>
        <v>0</v>
      </c>
      <c r="BJ822" s="19" t="s">
        <v>81</v>
      </c>
      <c r="BK822" s="227">
        <f>ROUND(I822*H822,2)</f>
        <v>0</v>
      </c>
      <c r="BL822" s="19" t="s">
        <v>309</v>
      </c>
      <c r="BM822" s="226" t="s">
        <v>7800</v>
      </c>
    </row>
    <row r="823" s="2" customFormat="1" ht="16.5" customHeight="1">
      <c r="A823" s="40"/>
      <c r="B823" s="41"/>
      <c r="C823" s="215" t="s">
        <v>1668</v>
      </c>
      <c r="D823" s="215" t="s">
        <v>215</v>
      </c>
      <c r="E823" s="216" t="s">
        <v>7801</v>
      </c>
      <c r="F823" s="217" t="s">
        <v>7802</v>
      </c>
      <c r="G823" s="218" t="s">
        <v>236</v>
      </c>
      <c r="H823" s="219">
        <v>64.040000000000006</v>
      </c>
      <c r="I823" s="220"/>
      <c r="J823" s="221">
        <f>ROUND(I823*H823,2)</f>
        <v>0</v>
      </c>
      <c r="K823" s="217" t="s">
        <v>19</v>
      </c>
      <c r="L823" s="46"/>
      <c r="M823" s="222" t="s">
        <v>19</v>
      </c>
      <c r="N823" s="223" t="s">
        <v>45</v>
      </c>
      <c r="O823" s="86"/>
      <c r="P823" s="224">
        <f>O823*H823</f>
        <v>0</v>
      </c>
      <c r="Q823" s="224">
        <v>0.00012</v>
      </c>
      <c r="R823" s="224">
        <f>Q823*H823</f>
        <v>0.0076848000000000012</v>
      </c>
      <c r="S823" s="224">
        <v>0</v>
      </c>
      <c r="T823" s="225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26" t="s">
        <v>309</v>
      </c>
      <c r="AT823" s="226" t="s">
        <v>215</v>
      </c>
      <c r="AU823" s="226" t="s">
        <v>83</v>
      </c>
      <c r="AY823" s="19" t="s">
        <v>213</v>
      </c>
      <c r="BE823" s="227">
        <f>IF(N823="základní",J823,0)</f>
        <v>0</v>
      </c>
      <c r="BF823" s="227">
        <f>IF(N823="snížená",J823,0)</f>
        <v>0</v>
      </c>
      <c r="BG823" s="227">
        <f>IF(N823="zákl. přenesená",J823,0)</f>
        <v>0</v>
      </c>
      <c r="BH823" s="227">
        <f>IF(N823="sníž. přenesená",J823,0)</f>
        <v>0</v>
      </c>
      <c r="BI823" s="227">
        <f>IF(N823="nulová",J823,0)</f>
        <v>0</v>
      </c>
      <c r="BJ823" s="19" t="s">
        <v>81</v>
      </c>
      <c r="BK823" s="227">
        <f>ROUND(I823*H823,2)</f>
        <v>0</v>
      </c>
      <c r="BL823" s="19" t="s">
        <v>309</v>
      </c>
      <c r="BM823" s="226" t="s">
        <v>7803</v>
      </c>
    </row>
    <row r="824" s="13" customFormat="1">
      <c r="A824" s="13"/>
      <c r="B824" s="228"/>
      <c r="C824" s="229"/>
      <c r="D824" s="230" t="s">
        <v>222</v>
      </c>
      <c r="E824" s="231" t="s">
        <v>19</v>
      </c>
      <c r="F824" s="232" t="s">
        <v>7229</v>
      </c>
      <c r="G824" s="229"/>
      <c r="H824" s="231" t="s">
        <v>19</v>
      </c>
      <c r="I824" s="233"/>
      <c r="J824" s="229"/>
      <c r="K824" s="229"/>
      <c r="L824" s="234"/>
      <c r="M824" s="235"/>
      <c r="N824" s="236"/>
      <c r="O824" s="236"/>
      <c r="P824" s="236"/>
      <c r="Q824" s="236"/>
      <c r="R824" s="236"/>
      <c r="S824" s="236"/>
      <c r="T824" s="237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8" t="s">
        <v>222</v>
      </c>
      <c r="AU824" s="238" t="s">
        <v>83</v>
      </c>
      <c r="AV824" s="13" t="s">
        <v>81</v>
      </c>
      <c r="AW824" s="13" t="s">
        <v>34</v>
      </c>
      <c r="AX824" s="13" t="s">
        <v>74</v>
      </c>
      <c r="AY824" s="238" t="s">
        <v>213</v>
      </c>
    </row>
    <row r="825" s="13" customFormat="1">
      <c r="A825" s="13"/>
      <c r="B825" s="228"/>
      <c r="C825" s="229"/>
      <c r="D825" s="230" t="s">
        <v>222</v>
      </c>
      <c r="E825" s="231" t="s">
        <v>19</v>
      </c>
      <c r="F825" s="232" t="s">
        <v>7804</v>
      </c>
      <c r="G825" s="229"/>
      <c r="H825" s="231" t="s">
        <v>19</v>
      </c>
      <c r="I825" s="233"/>
      <c r="J825" s="229"/>
      <c r="K825" s="229"/>
      <c r="L825" s="234"/>
      <c r="M825" s="235"/>
      <c r="N825" s="236"/>
      <c r="O825" s="236"/>
      <c r="P825" s="236"/>
      <c r="Q825" s="236"/>
      <c r="R825" s="236"/>
      <c r="S825" s="236"/>
      <c r="T825" s="237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8" t="s">
        <v>222</v>
      </c>
      <c r="AU825" s="238" t="s">
        <v>83</v>
      </c>
      <c r="AV825" s="13" t="s">
        <v>81</v>
      </c>
      <c r="AW825" s="13" t="s">
        <v>34</v>
      </c>
      <c r="AX825" s="13" t="s">
        <v>74</v>
      </c>
      <c r="AY825" s="238" t="s">
        <v>213</v>
      </c>
    </row>
    <row r="826" s="14" customFormat="1">
      <c r="A826" s="14"/>
      <c r="B826" s="239"/>
      <c r="C826" s="240"/>
      <c r="D826" s="230" t="s">
        <v>222</v>
      </c>
      <c r="E826" s="241" t="s">
        <v>19</v>
      </c>
      <c r="F826" s="242" t="s">
        <v>7788</v>
      </c>
      <c r="G826" s="240"/>
      <c r="H826" s="243">
        <v>64.040000000000006</v>
      </c>
      <c r="I826" s="244"/>
      <c r="J826" s="240"/>
      <c r="K826" s="240"/>
      <c r="L826" s="245"/>
      <c r="M826" s="246"/>
      <c r="N826" s="247"/>
      <c r="O826" s="247"/>
      <c r="P826" s="247"/>
      <c r="Q826" s="247"/>
      <c r="R826" s="247"/>
      <c r="S826" s="247"/>
      <c r="T826" s="248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49" t="s">
        <v>222</v>
      </c>
      <c r="AU826" s="249" t="s">
        <v>83</v>
      </c>
      <c r="AV826" s="14" t="s">
        <v>83</v>
      </c>
      <c r="AW826" s="14" t="s">
        <v>34</v>
      </c>
      <c r="AX826" s="14" t="s">
        <v>81</v>
      </c>
      <c r="AY826" s="249" t="s">
        <v>213</v>
      </c>
    </row>
    <row r="827" s="12" customFormat="1" ht="22.8" customHeight="1">
      <c r="A827" s="12"/>
      <c r="B827" s="199"/>
      <c r="C827" s="200"/>
      <c r="D827" s="201" t="s">
        <v>73</v>
      </c>
      <c r="E827" s="213" t="s">
        <v>3960</v>
      </c>
      <c r="F827" s="213" t="s">
        <v>3961</v>
      </c>
      <c r="G827" s="200"/>
      <c r="H827" s="200"/>
      <c r="I827" s="203"/>
      <c r="J827" s="214">
        <f>BK827</f>
        <v>0</v>
      </c>
      <c r="K827" s="200"/>
      <c r="L827" s="205"/>
      <c r="M827" s="206"/>
      <c r="N827" s="207"/>
      <c r="O827" s="207"/>
      <c r="P827" s="208">
        <f>SUM(P828:P847)</f>
        <v>0</v>
      </c>
      <c r="Q827" s="207"/>
      <c r="R827" s="208">
        <f>SUM(R828:R847)</f>
        <v>0.27210257000000004</v>
      </c>
      <c r="S827" s="207"/>
      <c r="T827" s="209">
        <f>SUM(T828:T847)</f>
        <v>0</v>
      </c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R827" s="210" t="s">
        <v>83</v>
      </c>
      <c r="AT827" s="211" t="s">
        <v>73</v>
      </c>
      <c r="AU827" s="211" t="s">
        <v>81</v>
      </c>
      <c r="AY827" s="210" t="s">
        <v>213</v>
      </c>
      <c r="BK827" s="212">
        <f>SUM(BK828:BK847)</f>
        <v>0</v>
      </c>
    </row>
    <row r="828" s="2" customFormat="1">
      <c r="A828" s="40"/>
      <c r="B828" s="41"/>
      <c r="C828" s="215" t="s">
        <v>1673</v>
      </c>
      <c r="D828" s="215" t="s">
        <v>215</v>
      </c>
      <c r="E828" s="216" t="s">
        <v>3963</v>
      </c>
      <c r="F828" s="217" t="s">
        <v>3964</v>
      </c>
      <c r="G828" s="218" t="s">
        <v>338</v>
      </c>
      <c r="H828" s="219">
        <v>150</v>
      </c>
      <c r="I828" s="220"/>
      <c r="J828" s="221">
        <f>ROUND(I828*H828,2)</f>
        <v>0</v>
      </c>
      <c r="K828" s="217" t="s">
        <v>219</v>
      </c>
      <c r="L828" s="46"/>
      <c r="M828" s="222" t="s">
        <v>19</v>
      </c>
      <c r="N828" s="223" t="s">
        <v>45</v>
      </c>
      <c r="O828" s="86"/>
      <c r="P828" s="224">
        <f>O828*H828</f>
        <v>0</v>
      </c>
      <c r="Q828" s="224">
        <v>0</v>
      </c>
      <c r="R828" s="224">
        <f>Q828*H828</f>
        <v>0</v>
      </c>
      <c r="S828" s="224">
        <v>0</v>
      </c>
      <c r="T828" s="225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26" t="s">
        <v>309</v>
      </c>
      <c r="AT828" s="226" t="s">
        <v>215</v>
      </c>
      <c r="AU828" s="226" t="s">
        <v>83</v>
      </c>
      <c r="AY828" s="19" t="s">
        <v>213</v>
      </c>
      <c r="BE828" s="227">
        <f>IF(N828="základní",J828,0)</f>
        <v>0</v>
      </c>
      <c r="BF828" s="227">
        <f>IF(N828="snížená",J828,0)</f>
        <v>0</v>
      </c>
      <c r="BG828" s="227">
        <f>IF(N828="zákl. přenesená",J828,0)</f>
        <v>0</v>
      </c>
      <c r="BH828" s="227">
        <f>IF(N828="sníž. přenesená",J828,0)</f>
        <v>0</v>
      </c>
      <c r="BI828" s="227">
        <f>IF(N828="nulová",J828,0)</f>
        <v>0</v>
      </c>
      <c r="BJ828" s="19" t="s">
        <v>81</v>
      </c>
      <c r="BK828" s="227">
        <f>ROUND(I828*H828,2)</f>
        <v>0</v>
      </c>
      <c r="BL828" s="19" t="s">
        <v>309</v>
      </c>
      <c r="BM828" s="226" t="s">
        <v>7805</v>
      </c>
    </row>
    <row r="829" s="2" customFormat="1" ht="16.5" customHeight="1">
      <c r="A829" s="40"/>
      <c r="B829" s="41"/>
      <c r="C829" s="272" t="s">
        <v>1677</v>
      </c>
      <c r="D829" s="272" t="s">
        <v>310</v>
      </c>
      <c r="E829" s="273" t="s">
        <v>3967</v>
      </c>
      <c r="F829" s="274" t="s">
        <v>3968</v>
      </c>
      <c r="G829" s="275" t="s">
        <v>338</v>
      </c>
      <c r="H829" s="276">
        <v>157.5</v>
      </c>
      <c r="I829" s="277"/>
      <c r="J829" s="278">
        <f>ROUND(I829*H829,2)</f>
        <v>0</v>
      </c>
      <c r="K829" s="274" t="s">
        <v>219</v>
      </c>
      <c r="L829" s="279"/>
      <c r="M829" s="280" t="s">
        <v>19</v>
      </c>
      <c r="N829" s="281" t="s">
        <v>45</v>
      </c>
      <c r="O829" s="86"/>
      <c r="P829" s="224">
        <f>O829*H829</f>
        <v>0</v>
      </c>
      <c r="Q829" s="224">
        <v>0</v>
      </c>
      <c r="R829" s="224">
        <f>Q829*H829</f>
        <v>0</v>
      </c>
      <c r="S829" s="224">
        <v>0</v>
      </c>
      <c r="T829" s="225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26" t="s">
        <v>397</v>
      </c>
      <c r="AT829" s="226" t="s">
        <v>310</v>
      </c>
      <c r="AU829" s="226" t="s">
        <v>83</v>
      </c>
      <c r="AY829" s="19" t="s">
        <v>213</v>
      </c>
      <c r="BE829" s="227">
        <f>IF(N829="základní",J829,0)</f>
        <v>0</v>
      </c>
      <c r="BF829" s="227">
        <f>IF(N829="snížená",J829,0)</f>
        <v>0</v>
      </c>
      <c r="BG829" s="227">
        <f>IF(N829="zákl. přenesená",J829,0)</f>
        <v>0</v>
      </c>
      <c r="BH829" s="227">
        <f>IF(N829="sníž. přenesená",J829,0)</f>
        <v>0</v>
      </c>
      <c r="BI829" s="227">
        <f>IF(N829="nulová",J829,0)</f>
        <v>0</v>
      </c>
      <c r="BJ829" s="19" t="s">
        <v>81</v>
      </c>
      <c r="BK829" s="227">
        <f>ROUND(I829*H829,2)</f>
        <v>0</v>
      </c>
      <c r="BL829" s="19" t="s">
        <v>309</v>
      </c>
      <c r="BM829" s="226" t="s">
        <v>7806</v>
      </c>
    </row>
    <row r="830" s="14" customFormat="1">
      <c r="A830" s="14"/>
      <c r="B830" s="239"/>
      <c r="C830" s="240"/>
      <c r="D830" s="230" t="s">
        <v>222</v>
      </c>
      <c r="E830" s="241" t="s">
        <v>19</v>
      </c>
      <c r="F830" s="242" t="s">
        <v>3986</v>
      </c>
      <c r="G830" s="240"/>
      <c r="H830" s="243">
        <v>157.5</v>
      </c>
      <c r="I830" s="244"/>
      <c r="J830" s="240"/>
      <c r="K830" s="240"/>
      <c r="L830" s="245"/>
      <c r="M830" s="246"/>
      <c r="N830" s="247"/>
      <c r="O830" s="247"/>
      <c r="P830" s="247"/>
      <c r="Q830" s="247"/>
      <c r="R830" s="247"/>
      <c r="S830" s="247"/>
      <c r="T830" s="248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49" t="s">
        <v>222</v>
      </c>
      <c r="AU830" s="249" t="s">
        <v>83</v>
      </c>
      <c r="AV830" s="14" t="s">
        <v>83</v>
      </c>
      <c r="AW830" s="14" t="s">
        <v>34</v>
      </c>
      <c r="AX830" s="14" t="s">
        <v>81</v>
      </c>
      <c r="AY830" s="249" t="s">
        <v>213</v>
      </c>
    </row>
    <row r="831" s="2" customFormat="1" ht="16.5" customHeight="1">
      <c r="A831" s="40"/>
      <c r="B831" s="41"/>
      <c r="C831" s="215" t="s">
        <v>1682</v>
      </c>
      <c r="D831" s="215" t="s">
        <v>215</v>
      </c>
      <c r="E831" s="216" t="s">
        <v>3972</v>
      </c>
      <c r="F831" s="217" t="s">
        <v>3973</v>
      </c>
      <c r="G831" s="218" t="s">
        <v>236</v>
      </c>
      <c r="H831" s="219">
        <v>230</v>
      </c>
      <c r="I831" s="220"/>
      <c r="J831" s="221">
        <f>ROUND(I831*H831,2)</f>
        <v>0</v>
      </c>
      <c r="K831" s="217" t="s">
        <v>219</v>
      </c>
      <c r="L831" s="46"/>
      <c r="M831" s="222" t="s">
        <v>19</v>
      </c>
      <c r="N831" s="223" t="s">
        <v>45</v>
      </c>
      <c r="O831" s="86"/>
      <c r="P831" s="224">
        <f>O831*H831</f>
        <v>0</v>
      </c>
      <c r="Q831" s="224">
        <v>0</v>
      </c>
      <c r="R831" s="224">
        <f>Q831*H831</f>
        <v>0</v>
      </c>
      <c r="S831" s="224">
        <v>0</v>
      </c>
      <c r="T831" s="225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26" t="s">
        <v>309</v>
      </c>
      <c r="AT831" s="226" t="s">
        <v>215</v>
      </c>
      <c r="AU831" s="226" t="s">
        <v>83</v>
      </c>
      <c r="AY831" s="19" t="s">
        <v>213</v>
      </c>
      <c r="BE831" s="227">
        <f>IF(N831="základní",J831,0)</f>
        <v>0</v>
      </c>
      <c r="BF831" s="227">
        <f>IF(N831="snížená",J831,0)</f>
        <v>0</v>
      </c>
      <c r="BG831" s="227">
        <f>IF(N831="zákl. přenesená",J831,0)</f>
        <v>0</v>
      </c>
      <c r="BH831" s="227">
        <f>IF(N831="sníž. přenesená",J831,0)</f>
        <v>0</v>
      </c>
      <c r="BI831" s="227">
        <f>IF(N831="nulová",J831,0)</f>
        <v>0</v>
      </c>
      <c r="BJ831" s="19" t="s">
        <v>81</v>
      </c>
      <c r="BK831" s="227">
        <f>ROUND(I831*H831,2)</f>
        <v>0</v>
      </c>
      <c r="BL831" s="19" t="s">
        <v>309</v>
      </c>
      <c r="BM831" s="226" t="s">
        <v>7807</v>
      </c>
    </row>
    <row r="832" s="2" customFormat="1" ht="16.5" customHeight="1">
      <c r="A832" s="40"/>
      <c r="B832" s="41"/>
      <c r="C832" s="272" t="s">
        <v>1686</v>
      </c>
      <c r="D832" s="272" t="s">
        <v>310</v>
      </c>
      <c r="E832" s="273" t="s">
        <v>3976</v>
      </c>
      <c r="F832" s="274" t="s">
        <v>3977</v>
      </c>
      <c r="G832" s="275" t="s">
        <v>236</v>
      </c>
      <c r="H832" s="276">
        <v>241.5</v>
      </c>
      <c r="I832" s="277"/>
      <c r="J832" s="278">
        <f>ROUND(I832*H832,2)</f>
        <v>0</v>
      </c>
      <c r="K832" s="274" t="s">
        <v>219</v>
      </c>
      <c r="L832" s="279"/>
      <c r="M832" s="280" t="s">
        <v>19</v>
      </c>
      <c r="N832" s="281" t="s">
        <v>45</v>
      </c>
      <c r="O832" s="86"/>
      <c r="P832" s="224">
        <f>O832*H832</f>
        <v>0</v>
      </c>
      <c r="Q832" s="224">
        <v>0</v>
      </c>
      <c r="R832" s="224">
        <f>Q832*H832</f>
        <v>0</v>
      </c>
      <c r="S832" s="224">
        <v>0</v>
      </c>
      <c r="T832" s="225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26" t="s">
        <v>397</v>
      </c>
      <c r="AT832" s="226" t="s">
        <v>310</v>
      </c>
      <c r="AU832" s="226" t="s">
        <v>83</v>
      </c>
      <c r="AY832" s="19" t="s">
        <v>213</v>
      </c>
      <c r="BE832" s="227">
        <f>IF(N832="základní",J832,0)</f>
        <v>0</v>
      </c>
      <c r="BF832" s="227">
        <f>IF(N832="snížená",J832,0)</f>
        <v>0</v>
      </c>
      <c r="BG832" s="227">
        <f>IF(N832="zákl. přenesená",J832,0)</f>
        <v>0</v>
      </c>
      <c r="BH832" s="227">
        <f>IF(N832="sníž. přenesená",J832,0)</f>
        <v>0</v>
      </c>
      <c r="BI832" s="227">
        <f>IF(N832="nulová",J832,0)</f>
        <v>0</v>
      </c>
      <c r="BJ832" s="19" t="s">
        <v>81</v>
      </c>
      <c r="BK832" s="227">
        <f>ROUND(I832*H832,2)</f>
        <v>0</v>
      </c>
      <c r="BL832" s="19" t="s">
        <v>309</v>
      </c>
      <c r="BM832" s="226" t="s">
        <v>7808</v>
      </c>
    </row>
    <row r="833" s="14" customFormat="1">
      <c r="A833" s="14"/>
      <c r="B833" s="239"/>
      <c r="C833" s="240"/>
      <c r="D833" s="230" t="s">
        <v>222</v>
      </c>
      <c r="E833" s="241" t="s">
        <v>19</v>
      </c>
      <c r="F833" s="242" t="s">
        <v>7809</v>
      </c>
      <c r="G833" s="240"/>
      <c r="H833" s="243">
        <v>241.5</v>
      </c>
      <c r="I833" s="244"/>
      <c r="J833" s="240"/>
      <c r="K833" s="240"/>
      <c r="L833" s="245"/>
      <c r="M833" s="246"/>
      <c r="N833" s="247"/>
      <c r="O833" s="247"/>
      <c r="P833" s="247"/>
      <c r="Q833" s="247"/>
      <c r="R833" s="247"/>
      <c r="S833" s="247"/>
      <c r="T833" s="24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9" t="s">
        <v>222</v>
      </c>
      <c r="AU833" s="249" t="s">
        <v>83</v>
      </c>
      <c r="AV833" s="14" t="s">
        <v>83</v>
      </c>
      <c r="AW833" s="14" t="s">
        <v>34</v>
      </c>
      <c r="AX833" s="14" t="s">
        <v>81</v>
      </c>
      <c r="AY833" s="249" t="s">
        <v>213</v>
      </c>
    </row>
    <row r="834" s="2" customFormat="1">
      <c r="A834" s="40"/>
      <c r="B834" s="41"/>
      <c r="C834" s="215" t="s">
        <v>1690</v>
      </c>
      <c r="D834" s="215" t="s">
        <v>215</v>
      </c>
      <c r="E834" s="216" t="s">
        <v>3981</v>
      </c>
      <c r="F834" s="217" t="s">
        <v>3982</v>
      </c>
      <c r="G834" s="218" t="s">
        <v>236</v>
      </c>
      <c r="H834" s="219">
        <v>45</v>
      </c>
      <c r="I834" s="220"/>
      <c r="J834" s="221">
        <f>ROUND(I834*H834,2)</f>
        <v>0</v>
      </c>
      <c r="K834" s="217" t="s">
        <v>219</v>
      </c>
      <c r="L834" s="46"/>
      <c r="M834" s="222" t="s">
        <v>19</v>
      </c>
      <c r="N834" s="223" t="s">
        <v>45</v>
      </c>
      <c r="O834" s="86"/>
      <c r="P834" s="224">
        <f>O834*H834</f>
        <v>0</v>
      </c>
      <c r="Q834" s="224">
        <v>0</v>
      </c>
      <c r="R834" s="224">
        <f>Q834*H834</f>
        <v>0</v>
      </c>
      <c r="S834" s="224">
        <v>0</v>
      </c>
      <c r="T834" s="225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26" t="s">
        <v>309</v>
      </c>
      <c r="AT834" s="226" t="s">
        <v>215</v>
      </c>
      <c r="AU834" s="226" t="s">
        <v>83</v>
      </c>
      <c r="AY834" s="19" t="s">
        <v>213</v>
      </c>
      <c r="BE834" s="227">
        <f>IF(N834="základní",J834,0)</f>
        <v>0</v>
      </c>
      <c r="BF834" s="227">
        <f>IF(N834="snížená",J834,0)</f>
        <v>0</v>
      </c>
      <c r="BG834" s="227">
        <f>IF(N834="zákl. přenesená",J834,0)</f>
        <v>0</v>
      </c>
      <c r="BH834" s="227">
        <f>IF(N834="sníž. přenesená",J834,0)</f>
        <v>0</v>
      </c>
      <c r="BI834" s="227">
        <f>IF(N834="nulová",J834,0)</f>
        <v>0</v>
      </c>
      <c r="BJ834" s="19" t="s">
        <v>81</v>
      </c>
      <c r="BK834" s="227">
        <f>ROUND(I834*H834,2)</f>
        <v>0</v>
      </c>
      <c r="BL834" s="19" t="s">
        <v>309</v>
      </c>
      <c r="BM834" s="226" t="s">
        <v>7810</v>
      </c>
    </row>
    <row r="835" s="2" customFormat="1" ht="16.5" customHeight="1">
      <c r="A835" s="40"/>
      <c r="B835" s="41"/>
      <c r="C835" s="272" t="s">
        <v>1694</v>
      </c>
      <c r="D835" s="272" t="s">
        <v>310</v>
      </c>
      <c r="E835" s="273" t="s">
        <v>3976</v>
      </c>
      <c r="F835" s="274" t="s">
        <v>3977</v>
      </c>
      <c r="G835" s="275" t="s">
        <v>236</v>
      </c>
      <c r="H835" s="276">
        <v>47.25</v>
      </c>
      <c r="I835" s="277"/>
      <c r="J835" s="278">
        <f>ROUND(I835*H835,2)</f>
        <v>0</v>
      </c>
      <c r="K835" s="274" t="s">
        <v>219</v>
      </c>
      <c r="L835" s="279"/>
      <c r="M835" s="280" t="s">
        <v>19</v>
      </c>
      <c r="N835" s="281" t="s">
        <v>45</v>
      </c>
      <c r="O835" s="86"/>
      <c r="P835" s="224">
        <f>O835*H835</f>
        <v>0</v>
      </c>
      <c r="Q835" s="224">
        <v>0</v>
      </c>
      <c r="R835" s="224">
        <f>Q835*H835</f>
        <v>0</v>
      </c>
      <c r="S835" s="224">
        <v>0</v>
      </c>
      <c r="T835" s="225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26" t="s">
        <v>397</v>
      </c>
      <c r="AT835" s="226" t="s">
        <v>310</v>
      </c>
      <c r="AU835" s="226" t="s">
        <v>83</v>
      </c>
      <c r="AY835" s="19" t="s">
        <v>213</v>
      </c>
      <c r="BE835" s="227">
        <f>IF(N835="základní",J835,0)</f>
        <v>0</v>
      </c>
      <c r="BF835" s="227">
        <f>IF(N835="snížená",J835,0)</f>
        <v>0</v>
      </c>
      <c r="BG835" s="227">
        <f>IF(N835="zákl. přenesená",J835,0)</f>
        <v>0</v>
      </c>
      <c r="BH835" s="227">
        <f>IF(N835="sníž. přenesená",J835,0)</f>
        <v>0</v>
      </c>
      <c r="BI835" s="227">
        <f>IF(N835="nulová",J835,0)</f>
        <v>0</v>
      </c>
      <c r="BJ835" s="19" t="s">
        <v>81</v>
      </c>
      <c r="BK835" s="227">
        <f>ROUND(I835*H835,2)</f>
        <v>0</v>
      </c>
      <c r="BL835" s="19" t="s">
        <v>309</v>
      </c>
      <c r="BM835" s="226" t="s">
        <v>7811</v>
      </c>
    </row>
    <row r="836" s="14" customFormat="1">
      <c r="A836" s="14"/>
      <c r="B836" s="239"/>
      <c r="C836" s="240"/>
      <c r="D836" s="230" t="s">
        <v>222</v>
      </c>
      <c r="E836" s="241" t="s">
        <v>19</v>
      </c>
      <c r="F836" s="242" t="s">
        <v>7812</v>
      </c>
      <c r="G836" s="240"/>
      <c r="H836" s="243">
        <v>47.25</v>
      </c>
      <c r="I836" s="244"/>
      <c r="J836" s="240"/>
      <c r="K836" s="240"/>
      <c r="L836" s="245"/>
      <c r="M836" s="246"/>
      <c r="N836" s="247"/>
      <c r="O836" s="247"/>
      <c r="P836" s="247"/>
      <c r="Q836" s="247"/>
      <c r="R836" s="247"/>
      <c r="S836" s="247"/>
      <c r="T836" s="248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9" t="s">
        <v>222</v>
      </c>
      <c r="AU836" s="249" t="s">
        <v>83</v>
      </c>
      <c r="AV836" s="14" t="s">
        <v>83</v>
      </c>
      <c r="AW836" s="14" t="s">
        <v>34</v>
      </c>
      <c r="AX836" s="14" t="s">
        <v>81</v>
      </c>
      <c r="AY836" s="249" t="s">
        <v>213</v>
      </c>
    </row>
    <row r="837" s="2" customFormat="1" ht="16.5" customHeight="1">
      <c r="A837" s="40"/>
      <c r="B837" s="41"/>
      <c r="C837" s="215" t="s">
        <v>1698</v>
      </c>
      <c r="D837" s="215" t="s">
        <v>215</v>
      </c>
      <c r="E837" s="216" t="s">
        <v>3988</v>
      </c>
      <c r="F837" s="217" t="s">
        <v>3989</v>
      </c>
      <c r="G837" s="218" t="s">
        <v>236</v>
      </c>
      <c r="H837" s="219">
        <v>464.00900000000001</v>
      </c>
      <c r="I837" s="220"/>
      <c r="J837" s="221">
        <f>ROUND(I837*H837,2)</f>
        <v>0</v>
      </c>
      <c r="K837" s="217" t="s">
        <v>219</v>
      </c>
      <c r="L837" s="46"/>
      <c r="M837" s="222" t="s">
        <v>19</v>
      </c>
      <c r="N837" s="223" t="s">
        <v>45</v>
      </c>
      <c r="O837" s="86"/>
      <c r="P837" s="224">
        <f>O837*H837</f>
        <v>0</v>
      </c>
      <c r="Q837" s="224">
        <v>0.00020000000000000001</v>
      </c>
      <c r="R837" s="224">
        <f>Q837*H837</f>
        <v>0.092801800000000004</v>
      </c>
      <c r="S837" s="224">
        <v>0</v>
      </c>
      <c r="T837" s="225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26" t="s">
        <v>309</v>
      </c>
      <c r="AT837" s="226" t="s">
        <v>215</v>
      </c>
      <c r="AU837" s="226" t="s">
        <v>83</v>
      </c>
      <c r="AY837" s="19" t="s">
        <v>213</v>
      </c>
      <c r="BE837" s="227">
        <f>IF(N837="základní",J837,0)</f>
        <v>0</v>
      </c>
      <c r="BF837" s="227">
        <f>IF(N837="snížená",J837,0)</f>
        <v>0</v>
      </c>
      <c r="BG837" s="227">
        <f>IF(N837="zákl. přenesená",J837,0)</f>
        <v>0</v>
      </c>
      <c r="BH837" s="227">
        <f>IF(N837="sníž. přenesená",J837,0)</f>
        <v>0</v>
      </c>
      <c r="BI837" s="227">
        <f>IF(N837="nulová",J837,0)</f>
        <v>0</v>
      </c>
      <c r="BJ837" s="19" t="s">
        <v>81</v>
      </c>
      <c r="BK837" s="227">
        <f>ROUND(I837*H837,2)</f>
        <v>0</v>
      </c>
      <c r="BL837" s="19" t="s">
        <v>309</v>
      </c>
      <c r="BM837" s="226" t="s">
        <v>7813</v>
      </c>
    </row>
    <row r="838" s="14" customFormat="1">
      <c r="A838" s="14"/>
      <c r="B838" s="239"/>
      <c r="C838" s="240"/>
      <c r="D838" s="230" t="s">
        <v>222</v>
      </c>
      <c r="E838" s="241" t="s">
        <v>19</v>
      </c>
      <c r="F838" s="242" t="s">
        <v>7814</v>
      </c>
      <c r="G838" s="240"/>
      <c r="H838" s="243">
        <v>464.00900000000001</v>
      </c>
      <c r="I838" s="244"/>
      <c r="J838" s="240"/>
      <c r="K838" s="240"/>
      <c r="L838" s="245"/>
      <c r="M838" s="246"/>
      <c r="N838" s="247"/>
      <c r="O838" s="247"/>
      <c r="P838" s="247"/>
      <c r="Q838" s="247"/>
      <c r="R838" s="247"/>
      <c r="S838" s="247"/>
      <c r="T838" s="248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9" t="s">
        <v>222</v>
      </c>
      <c r="AU838" s="249" t="s">
        <v>83</v>
      </c>
      <c r="AV838" s="14" t="s">
        <v>83</v>
      </c>
      <c r="AW838" s="14" t="s">
        <v>34</v>
      </c>
      <c r="AX838" s="14" t="s">
        <v>81</v>
      </c>
      <c r="AY838" s="249" t="s">
        <v>213</v>
      </c>
    </row>
    <row r="839" s="2" customFormat="1">
      <c r="A839" s="40"/>
      <c r="B839" s="41"/>
      <c r="C839" s="215" t="s">
        <v>1702</v>
      </c>
      <c r="D839" s="215" t="s">
        <v>215</v>
      </c>
      <c r="E839" s="216" t="s">
        <v>4009</v>
      </c>
      <c r="F839" s="217" t="s">
        <v>4010</v>
      </c>
      <c r="G839" s="218" t="s">
        <v>236</v>
      </c>
      <c r="H839" s="219">
        <v>464.00900000000001</v>
      </c>
      <c r="I839" s="220"/>
      <c r="J839" s="221">
        <f>ROUND(I839*H839,2)</f>
        <v>0</v>
      </c>
      <c r="K839" s="217" t="s">
        <v>219</v>
      </c>
      <c r="L839" s="46"/>
      <c r="M839" s="222" t="s">
        <v>19</v>
      </c>
      <c r="N839" s="223" t="s">
        <v>45</v>
      </c>
      <c r="O839" s="86"/>
      <c r="P839" s="224">
        <f>O839*H839</f>
        <v>0</v>
      </c>
      <c r="Q839" s="224">
        <v>0.00029</v>
      </c>
      <c r="R839" s="224">
        <f>Q839*H839</f>
        <v>0.13456261</v>
      </c>
      <c r="S839" s="224">
        <v>0</v>
      </c>
      <c r="T839" s="225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26" t="s">
        <v>309</v>
      </c>
      <c r="AT839" s="226" t="s">
        <v>215</v>
      </c>
      <c r="AU839" s="226" t="s">
        <v>83</v>
      </c>
      <c r="AY839" s="19" t="s">
        <v>213</v>
      </c>
      <c r="BE839" s="227">
        <f>IF(N839="základní",J839,0)</f>
        <v>0</v>
      </c>
      <c r="BF839" s="227">
        <f>IF(N839="snížená",J839,0)</f>
        <v>0</v>
      </c>
      <c r="BG839" s="227">
        <f>IF(N839="zákl. přenesená",J839,0)</f>
        <v>0</v>
      </c>
      <c r="BH839" s="227">
        <f>IF(N839="sníž. přenesená",J839,0)</f>
        <v>0</v>
      </c>
      <c r="BI839" s="227">
        <f>IF(N839="nulová",J839,0)</f>
        <v>0</v>
      </c>
      <c r="BJ839" s="19" t="s">
        <v>81</v>
      </c>
      <c r="BK839" s="227">
        <f>ROUND(I839*H839,2)</f>
        <v>0</v>
      </c>
      <c r="BL839" s="19" t="s">
        <v>309</v>
      </c>
      <c r="BM839" s="226" t="s">
        <v>7815</v>
      </c>
    </row>
    <row r="840" s="14" customFormat="1">
      <c r="A840" s="14"/>
      <c r="B840" s="239"/>
      <c r="C840" s="240"/>
      <c r="D840" s="230" t="s">
        <v>222</v>
      </c>
      <c r="E840" s="241" t="s">
        <v>19</v>
      </c>
      <c r="F840" s="242" t="s">
        <v>7814</v>
      </c>
      <c r="G840" s="240"/>
      <c r="H840" s="243">
        <v>464.00900000000001</v>
      </c>
      <c r="I840" s="244"/>
      <c r="J840" s="240"/>
      <c r="K840" s="240"/>
      <c r="L840" s="245"/>
      <c r="M840" s="246"/>
      <c r="N840" s="247"/>
      <c r="O840" s="247"/>
      <c r="P840" s="247"/>
      <c r="Q840" s="247"/>
      <c r="R840" s="247"/>
      <c r="S840" s="247"/>
      <c r="T840" s="248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9" t="s">
        <v>222</v>
      </c>
      <c r="AU840" s="249" t="s">
        <v>83</v>
      </c>
      <c r="AV840" s="14" t="s">
        <v>83</v>
      </c>
      <c r="AW840" s="14" t="s">
        <v>34</v>
      </c>
      <c r="AX840" s="14" t="s">
        <v>81</v>
      </c>
      <c r="AY840" s="249" t="s">
        <v>213</v>
      </c>
    </row>
    <row r="841" s="2" customFormat="1" ht="16.5" customHeight="1">
      <c r="A841" s="40"/>
      <c r="B841" s="41"/>
      <c r="C841" s="215" t="s">
        <v>1706</v>
      </c>
      <c r="D841" s="215" t="s">
        <v>215</v>
      </c>
      <c r="E841" s="216" t="s">
        <v>7816</v>
      </c>
      <c r="F841" s="217" t="s">
        <v>7817</v>
      </c>
      <c r="G841" s="218" t="s">
        <v>236</v>
      </c>
      <c r="H841" s="219">
        <v>318.67200000000003</v>
      </c>
      <c r="I841" s="220"/>
      <c r="J841" s="221">
        <f>ROUND(I841*H841,2)</f>
        <v>0</v>
      </c>
      <c r="K841" s="217" t="s">
        <v>19</v>
      </c>
      <c r="L841" s="46"/>
      <c r="M841" s="222" t="s">
        <v>19</v>
      </c>
      <c r="N841" s="223" t="s">
        <v>45</v>
      </c>
      <c r="O841" s="86"/>
      <c r="P841" s="224">
        <f>O841*H841</f>
        <v>0</v>
      </c>
      <c r="Q841" s="224">
        <v>0.00013999999999999999</v>
      </c>
      <c r="R841" s="224">
        <f>Q841*H841</f>
        <v>0.04461408</v>
      </c>
      <c r="S841" s="224">
        <v>0</v>
      </c>
      <c r="T841" s="225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26" t="s">
        <v>309</v>
      </c>
      <c r="AT841" s="226" t="s">
        <v>215</v>
      </c>
      <c r="AU841" s="226" t="s">
        <v>83</v>
      </c>
      <c r="AY841" s="19" t="s">
        <v>213</v>
      </c>
      <c r="BE841" s="227">
        <f>IF(N841="základní",J841,0)</f>
        <v>0</v>
      </c>
      <c r="BF841" s="227">
        <f>IF(N841="snížená",J841,0)</f>
        <v>0</v>
      </c>
      <c r="BG841" s="227">
        <f>IF(N841="zákl. přenesená",J841,0)</f>
        <v>0</v>
      </c>
      <c r="BH841" s="227">
        <f>IF(N841="sníž. přenesená",J841,0)</f>
        <v>0</v>
      </c>
      <c r="BI841" s="227">
        <f>IF(N841="nulová",J841,0)</f>
        <v>0</v>
      </c>
      <c r="BJ841" s="19" t="s">
        <v>81</v>
      </c>
      <c r="BK841" s="227">
        <f>ROUND(I841*H841,2)</f>
        <v>0</v>
      </c>
      <c r="BL841" s="19" t="s">
        <v>309</v>
      </c>
      <c r="BM841" s="226" t="s">
        <v>7818</v>
      </c>
    </row>
    <row r="842" s="13" customFormat="1">
      <c r="A842" s="13"/>
      <c r="B842" s="228"/>
      <c r="C842" s="229"/>
      <c r="D842" s="230" t="s">
        <v>222</v>
      </c>
      <c r="E842" s="231" t="s">
        <v>19</v>
      </c>
      <c r="F842" s="232" t="s">
        <v>7098</v>
      </c>
      <c r="G842" s="229"/>
      <c r="H842" s="231" t="s">
        <v>19</v>
      </c>
      <c r="I842" s="233"/>
      <c r="J842" s="229"/>
      <c r="K842" s="229"/>
      <c r="L842" s="234"/>
      <c r="M842" s="235"/>
      <c r="N842" s="236"/>
      <c r="O842" s="236"/>
      <c r="P842" s="236"/>
      <c r="Q842" s="236"/>
      <c r="R842" s="236"/>
      <c r="S842" s="236"/>
      <c r="T842" s="237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8" t="s">
        <v>222</v>
      </c>
      <c r="AU842" s="238" t="s">
        <v>83</v>
      </c>
      <c r="AV842" s="13" t="s">
        <v>81</v>
      </c>
      <c r="AW842" s="13" t="s">
        <v>34</v>
      </c>
      <c r="AX842" s="13" t="s">
        <v>74</v>
      </c>
      <c r="AY842" s="238" t="s">
        <v>213</v>
      </c>
    </row>
    <row r="843" s="13" customFormat="1">
      <c r="A843" s="13"/>
      <c r="B843" s="228"/>
      <c r="C843" s="229"/>
      <c r="D843" s="230" t="s">
        <v>222</v>
      </c>
      <c r="E843" s="231" t="s">
        <v>19</v>
      </c>
      <c r="F843" s="232" t="s">
        <v>7819</v>
      </c>
      <c r="G843" s="229"/>
      <c r="H843" s="231" t="s">
        <v>19</v>
      </c>
      <c r="I843" s="233"/>
      <c r="J843" s="229"/>
      <c r="K843" s="229"/>
      <c r="L843" s="234"/>
      <c r="M843" s="235"/>
      <c r="N843" s="236"/>
      <c r="O843" s="236"/>
      <c r="P843" s="236"/>
      <c r="Q843" s="236"/>
      <c r="R843" s="236"/>
      <c r="S843" s="236"/>
      <c r="T843" s="237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8" t="s">
        <v>222</v>
      </c>
      <c r="AU843" s="238" t="s">
        <v>83</v>
      </c>
      <c r="AV843" s="13" t="s">
        <v>81</v>
      </c>
      <c r="AW843" s="13" t="s">
        <v>34</v>
      </c>
      <c r="AX843" s="13" t="s">
        <v>74</v>
      </c>
      <c r="AY843" s="238" t="s">
        <v>213</v>
      </c>
    </row>
    <row r="844" s="14" customFormat="1">
      <c r="A844" s="14"/>
      <c r="B844" s="239"/>
      <c r="C844" s="240"/>
      <c r="D844" s="230" t="s">
        <v>222</v>
      </c>
      <c r="E844" s="241" t="s">
        <v>19</v>
      </c>
      <c r="F844" s="242" t="s">
        <v>7820</v>
      </c>
      <c r="G844" s="240"/>
      <c r="H844" s="243">
        <v>318.67200000000003</v>
      </c>
      <c r="I844" s="244"/>
      <c r="J844" s="240"/>
      <c r="K844" s="240"/>
      <c r="L844" s="245"/>
      <c r="M844" s="246"/>
      <c r="N844" s="247"/>
      <c r="O844" s="247"/>
      <c r="P844" s="247"/>
      <c r="Q844" s="247"/>
      <c r="R844" s="247"/>
      <c r="S844" s="247"/>
      <c r="T844" s="248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49" t="s">
        <v>222</v>
      </c>
      <c r="AU844" s="249" t="s">
        <v>83</v>
      </c>
      <c r="AV844" s="14" t="s">
        <v>83</v>
      </c>
      <c r="AW844" s="14" t="s">
        <v>34</v>
      </c>
      <c r="AX844" s="14" t="s">
        <v>81</v>
      </c>
      <c r="AY844" s="249" t="s">
        <v>213</v>
      </c>
    </row>
    <row r="845" s="2" customFormat="1">
      <c r="A845" s="40"/>
      <c r="B845" s="41"/>
      <c r="C845" s="215" t="s">
        <v>1712</v>
      </c>
      <c r="D845" s="215" t="s">
        <v>215</v>
      </c>
      <c r="E845" s="216" t="s">
        <v>7821</v>
      </c>
      <c r="F845" s="217" t="s">
        <v>7822</v>
      </c>
      <c r="G845" s="218" t="s">
        <v>236</v>
      </c>
      <c r="H845" s="219">
        <v>3.1019999999999999</v>
      </c>
      <c r="I845" s="220"/>
      <c r="J845" s="221">
        <f>ROUND(I845*H845,2)</f>
        <v>0</v>
      </c>
      <c r="K845" s="217" t="s">
        <v>19</v>
      </c>
      <c r="L845" s="46"/>
      <c r="M845" s="222" t="s">
        <v>19</v>
      </c>
      <c r="N845" s="223" t="s">
        <v>45</v>
      </c>
      <c r="O845" s="86"/>
      <c r="P845" s="224">
        <f>O845*H845</f>
        <v>0</v>
      </c>
      <c r="Q845" s="224">
        <v>4.0000000000000003E-05</v>
      </c>
      <c r="R845" s="224">
        <f>Q845*H845</f>
        <v>0.00012408000000000002</v>
      </c>
      <c r="S845" s="224">
        <v>0</v>
      </c>
      <c r="T845" s="225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26" t="s">
        <v>309</v>
      </c>
      <c r="AT845" s="226" t="s">
        <v>215</v>
      </c>
      <c r="AU845" s="226" t="s">
        <v>83</v>
      </c>
      <c r="AY845" s="19" t="s">
        <v>213</v>
      </c>
      <c r="BE845" s="227">
        <f>IF(N845="základní",J845,0)</f>
        <v>0</v>
      </c>
      <c r="BF845" s="227">
        <f>IF(N845="snížená",J845,0)</f>
        <v>0</v>
      </c>
      <c r="BG845" s="227">
        <f>IF(N845="zákl. přenesená",J845,0)</f>
        <v>0</v>
      </c>
      <c r="BH845" s="227">
        <f>IF(N845="sníž. přenesená",J845,0)</f>
        <v>0</v>
      </c>
      <c r="BI845" s="227">
        <f>IF(N845="nulová",J845,0)</f>
        <v>0</v>
      </c>
      <c r="BJ845" s="19" t="s">
        <v>81</v>
      </c>
      <c r="BK845" s="227">
        <f>ROUND(I845*H845,2)</f>
        <v>0</v>
      </c>
      <c r="BL845" s="19" t="s">
        <v>309</v>
      </c>
      <c r="BM845" s="226" t="s">
        <v>7823</v>
      </c>
    </row>
    <row r="846" s="13" customFormat="1">
      <c r="A846" s="13"/>
      <c r="B846" s="228"/>
      <c r="C846" s="229"/>
      <c r="D846" s="230" t="s">
        <v>222</v>
      </c>
      <c r="E846" s="231" t="s">
        <v>19</v>
      </c>
      <c r="F846" s="232" t="s">
        <v>7098</v>
      </c>
      <c r="G846" s="229"/>
      <c r="H846" s="231" t="s">
        <v>19</v>
      </c>
      <c r="I846" s="233"/>
      <c r="J846" s="229"/>
      <c r="K846" s="229"/>
      <c r="L846" s="234"/>
      <c r="M846" s="235"/>
      <c r="N846" s="236"/>
      <c r="O846" s="236"/>
      <c r="P846" s="236"/>
      <c r="Q846" s="236"/>
      <c r="R846" s="236"/>
      <c r="S846" s="236"/>
      <c r="T846" s="237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8" t="s">
        <v>222</v>
      </c>
      <c r="AU846" s="238" t="s">
        <v>83</v>
      </c>
      <c r="AV846" s="13" t="s">
        <v>81</v>
      </c>
      <c r="AW846" s="13" t="s">
        <v>34</v>
      </c>
      <c r="AX846" s="13" t="s">
        <v>74</v>
      </c>
      <c r="AY846" s="238" t="s">
        <v>213</v>
      </c>
    </row>
    <row r="847" s="14" customFormat="1">
      <c r="A847" s="14"/>
      <c r="B847" s="239"/>
      <c r="C847" s="240"/>
      <c r="D847" s="230" t="s">
        <v>222</v>
      </c>
      <c r="E847" s="241" t="s">
        <v>19</v>
      </c>
      <c r="F847" s="242" t="s">
        <v>7824</v>
      </c>
      <c r="G847" s="240"/>
      <c r="H847" s="243">
        <v>3.1019999999999999</v>
      </c>
      <c r="I847" s="244"/>
      <c r="J847" s="240"/>
      <c r="K847" s="240"/>
      <c r="L847" s="245"/>
      <c r="M847" s="246"/>
      <c r="N847" s="247"/>
      <c r="O847" s="247"/>
      <c r="P847" s="247"/>
      <c r="Q847" s="247"/>
      <c r="R847" s="247"/>
      <c r="S847" s="247"/>
      <c r="T847" s="248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9" t="s">
        <v>222</v>
      </c>
      <c r="AU847" s="249" t="s">
        <v>83</v>
      </c>
      <c r="AV847" s="14" t="s">
        <v>83</v>
      </c>
      <c r="AW847" s="14" t="s">
        <v>34</v>
      </c>
      <c r="AX847" s="14" t="s">
        <v>81</v>
      </c>
      <c r="AY847" s="249" t="s">
        <v>213</v>
      </c>
    </row>
    <row r="848" s="12" customFormat="1" ht="22.8" customHeight="1">
      <c r="A848" s="12"/>
      <c r="B848" s="199"/>
      <c r="C848" s="200"/>
      <c r="D848" s="201" t="s">
        <v>73</v>
      </c>
      <c r="E848" s="213" t="s">
        <v>4045</v>
      </c>
      <c r="F848" s="213" t="s">
        <v>4046</v>
      </c>
      <c r="G848" s="200"/>
      <c r="H848" s="200"/>
      <c r="I848" s="203"/>
      <c r="J848" s="214">
        <f>BK848</f>
        <v>0</v>
      </c>
      <c r="K848" s="200"/>
      <c r="L848" s="205"/>
      <c r="M848" s="206"/>
      <c r="N848" s="207"/>
      <c r="O848" s="207"/>
      <c r="P848" s="208">
        <f>SUM(P849:P852)</f>
        <v>0</v>
      </c>
      <c r="Q848" s="207"/>
      <c r="R848" s="208">
        <f>SUM(R849:R852)</f>
        <v>1.5385068</v>
      </c>
      <c r="S848" s="207"/>
      <c r="T848" s="209">
        <f>SUM(T849:T852)</f>
        <v>0</v>
      </c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R848" s="210" t="s">
        <v>83</v>
      </c>
      <c r="AT848" s="211" t="s">
        <v>73</v>
      </c>
      <c r="AU848" s="211" t="s">
        <v>81</v>
      </c>
      <c r="AY848" s="210" t="s">
        <v>213</v>
      </c>
      <c r="BK848" s="212">
        <f>SUM(BK849:BK852)</f>
        <v>0</v>
      </c>
    </row>
    <row r="849" s="2" customFormat="1" ht="16.5" customHeight="1">
      <c r="A849" s="40"/>
      <c r="B849" s="41"/>
      <c r="C849" s="215" t="s">
        <v>1720</v>
      </c>
      <c r="D849" s="215" t="s">
        <v>215</v>
      </c>
      <c r="E849" s="216" t="s">
        <v>7825</v>
      </c>
      <c r="F849" s="217" t="s">
        <v>7826</v>
      </c>
      <c r="G849" s="218" t="s">
        <v>236</v>
      </c>
      <c r="H849" s="219">
        <v>43.719999999999999</v>
      </c>
      <c r="I849" s="220"/>
      <c r="J849" s="221">
        <f>ROUND(I849*H849,2)</f>
        <v>0</v>
      </c>
      <c r="K849" s="217" t="s">
        <v>19</v>
      </c>
      <c r="L849" s="46"/>
      <c r="M849" s="222" t="s">
        <v>19</v>
      </c>
      <c r="N849" s="223" t="s">
        <v>45</v>
      </c>
      <c r="O849" s="86"/>
      <c r="P849" s="224">
        <f>O849*H849</f>
        <v>0</v>
      </c>
      <c r="Q849" s="224">
        <v>0.035189999999999999</v>
      </c>
      <c r="R849" s="224">
        <f>Q849*H849</f>
        <v>1.5385068</v>
      </c>
      <c r="S849" s="224">
        <v>0</v>
      </c>
      <c r="T849" s="225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26" t="s">
        <v>309</v>
      </c>
      <c r="AT849" s="226" t="s">
        <v>215</v>
      </c>
      <c r="AU849" s="226" t="s">
        <v>83</v>
      </c>
      <c r="AY849" s="19" t="s">
        <v>213</v>
      </c>
      <c r="BE849" s="227">
        <f>IF(N849="základní",J849,0)</f>
        <v>0</v>
      </c>
      <c r="BF849" s="227">
        <f>IF(N849="snížená",J849,0)</f>
        <v>0</v>
      </c>
      <c r="BG849" s="227">
        <f>IF(N849="zákl. přenesená",J849,0)</f>
        <v>0</v>
      </c>
      <c r="BH849" s="227">
        <f>IF(N849="sníž. přenesená",J849,0)</f>
        <v>0</v>
      </c>
      <c r="BI849" s="227">
        <f>IF(N849="nulová",J849,0)</f>
        <v>0</v>
      </c>
      <c r="BJ849" s="19" t="s">
        <v>81</v>
      </c>
      <c r="BK849" s="227">
        <f>ROUND(I849*H849,2)</f>
        <v>0</v>
      </c>
      <c r="BL849" s="19" t="s">
        <v>309</v>
      </c>
      <c r="BM849" s="226" t="s">
        <v>7827</v>
      </c>
    </row>
    <row r="850" s="13" customFormat="1">
      <c r="A850" s="13"/>
      <c r="B850" s="228"/>
      <c r="C850" s="229"/>
      <c r="D850" s="230" t="s">
        <v>222</v>
      </c>
      <c r="E850" s="231" t="s">
        <v>19</v>
      </c>
      <c r="F850" s="232" t="s">
        <v>7828</v>
      </c>
      <c r="G850" s="229"/>
      <c r="H850" s="231" t="s">
        <v>19</v>
      </c>
      <c r="I850" s="233"/>
      <c r="J850" s="229"/>
      <c r="K850" s="229"/>
      <c r="L850" s="234"/>
      <c r="M850" s="235"/>
      <c r="N850" s="236"/>
      <c r="O850" s="236"/>
      <c r="P850" s="236"/>
      <c r="Q850" s="236"/>
      <c r="R850" s="236"/>
      <c r="S850" s="236"/>
      <c r="T850" s="237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8" t="s">
        <v>222</v>
      </c>
      <c r="AU850" s="238" t="s">
        <v>83</v>
      </c>
      <c r="AV850" s="13" t="s">
        <v>81</v>
      </c>
      <c r="AW850" s="13" t="s">
        <v>34</v>
      </c>
      <c r="AX850" s="13" t="s">
        <v>74</v>
      </c>
      <c r="AY850" s="238" t="s">
        <v>213</v>
      </c>
    </row>
    <row r="851" s="14" customFormat="1">
      <c r="A851" s="14"/>
      <c r="B851" s="239"/>
      <c r="C851" s="240"/>
      <c r="D851" s="230" t="s">
        <v>222</v>
      </c>
      <c r="E851" s="241" t="s">
        <v>19</v>
      </c>
      <c r="F851" s="242" t="s">
        <v>7829</v>
      </c>
      <c r="G851" s="240"/>
      <c r="H851" s="243">
        <v>43.719999999999999</v>
      </c>
      <c r="I851" s="244"/>
      <c r="J851" s="240"/>
      <c r="K851" s="240"/>
      <c r="L851" s="245"/>
      <c r="M851" s="246"/>
      <c r="N851" s="247"/>
      <c r="O851" s="247"/>
      <c r="P851" s="247"/>
      <c r="Q851" s="247"/>
      <c r="R851" s="247"/>
      <c r="S851" s="247"/>
      <c r="T851" s="248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9" t="s">
        <v>222</v>
      </c>
      <c r="AU851" s="249" t="s">
        <v>83</v>
      </c>
      <c r="AV851" s="14" t="s">
        <v>83</v>
      </c>
      <c r="AW851" s="14" t="s">
        <v>34</v>
      </c>
      <c r="AX851" s="14" t="s">
        <v>81</v>
      </c>
      <c r="AY851" s="249" t="s">
        <v>213</v>
      </c>
    </row>
    <row r="852" s="2" customFormat="1">
      <c r="A852" s="40"/>
      <c r="B852" s="41"/>
      <c r="C852" s="215" t="s">
        <v>1725</v>
      </c>
      <c r="D852" s="215" t="s">
        <v>215</v>
      </c>
      <c r="E852" s="216" t="s">
        <v>7830</v>
      </c>
      <c r="F852" s="217" t="s">
        <v>7831</v>
      </c>
      <c r="G852" s="218" t="s">
        <v>1808</v>
      </c>
      <c r="H852" s="282"/>
      <c r="I852" s="220"/>
      <c r="J852" s="221">
        <f>ROUND(I852*H852,2)</f>
        <v>0</v>
      </c>
      <c r="K852" s="217" t="s">
        <v>219</v>
      </c>
      <c r="L852" s="46"/>
      <c r="M852" s="222" t="s">
        <v>19</v>
      </c>
      <c r="N852" s="223" t="s">
        <v>45</v>
      </c>
      <c r="O852" s="86"/>
      <c r="P852" s="224">
        <f>O852*H852</f>
        <v>0</v>
      </c>
      <c r="Q852" s="224">
        <v>0</v>
      </c>
      <c r="R852" s="224">
        <f>Q852*H852</f>
        <v>0</v>
      </c>
      <c r="S852" s="224">
        <v>0</v>
      </c>
      <c r="T852" s="225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26" t="s">
        <v>309</v>
      </c>
      <c r="AT852" s="226" t="s">
        <v>215</v>
      </c>
      <c r="AU852" s="226" t="s">
        <v>83</v>
      </c>
      <c r="AY852" s="19" t="s">
        <v>213</v>
      </c>
      <c r="BE852" s="227">
        <f>IF(N852="základní",J852,0)</f>
        <v>0</v>
      </c>
      <c r="BF852" s="227">
        <f>IF(N852="snížená",J852,0)</f>
        <v>0</v>
      </c>
      <c r="BG852" s="227">
        <f>IF(N852="zákl. přenesená",J852,0)</f>
        <v>0</v>
      </c>
      <c r="BH852" s="227">
        <f>IF(N852="sníž. přenesená",J852,0)</f>
        <v>0</v>
      </c>
      <c r="BI852" s="227">
        <f>IF(N852="nulová",J852,0)</f>
        <v>0</v>
      </c>
      <c r="BJ852" s="19" t="s">
        <v>81</v>
      </c>
      <c r="BK852" s="227">
        <f>ROUND(I852*H852,2)</f>
        <v>0</v>
      </c>
      <c r="BL852" s="19" t="s">
        <v>309</v>
      </c>
      <c r="BM852" s="226" t="s">
        <v>7832</v>
      </c>
    </row>
    <row r="853" s="12" customFormat="1" ht="22.8" customHeight="1">
      <c r="A853" s="12"/>
      <c r="B853" s="199"/>
      <c r="C853" s="200"/>
      <c r="D853" s="201" t="s">
        <v>73</v>
      </c>
      <c r="E853" s="213" t="s">
        <v>4059</v>
      </c>
      <c r="F853" s="213" t="s">
        <v>7833</v>
      </c>
      <c r="G853" s="200"/>
      <c r="H853" s="200"/>
      <c r="I853" s="203"/>
      <c r="J853" s="214">
        <f>BK853</f>
        <v>0</v>
      </c>
      <c r="K853" s="200"/>
      <c r="L853" s="205"/>
      <c r="M853" s="206"/>
      <c r="N853" s="207"/>
      <c r="O853" s="207"/>
      <c r="P853" s="208">
        <f>SUM(P854:P885)</f>
        <v>0</v>
      </c>
      <c r="Q853" s="207"/>
      <c r="R853" s="208">
        <f>SUM(R854:R885)</f>
        <v>0</v>
      </c>
      <c r="S853" s="207"/>
      <c r="T853" s="209">
        <f>SUM(T854:T885)</f>
        <v>0</v>
      </c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R853" s="210" t="s">
        <v>83</v>
      </c>
      <c r="AT853" s="211" t="s">
        <v>73</v>
      </c>
      <c r="AU853" s="211" t="s">
        <v>81</v>
      </c>
      <c r="AY853" s="210" t="s">
        <v>213</v>
      </c>
      <c r="BK853" s="212">
        <f>SUM(BK854:BK885)</f>
        <v>0</v>
      </c>
    </row>
    <row r="854" s="2" customFormat="1">
      <c r="A854" s="40"/>
      <c r="B854" s="41"/>
      <c r="C854" s="215" t="s">
        <v>1730</v>
      </c>
      <c r="D854" s="215" t="s">
        <v>215</v>
      </c>
      <c r="E854" s="216" t="s">
        <v>4161</v>
      </c>
      <c r="F854" s="217" t="s">
        <v>4162</v>
      </c>
      <c r="G854" s="218" t="s">
        <v>4066</v>
      </c>
      <c r="H854" s="219">
        <v>8</v>
      </c>
      <c r="I854" s="220"/>
      <c r="J854" s="221">
        <f>ROUND(I854*H854,2)</f>
        <v>0</v>
      </c>
      <c r="K854" s="217" t="s">
        <v>19</v>
      </c>
      <c r="L854" s="46"/>
      <c r="M854" s="222" t="s">
        <v>19</v>
      </c>
      <c r="N854" s="223" t="s">
        <v>45</v>
      </c>
      <c r="O854" s="86"/>
      <c r="P854" s="224">
        <f>O854*H854</f>
        <v>0</v>
      </c>
      <c r="Q854" s="224">
        <v>0</v>
      </c>
      <c r="R854" s="224">
        <f>Q854*H854</f>
        <v>0</v>
      </c>
      <c r="S854" s="224">
        <v>0</v>
      </c>
      <c r="T854" s="225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26" t="s">
        <v>309</v>
      </c>
      <c r="AT854" s="226" t="s">
        <v>215</v>
      </c>
      <c r="AU854" s="226" t="s">
        <v>83</v>
      </c>
      <c r="AY854" s="19" t="s">
        <v>213</v>
      </c>
      <c r="BE854" s="227">
        <f>IF(N854="základní",J854,0)</f>
        <v>0</v>
      </c>
      <c r="BF854" s="227">
        <f>IF(N854="snížená",J854,0)</f>
        <v>0</v>
      </c>
      <c r="BG854" s="227">
        <f>IF(N854="zákl. přenesená",J854,0)</f>
        <v>0</v>
      </c>
      <c r="BH854" s="227">
        <f>IF(N854="sníž. přenesená",J854,0)</f>
        <v>0</v>
      </c>
      <c r="BI854" s="227">
        <f>IF(N854="nulová",J854,0)</f>
        <v>0</v>
      </c>
      <c r="BJ854" s="19" t="s">
        <v>81</v>
      </c>
      <c r="BK854" s="227">
        <f>ROUND(I854*H854,2)</f>
        <v>0</v>
      </c>
      <c r="BL854" s="19" t="s">
        <v>309</v>
      </c>
      <c r="BM854" s="226" t="s">
        <v>7834</v>
      </c>
    </row>
    <row r="855" s="2" customFormat="1" ht="16.5" customHeight="1">
      <c r="A855" s="40"/>
      <c r="B855" s="41"/>
      <c r="C855" s="215" t="s">
        <v>1737</v>
      </c>
      <c r="D855" s="215" t="s">
        <v>215</v>
      </c>
      <c r="E855" s="216" t="s">
        <v>7835</v>
      </c>
      <c r="F855" s="217" t="s">
        <v>4166</v>
      </c>
      <c r="G855" s="218" t="s">
        <v>236</v>
      </c>
      <c r="H855" s="219">
        <v>24</v>
      </c>
      <c r="I855" s="220"/>
      <c r="J855" s="221">
        <f>ROUND(I855*H855,2)</f>
        <v>0</v>
      </c>
      <c r="K855" s="217" t="s">
        <v>19</v>
      </c>
      <c r="L855" s="46"/>
      <c r="M855" s="222" t="s">
        <v>19</v>
      </c>
      <c r="N855" s="223" t="s">
        <v>45</v>
      </c>
      <c r="O855" s="86"/>
      <c r="P855" s="224">
        <f>O855*H855</f>
        <v>0</v>
      </c>
      <c r="Q855" s="224">
        <v>0</v>
      </c>
      <c r="R855" s="224">
        <f>Q855*H855</f>
        <v>0</v>
      </c>
      <c r="S855" s="224">
        <v>0</v>
      </c>
      <c r="T855" s="225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26" t="s">
        <v>309</v>
      </c>
      <c r="AT855" s="226" t="s">
        <v>215</v>
      </c>
      <c r="AU855" s="226" t="s">
        <v>83</v>
      </c>
      <c r="AY855" s="19" t="s">
        <v>213</v>
      </c>
      <c r="BE855" s="227">
        <f>IF(N855="základní",J855,0)</f>
        <v>0</v>
      </c>
      <c r="BF855" s="227">
        <f>IF(N855="snížená",J855,0)</f>
        <v>0</v>
      </c>
      <c r="BG855" s="227">
        <f>IF(N855="zákl. přenesená",J855,0)</f>
        <v>0</v>
      </c>
      <c r="BH855" s="227">
        <f>IF(N855="sníž. přenesená",J855,0)</f>
        <v>0</v>
      </c>
      <c r="BI855" s="227">
        <f>IF(N855="nulová",J855,0)</f>
        <v>0</v>
      </c>
      <c r="BJ855" s="19" t="s">
        <v>81</v>
      </c>
      <c r="BK855" s="227">
        <f>ROUND(I855*H855,2)</f>
        <v>0</v>
      </c>
      <c r="BL855" s="19" t="s">
        <v>309</v>
      </c>
      <c r="BM855" s="226" t="s">
        <v>7836</v>
      </c>
    </row>
    <row r="856" s="2" customFormat="1">
      <c r="A856" s="40"/>
      <c r="B856" s="41"/>
      <c r="C856" s="215" t="s">
        <v>1742</v>
      </c>
      <c r="D856" s="215" t="s">
        <v>215</v>
      </c>
      <c r="E856" s="216" t="s">
        <v>4169</v>
      </c>
      <c r="F856" s="217" t="s">
        <v>7837</v>
      </c>
      <c r="G856" s="218" t="s">
        <v>236</v>
      </c>
      <c r="H856" s="219">
        <v>30</v>
      </c>
      <c r="I856" s="220"/>
      <c r="J856" s="221">
        <f>ROUND(I856*H856,2)</f>
        <v>0</v>
      </c>
      <c r="K856" s="217" t="s">
        <v>19</v>
      </c>
      <c r="L856" s="46"/>
      <c r="M856" s="222" t="s">
        <v>19</v>
      </c>
      <c r="N856" s="223" t="s">
        <v>45</v>
      </c>
      <c r="O856" s="86"/>
      <c r="P856" s="224">
        <f>O856*H856</f>
        <v>0</v>
      </c>
      <c r="Q856" s="224">
        <v>0</v>
      </c>
      <c r="R856" s="224">
        <f>Q856*H856</f>
        <v>0</v>
      </c>
      <c r="S856" s="224">
        <v>0</v>
      </c>
      <c r="T856" s="225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26" t="s">
        <v>309</v>
      </c>
      <c r="AT856" s="226" t="s">
        <v>215</v>
      </c>
      <c r="AU856" s="226" t="s">
        <v>83</v>
      </c>
      <c r="AY856" s="19" t="s">
        <v>213</v>
      </c>
      <c r="BE856" s="227">
        <f>IF(N856="základní",J856,0)</f>
        <v>0</v>
      </c>
      <c r="BF856" s="227">
        <f>IF(N856="snížená",J856,0)</f>
        <v>0</v>
      </c>
      <c r="BG856" s="227">
        <f>IF(N856="zákl. přenesená",J856,0)</f>
        <v>0</v>
      </c>
      <c r="BH856" s="227">
        <f>IF(N856="sníž. přenesená",J856,0)</f>
        <v>0</v>
      </c>
      <c r="BI856" s="227">
        <f>IF(N856="nulová",J856,0)</f>
        <v>0</v>
      </c>
      <c r="BJ856" s="19" t="s">
        <v>81</v>
      </c>
      <c r="BK856" s="227">
        <f>ROUND(I856*H856,2)</f>
        <v>0</v>
      </c>
      <c r="BL856" s="19" t="s">
        <v>309</v>
      </c>
      <c r="BM856" s="226" t="s">
        <v>7838</v>
      </c>
    </row>
    <row r="857" s="2" customFormat="1" ht="16.5" customHeight="1">
      <c r="A857" s="40"/>
      <c r="B857" s="41"/>
      <c r="C857" s="215" t="s">
        <v>1748</v>
      </c>
      <c r="D857" s="215" t="s">
        <v>215</v>
      </c>
      <c r="E857" s="216" t="s">
        <v>4173</v>
      </c>
      <c r="F857" s="217" t="s">
        <v>4174</v>
      </c>
      <c r="G857" s="218" t="s">
        <v>236</v>
      </c>
      <c r="H857" s="219">
        <v>30</v>
      </c>
      <c r="I857" s="220"/>
      <c r="J857" s="221">
        <f>ROUND(I857*H857,2)</f>
        <v>0</v>
      </c>
      <c r="K857" s="217" t="s">
        <v>19</v>
      </c>
      <c r="L857" s="46"/>
      <c r="M857" s="222" t="s">
        <v>19</v>
      </c>
      <c r="N857" s="223" t="s">
        <v>45</v>
      </c>
      <c r="O857" s="86"/>
      <c r="P857" s="224">
        <f>O857*H857</f>
        <v>0</v>
      </c>
      <c r="Q857" s="224">
        <v>0</v>
      </c>
      <c r="R857" s="224">
        <f>Q857*H857</f>
        <v>0</v>
      </c>
      <c r="S857" s="224">
        <v>0</v>
      </c>
      <c r="T857" s="225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26" t="s">
        <v>309</v>
      </c>
      <c r="AT857" s="226" t="s">
        <v>215</v>
      </c>
      <c r="AU857" s="226" t="s">
        <v>83</v>
      </c>
      <c r="AY857" s="19" t="s">
        <v>213</v>
      </c>
      <c r="BE857" s="227">
        <f>IF(N857="základní",J857,0)</f>
        <v>0</v>
      </c>
      <c r="BF857" s="227">
        <f>IF(N857="snížená",J857,0)</f>
        <v>0</v>
      </c>
      <c r="BG857" s="227">
        <f>IF(N857="zákl. přenesená",J857,0)</f>
        <v>0</v>
      </c>
      <c r="BH857" s="227">
        <f>IF(N857="sníž. přenesená",J857,0)</f>
        <v>0</v>
      </c>
      <c r="BI857" s="227">
        <f>IF(N857="nulová",J857,0)</f>
        <v>0</v>
      </c>
      <c r="BJ857" s="19" t="s">
        <v>81</v>
      </c>
      <c r="BK857" s="227">
        <f>ROUND(I857*H857,2)</f>
        <v>0</v>
      </c>
      <c r="BL857" s="19" t="s">
        <v>309</v>
      </c>
      <c r="BM857" s="226" t="s">
        <v>7839</v>
      </c>
    </row>
    <row r="858" s="2" customFormat="1" ht="44.25" customHeight="1">
      <c r="A858" s="40"/>
      <c r="B858" s="41"/>
      <c r="C858" s="215" t="s">
        <v>1753</v>
      </c>
      <c r="D858" s="215" t="s">
        <v>215</v>
      </c>
      <c r="E858" s="216" t="s">
        <v>4177</v>
      </c>
      <c r="F858" s="217" t="s">
        <v>7840</v>
      </c>
      <c r="G858" s="218" t="s">
        <v>236</v>
      </c>
      <c r="H858" s="219">
        <v>22</v>
      </c>
      <c r="I858" s="220"/>
      <c r="J858" s="221">
        <f>ROUND(I858*H858,2)</f>
        <v>0</v>
      </c>
      <c r="K858" s="217" t="s">
        <v>19</v>
      </c>
      <c r="L858" s="46"/>
      <c r="M858" s="222" t="s">
        <v>19</v>
      </c>
      <c r="N858" s="223" t="s">
        <v>45</v>
      </c>
      <c r="O858" s="86"/>
      <c r="P858" s="224">
        <f>O858*H858</f>
        <v>0</v>
      </c>
      <c r="Q858" s="224">
        <v>0</v>
      </c>
      <c r="R858" s="224">
        <f>Q858*H858</f>
        <v>0</v>
      </c>
      <c r="S858" s="224">
        <v>0</v>
      </c>
      <c r="T858" s="225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26" t="s">
        <v>309</v>
      </c>
      <c r="AT858" s="226" t="s">
        <v>215</v>
      </c>
      <c r="AU858" s="226" t="s">
        <v>83</v>
      </c>
      <c r="AY858" s="19" t="s">
        <v>213</v>
      </c>
      <c r="BE858" s="227">
        <f>IF(N858="základní",J858,0)</f>
        <v>0</v>
      </c>
      <c r="BF858" s="227">
        <f>IF(N858="snížená",J858,0)</f>
        <v>0</v>
      </c>
      <c r="BG858" s="227">
        <f>IF(N858="zákl. přenesená",J858,0)</f>
        <v>0</v>
      </c>
      <c r="BH858" s="227">
        <f>IF(N858="sníž. přenesená",J858,0)</f>
        <v>0</v>
      </c>
      <c r="BI858" s="227">
        <f>IF(N858="nulová",J858,0)</f>
        <v>0</v>
      </c>
      <c r="BJ858" s="19" t="s">
        <v>81</v>
      </c>
      <c r="BK858" s="227">
        <f>ROUND(I858*H858,2)</f>
        <v>0</v>
      </c>
      <c r="BL858" s="19" t="s">
        <v>309</v>
      </c>
      <c r="BM858" s="226" t="s">
        <v>7841</v>
      </c>
    </row>
    <row r="859" s="2" customFormat="1" ht="16.5" customHeight="1">
      <c r="A859" s="40"/>
      <c r="B859" s="41"/>
      <c r="C859" s="215" t="s">
        <v>1759</v>
      </c>
      <c r="D859" s="215" t="s">
        <v>215</v>
      </c>
      <c r="E859" s="216" t="s">
        <v>4181</v>
      </c>
      <c r="F859" s="217" t="s">
        <v>4182</v>
      </c>
      <c r="G859" s="218" t="s">
        <v>236</v>
      </c>
      <c r="H859" s="219">
        <v>22</v>
      </c>
      <c r="I859" s="220"/>
      <c r="J859" s="221">
        <f>ROUND(I859*H859,2)</f>
        <v>0</v>
      </c>
      <c r="K859" s="217" t="s">
        <v>19</v>
      </c>
      <c r="L859" s="46"/>
      <c r="M859" s="222" t="s">
        <v>19</v>
      </c>
      <c r="N859" s="223" t="s">
        <v>45</v>
      </c>
      <c r="O859" s="86"/>
      <c r="P859" s="224">
        <f>O859*H859</f>
        <v>0</v>
      </c>
      <c r="Q859" s="224">
        <v>0</v>
      </c>
      <c r="R859" s="224">
        <f>Q859*H859</f>
        <v>0</v>
      </c>
      <c r="S859" s="224">
        <v>0</v>
      </c>
      <c r="T859" s="225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26" t="s">
        <v>309</v>
      </c>
      <c r="AT859" s="226" t="s">
        <v>215</v>
      </c>
      <c r="AU859" s="226" t="s">
        <v>83</v>
      </c>
      <c r="AY859" s="19" t="s">
        <v>213</v>
      </c>
      <c r="BE859" s="227">
        <f>IF(N859="základní",J859,0)</f>
        <v>0</v>
      </c>
      <c r="BF859" s="227">
        <f>IF(N859="snížená",J859,0)</f>
        <v>0</v>
      </c>
      <c r="BG859" s="227">
        <f>IF(N859="zákl. přenesená",J859,0)</f>
        <v>0</v>
      </c>
      <c r="BH859" s="227">
        <f>IF(N859="sníž. přenesená",J859,0)</f>
        <v>0</v>
      </c>
      <c r="BI859" s="227">
        <f>IF(N859="nulová",J859,0)</f>
        <v>0</v>
      </c>
      <c r="BJ859" s="19" t="s">
        <v>81</v>
      </c>
      <c r="BK859" s="227">
        <f>ROUND(I859*H859,2)</f>
        <v>0</v>
      </c>
      <c r="BL859" s="19" t="s">
        <v>309</v>
      </c>
      <c r="BM859" s="226" t="s">
        <v>7842</v>
      </c>
    </row>
    <row r="860" s="2" customFormat="1" ht="55.5" customHeight="1">
      <c r="A860" s="40"/>
      <c r="B860" s="41"/>
      <c r="C860" s="215" t="s">
        <v>1765</v>
      </c>
      <c r="D860" s="215" t="s">
        <v>215</v>
      </c>
      <c r="E860" s="216" t="s">
        <v>7843</v>
      </c>
      <c r="F860" s="217" t="s">
        <v>7844</v>
      </c>
      <c r="G860" s="218" t="s">
        <v>4066</v>
      </c>
      <c r="H860" s="219">
        <v>1</v>
      </c>
      <c r="I860" s="220"/>
      <c r="J860" s="221">
        <f>ROUND(I860*H860,2)</f>
        <v>0</v>
      </c>
      <c r="K860" s="217" t="s">
        <v>19</v>
      </c>
      <c r="L860" s="46"/>
      <c r="M860" s="222" t="s">
        <v>19</v>
      </c>
      <c r="N860" s="223" t="s">
        <v>45</v>
      </c>
      <c r="O860" s="86"/>
      <c r="P860" s="224">
        <f>O860*H860</f>
        <v>0</v>
      </c>
      <c r="Q860" s="224">
        <v>0</v>
      </c>
      <c r="R860" s="224">
        <f>Q860*H860</f>
        <v>0</v>
      </c>
      <c r="S860" s="224">
        <v>0</v>
      </c>
      <c r="T860" s="225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6" t="s">
        <v>309</v>
      </c>
      <c r="AT860" s="226" t="s">
        <v>215</v>
      </c>
      <c r="AU860" s="226" t="s">
        <v>83</v>
      </c>
      <c r="AY860" s="19" t="s">
        <v>213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19" t="s">
        <v>81</v>
      </c>
      <c r="BK860" s="227">
        <f>ROUND(I860*H860,2)</f>
        <v>0</v>
      </c>
      <c r="BL860" s="19" t="s">
        <v>309</v>
      </c>
      <c r="BM860" s="226" t="s">
        <v>7845</v>
      </c>
    </row>
    <row r="861" s="2" customFormat="1" ht="55.5" customHeight="1">
      <c r="A861" s="40"/>
      <c r="B861" s="41"/>
      <c r="C861" s="215" t="s">
        <v>1771</v>
      </c>
      <c r="D861" s="215" t="s">
        <v>215</v>
      </c>
      <c r="E861" s="216" t="s">
        <v>7846</v>
      </c>
      <c r="F861" s="217" t="s">
        <v>7847</v>
      </c>
      <c r="G861" s="218" t="s">
        <v>4066</v>
      </c>
      <c r="H861" s="219">
        <v>1</v>
      </c>
      <c r="I861" s="220"/>
      <c r="J861" s="221">
        <f>ROUND(I861*H861,2)</f>
        <v>0</v>
      </c>
      <c r="K861" s="217" t="s">
        <v>19</v>
      </c>
      <c r="L861" s="46"/>
      <c r="M861" s="222" t="s">
        <v>19</v>
      </c>
      <c r="N861" s="223" t="s">
        <v>45</v>
      </c>
      <c r="O861" s="86"/>
      <c r="P861" s="224">
        <f>O861*H861</f>
        <v>0</v>
      </c>
      <c r="Q861" s="224">
        <v>0</v>
      </c>
      <c r="R861" s="224">
        <f>Q861*H861</f>
        <v>0</v>
      </c>
      <c r="S861" s="224">
        <v>0</v>
      </c>
      <c r="T861" s="225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26" t="s">
        <v>309</v>
      </c>
      <c r="AT861" s="226" t="s">
        <v>215</v>
      </c>
      <c r="AU861" s="226" t="s">
        <v>83</v>
      </c>
      <c r="AY861" s="19" t="s">
        <v>213</v>
      </c>
      <c r="BE861" s="227">
        <f>IF(N861="základní",J861,0)</f>
        <v>0</v>
      </c>
      <c r="BF861" s="227">
        <f>IF(N861="snížená",J861,0)</f>
        <v>0</v>
      </c>
      <c r="BG861" s="227">
        <f>IF(N861="zákl. přenesená",J861,0)</f>
        <v>0</v>
      </c>
      <c r="BH861" s="227">
        <f>IF(N861="sníž. přenesená",J861,0)</f>
        <v>0</v>
      </c>
      <c r="BI861" s="227">
        <f>IF(N861="nulová",J861,0)</f>
        <v>0</v>
      </c>
      <c r="BJ861" s="19" t="s">
        <v>81</v>
      </c>
      <c r="BK861" s="227">
        <f>ROUND(I861*H861,2)</f>
        <v>0</v>
      </c>
      <c r="BL861" s="19" t="s">
        <v>309</v>
      </c>
      <c r="BM861" s="226" t="s">
        <v>7848</v>
      </c>
    </row>
    <row r="862" s="2" customFormat="1" ht="16.5" customHeight="1">
      <c r="A862" s="40"/>
      <c r="B862" s="41"/>
      <c r="C862" s="215" t="s">
        <v>1777</v>
      </c>
      <c r="D862" s="215" t="s">
        <v>215</v>
      </c>
      <c r="E862" s="216" t="s">
        <v>7849</v>
      </c>
      <c r="F862" s="217" t="s">
        <v>7850</v>
      </c>
      <c r="G862" s="218" t="s">
        <v>236</v>
      </c>
      <c r="H862" s="219">
        <v>6.5</v>
      </c>
      <c r="I862" s="220"/>
      <c r="J862" s="221">
        <f>ROUND(I862*H862,2)</f>
        <v>0</v>
      </c>
      <c r="K862" s="217" t="s">
        <v>19</v>
      </c>
      <c r="L862" s="46"/>
      <c r="M862" s="222" t="s">
        <v>19</v>
      </c>
      <c r="N862" s="223" t="s">
        <v>45</v>
      </c>
      <c r="O862" s="86"/>
      <c r="P862" s="224">
        <f>O862*H862</f>
        <v>0</v>
      </c>
      <c r="Q862" s="224">
        <v>0</v>
      </c>
      <c r="R862" s="224">
        <f>Q862*H862</f>
        <v>0</v>
      </c>
      <c r="S862" s="224">
        <v>0</v>
      </c>
      <c r="T862" s="225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26" t="s">
        <v>309</v>
      </c>
      <c r="AT862" s="226" t="s">
        <v>215</v>
      </c>
      <c r="AU862" s="226" t="s">
        <v>83</v>
      </c>
      <c r="AY862" s="19" t="s">
        <v>213</v>
      </c>
      <c r="BE862" s="227">
        <f>IF(N862="základní",J862,0)</f>
        <v>0</v>
      </c>
      <c r="BF862" s="227">
        <f>IF(N862="snížená",J862,0)</f>
        <v>0</v>
      </c>
      <c r="BG862" s="227">
        <f>IF(N862="zákl. přenesená",J862,0)</f>
        <v>0</v>
      </c>
      <c r="BH862" s="227">
        <f>IF(N862="sníž. přenesená",J862,0)</f>
        <v>0</v>
      </c>
      <c r="BI862" s="227">
        <f>IF(N862="nulová",J862,0)</f>
        <v>0</v>
      </c>
      <c r="BJ862" s="19" t="s">
        <v>81</v>
      </c>
      <c r="BK862" s="227">
        <f>ROUND(I862*H862,2)</f>
        <v>0</v>
      </c>
      <c r="BL862" s="19" t="s">
        <v>309</v>
      </c>
      <c r="BM862" s="226" t="s">
        <v>7851</v>
      </c>
    </row>
    <row r="863" s="2" customFormat="1">
      <c r="A863" s="40"/>
      <c r="B863" s="41"/>
      <c r="C863" s="215" t="s">
        <v>1782</v>
      </c>
      <c r="D863" s="215" t="s">
        <v>215</v>
      </c>
      <c r="E863" s="216" t="s">
        <v>7852</v>
      </c>
      <c r="F863" s="217" t="s">
        <v>7853</v>
      </c>
      <c r="G863" s="218" t="s">
        <v>4066</v>
      </c>
      <c r="H863" s="219">
        <v>2</v>
      </c>
      <c r="I863" s="220"/>
      <c r="J863" s="221">
        <f>ROUND(I863*H863,2)</f>
        <v>0</v>
      </c>
      <c r="K863" s="217" t="s">
        <v>19</v>
      </c>
      <c r="L863" s="46"/>
      <c r="M863" s="222" t="s">
        <v>19</v>
      </c>
      <c r="N863" s="223" t="s">
        <v>45</v>
      </c>
      <c r="O863" s="86"/>
      <c r="P863" s="224">
        <f>O863*H863</f>
        <v>0</v>
      </c>
      <c r="Q863" s="224">
        <v>0</v>
      </c>
      <c r="R863" s="224">
        <f>Q863*H863</f>
        <v>0</v>
      </c>
      <c r="S863" s="224">
        <v>0</v>
      </c>
      <c r="T863" s="225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26" t="s">
        <v>309</v>
      </c>
      <c r="AT863" s="226" t="s">
        <v>215</v>
      </c>
      <c r="AU863" s="226" t="s">
        <v>83</v>
      </c>
      <c r="AY863" s="19" t="s">
        <v>213</v>
      </c>
      <c r="BE863" s="227">
        <f>IF(N863="základní",J863,0)</f>
        <v>0</v>
      </c>
      <c r="BF863" s="227">
        <f>IF(N863="snížená",J863,0)</f>
        <v>0</v>
      </c>
      <c r="BG863" s="227">
        <f>IF(N863="zákl. přenesená",J863,0)</f>
        <v>0</v>
      </c>
      <c r="BH863" s="227">
        <f>IF(N863="sníž. přenesená",J863,0)</f>
        <v>0</v>
      </c>
      <c r="BI863" s="227">
        <f>IF(N863="nulová",J863,0)</f>
        <v>0</v>
      </c>
      <c r="BJ863" s="19" t="s">
        <v>81</v>
      </c>
      <c r="BK863" s="227">
        <f>ROUND(I863*H863,2)</f>
        <v>0</v>
      </c>
      <c r="BL863" s="19" t="s">
        <v>309</v>
      </c>
      <c r="BM863" s="226" t="s">
        <v>7854</v>
      </c>
    </row>
    <row r="864" s="2" customFormat="1" ht="16.5" customHeight="1">
      <c r="A864" s="40"/>
      <c r="B864" s="41"/>
      <c r="C864" s="215" t="s">
        <v>1786</v>
      </c>
      <c r="D864" s="215" t="s">
        <v>215</v>
      </c>
      <c r="E864" s="216" t="s">
        <v>7855</v>
      </c>
      <c r="F864" s="217" t="s">
        <v>7856</v>
      </c>
      <c r="G864" s="218" t="s">
        <v>4066</v>
      </c>
      <c r="H864" s="219">
        <v>2</v>
      </c>
      <c r="I864" s="220"/>
      <c r="J864" s="221">
        <f>ROUND(I864*H864,2)</f>
        <v>0</v>
      </c>
      <c r="K864" s="217" t="s">
        <v>19</v>
      </c>
      <c r="L864" s="46"/>
      <c r="M864" s="222" t="s">
        <v>19</v>
      </c>
      <c r="N864" s="223" t="s">
        <v>45</v>
      </c>
      <c r="O864" s="86"/>
      <c r="P864" s="224">
        <f>O864*H864</f>
        <v>0</v>
      </c>
      <c r="Q864" s="224">
        <v>0</v>
      </c>
      <c r="R864" s="224">
        <f>Q864*H864</f>
        <v>0</v>
      </c>
      <c r="S864" s="224">
        <v>0</v>
      </c>
      <c r="T864" s="225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26" t="s">
        <v>309</v>
      </c>
      <c r="AT864" s="226" t="s">
        <v>215</v>
      </c>
      <c r="AU864" s="226" t="s">
        <v>83</v>
      </c>
      <c r="AY864" s="19" t="s">
        <v>213</v>
      </c>
      <c r="BE864" s="227">
        <f>IF(N864="základní",J864,0)</f>
        <v>0</v>
      </c>
      <c r="BF864" s="227">
        <f>IF(N864="snížená",J864,0)</f>
        <v>0</v>
      </c>
      <c r="BG864" s="227">
        <f>IF(N864="zákl. přenesená",J864,0)</f>
        <v>0</v>
      </c>
      <c r="BH864" s="227">
        <f>IF(N864="sníž. přenesená",J864,0)</f>
        <v>0</v>
      </c>
      <c r="BI864" s="227">
        <f>IF(N864="nulová",J864,0)</f>
        <v>0</v>
      </c>
      <c r="BJ864" s="19" t="s">
        <v>81</v>
      </c>
      <c r="BK864" s="227">
        <f>ROUND(I864*H864,2)</f>
        <v>0</v>
      </c>
      <c r="BL864" s="19" t="s">
        <v>309</v>
      </c>
      <c r="BM864" s="226" t="s">
        <v>7857</v>
      </c>
    </row>
    <row r="865" s="2" customFormat="1">
      <c r="A865" s="40"/>
      <c r="B865" s="41"/>
      <c r="C865" s="215" t="s">
        <v>1791</v>
      </c>
      <c r="D865" s="215" t="s">
        <v>215</v>
      </c>
      <c r="E865" s="216" t="s">
        <v>7858</v>
      </c>
      <c r="F865" s="217" t="s">
        <v>7859</v>
      </c>
      <c r="G865" s="218" t="s">
        <v>236</v>
      </c>
      <c r="H865" s="219">
        <v>12</v>
      </c>
      <c r="I865" s="220"/>
      <c r="J865" s="221">
        <f>ROUND(I865*H865,2)</f>
        <v>0</v>
      </c>
      <c r="K865" s="217" t="s">
        <v>19</v>
      </c>
      <c r="L865" s="46"/>
      <c r="M865" s="222" t="s">
        <v>19</v>
      </c>
      <c r="N865" s="223" t="s">
        <v>45</v>
      </c>
      <c r="O865" s="86"/>
      <c r="P865" s="224">
        <f>O865*H865</f>
        <v>0</v>
      </c>
      <c r="Q865" s="224">
        <v>0</v>
      </c>
      <c r="R865" s="224">
        <f>Q865*H865</f>
        <v>0</v>
      </c>
      <c r="S865" s="224">
        <v>0</v>
      </c>
      <c r="T865" s="225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26" t="s">
        <v>309</v>
      </c>
      <c r="AT865" s="226" t="s">
        <v>215</v>
      </c>
      <c r="AU865" s="226" t="s">
        <v>83</v>
      </c>
      <c r="AY865" s="19" t="s">
        <v>213</v>
      </c>
      <c r="BE865" s="227">
        <f>IF(N865="základní",J865,0)</f>
        <v>0</v>
      </c>
      <c r="BF865" s="227">
        <f>IF(N865="snížená",J865,0)</f>
        <v>0</v>
      </c>
      <c r="BG865" s="227">
        <f>IF(N865="zákl. přenesená",J865,0)</f>
        <v>0</v>
      </c>
      <c r="BH865" s="227">
        <f>IF(N865="sníž. přenesená",J865,0)</f>
        <v>0</v>
      </c>
      <c r="BI865" s="227">
        <f>IF(N865="nulová",J865,0)</f>
        <v>0</v>
      </c>
      <c r="BJ865" s="19" t="s">
        <v>81</v>
      </c>
      <c r="BK865" s="227">
        <f>ROUND(I865*H865,2)</f>
        <v>0</v>
      </c>
      <c r="BL865" s="19" t="s">
        <v>309</v>
      </c>
      <c r="BM865" s="226" t="s">
        <v>7860</v>
      </c>
    </row>
    <row r="866" s="2" customFormat="1" ht="16.5" customHeight="1">
      <c r="A866" s="40"/>
      <c r="B866" s="41"/>
      <c r="C866" s="215" t="s">
        <v>1795</v>
      </c>
      <c r="D866" s="215" t="s">
        <v>215</v>
      </c>
      <c r="E866" s="216" t="s">
        <v>7861</v>
      </c>
      <c r="F866" s="217" t="s">
        <v>7862</v>
      </c>
      <c r="G866" s="218" t="s">
        <v>236</v>
      </c>
      <c r="H866" s="219">
        <v>12</v>
      </c>
      <c r="I866" s="220"/>
      <c r="J866" s="221">
        <f>ROUND(I866*H866,2)</f>
        <v>0</v>
      </c>
      <c r="K866" s="217" t="s">
        <v>19</v>
      </c>
      <c r="L866" s="46"/>
      <c r="M866" s="222" t="s">
        <v>19</v>
      </c>
      <c r="N866" s="223" t="s">
        <v>45</v>
      </c>
      <c r="O866" s="86"/>
      <c r="P866" s="224">
        <f>O866*H866</f>
        <v>0</v>
      </c>
      <c r="Q866" s="224">
        <v>0</v>
      </c>
      <c r="R866" s="224">
        <f>Q866*H866</f>
        <v>0</v>
      </c>
      <c r="S866" s="224">
        <v>0</v>
      </c>
      <c r="T866" s="225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26" t="s">
        <v>309</v>
      </c>
      <c r="AT866" s="226" t="s">
        <v>215</v>
      </c>
      <c r="AU866" s="226" t="s">
        <v>83</v>
      </c>
      <c r="AY866" s="19" t="s">
        <v>213</v>
      </c>
      <c r="BE866" s="227">
        <f>IF(N866="základní",J866,0)</f>
        <v>0</v>
      </c>
      <c r="BF866" s="227">
        <f>IF(N866="snížená",J866,0)</f>
        <v>0</v>
      </c>
      <c r="BG866" s="227">
        <f>IF(N866="zákl. přenesená",J866,0)</f>
        <v>0</v>
      </c>
      <c r="BH866" s="227">
        <f>IF(N866="sníž. přenesená",J866,0)</f>
        <v>0</v>
      </c>
      <c r="BI866" s="227">
        <f>IF(N866="nulová",J866,0)</f>
        <v>0</v>
      </c>
      <c r="BJ866" s="19" t="s">
        <v>81</v>
      </c>
      <c r="BK866" s="227">
        <f>ROUND(I866*H866,2)</f>
        <v>0</v>
      </c>
      <c r="BL866" s="19" t="s">
        <v>309</v>
      </c>
      <c r="BM866" s="226" t="s">
        <v>7863</v>
      </c>
    </row>
    <row r="867" s="2" customFormat="1" ht="55.5" customHeight="1">
      <c r="A867" s="40"/>
      <c r="B867" s="41"/>
      <c r="C867" s="215" t="s">
        <v>1800</v>
      </c>
      <c r="D867" s="215" t="s">
        <v>215</v>
      </c>
      <c r="E867" s="216" t="s">
        <v>7864</v>
      </c>
      <c r="F867" s="217" t="s">
        <v>7865</v>
      </c>
      <c r="G867" s="218" t="s">
        <v>4066</v>
      </c>
      <c r="H867" s="219">
        <v>1</v>
      </c>
      <c r="I867" s="220"/>
      <c r="J867" s="221">
        <f>ROUND(I867*H867,2)</f>
        <v>0</v>
      </c>
      <c r="K867" s="217" t="s">
        <v>19</v>
      </c>
      <c r="L867" s="46"/>
      <c r="M867" s="222" t="s">
        <v>19</v>
      </c>
      <c r="N867" s="223" t="s">
        <v>45</v>
      </c>
      <c r="O867" s="86"/>
      <c r="P867" s="224">
        <f>O867*H867</f>
        <v>0</v>
      </c>
      <c r="Q867" s="224">
        <v>0</v>
      </c>
      <c r="R867" s="224">
        <f>Q867*H867</f>
        <v>0</v>
      </c>
      <c r="S867" s="224">
        <v>0</v>
      </c>
      <c r="T867" s="225">
        <f>S867*H867</f>
        <v>0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26" t="s">
        <v>309</v>
      </c>
      <c r="AT867" s="226" t="s">
        <v>215</v>
      </c>
      <c r="AU867" s="226" t="s">
        <v>83</v>
      </c>
      <c r="AY867" s="19" t="s">
        <v>213</v>
      </c>
      <c r="BE867" s="227">
        <f>IF(N867="základní",J867,0)</f>
        <v>0</v>
      </c>
      <c r="BF867" s="227">
        <f>IF(N867="snížená",J867,0)</f>
        <v>0</v>
      </c>
      <c r="BG867" s="227">
        <f>IF(N867="zákl. přenesená",J867,0)</f>
        <v>0</v>
      </c>
      <c r="BH867" s="227">
        <f>IF(N867="sníž. přenesená",J867,0)</f>
        <v>0</v>
      </c>
      <c r="BI867" s="227">
        <f>IF(N867="nulová",J867,0)</f>
        <v>0</v>
      </c>
      <c r="BJ867" s="19" t="s">
        <v>81</v>
      </c>
      <c r="BK867" s="227">
        <f>ROUND(I867*H867,2)</f>
        <v>0</v>
      </c>
      <c r="BL867" s="19" t="s">
        <v>309</v>
      </c>
      <c r="BM867" s="226" t="s">
        <v>7866</v>
      </c>
    </row>
    <row r="868" s="2" customFormat="1" ht="55.5" customHeight="1">
      <c r="A868" s="40"/>
      <c r="B868" s="41"/>
      <c r="C868" s="215" t="s">
        <v>1805</v>
      </c>
      <c r="D868" s="215" t="s">
        <v>215</v>
      </c>
      <c r="E868" s="216" t="s">
        <v>7867</v>
      </c>
      <c r="F868" s="217" t="s">
        <v>7868</v>
      </c>
      <c r="G868" s="218" t="s">
        <v>4066</v>
      </c>
      <c r="H868" s="219">
        <v>1</v>
      </c>
      <c r="I868" s="220"/>
      <c r="J868" s="221">
        <f>ROUND(I868*H868,2)</f>
        <v>0</v>
      </c>
      <c r="K868" s="217" t="s">
        <v>19</v>
      </c>
      <c r="L868" s="46"/>
      <c r="M868" s="222" t="s">
        <v>19</v>
      </c>
      <c r="N868" s="223" t="s">
        <v>45</v>
      </c>
      <c r="O868" s="86"/>
      <c r="P868" s="224">
        <f>O868*H868</f>
        <v>0</v>
      </c>
      <c r="Q868" s="224">
        <v>0</v>
      </c>
      <c r="R868" s="224">
        <f>Q868*H868</f>
        <v>0</v>
      </c>
      <c r="S868" s="224">
        <v>0</v>
      </c>
      <c r="T868" s="225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26" t="s">
        <v>309</v>
      </c>
      <c r="AT868" s="226" t="s">
        <v>215</v>
      </c>
      <c r="AU868" s="226" t="s">
        <v>83</v>
      </c>
      <c r="AY868" s="19" t="s">
        <v>213</v>
      </c>
      <c r="BE868" s="227">
        <f>IF(N868="základní",J868,0)</f>
        <v>0</v>
      </c>
      <c r="BF868" s="227">
        <f>IF(N868="snížená",J868,0)</f>
        <v>0</v>
      </c>
      <c r="BG868" s="227">
        <f>IF(N868="zákl. přenesená",J868,0)</f>
        <v>0</v>
      </c>
      <c r="BH868" s="227">
        <f>IF(N868="sníž. přenesená",J868,0)</f>
        <v>0</v>
      </c>
      <c r="BI868" s="227">
        <f>IF(N868="nulová",J868,0)</f>
        <v>0</v>
      </c>
      <c r="BJ868" s="19" t="s">
        <v>81</v>
      </c>
      <c r="BK868" s="227">
        <f>ROUND(I868*H868,2)</f>
        <v>0</v>
      </c>
      <c r="BL868" s="19" t="s">
        <v>309</v>
      </c>
      <c r="BM868" s="226" t="s">
        <v>7869</v>
      </c>
    </row>
    <row r="869" s="2" customFormat="1" ht="16.5" customHeight="1">
      <c r="A869" s="40"/>
      <c r="B869" s="41"/>
      <c r="C869" s="215" t="s">
        <v>1812</v>
      </c>
      <c r="D869" s="215" t="s">
        <v>215</v>
      </c>
      <c r="E869" s="216" t="s">
        <v>7870</v>
      </c>
      <c r="F869" s="217" t="s">
        <v>7871</v>
      </c>
      <c r="G869" s="218" t="s">
        <v>236</v>
      </c>
      <c r="H869" s="219">
        <v>10</v>
      </c>
      <c r="I869" s="220"/>
      <c r="J869" s="221">
        <f>ROUND(I869*H869,2)</f>
        <v>0</v>
      </c>
      <c r="K869" s="217" t="s">
        <v>19</v>
      </c>
      <c r="L869" s="46"/>
      <c r="M869" s="222" t="s">
        <v>19</v>
      </c>
      <c r="N869" s="223" t="s">
        <v>45</v>
      </c>
      <c r="O869" s="86"/>
      <c r="P869" s="224">
        <f>O869*H869</f>
        <v>0</v>
      </c>
      <c r="Q869" s="224">
        <v>0</v>
      </c>
      <c r="R869" s="224">
        <f>Q869*H869</f>
        <v>0</v>
      </c>
      <c r="S869" s="224">
        <v>0</v>
      </c>
      <c r="T869" s="225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26" t="s">
        <v>309</v>
      </c>
      <c r="AT869" s="226" t="s">
        <v>215</v>
      </c>
      <c r="AU869" s="226" t="s">
        <v>83</v>
      </c>
      <c r="AY869" s="19" t="s">
        <v>213</v>
      </c>
      <c r="BE869" s="227">
        <f>IF(N869="základní",J869,0)</f>
        <v>0</v>
      </c>
      <c r="BF869" s="227">
        <f>IF(N869="snížená",J869,0)</f>
        <v>0</v>
      </c>
      <c r="BG869" s="227">
        <f>IF(N869="zákl. přenesená",J869,0)</f>
        <v>0</v>
      </c>
      <c r="BH869" s="227">
        <f>IF(N869="sníž. přenesená",J869,0)</f>
        <v>0</v>
      </c>
      <c r="BI869" s="227">
        <f>IF(N869="nulová",J869,0)</f>
        <v>0</v>
      </c>
      <c r="BJ869" s="19" t="s">
        <v>81</v>
      </c>
      <c r="BK869" s="227">
        <f>ROUND(I869*H869,2)</f>
        <v>0</v>
      </c>
      <c r="BL869" s="19" t="s">
        <v>309</v>
      </c>
      <c r="BM869" s="226" t="s">
        <v>7872</v>
      </c>
    </row>
    <row r="870" s="2" customFormat="1" ht="55.5" customHeight="1">
      <c r="A870" s="40"/>
      <c r="B870" s="41"/>
      <c r="C870" s="215" t="s">
        <v>1817</v>
      </c>
      <c r="D870" s="215" t="s">
        <v>215</v>
      </c>
      <c r="E870" s="216" t="s">
        <v>7873</v>
      </c>
      <c r="F870" s="217" t="s">
        <v>7874</v>
      </c>
      <c r="G870" s="218" t="s">
        <v>4066</v>
      </c>
      <c r="H870" s="219">
        <v>1</v>
      </c>
      <c r="I870" s="220"/>
      <c r="J870" s="221">
        <f>ROUND(I870*H870,2)</f>
        <v>0</v>
      </c>
      <c r="K870" s="217" t="s">
        <v>19</v>
      </c>
      <c r="L870" s="46"/>
      <c r="M870" s="222" t="s">
        <v>19</v>
      </c>
      <c r="N870" s="223" t="s">
        <v>45</v>
      </c>
      <c r="O870" s="86"/>
      <c r="P870" s="224">
        <f>O870*H870</f>
        <v>0</v>
      </c>
      <c r="Q870" s="224">
        <v>0</v>
      </c>
      <c r="R870" s="224">
        <f>Q870*H870</f>
        <v>0</v>
      </c>
      <c r="S870" s="224">
        <v>0</v>
      </c>
      <c r="T870" s="225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26" t="s">
        <v>309</v>
      </c>
      <c r="AT870" s="226" t="s">
        <v>215</v>
      </c>
      <c r="AU870" s="226" t="s">
        <v>83</v>
      </c>
      <c r="AY870" s="19" t="s">
        <v>213</v>
      </c>
      <c r="BE870" s="227">
        <f>IF(N870="základní",J870,0)</f>
        <v>0</v>
      </c>
      <c r="BF870" s="227">
        <f>IF(N870="snížená",J870,0)</f>
        <v>0</v>
      </c>
      <c r="BG870" s="227">
        <f>IF(N870="zákl. přenesená",J870,0)</f>
        <v>0</v>
      </c>
      <c r="BH870" s="227">
        <f>IF(N870="sníž. přenesená",J870,0)</f>
        <v>0</v>
      </c>
      <c r="BI870" s="227">
        <f>IF(N870="nulová",J870,0)</f>
        <v>0</v>
      </c>
      <c r="BJ870" s="19" t="s">
        <v>81</v>
      </c>
      <c r="BK870" s="227">
        <f>ROUND(I870*H870,2)</f>
        <v>0</v>
      </c>
      <c r="BL870" s="19" t="s">
        <v>309</v>
      </c>
      <c r="BM870" s="226" t="s">
        <v>7875</v>
      </c>
    </row>
    <row r="871" s="2" customFormat="1" ht="55.5" customHeight="1">
      <c r="A871" s="40"/>
      <c r="B871" s="41"/>
      <c r="C871" s="215" t="s">
        <v>1822</v>
      </c>
      <c r="D871" s="215" t="s">
        <v>215</v>
      </c>
      <c r="E871" s="216" t="s">
        <v>7876</v>
      </c>
      <c r="F871" s="217" t="s">
        <v>7877</v>
      </c>
      <c r="G871" s="218" t="s">
        <v>4066</v>
      </c>
      <c r="H871" s="219">
        <v>1</v>
      </c>
      <c r="I871" s="220"/>
      <c r="J871" s="221">
        <f>ROUND(I871*H871,2)</f>
        <v>0</v>
      </c>
      <c r="K871" s="217" t="s">
        <v>19</v>
      </c>
      <c r="L871" s="46"/>
      <c r="M871" s="222" t="s">
        <v>19</v>
      </c>
      <c r="N871" s="223" t="s">
        <v>45</v>
      </c>
      <c r="O871" s="86"/>
      <c r="P871" s="224">
        <f>O871*H871</f>
        <v>0</v>
      </c>
      <c r="Q871" s="224">
        <v>0</v>
      </c>
      <c r="R871" s="224">
        <f>Q871*H871</f>
        <v>0</v>
      </c>
      <c r="S871" s="224">
        <v>0</v>
      </c>
      <c r="T871" s="225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26" t="s">
        <v>309</v>
      </c>
      <c r="AT871" s="226" t="s">
        <v>215</v>
      </c>
      <c r="AU871" s="226" t="s">
        <v>83</v>
      </c>
      <c r="AY871" s="19" t="s">
        <v>213</v>
      </c>
      <c r="BE871" s="227">
        <f>IF(N871="základní",J871,0)</f>
        <v>0</v>
      </c>
      <c r="BF871" s="227">
        <f>IF(N871="snížená",J871,0)</f>
        <v>0</v>
      </c>
      <c r="BG871" s="227">
        <f>IF(N871="zákl. přenesená",J871,0)</f>
        <v>0</v>
      </c>
      <c r="BH871" s="227">
        <f>IF(N871="sníž. přenesená",J871,0)</f>
        <v>0</v>
      </c>
      <c r="BI871" s="227">
        <f>IF(N871="nulová",J871,0)</f>
        <v>0</v>
      </c>
      <c r="BJ871" s="19" t="s">
        <v>81</v>
      </c>
      <c r="BK871" s="227">
        <f>ROUND(I871*H871,2)</f>
        <v>0</v>
      </c>
      <c r="BL871" s="19" t="s">
        <v>309</v>
      </c>
      <c r="BM871" s="226" t="s">
        <v>7878</v>
      </c>
    </row>
    <row r="872" s="2" customFormat="1" ht="16.5" customHeight="1">
      <c r="A872" s="40"/>
      <c r="B872" s="41"/>
      <c r="C872" s="215" t="s">
        <v>1828</v>
      </c>
      <c r="D872" s="215" t="s">
        <v>215</v>
      </c>
      <c r="E872" s="216" t="s">
        <v>7879</v>
      </c>
      <c r="F872" s="217" t="s">
        <v>7880</v>
      </c>
      <c r="G872" s="218" t="s">
        <v>236</v>
      </c>
      <c r="H872" s="219">
        <v>10</v>
      </c>
      <c r="I872" s="220"/>
      <c r="J872" s="221">
        <f>ROUND(I872*H872,2)</f>
        <v>0</v>
      </c>
      <c r="K872" s="217" t="s">
        <v>19</v>
      </c>
      <c r="L872" s="46"/>
      <c r="M872" s="222" t="s">
        <v>19</v>
      </c>
      <c r="N872" s="223" t="s">
        <v>45</v>
      </c>
      <c r="O872" s="86"/>
      <c r="P872" s="224">
        <f>O872*H872</f>
        <v>0</v>
      </c>
      <c r="Q872" s="224">
        <v>0</v>
      </c>
      <c r="R872" s="224">
        <f>Q872*H872</f>
        <v>0</v>
      </c>
      <c r="S872" s="224">
        <v>0</v>
      </c>
      <c r="T872" s="225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26" t="s">
        <v>309</v>
      </c>
      <c r="AT872" s="226" t="s">
        <v>215</v>
      </c>
      <c r="AU872" s="226" t="s">
        <v>83</v>
      </c>
      <c r="AY872" s="19" t="s">
        <v>213</v>
      </c>
      <c r="BE872" s="227">
        <f>IF(N872="základní",J872,0)</f>
        <v>0</v>
      </c>
      <c r="BF872" s="227">
        <f>IF(N872="snížená",J872,0)</f>
        <v>0</v>
      </c>
      <c r="BG872" s="227">
        <f>IF(N872="zákl. přenesená",J872,0)</f>
        <v>0</v>
      </c>
      <c r="BH872" s="227">
        <f>IF(N872="sníž. přenesená",J872,0)</f>
        <v>0</v>
      </c>
      <c r="BI872" s="227">
        <f>IF(N872="nulová",J872,0)</f>
        <v>0</v>
      </c>
      <c r="BJ872" s="19" t="s">
        <v>81</v>
      </c>
      <c r="BK872" s="227">
        <f>ROUND(I872*H872,2)</f>
        <v>0</v>
      </c>
      <c r="BL872" s="19" t="s">
        <v>309</v>
      </c>
      <c r="BM872" s="226" t="s">
        <v>7881</v>
      </c>
    </row>
    <row r="873" s="2" customFormat="1">
      <c r="A873" s="40"/>
      <c r="B873" s="41"/>
      <c r="C873" s="215" t="s">
        <v>1832</v>
      </c>
      <c r="D873" s="215" t="s">
        <v>215</v>
      </c>
      <c r="E873" s="216" t="s">
        <v>7882</v>
      </c>
      <c r="F873" s="217" t="s">
        <v>7883</v>
      </c>
      <c r="G873" s="218" t="s">
        <v>4066</v>
      </c>
      <c r="H873" s="219">
        <v>160</v>
      </c>
      <c r="I873" s="220"/>
      <c r="J873" s="221">
        <f>ROUND(I873*H873,2)</f>
        <v>0</v>
      </c>
      <c r="K873" s="217" t="s">
        <v>19</v>
      </c>
      <c r="L873" s="46"/>
      <c r="M873" s="222" t="s">
        <v>19</v>
      </c>
      <c r="N873" s="223" t="s">
        <v>45</v>
      </c>
      <c r="O873" s="86"/>
      <c r="P873" s="224">
        <f>O873*H873</f>
        <v>0</v>
      </c>
      <c r="Q873" s="224">
        <v>0</v>
      </c>
      <c r="R873" s="224">
        <f>Q873*H873</f>
        <v>0</v>
      </c>
      <c r="S873" s="224">
        <v>0</v>
      </c>
      <c r="T873" s="225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26" t="s">
        <v>309</v>
      </c>
      <c r="AT873" s="226" t="s">
        <v>215</v>
      </c>
      <c r="AU873" s="226" t="s">
        <v>83</v>
      </c>
      <c r="AY873" s="19" t="s">
        <v>213</v>
      </c>
      <c r="BE873" s="227">
        <f>IF(N873="základní",J873,0)</f>
        <v>0</v>
      </c>
      <c r="BF873" s="227">
        <f>IF(N873="snížená",J873,0)</f>
        <v>0</v>
      </c>
      <c r="BG873" s="227">
        <f>IF(N873="zákl. přenesená",J873,0)</f>
        <v>0</v>
      </c>
      <c r="BH873" s="227">
        <f>IF(N873="sníž. přenesená",J873,0)</f>
        <v>0</v>
      </c>
      <c r="BI873" s="227">
        <f>IF(N873="nulová",J873,0)</f>
        <v>0</v>
      </c>
      <c r="BJ873" s="19" t="s">
        <v>81</v>
      </c>
      <c r="BK873" s="227">
        <f>ROUND(I873*H873,2)</f>
        <v>0</v>
      </c>
      <c r="BL873" s="19" t="s">
        <v>309</v>
      </c>
      <c r="BM873" s="226" t="s">
        <v>7884</v>
      </c>
    </row>
    <row r="874" s="2" customFormat="1" ht="16.5" customHeight="1">
      <c r="A874" s="40"/>
      <c r="B874" s="41"/>
      <c r="C874" s="215" t="s">
        <v>1838</v>
      </c>
      <c r="D874" s="215" t="s">
        <v>215</v>
      </c>
      <c r="E874" s="216" t="s">
        <v>7885</v>
      </c>
      <c r="F874" s="217" t="s">
        <v>7886</v>
      </c>
      <c r="G874" s="218" t="s">
        <v>236</v>
      </c>
      <c r="H874" s="219">
        <v>62</v>
      </c>
      <c r="I874" s="220"/>
      <c r="J874" s="221">
        <f>ROUND(I874*H874,2)</f>
        <v>0</v>
      </c>
      <c r="K874" s="217" t="s">
        <v>19</v>
      </c>
      <c r="L874" s="46"/>
      <c r="M874" s="222" t="s">
        <v>19</v>
      </c>
      <c r="N874" s="223" t="s">
        <v>45</v>
      </c>
      <c r="O874" s="86"/>
      <c r="P874" s="224">
        <f>O874*H874</f>
        <v>0</v>
      </c>
      <c r="Q874" s="224">
        <v>0</v>
      </c>
      <c r="R874" s="224">
        <f>Q874*H874</f>
        <v>0</v>
      </c>
      <c r="S874" s="224">
        <v>0</v>
      </c>
      <c r="T874" s="225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26" t="s">
        <v>309</v>
      </c>
      <c r="AT874" s="226" t="s">
        <v>215</v>
      </c>
      <c r="AU874" s="226" t="s">
        <v>83</v>
      </c>
      <c r="AY874" s="19" t="s">
        <v>213</v>
      </c>
      <c r="BE874" s="227">
        <f>IF(N874="základní",J874,0)</f>
        <v>0</v>
      </c>
      <c r="BF874" s="227">
        <f>IF(N874="snížená",J874,0)</f>
        <v>0</v>
      </c>
      <c r="BG874" s="227">
        <f>IF(N874="zákl. přenesená",J874,0)</f>
        <v>0</v>
      </c>
      <c r="BH874" s="227">
        <f>IF(N874="sníž. přenesená",J874,0)</f>
        <v>0</v>
      </c>
      <c r="BI874" s="227">
        <f>IF(N874="nulová",J874,0)</f>
        <v>0</v>
      </c>
      <c r="BJ874" s="19" t="s">
        <v>81</v>
      </c>
      <c r="BK874" s="227">
        <f>ROUND(I874*H874,2)</f>
        <v>0</v>
      </c>
      <c r="BL874" s="19" t="s">
        <v>309</v>
      </c>
      <c r="BM874" s="226" t="s">
        <v>7887</v>
      </c>
    </row>
    <row r="875" s="2" customFormat="1">
      <c r="A875" s="40"/>
      <c r="B875" s="41"/>
      <c r="C875" s="215" t="s">
        <v>1843</v>
      </c>
      <c r="D875" s="215" t="s">
        <v>215</v>
      </c>
      <c r="E875" s="216" t="s">
        <v>4255</v>
      </c>
      <c r="F875" s="217" t="s">
        <v>7888</v>
      </c>
      <c r="G875" s="218" t="s">
        <v>236</v>
      </c>
      <c r="H875" s="219">
        <v>200</v>
      </c>
      <c r="I875" s="220"/>
      <c r="J875" s="221">
        <f>ROUND(I875*H875,2)</f>
        <v>0</v>
      </c>
      <c r="K875" s="217" t="s">
        <v>19</v>
      </c>
      <c r="L875" s="46"/>
      <c r="M875" s="222" t="s">
        <v>19</v>
      </c>
      <c r="N875" s="223" t="s">
        <v>45</v>
      </c>
      <c r="O875" s="86"/>
      <c r="P875" s="224">
        <f>O875*H875</f>
        <v>0</v>
      </c>
      <c r="Q875" s="224">
        <v>0</v>
      </c>
      <c r="R875" s="224">
        <f>Q875*H875</f>
        <v>0</v>
      </c>
      <c r="S875" s="224">
        <v>0</v>
      </c>
      <c r="T875" s="225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26" t="s">
        <v>309</v>
      </c>
      <c r="AT875" s="226" t="s">
        <v>215</v>
      </c>
      <c r="AU875" s="226" t="s">
        <v>83</v>
      </c>
      <c r="AY875" s="19" t="s">
        <v>213</v>
      </c>
      <c r="BE875" s="227">
        <f>IF(N875="základní",J875,0)</f>
        <v>0</v>
      </c>
      <c r="BF875" s="227">
        <f>IF(N875="snížená",J875,0)</f>
        <v>0</v>
      </c>
      <c r="BG875" s="227">
        <f>IF(N875="zákl. přenesená",J875,0)</f>
        <v>0</v>
      </c>
      <c r="BH875" s="227">
        <f>IF(N875="sníž. přenesená",J875,0)</f>
        <v>0</v>
      </c>
      <c r="BI875" s="227">
        <f>IF(N875="nulová",J875,0)</f>
        <v>0</v>
      </c>
      <c r="BJ875" s="19" t="s">
        <v>81</v>
      </c>
      <c r="BK875" s="227">
        <f>ROUND(I875*H875,2)</f>
        <v>0</v>
      </c>
      <c r="BL875" s="19" t="s">
        <v>309</v>
      </c>
      <c r="BM875" s="226" t="s">
        <v>7889</v>
      </c>
    </row>
    <row r="876" s="2" customFormat="1">
      <c r="A876" s="40"/>
      <c r="B876" s="41"/>
      <c r="C876" s="215" t="s">
        <v>1848</v>
      </c>
      <c r="D876" s="215" t="s">
        <v>215</v>
      </c>
      <c r="E876" s="216" t="s">
        <v>7890</v>
      </c>
      <c r="F876" s="217" t="s">
        <v>7891</v>
      </c>
      <c r="G876" s="218" t="s">
        <v>236</v>
      </c>
      <c r="H876" s="219">
        <v>90</v>
      </c>
      <c r="I876" s="220"/>
      <c r="J876" s="221">
        <f>ROUND(I876*H876,2)</f>
        <v>0</v>
      </c>
      <c r="K876" s="217" t="s">
        <v>19</v>
      </c>
      <c r="L876" s="46"/>
      <c r="M876" s="222" t="s">
        <v>19</v>
      </c>
      <c r="N876" s="223" t="s">
        <v>45</v>
      </c>
      <c r="O876" s="86"/>
      <c r="P876" s="224">
        <f>O876*H876</f>
        <v>0</v>
      </c>
      <c r="Q876" s="224">
        <v>0</v>
      </c>
      <c r="R876" s="224">
        <f>Q876*H876</f>
        <v>0</v>
      </c>
      <c r="S876" s="224">
        <v>0</v>
      </c>
      <c r="T876" s="225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26" t="s">
        <v>309</v>
      </c>
      <c r="AT876" s="226" t="s">
        <v>215</v>
      </c>
      <c r="AU876" s="226" t="s">
        <v>83</v>
      </c>
      <c r="AY876" s="19" t="s">
        <v>213</v>
      </c>
      <c r="BE876" s="227">
        <f>IF(N876="základní",J876,0)</f>
        <v>0</v>
      </c>
      <c r="BF876" s="227">
        <f>IF(N876="snížená",J876,0)</f>
        <v>0</v>
      </c>
      <c r="BG876" s="227">
        <f>IF(N876="zákl. přenesená",J876,0)</f>
        <v>0</v>
      </c>
      <c r="BH876" s="227">
        <f>IF(N876="sníž. přenesená",J876,0)</f>
        <v>0</v>
      </c>
      <c r="BI876" s="227">
        <f>IF(N876="nulová",J876,0)</f>
        <v>0</v>
      </c>
      <c r="BJ876" s="19" t="s">
        <v>81</v>
      </c>
      <c r="BK876" s="227">
        <f>ROUND(I876*H876,2)</f>
        <v>0</v>
      </c>
      <c r="BL876" s="19" t="s">
        <v>309</v>
      </c>
      <c r="BM876" s="226" t="s">
        <v>7892</v>
      </c>
    </row>
    <row r="877" s="2" customFormat="1" ht="16.5" customHeight="1">
      <c r="A877" s="40"/>
      <c r="B877" s="41"/>
      <c r="C877" s="215" t="s">
        <v>1860</v>
      </c>
      <c r="D877" s="215" t="s">
        <v>215</v>
      </c>
      <c r="E877" s="216" t="s">
        <v>7893</v>
      </c>
      <c r="F877" s="217" t="s">
        <v>7894</v>
      </c>
      <c r="G877" s="218" t="s">
        <v>236</v>
      </c>
      <c r="H877" s="219">
        <v>32</v>
      </c>
      <c r="I877" s="220"/>
      <c r="J877" s="221">
        <f>ROUND(I877*H877,2)</f>
        <v>0</v>
      </c>
      <c r="K877" s="217" t="s">
        <v>19</v>
      </c>
      <c r="L877" s="46"/>
      <c r="M877" s="222" t="s">
        <v>19</v>
      </c>
      <c r="N877" s="223" t="s">
        <v>45</v>
      </c>
      <c r="O877" s="86"/>
      <c r="P877" s="224">
        <f>O877*H877</f>
        <v>0</v>
      </c>
      <c r="Q877" s="224">
        <v>0</v>
      </c>
      <c r="R877" s="224">
        <f>Q877*H877</f>
        <v>0</v>
      </c>
      <c r="S877" s="224">
        <v>0</v>
      </c>
      <c r="T877" s="225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26" t="s">
        <v>309</v>
      </c>
      <c r="AT877" s="226" t="s">
        <v>215</v>
      </c>
      <c r="AU877" s="226" t="s">
        <v>83</v>
      </c>
      <c r="AY877" s="19" t="s">
        <v>213</v>
      </c>
      <c r="BE877" s="227">
        <f>IF(N877="základní",J877,0)</f>
        <v>0</v>
      </c>
      <c r="BF877" s="227">
        <f>IF(N877="snížená",J877,0)</f>
        <v>0</v>
      </c>
      <c r="BG877" s="227">
        <f>IF(N877="zákl. přenesená",J877,0)</f>
        <v>0</v>
      </c>
      <c r="BH877" s="227">
        <f>IF(N877="sníž. přenesená",J877,0)</f>
        <v>0</v>
      </c>
      <c r="BI877" s="227">
        <f>IF(N877="nulová",J877,0)</f>
        <v>0</v>
      </c>
      <c r="BJ877" s="19" t="s">
        <v>81</v>
      </c>
      <c r="BK877" s="227">
        <f>ROUND(I877*H877,2)</f>
        <v>0</v>
      </c>
      <c r="BL877" s="19" t="s">
        <v>309</v>
      </c>
      <c r="BM877" s="226" t="s">
        <v>7895</v>
      </c>
    </row>
    <row r="878" s="2" customFormat="1" ht="16.5" customHeight="1">
      <c r="A878" s="40"/>
      <c r="B878" s="41"/>
      <c r="C878" s="215" t="s">
        <v>1866</v>
      </c>
      <c r="D878" s="215" t="s">
        <v>215</v>
      </c>
      <c r="E878" s="216" t="s">
        <v>7896</v>
      </c>
      <c r="F878" s="217" t="s">
        <v>7897</v>
      </c>
      <c r="G878" s="218" t="s">
        <v>7898</v>
      </c>
      <c r="H878" s="219">
        <v>45</v>
      </c>
      <c r="I878" s="220"/>
      <c r="J878" s="221">
        <f>ROUND(I878*H878,2)</f>
        <v>0</v>
      </c>
      <c r="K878" s="217" t="s">
        <v>19</v>
      </c>
      <c r="L878" s="46"/>
      <c r="M878" s="222" t="s">
        <v>19</v>
      </c>
      <c r="N878" s="223" t="s">
        <v>45</v>
      </c>
      <c r="O878" s="86"/>
      <c r="P878" s="224">
        <f>O878*H878</f>
        <v>0</v>
      </c>
      <c r="Q878" s="224">
        <v>0</v>
      </c>
      <c r="R878" s="224">
        <f>Q878*H878</f>
        <v>0</v>
      </c>
      <c r="S878" s="224">
        <v>0</v>
      </c>
      <c r="T878" s="225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26" t="s">
        <v>309</v>
      </c>
      <c r="AT878" s="226" t="s">
        <v>215</v>
      </c>
      <c r="AU878" s="226" t="s">
        <v>83</v>
      </c>
      <c r="AY878" s="19" t="s">
        <v>213</v>
      </c>
      <c r="BE878" s="227">
        <f>IF(N878="základní",J878,0)</f>
        <v>0</v>
      </c>
      <c r="BF878" s="227">
        <f>IF(N878="snížená",J878,0)</f>
        <v>0</v>
      </c>
      <c r="BG878" s="227">
        <f>IF(N878="zákl. přenesená",J878,0)</f>
        <v>0</v>
      </c>
      <c r="BH878" s="227">
        <f>IF(N878="sníž. přenesená",J878,0)</f>
        <v>0</v>
      </c>
      <c r="BI878" s="227">
        <f>IF(N878="nulová",J878,0)</f>
        <v>0</v>
      </c>
      <c r="BJ878" s="19" t="s">
        <v>81</v>
      </c>
      <c r="BK878" s="227">
        <f>ROUND(I878*H878,2)</f>
        <v>0</v>
      </c>
      <c r="BL878" s="19" t="s">
        <v>309</v>
      </c>
      <c r="BM878" s="226" t="s">
        <v>7899</v>
      </c>
    </row>
    <row r="879" s="2" customFormat="1" ht="21.75" customHeight="1">
      <c r="A879" s="40"/>
      <c r="B879" s="41"/>
      <c r="C879" s="215" t="s">
        <v>1872</v>
      </c>
      <c r="D879" s="215" t="s">
        <v>215</v>
      </c>
      <c r="E879" s="216" t="s">
        <v>7900</v>
      </c>
      <c r="F879" s="217" t="s">
        <v>7901</v>
      </c>
      <c r="G879" s="218" t="s">
        <v>236</v>
      </c>
      <c r="H879" s="219">
        <v>100</v>
      </c>
      <c r="I879" s="220"/>
      <c r="J879" s="221">
        <f>ROUND(I879*H879,2)</f>
        <v>0</v>
      </c>
      <c r="K879" s="217" t="s">
        <v>19</v>
      </c>
      <c r="L879" s="46"/>
      <c r="M879" s="222" t="s">
        <v>19</v>
      </c>
      <c r="N879" s="223" t="s">
        <v>45</v>
      </c>
      <c r="O879" s="86"/>
      <c r="P879" s="224">
        <f>O879*H879</f>
        <v>0</v>
      </c>
      <c r="Q879" s="224">
        <v>0</v>
      </c>
      <c r="R879" s="224">
        <f>Q879*H879</f>
        <v>0</v>
      </c>
      <c r="S879" s="224">
        <v>0</v>
      </c>
      <c r="T879" s="225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26" t="s">
        <v>309</v>
      </c>
      <c r="AT879" s="226" t="s">
        <v>215</v>
      </c>
      <c r="AU879" s="226" t="s">
        <v>83</v>
      </c>
      <c r="AY879" s="19" t="s">
        <v>213</v>
      </c>
      <c r="BE879" s="227">
        <f>IF(N879="základní",J879,0)</f>
        <v>0</v>
      </c>
      <c r="BF879" s="227">
        <f>IF(N879="snížená",J879,0)</f>
        <v>0</v>
      </c>
      <c r="BG879" s="227">
        <f>IF(N879="zákl. přenesená",J879,0)</f>
        <v>0</v>
      </c>
      <c r="BH879" s="227">
        <f>IF(N879="sníž. přenesená",J879,0)</f>
        <v>0</v>
      </c>
      <c r="BI879" s="227">
        <f>IF(N879="nulová",J879,0)</f>
        <v>0</v>
      </c>
      <c r="BJ879" s="19" t="s">
        <v>81</v>
      </c>
      <c r="BK879" s="227">
        <f>ROUND(I879*H879,2)</f>
        <v>0</v>
      </c>
      <c r="BL879" s="19" t="s">
        <v>309</v>
      </c>
      <c r="BM879" s="226" t="s">
        <v>7902</v>
      </c>
    </row>
    <row r="880" s="2" customFormat="1" ht="16.5" customHeight="1">
      <c r="A880" s="40"/>
      <c r="B880" s="41"/>
      <c r="C880" s="215" t="s">
        <v>1876</v>
      </c>
      <c r="D880" s="215" t="s">
        <v>215</v>
      </c>
      <c r="E880" s="216" t="s">
        <v>7903</v>
      </c>
      <c r="F880" s="217" t="s">
        <v>4260</v>
      </c>
      <c r="G880" s="218" t="s">
        <v>2760</v>
      </c>
      <c r="H880" s="219">
        <v>1</v>
      </c>
      <c r="I880" s="220"/>
      <c r="J880" s="221">
        <f>ROUND(I880*H880,2)</f>
        <v>0</v>
      </c>
      <c r="K880" s="217" t="s">
        <v>19</v>
      </c>
      <c r="L880" s="46"/>
      <c r="M880" s="222" t="s">
        <v>19</v>
      </c>
      <c r="N880" s="223" t="s">
        <v>45</v>
      </c>
      <c r="O880" s="86"/>
      <c r="P880" s="224">
        <f>O880*H880</f>
        <v>0</v>
      </c>
      <c r="Q880" s="224">
        <v>0</v>
      </c>
      <c r="R880" s="224">
        <f>Q880*H880</f>
        <v>0</v>
      </c>
      <c r="S880" s="224">
        <v>0</v>
      </c>
      <c r="T880" s="225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26" t="s">
        <v>309</v>
      </c>
      <c r="AT880" s="226" t="s">
        <v>215</v>
      </c>
      <c r="AU880" s="226" t="s">
        <v>83</v>
      </c>
      <c r="AY880" s="19" t="s">
        <v>213</v>
      </c>
      <c r="BE880" s="227">
        <f>IF(N880="základní",J880,0)</f>
        <v>0</v>
      </c>
      <c r="BF880" s="227">
        <f>IF(N880="snížená",J880,0)</f>
        <v>0</v>
      </c>
      <c r="BG880" s="227">
        <f>IF(N880="zákl. přenesená",J880,0)</f>
        <v>0</v>
      </c>
      <c r="BH880" s="227">
        <f>IF(N880="sníž. přenesená",J880,0)</f>
        <v>0</v>
      </c>
      <c r="BI880" s="227">
        <f>IF(N880="nulová",J880,0)</f>
        <v>0</v>
      </c>
      <c r="BJ880" s="19" t="s">
        <v>81</v>
      </c>
      <c r="BK880" s="227">
        <f>ROUND(I880*H880,2)</f>
        <v>0</v>
      </c>
      <c r="BL880" s="19" t="s">
        <v>309</v>
      </c>
      <c r="BM880" s="226" t="s">
        <v>7904</v>
      </c>
    </row>
    <row r="881" s="2" customFormat="1" ht="16.5" customHeight="1">
      <c r="A881" s="40"/>
      <c r="B881" s="41"/>
      <c r="C881" s="215" t="s">
        <v>1882</v>
      </c>
      <c r="D881" s="215" t="s">
        <v>215</v>
      </c>
      <c r="E881" s="216" t="s">
        <v>7905</v>
      </c>
      <c r="F881" s="217" t="s">
        <v>4264</v>
      </c>
      <c r="G881" s="218" t="s">
        <v>2760</v>
      </c>
      <c r="H881" s="219">
        <v>1</v>
      </c>
      <c r="I881" s="220"/>
      <c r="J881" s="221">
        <f>ROUND(I881*H881,2)</f>
        <v>0</v>
      </c>
      <c r="K881" s="217" t="s">
        <v>19</v>
      </c>
      <c r="L881" s="46"/>
      <c r="M881" s="222" t="s">
        <v>19</v>
      </c>
      <c r="N881" s="223" t="s">
        <v>45</v>
      </c>
      <c r="O881" s="86"/>
      <c r="P881" s="224">
        <f>O881*H881</f>
        <v>0</v>
      </c>
      <c r="Q881" s="224">
        <v>0</v>
      </c>
      <c r="R881" s="224">
        <f>Q881*H881</f>
        <v>0</v>
      </c>
      <c r="S881" s="224">
        <v>0</v>
      </c>
      <c r="T881" s="225">
        <f>S881*H881</f>
        <v>0</v>
      </c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R881" s="226" t="s">
        <v>309</v>
      </c>
      <c r="AT881" s="226" t="s">
        <v>215</v>
      </c>
      <c r="AU881" s="226" t="s">
        <v>83</v>
      </c>
      <c r="AY881" s="19" t="s">
        <v>213</v>
      </c>
      <c r="BE881" s="227">
        <f>IF(N881="základní",J881,0)</f>
        <v>0</v>
      </c>
      <c r="BF881" s="227">
        <f>IF(N881="snížená",J881,0)</f>
        <v>0</v>
      </c>
      <c r="BG881" s="227">
        <f>IF(N881="zákl. přenesená",J881,0)</f>
        <v>0</v>
      </c>
      <c r="BH881" s="227">
        <f>IF(N881="sníž. přenesená",J881,0)</f>
        <v>0</v>
      </c>
      <c r="BI881" s="227">
        <f>IF(N881="nulová",J881,0)</f>
        <v>0</v>
      </c>
      <c r="BJ881" s="19" t="s">
        <v>81</v>
      </c>
      <c r="BK881" s="227">
        <f>ROUND(I881*H881,2)</f>
        <v>0</v>
      </c>
      <c r="BL881" s="19" t="s">
        <v>309</v>
      </c>
      <c r="BM881" s="226" t="s">
        <v>7906</v>
      </c>
    </row>
    <row r="882" s="2" customFormat="1" ht="16.5" customHeight="1">
      <c r="A882" s="40"/>
      <c r="B882" s="41"/>
      <c r="C882" s="215" t="s">
        <v>1887</v>
      </c>
      <c r="D882" s="215" t="s">
        <v>215</v>
      </c>
      <c r="E882" s="216" t="s">
        <v>4267</v>
      </c>
      <c r="F882" s="217" t="s">
        <v>4268</v>
      </c>
      <c r="G882" s="218" t="s">
        <v>501</v>
      </c>
      <c r="H882" s="219">
        <v>2</v>
      </c>
      <c r="I882" s="220"/>
      <c r="J882" s="221">
        <f>ROUND(I882*H882,2)</f>
        <v>0</v>
      </c>
      <c r="K882" s="217" t="s">
        <v>19</v>
      </c>
      <c r="L882" s="46"/>
      <c r="M882" s="222" t="s">
        <v>19</v>
      </c>
      <c r="N882" s="223" t="s">
        <v>45</v>
      </c>
      <c r="O882" s="86"/>
      <c r="P882" s="224">
        <f>O882*H882</f>
        <v>0</v>
      </c>
      <c r="Q882" s="224">
        <v>0</v>
      </c>
      <c r="R882" s="224">
        <f>Q882*H882</f>
        <v>0</v>
      </c>
      <c r="S882" s="224">
        <v>0</v>
      </c>
      <c r="T882" s="225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26" t="s">
        <v>309</v>
      </c>
      <c r="AT882" s="226" t="s">
        <v>215</v>
      </c>
      <c r="AU882" s="226" t="s">
        <v>83</v>
      </c>
      <c r="AY882" s="19" t="s">
        <v>213</v>
      </c>
      <c r="BE882" s="227">
        <f>IF(N882="základní",J882,0)</f>
        <v>0</v>
      </c>
      <c r="BF882" s="227">
        <f>IF(N882="snížená",J882,0)</f>
        <v>0</v>
      </c>
      <c r="BG882" s="227">
        <f>IF(N882="zákl. přenesená",J882,0)</f>
        <v>0</v>
      </c>
      <c r="BH882" s="227">
        <f>IF(N882="sníž. přenesená",J882,0)</f>
        <v>0</v>
      </c>
      <c r="BI882" s="227">
        <f>IF(N882="nulová",J882,0)</f>
        <v>0</v>
      </c>
      <c r="BJ882" s="19" t="s">
        <v>81</v>
      </c>
      <c r="BK882" s="227">
        <f>ROUND(I882*H882,2)</f>
        <v>0</v>
      </c>
      <c r="BL882" s="19" t="s">
        <v>309</v>
      </c>
      <c r="BM882" s="226" t="s">
        <v>7907</v>
      </c>
    </row>
    <row r="883" s="2" customFormat="1" ht="16.5" customHeight="1">
      <c r="A883" s="40"/>
      <c r="B883" s="41"/>
      <c r="C883" s="215" t="s">
        <v>1892</v>
      </c>
      <c r="D883" s="215" t="s">
        <v>215</v>
      </c>
      <c r="E883" s="216" t="s">
        <v>4271</v>
      </c>
      <c r="F883" s="217" t="s">
        <v>4272</v>
      </c>
      <c r="G883" s="218" t="s">
        <v>501</v>
      </c>
      <c r="H883" s="219">
        <v>2</v>
      </c>
      <c r="I883" s="220"/>
      <c r="J883" s="221">
        <f>ROUND(I883*H883,2)</f>
        <v>0</v>
      </c>
      <c r="K883" s="217" t="s">
        <v>19</v>
      </c>
      <c r="L883" s="46"/>
      <c r="M883" s="222" t="s">
        <v>19</v>
      </c>
      <c r="N883" s="223" t="s">
        <v>45</v>
      </c>
      <c r="O883" s="86"/>
      <c r="P883" s="224">
        <f>O883*H883</f>
        <v>0</v>
      </c>
      <c r="Q883" s="224">
        <v>0</v>
      </c>
      <c r="R883" s="224">
        <f>Q883*H883</f>
        <v>0</v>
      </c>
      <c r="S883" s="224">
        <v>0</v>
      </c>
      <c r="T883" s="225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26" t="s">
        <v>309</v>
      </c>
      <c r="AT883" s="226" t="s">
        <v>215</v>
      </c>
      <c r="AU883" s="226" t="s">
        <v>83</v>
      </c>
      <c r="AY883" s="19" t="s">
        <v>213</v>
      </c>
      <c r="BE883" s="227">
        <f>IF(N883="základní",J883,0)</f>
        <v>0</v>
      </c>
      <c r="BF883" s="227">
        <f>IF(N883="snížená",J883,0)</f>
        <v>0</v>
      </c>
      <c r="BG883" s="227">
        <f>IF(N883="zákl. přenesená",J883,0)</f>
        <v>0</v>
      </c>
      <c r="BH883" s="227">
        <f>IF(N883="sníž. přenesená",J883,0)</f>
        <v>0</v>
      </c>
      <c r="BI883" s="227">
        <f>IF(N883="nulová",J883,0)</f>
        <v>0</v>
      </c>
      <c r="BJ883" s="19" t="s">
        <v>81</v>
      </c>
      <c r="BK883" s="227">
        <f>ROUND(I883*H883,2)</f>
        <v>0</v>
      </c>
      <c r="BL883" s="19" t="s">
        <v>309</v>
      </c>
      <c r="BM883" s="226" t="s">
        <v>7908</v>
      </c>
    </row>
    <row r="884" s="2" customFormat="1" ht="16.5" customHeight="1">
      <c r="A884" s="40"/>
      <c r="B884" s="41"/>
      <c r="C884" s="215" t="s">
        <v>1897</v>
      </c>
      <c r="D884" s="215" t="s">
        <v>215</v>
      </c>
      <c r="E884" s="216" t="s">
        <v>4275</v>
      </c>
      <c r="F884" s="217" t="s">
        <v>4276</v>
      </c>
      <c r="G884" s="218" t="s">
        <v>4277</v>
      </c>
      <c r="H884" s="219">
        <v>100</v>
      </c>
      <c r="I884" s="220"/>
      <c r="J884" s="221">
        <f>ROUND(I884*H884,2)</f>
        <v>0</v>
      </c>
      <c r="K884" s="217" t="s">
        <v>19</v>
      </c>
      <c r="L884" s="46"/>
      <c r="M884" s="222" t="s">
        <v>19</v>
      </c>
      <c r="N884" s="223" t="s">
        <v>45</v>
      </c>
      <c r="O884" s="86"/>
      <c r="P884" s="224">
        <f>O884*H884</f>
        <v>0</v>
      </c>
      <c r="Q884" s="224">
        <v>0</v>
      </c>
      <c r="R884" s="224">
        <f>Q884*H884</f>
        <v>0</v>
      </c>
      <c r="S884" s="224">
        <v>0</v>
      </c>
      <c r="T884" s="225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26" t="s">
        <v>309</v>
      </c>
      <c r="AT884" s="226" t="s">
        <v>215</v>
      </c>
      <c r="AU884" s="226" t="s">
        <v>83</v>
      </c>
      <c r="AY884" s="19" t="s">
        <v>213</v>
      </c>
      <c r="BE884" s="227">
        <f>IF(N884="základní",J884,0)</f>
        <v>0</v>
      </c>
      <c r="BF884" s="227">
        <f>IF(N884="snížená",J884,0)</f>
        <v>0</v>
      </c>
      <c r="BG884" s="227">
        <f>IF(N884="zákl. přenesená",J884,0)</f>
        <v>0</v>
      </c>
      <c r="BH884" s="227">
        <f>IF(N884="sníž. přenesená",J884,0)</f>
        <v>0</v>
      </c>
      <c r="BI884" s="227">
        <f>IF(N884="nulová",J884,0)</f>
        <v>0</v>
      </c>
      <c r="BJ884" s="19" t="s">
        <v>81</v>
      </c>
      <c r="BK884" s="227">
        <f>ROUND(I884*H884,2)</f>
        <v>0</v>
      </c>
      <c r="BL884" s="19" t="s">
        <v>309</v>
      </c>
      <c r="BM884" s="226" t="s">
        <v>7909</v>
      </c>
    </row>
    <row r="885" s="2" customFormat="1" ht="16.5" customHeight="1">
      <c r="A885" s="40"/>
      <c r="B885" s="41"/>
      <c r="C885" s="215" t="s">
        <v>1902</v>
      </c>
      <c r="D885" s="215" t="s">
        <v>215</v>
      </c>
      <c r="E885" s="216" t="s">
        <v>4280</v>
      </c>
      <c r="F885" s="217" t="s">
        <v>4281</v>
      </c>
      <c r="G885" s="218" t="s">
        <v>2760</v>
      </c>
      <c r="H885" s="219">
        <v>1</v>
      </c>
      <c r="I885" s="220"/>
      <c r="J885" s="221">
        <f>ROUND(I885*H885,2)</f>
        <v>0</v>
      </c>
      <c r="K885" s="217" t="s">
        <v>19</v>
      </c>
      <c r="L885" s="46"/>
      <c r="M885" s="222" t="s">
        <v>19</v>
      </c>
      <c r="N885" s="223" t="s">
        <v>45</v>
      </c>
      <c r="O885" s="86"/>
      <c r="P885" s="224">
        <f>O885*H885</f>
        <v>0</v>
      </c>
      <c r="Q885" s="224">
        <v>0</v>
      </c>
      <c r="R885" s="224">
        <f>Q885*H885</f>
        <v>0</v>
      </c>
      <c r="S885" s="224">
        <v>0</v>
      </c>
      <c r="T885" s="225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26" t="s">
        <v>309</v>
      </c>
      <c r="AT885" s="226" t="s">
        <v>215</v>
      </c>
      <c r="AU885" s="226" t="s">
        <v>83</v>
      </c>
      <c r="AY885" s="19" t="s">
        <v>213</v>
      </c>
      <c r="BE885" s="227">
        <f>IF(N885="základní",J885,0)</f>
        <v>0</v>
      </c>
      <c r="BF885" s="227">
        <f>IF(N885="snížená",J885,0)</f>
        <v>0</v>
      </c>
      <c r="BG885" s="227">
        <f>IF(N885="zákl. přenesená",J885,0)</f>
        <v>0</v>
      </c>
      <c r="BH885" s="227">
        <f>IF(N885="sníž. přenesená",J885,0)</f>
        <v>0</v>
      </c>
      <c r="BI885" s="227">
        <f>IF(N885="nulová",J885,0)</f>
        <v>0</v>
      </c>
      <c r="BJ885" s="19" t="s">
        <v>81</v>
      </c>
      <c r="BK885" s="227">
        <f>ROUND(I885*H885,2)</f>
        <v>0</v>
      </c>
      <c r="BL885" s="19" t="s">
        <v>309</v>
      </c>
      <c r="BM885" s="226" t="s">
        <v>7910</v>
      </c>
    </row>
    <row r="886" s="12" customFormat="1" ht="22.8" customHeight="1">
      <c r="A886" s="12"/>
      <c r="B886" s="199"/>
      <c r="C886" s="200"/>
      <c r="D886" s="201" t="s">
        <v>73</v>
      </c>
      <c r="E886" s="213" t="s">
        <v>7911</v>
      </c>
      <c r="F886" s="213" t="s">
        <v>7912</v>
      </c>
      <c r="G886" s="200"/>
      <c r="H886" s="200"/>
      <c r="I886" s="203"/>
      <c r="J886" s="214">
        <f>BK886</f>
        <v>0</v>
      </c>
      <c r="K886" s="200"/>
      <c r="L886" s="205"/>
      <c r="M886" s="206"/>
      <c r="N886" s="207"/>
      <c r="O886" s="207"/>
      <c r="P886" s="208">
        <f>P887+P902+P906+P914</f>
        <v>0</v>
      </c>
      <c r="Q886" s="207"/>
      <c r="R886" s="208">
        <f>R887+R902+R906+R914</f>
        <v>0</v>
      </c>
      <c r="S886" s="207"/>
      <c r="T886" s="209">
        <f>T887+T902+T906+T914</f>
        <v>0</v>
      </c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R886" s="210" t="s">
        <v>83</v>
      </c>
      <c r="AT886" s="211" t="s">
        <v>73</v>
      </c>
      <c r="AU886" s="211" t="s">
        <v>81</v>
      </c>
      <c r="AY886" s="210" t="s">
        <v>213</v>
      </c>
      <c r="BK886" s="212">
        <f>BK887+BK902+BK906+BK914</f>
        <v>0</v>
      </c>
    </row>
    <row r="887" s="12" customFormat="1" ht="20.88" customHeight="1">
      <c r="A887" s="12"/>
      <c r="B887" s="199"/>
      <c r="C887" s="200"/>
      <c r="D887" s="201" t="s">
        <v>73</v>
      </c>
      <c r="E887" s="213" t="s">
        <v>7913</v>
      </c>
      <c r="F887" s="213" t="s">
        <v>7914</v>
      </c>
      <c r="G887" s="200"/>
      <c r="H887" s="200"/>
      <c r="I887" s="203"/>
      <c r="J887" s="214">
        <f>BK887</f>
        <v>0</v>
      </c>
      <c r="K887" s="200"/>
      <c r="L887" s="205"/>
      <c r="M887" s="206"/>
      <c r="N887" s="207"/>
      <c r="O887" s="207"/>
      <c r="P887" s="208">
        <f>SUM(P888:P901)</f>
        <v>0</v>
      </c>
      <c r="Q887" s="207"/>
      <c r="R887" s="208">
        <f>SUM(R888:R901)</f>
        <v>0</v>
      </c>
      <c r="S887" s="207"/>
      <c r="T887" s="209">
        <f>SUM(T888:T901)</f>
        <v>0</v>
      </c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R887" s="210" t="s">
        <v>81</v>
      </c>
      <c r="AT887" s="211" t="s">
        <v>73</v>
      </c>
      <c r="AU887" s="211" t="s">
        <v>83</v>
      </c>
      <c r="AY887" s="210" t="s">
        <v>213</v>
      </c>
      <c r="BK887" s="212">
        <f>SUM(BK888:BK901)</f>
        <v>0</v>
      </c>
    </row>
    <row r="888" s="2" customFormat="1">
      <c r="A888" s="40"/>
      <c r="B888" s="41"/>
      <c r="C888" s="215" t="s">
        <v>1907</v>
      </c>
      <c r="D888" s="215" t="s">
        <v>215</v>
      </c>
      <c r="E888" s="216" t="s">
        <v>7915</v>
      </c>
      <c r="F888" s="217" t="s">
        <v>7916</v>
      </c>
      <c r="G888" s="218" t="s">
        <v>4066</v>
      </c>
      <c r="H888" s="219">
        <v>1</v>
      </c>
      <c r="I888" s="220"/>
      <c r="J888" s="221">
        <f>ROUND(I888*H888,2)</f>
        <v>0</v>
      </c>
      <c r="K888" s="217" t="s">
        <v>19</v>
      </c>
      <c r="L888" s="46"/>
      <c r="M888" s="222" t="s">
        <v>19</v>
      </c>
      <c r="N888" s="223" t="s">
        <v>45</v>
      </c>
      <c r="O888" s="86"/>
      <c r="P888" s="224">
        <f>O888*H888</f>
        <v>0</v>
      </c>
      <c r="Q888" s="224">
        <v>0</v>
      </c>
      <c r="R888" s="224">
        <f>Q888*H888</f>
        <v>0</v>
      </c>
      <c r="S888" s="224">
        <v>0</v>
      </c>
      <c r="T888" s="225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26" t="s">
        <v>309</v>
      </c>
      <c r="AT888" s="226" t="s">
        <v>215</v>
      </c>
      <c r="AU888" s="226" t="s">
        <v>106</v>
      </c>
      <c r="AY888" s="19" t="s">
        <v>213</v>
      </c>
      <c r="BE888" s="227">
        <f>IF(N888="základní",J888,0)</f>
        <v>0</v>
      </c>
      <c r="BF888" s="227">
        <f>IF(N888="snížená",J888,0)</f>
        <v>0</v>
      </c>
      <c r="BG888" s="227">
        <f>IF(N888="zákl. přenesená",J888,0)</f>
        <v>0</v>
      </c>
      <c r="BH888" s="227">
        <f>IF(N888="sníž. přenesená",J888,0)</f>
        <v>0</v>
      </c>
      <c r="BI888" s="227">
        <f>IF(N888="nulová",J888,0)</f>
        <v>0</v>
      </c>
      <c r="BJ888" s="19" t="s">
        <v>81</v>
      </c>
      <c r="BK888" s="227">
        <f>ROUND(I888*H888,2)</f>
        <v>0</v>
      </c>
      <c r="BL888" s="19" t="s">
        <v>309</v>
      </c>
      <c r="BM888" s="226" t="s">
        <v>7917</v>
      </c>
    </row>
    <row r="889" s="2" customFormat="1" ht="16.5" customHeight="1">
      <c r="A889" s="40"/>
      <c r="B889" s="41"/>
      <c r="C889" s="215" t="s">
        <v>1911</v>
      </c>
      <c r="D889" s="215" t="s">
        <v>215</v>
      </c>
      <c r="E889" s="216" t="s">
        <v>7918</v>
      </c>
      <c r="F889" s="217" t="s">
        <v>7919</v>
      </c>
      <c r="G889" s="218" t="s">
        <v>4066</v>
      </c>
      <c r="H889" s="219">
        <v>1</v>
      </c>
      <c r="I889" s="220"/>
      <c r="J889" s="221">
        <f>ROUND(I889*H889,2)</f>
        <v>0</v>
      </c>
      <c r="K889" s="217" t="s">
        <v>19</v>
      </c>
      <c r="L889" s="46"/>
      <c r="M889" s="222" t="s">
        <v>19</v>
      </c>
      <c r="N889" s="223" t="s">
        <v>45</v>
      </c>
      <c r="O889" s="86"/>
      <c r="P889" s="224">
        <f>O889*H889</f>
        <v>0</v>
      </c>
      <c r="Q889" s="224">
        <v>0</v>
      </c>
      <c r="R889" s="224">
        <f>Q889*H889</f>
        <v>0</v>
      </c>
      <c r="S889" s="224">
        <v>0</v>
      </c>
      <c r="T889" s="225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26" t="s">
        <v>309</v>
      </c>
      <c r="AT889" s="226" t="s">
        <v>215</v>
      </c>
      <c r="AU889" s="226" t="s">
        <v>106</v>
      </c>
      <c r="AY889" s="19" t="s">
        <v>213</v>
      </c>
      <c r="BE889" s="227">
        <f>IF(N889="základní",J889,0)</f>
        <v>0</v>
      </c>
      <c r="BF889" s="227">
        <f>IF(N889="snížená",J889,0)</f>
        <v>0</v>
      </c>
      <c r="BG889" s="227">
        <f>IF(N889="zákl. přenesená",J889,0)</f>
        <v>0</v>
      </c>
      <c r="BH889" s="227">
        <f>IF(N889="sníž. přenesená",J889,0)</f>
        <v>0</v>
      </c>
      <c r="BI889" s="227">
        <f>IF(N889="nulová",J889,0)</f>
        <v>0</v>
      </c>
      <c r="BJ889" s="19" t="s">
        <v>81</v>
      </c>
      <c r="BK889" s="227">
        <f>ROUND(I889*H889,2)</f>
        <v>0</v>
      </c>
      <c r="BL889" s="19" t="s">
        <v>309</v>
      </c>
      <c r="BM889" s="226" t="s">
        <v>7920</v>
      </c>
    </row>
    <row r="890" s="14" customFormat="1">
      <c r="A890" s="14"/>
      <c r="B890" s="239"/>
      <c r="C890" s="240"/>
      <c r="D890" s="230" t="s">
        <v>222</v>
      </c>
      <c r="E890" s="241" t="s">
        <v>19</v>
      </c>
      <c r="F890" s="242" t="s">
        <v>7921</v>
      </c>
      <c r="G890" s="240"/>
      <c r="H890" s="243">
        <v>1</v>
      </c>
      <c r="I890" s="244"/>
      <c r="J890" s="240"/>
      <c r="K890" s="240"/>
      <c r="L890" s="245"/>
      <c r="M890" s="246"/>
      <c r="N890" s="247"/>
      <c r="O890" s="247"/>
      <c r="P890" s="247"/>
      <c r="Q890" s="247"/>
      <c r="R890" s="247"/>
      <c r="S890" s="247"/>
      <c r="T890" s="248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9" t="s">
        <v>222</v>
      </c>
      <c r="AU890" s="249" t="s">
        <v>106</v>
      </c>
      <c r="AV890" s="14" t="s">
        <v>83</v>
      </c>
      <c r="AW890" s="14" t="s">
        <v>34</v>
      </c>
      <c r="AX890" s="14" t="s">
        <v>81</v>
      </c>
      <c r="AY890" s="249" t="s">
        <v>213</v>
      </c>
    </row>
    <row r="891" s="2" customFormat="1" ht="16.5" customHeight="1">
      <c r="A891" s="40"/>
      <c r="B891" s="41"/>
      <c r="C891" s="215" t="s">
        <v>1915</v>
      </c>
      <c r="D891" s="215" t="s">
        <v>215</v>
      </c>
      <c r="E891" s="216" t="s">
        <v>7922</v>
      </c>
      <c r="F891" s="217" t="s">
        <v>7923</v>
      </c>
      <c r="G891" s="218" t="s">
        <v>4066</v>
      </c>
      <c r="H891" s="219">
        <v>1</v>
      </c>
      <c r="I891" s="220"/>
      <c r="J891" s="221">
        <f>ROUND(I891*H891,2)</f>
        <v>0</v>
      </c>
      <c r="K891" s="217" t="s">
        <v>19</v>
      </c>
      <c r="L891" s="46"/>
      <c r="M891" s="222" t="s">
        <v>19</v>
      </c>
      <c r="N891" s="223" t="s">
        <v>45</v>
      </c>
      <c r="O891" s="86"/>
      <c r="P891" s="224">
        <f>O891*H891</f>
        <v>0</v>
      </c>
      <c r="Q891" s="224">
        <v>0</v>
      </c>
      <c r="R891" s="224">
        <f>Q891*H891</f>
        <v>0</v>
      </c>
      <c r="S891" s="224">
        <v>0</v>
      </c>
      <c r="T891" s="225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26" t="s">
        <v>309</v>
      </c>
      <c r="AT891" s="226" t="s">
        <v>215</v>
      </c>
      <c r="AU891" s="226" t="s">
        <v>106</v>
      </c>
      <c r="AY891" s="19" t="s">
        <v>213</v>
      </c>
      <c r="BE891" s="227">
        <f>IF(N891="základní",J891,0)</f>
        <v>0</v>
      </c>
      <c r="BF891" s="227">
        <f>IF(N891="snížená",J891,0)</f>
        <v>0</v>
      </c>
      <c r="BG891" s="227">
        <f>IF(N891="zákl. přenesená",J891,0)</f>
        <v>0</v>
      </c>
      <c r="BH891" s="227">
        <f>IF(N891="sníž. přenesená",J891,0)</f>
        <v>0</v>
      </c>
      <c r="BI891" s="227">
        <f>IF(N891="nulová",J891,0)</f>
        <v>0</v>
      </c>
      <c r="BJ891" s="19" t="s">
        <v>81</v>
      </c>
      <c r="BK891" s="227">
        <f>ROUND(I891*H891,2)</f>
        <v>0</v>
      </c>
      <c r="BL891" s="19" t="s">
        <v>309</v>
      </c>
      <c r="BM891" s="226" t="s">
        <v>7924</v>
      </c>
    </row>
    <row r="892" s="14" customFormat="1">
      <c r="A892" s="14"/>
      <c r="B892" s="239"/>
      <c r="C892" s="240"/>
      <c r="D892" s="230" t="s">
        <v>222</v>
      </c>
      <c r="E892" s="241" t="s">
        <v>19</v>
      </c>
      <c r="F892" s="242" t="s">
        <v>7925</v>
      </c>
      <c r="G892" s="240"/>
      <c r="H892" s="243">
        <v>1</v>
      </c>
      <c r="I892" s="244"/>
      <c r="J892" s="240"/>
      <c r="K892" s="240"/>
      <c r="L892" s="245"/>
      <c r="M892" s="246"/>
      <c r="N892" s="247"/>
      <c r="O892" s="247"/>
      <c r="P892" s="247"/>
      <c r="Q892" s="247"/>
      <c r="R892" s="247"/>
      <c r="S892" s="247"/>
      <c r="T892" s="248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49" t="s">
        <v>222</v>
      </c>
      <c r="AU892" s="249" t="s">
        <v>106</v>
      </c>
      <c r="AV892" s="14" t="s">
        <v>83</v>
      </c>
      <c r="AW892" s="14" t="s">
        <v>34</v>
      </c>
      <c r="AX892" s="14" t="s">
        <v>81</v>
      </c>
      <c r="AY892" s="249" t="s">
        <v>213</v>
      </c>
    </row>
    <row r="893" s="2" customFormat="1" ht="21.75" customHeight="1">
      <c r="A893" s="40"/>
      <c r="B893" s="41"/>
      <c r="C893" s="215" t="s">
        <v>1920</v>
      </c>
      <c r="D893" s="215" t="s">
        <v>215</v>
      </c>
      <c r="E893" s="216" t="s">
        <v>7926</v>
      </c>
      <c r="F893" s="217" t="s">
        <v>7927</v>
      </c>
      <c r="G893" s="218" t="s">
        <v>4066</v>
      </c>
      <c r="H893" s="219">
        <v>1</v>
      </c>
      <c r="I893" s="220"/>
      <c r="J893" s="221">
        <f>ROUND(I893*H893,2)</f>
        <v>0</v>
      </c>
      <c r="K893" s="217" t="s">
        <v>19</v>
      </c>
      <c r="L893" s="46"/>
      <c r="M893" s="222" t="s">
        <v>19</v>
      </c>
      <c r="N893" s="223" t="s">
        <v>45</v>
      </c>
      <c r="O893" s="86"/>
      <c r="P893" s="224">
        <f>O893*H893</f>
        <v>0</v>
      </c>
      <c r="Q893" s="224">
        <v>0</v>
      </c>
      <c r="R893" s="224">
        <f>Q893*H893</f>
        <v>0</v>
      </c>
      <c r="S893" s="224">
        <v>0</v>
      </c>
      <c r="T893" s="225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26" t="s">
        <v>309</v>
      </c>
      <c r="AT893" s="226" t="s">
        <v>215</v>
      </c>
      <c r="AU893" s="226" t="s">
        <v>106</v>
      </c>
      <c r="AY893" s="19" t="s">
        <v>213</v>
      </c>
      <c r="BE893" s="227">
        <f>IF(N893="základní",J893,0)</f>
        <v>0</v>
      </c>
      <c r="BF893" s="227">
        <f>IF(N893="snížená",J893,0)</f>
        <v>0</v>
      </c>
      <c r="BG893" s="227">
        <f>IF(N893="zákl. přenesená",J893,0)</f>
        <v>0</v>
      </c>
      <c r="BH893" s="227">
        <f>IF(N893="sníž. přenesená",J893,0)</f>
        <v>0</v>
      </c>
      <c r="BI893" s="227">
        <f>IF(N893="nulová",J893,0)</f>
        <v>0</v>
      </c>
      <c r="BJ893" s="19" t="s">
        <v>81</v>
      </c>
      <c r="BK893" s="227">
        <f>ROUND(I893*H893,2)</f>
        <v>0</v>
      </c>
      <c r="BL893" s="19" t="s">
        <v>309</v>
      </c>
      <c r="BM893" s="226" t="s">
        <v>7928</v>
      </c>
    </row>
    <row r="894" s="14" customFormat="1">
      <c r="A894" s="14"/>
      <c r="B894" s="239"/>
      <c r="C894" s="240"/>
      <c r="D894" s="230" t="s">
        <v>222</v>
      </c>
      <c r="E894" s="241" t="s">
        <v>19</v>
      </c>
      <c r="F894" s="242" t="s">
        <v>7929</v>
      </c>
      <c r="G894" s="240"/>
      <c r="H894" s="243">
        <v>1</v>
      </c>
      <c r="I894" s="244"/>
      <c r="J894" s="240"/>
      <c r="K894" s="240"/>
      <c r="L894" s="245"/>
      <c r="M894" s="246"/>
      <c r="N894" s="247"/>
      <c r="O894" s="247"/>
      <c r="P894" s="247"/>
      <c r="Q894" s="247"/>
      <c r="R894" s="247"/>
      <c r="S894" s="247"/>
      <c r="T894" s="248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49" t="s">
        <v>222</v>
      </c>
      <c r="AU894" s="249" t="s">
        <v>106</v>
      </c>
      <c r="AV894" s="14" t="s">
        <v>83</v>
      </c>
      <c r="AW894" s="14" t="s">
        <v>34</v>
      </c>
      <c r="AX894" s="14" t="s">
        <v>81</v>
      </c>
      <c r="AY894" s="249" t="s">
        <v>213</v>
      </c>
    </row>
    <row r="895" s="2" customFormat="1" ht="21.75" customHeight="1">
      <c r="A895" s="40"/>
      <c r="B895" s="41"/>
      <c r="C895" s="215" t="s">
        <v>1925</v>
      </c>
      <c r="D895" s="215" t="s">
        <v>215</v>
      </c>
      <c r="E895" s="216" t="s">
        <v>7930</v>
      </c>
      <c r="F895" s="217" t="s">
        <v>7931</v>
      </c>
      <c r="G895" s="218" t="s">
        <v>4066</v>
      </c>
      <c r="H895" s="219">
        <v>1</v>
      </c>
      <c r="I895" s="220"/>
      <c r="J895" s="221">
        <f>ROUND(I895*H895,2)</f>
        <v>0</v>
      </c>
      <c r="K895" s="217" t="s">
        <v>19</v>
      </c>
      <c r="L895" s="46"/>
      <c r="M895" s="222" t="s">
        <v>19</v>
      </c>
      <c r="N895" s="223" t="s">
        <v>45</v>
      </c>
      <c r="O895" s="86"/>
      <c r="P895" s="224">
        <f>O895*H895</f>
        <v>0</v>
      </c>
      <c r="Q895" s="224">
        <v>0</v>
      </c>
      <c r="R895" s="224">
        <f>Q895*H895</f>
        <v>0</v>
      </c>
      <c r="S895" s="224">
        <v>0</v>
      </c>
      <c r="T895" s="225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26" t="s">
        <v>309</v>
      </c>
      <c r="AT895" s="226" t="s">
        <v>215</v>
      </c>
      <c r="AU895" s="226" t="s">
        <v>106</v>
      </c>
      <c r="AY895" s="19" t="s">
        <v>213</v>
      </c>
      <c r="BE895" s="227">
        <f>IF(N895="základní",J895,0)</f>
        <v>0</v>
      </c>
      <c r="BF895" s="227">
        <f>IF(N895="snížená",J895,0)</f>
        <v>0</v>
      </c>
      <c r="BG895" s="227">
        <f>IF(N895="zákl. přenesená",J895,0)</f>
        <v>0</v>
      </c>
      <c r="BH895" s="227">
        <f>IF(N895="sníž. přenesená",J895,0)</f>
        <v>0</v>
      </c>
      <c r="BI895" s="227">
        <f>IF(N895="nulová",J895,0)</f>
        <v>0</v>
      </c>
      <c r="BJ895" s="19" t="s">
        <v>81</v>
      </c>
      <c r="BK895" s="227">
        <f>ROUND(I895*H895,2)</f>
        <v>0</v>
      </c>
      <c r="BL895" s="19" t="s">
        <v>309</v>
      </c>
      <c r="BM895" s="226" t="s">
        <v>7932</v>
      </c>
    </row>
    <row r="896" s="2" customFormat="1" ht="44.25" customHeight="1">
      <c r="A896" s="40"/>
      <c r="B896" s="41"/>
      <c r="C896" s="215" t="s">
        <v>1931</v>
      </c>
      <c r="D896" s="215" t="s">
        <v>215</v>
      </c>
      <c r="E896" s="216" t="s">
        <v>7933</v>
      </c>
      <c r="F896" s="217" t="s">
        <v>7934</v>
      </c>
      <c r="G896" s="218" t="s">
        <v>4066</v>
      </c>
      <c r="H896" s="219">
        <v>1</v>
      </c>
      <c r="I896" s="220"/>
      <c r="J896" s="221">
        <f>ROUND(I896*H896,2)</f>
        <v>0</v>
      </c>
      <c r="K896" s="217" t="s">
        <v>19</v>
      </c>
      <c r="L896" s="46"/>
      <c r="M896" s="222" t="s">
        <v>19</v>
      </c>
      <c r="N896" s="223" t="s">
        <v>45</v>
      </c>
      <c r="O896" s="86"/>
      <c r="P896" s="224">
        <f>O896*H896</f>
        <v>0</v>
      </c>
      <c r="Q896" s="224">
        <v>0</v>
      </c>
      <c r="R896" s="224">
        <f>Q896*H896</f>
        <v>0</v>
      </c>
      <c r="S896" s="224">
        <v>0</v>
      </c>
      <c r="T896" s="225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26" t="s">
        <v>309</v>
      </c>
      <c r="AT896" s="226" t="s">
        <v>215</v>
      </c>
      <c r="AU896" s="226" t="s">
        <v>106</v>
      </c>
      <c r="AY896" s="19" t="s">
        <v>213</v>
      </c>
      <c r="BE896" s="227">
        <f>IF(N896="základní",J896,0)</f>
        <v>0</v>
      </c>
      <c r="BF896" s="227">
        <f>IF(N896="snížená",J896,0)</f>
        <v>0</v>
      </c>
      <c r="BG896" s="227">
        <f>IF(N896="zákl. přenesená",J896,0)</f>
        <v>0</v>
      </c>
      <c r="BH896" s="227">
        <f>IF(N896="sníž. přenesená",J896,0)</f>
        <v>0</v>
      </c>
      <c r="BI896" s="227">
        <f>IF(N896="nulová",J896,0)</f>
        <v>0</v>
      </c>
      <c r="BJ896" s="19" t="s">
        <v>81</v>
      </c>
      <c r="BK896" s="227">
        <f>ROUND(I896*H896,2)</f>
        <v>0</v>
      </c>
      <c r="BL896" s="19" t="s">
        <v>309</v>
      </c>
      <c r="BM896" s="226" t="s">
        <v>7935</v>
      </c>
    </row>
    <row r="897" s="14" customFormat="1">
      <c r="A897" s="14"/>
      <c r="B897" s="239"/>
      <c r="C897" s="240"/>
      <c r="D897" s="230" t="s">
        <v>222</v>
      </c>
      <c r="E897" s="241" t="s">
        <v>19</v>
      </c>
      <c r="F897" s="242" t="s">
        <v>7936</v>
      </c>
      <c r="G897" s="240"/>
      <c r="H897" s="243">
        <v>1</v>
      </c>
      <c r="I897" s="244"/>
      <c r="J897" s="240"/>
      <c r="K897" s="240"/>
      <c r="L897" s="245"/>
      <c r="M897" s="246"/>
      <c r="N897" s="247"/>
      <c r="O897" s="247"/>
      <c r="P897" s="247"/>
      <c r="Q897" s="247"/>
      <c r="R897" s="247"/>
      <c r="S897" s="247"/>
      <c r="T897" s="248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49" t="s">
        <v>222</v>
      </c>
      <c r="AU897" s="249" t="s">
        <v>106</v>
      </c>
      <c r="AV897" s="14" t="s">
        <v>83</v>
      </c>
      <c r="AW897" s="14" t="s">
        <v>34</v>
      </c>
      <c r="AX897" s="14" t="s">
        <v>81</v>
      </c>
      <c r="AY897" s="249" t="s">
        <v>213</v>
      </c>
    </row>
    <row r="898" s="2" customFormat="1">
      <c r="A898" s="40"/>
      <c r="B898" s="41"/>
      <c r="C898" s="215" t="s">
        <v>1937</v>
      </c>
      <c r="D898" s="215" t="s">
        <v>215</v>
      </c>
      <c r="E898" s="216" t="s">
        <v>7937</v>
      </c>
      <c r="F898" s="217" t="s">
        <v>7938</v>
      </c>
      <c r="G898" s="218" t="s">
        <v>4066</v>
      </c>
      <c r="H898" s="219">
        <v>1</v>
      </c>
      <c r="I898" s="220"/>
      <c r="J898" s="221">
        <f>ROUND(I898*H898,2)</f>
        <v>0</v>
      </c>
      <c r="K898" s="217" t="s">
        <v>19</v>
      </c>
      <c r="L898" s="46"/>
      <c r="M898" s="222" t="s">
        <v>19</v>
      </c>
      <c r="N898" s="223" t="s">
        <v>45</v>
      </c>
      <c r="O898" s="86"/>
      <c r="P898" s="224">
        <f>O898*H898</f>
        <v>0</v>
      </c>
      <c r="Q898" s="224">
        <v>0</v>
      </c>
      <c r="R898" s="224">
        <f>Q898*H898</f>
        <v>0</v>
      </c>
      <c r="S898" s="224">
        <v>0</v>
      </c>
      <c r="T898" s="225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26" t="s">
        <v>309</v>
      </c>
      <c r="AT898" s="226" t="s">
        <v>215</v>
      </c>
      <c r="AU898" s="226" t="s">
        <v>106</v>
      </c>
      <c r="AY898" s="19" t="s">
        <v>213</v>
      </c>
      <c r="BE898" s="227">
        <f>IF(N898="základní",J898,0)</f>
        <v>0</v>
      </c>
      <c r="BF898" s="227">
        <f>IF(N898="snížená",J898,0)</f>
        <v>0</v>
      </c>
      <c r="BG898" s="227">
        <f>IF(N898="zákl. přenesená",J898,0)</f>
        <v>0</v>
      </c>
      <c r="BH898" s="227">
        <f>IF(N898="sníž. přenesená",J898,0)</f>
        <v>0</v>
      </c>
      <c r="BI898" s="227">
        <f>IF(N898="nulová",J898,0)</f>
        <v>0</v>
      </c>
      <c r="BJ898" s="19" t="s">
        <v>81</v>
      </c>
      <c r="BK898" s="227">
        <f>ROUND(I898*H898,2)</f>
        <v>0</v>
      </c>
      <c r="BL898" s="19" t="s">
        <v>309</v>
      </c>
      <c r="BM898" s="226" t="s">
        <v>7939</v>
      </c>
    </row>
    <row r="899" s="2" customFormat="1" ht="16.5" customHeight="1">
      <c r="A899" s="40"/>
      <c r="B899" s="41"/>
      <c r="C899" s="215" t="s">
        <v>1943</v>
      </c>
      <c r="D899" s="215" t="s">
        <v>215</v>
      </c>
      <c r="E899" s="216" t="s">
        <v>7940</v>
      </c>
      <c r="F899" s="217" t="s">
        <v>7941</v>
      </c>
      <c r="G899" s="218" t="s">
        <v>4066</v>
      </c>
      <c r="H899" s="219">
        <v>1</v>
      </c>
      <c r="I899" s="220"/>
      <c r="J899" s="221">
        <f>ROUND(I899*H899,2)</f>
        <v>0</v>
      </c>
      <c r="K899" s="217" t="s">
        <v>19</v>
      </c>
      <c r="L899" s="46"/>
      <c r="M899" s="222" t="s">
        <v>19</v>
      </c>
      <c r="N899" s="223" t="s">
        <v>45</v>
      </c>
      <c r="O899" s="86"/>
      <c r="P899" s="224">
        <f>O899*H899</f>
        <v>0</v>
      </c>
      <c r="Q899" s="224">
        <v>0</v>
      </c>
      <c r="R899" s="224">
        <f>Q899*H899</f>
        <v>0</v>
      </c>
      <c r="S899" s="224">
        <v>0</v>
      </c>
      <c r="T899" s="225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26" t="s">
        <v>309</v>
      </c>
      <c r="AT899" s="226" t="s">
        <v>215</v>
      </c>
      <c r="AU899" s="226" t="s">
        <v>106</v>
      </c>
      <c r="AY899" s="19" t="s">
        <v>213</v>
      </c>
      <c r="BE899" s="227">
        <f>IF(N899="základní",J899,0)</f>
        <v>0</v>
      </c>
      <c r="BF899" s="227">
        <f>IF(N899="snížená",J899,0)</f>
        <v>0</v>
      </c>
      <c r="BG899" s="227">
        <f>IF(N899="zákl. přenesená",J899,0)</f>
        <v>0</v>
      </c>
      <c r="BH899" s="227">
        <f>IF(N899="sníž. přenesená",J899,0)</f>
        <v>0</v>
      </c>
      <c r="BI899" s="227">
        <f>IF(N899="nulová",J899,0)</f>
        <v>0</v>
      </c>
      <c r="BJ899" s="19" t="s">
        <v>81</v>
      </c>
      <c r="BK899" s="227">
        <f>ROUND(I899*H899,2)</f>
        <v>0</v>
      </c>
      <c r="BL899" s="19" t="s">
        <v>309</v>
      </c>
      <c r="BM899" s="226" t="s">
        <v>7942</v>
      </c>
    </row>
    <row r="900" s="2" customFormat="1" ht="16.5" customHeight="1">
      <c r="A900" s="40"/>
      <c r="B900" s="41"/>
      <c r="C900" s="215" t="s">
        <v>1949</v>
      </c>
      <c r="D900" s="215" t="s">
        <v>215</v>
      </c>
      <c r="E900" s="216" t="s">
        <v>7943</v>
      </c>
      <c r="F900" s="217" t="s">
        <v>7944</v>
      </c>
      <c r="G900" s="218" t="s">
        <v>4066</v>
      </c>
      <c r="H900" s="219">
        <v>1</v>
      </c>
      <c r="I900" s="220"/>
      <c r="J900" s="221">
        <f>ROUND(I900*H900,2)</f>
        <v>0</v>
      </c>
      <c r="K900" s="217" t="s">
        <v>19</v>
      </c>
      <c r="L900" s="46"/>
      <c r="M900" s="222" t="s">
        <v>19</v>
      </c>
      <c r="N900" s="223" t="s">
        <v>45</v>
      </c>
      <c r="O900" s="86"/>
      <c r="P900" s="224">
        <f>O900*H900</f>
        <v>0</v>
      </c>
      <c r="Q900" s="224">
        <v>0</v>
      </c>
      <c r="R900" s="224">
        <f>Q900*H900</f>
        <v>0</v>
      </c>
      <c r="S900" s="224">
        <v>0</v>
      </c>
      <c r="T900" s="225">
        <f>S900*H900</f>
        <v>0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26" t="s">
        <v>309</v>
      </c>
      <c r="AT900" s="226" t="s">
        <v>215</v>
      </c>
      <c r="AU900" s="226" t="s">
        <v>106</v>
      </c>
      <c r="AY900" s="19" t="s">
        <v>213</v>
      </c>
      <c r="BE900" s="227">
        <f>IF(N900="základní",J900,0)</f>
        <v>0</v>
      </c>
      <c r="BF900" s="227">
        <f>IF(N900="snížená",J900,0)</f>
        <v>0</v>
      </c>
      <c r="BG900" s="227">
        <f>IF(N900="zákl. přenesená",J900,0)</f>
        <v>0</v>
      </c>
      <c r="BH900" s="227">
        <f>IF(N900="sníž. přenesená",J900,0)</f>
        <v>0</v>
      </c>
      <c r="BI900" s="227">
        <f>IF(N900="nulová",J900,0)</f>
        <v>0</v>
      </c>
      <c r="BJ900" s="19" t="s">
        <v>81</v>
      </c>
      <c r="BK900" s="227">
        <f>ROUND(I900*H900,2)</f>
        <v>0</v>
      </c>
      <c r="BL900" s="19" t="s">
        <v>309</v>
      </c>
      <c r="BM900" s="226" t="s">
        <v>7945</v>
      </c>
    </row>
    <row r="901" s="2" customFormat="1">
      <c r="A901" s="40"/>
      <c r="B901" s="41"/>
      <c r="C901" s="215" t="s">
        <v>1955</v>
      </c>
      <c r="D901" s="215" t="s">
        <v>215</v>
      </c>
      <c r="E901" s="216" t="s">
        <v>7946</v>
      </c>
      <c r="F901" s="217" t="s">
        <v>7947</v>
      </c>
      <c r="G901" s="218" t="s">
        <v>2760</v>
      </c>
      <c r="H901" s="219">
        <v>1</v>
      </c>
      <c r="I901" s="220"/>
      <c r="J901" s="221">
        <f>ROUND(I901*H901,2)</f>
        <v>0</v>
      </c>
      <c r="K901" s="217" t="s">
        <v>19</v>
      </c>
      <c r="L901" s="46"/>
      <c r="M901" s="222" t="s">
        <v>19</v>
      </c>
      <c r="N901" s="223" t="s">
        <v>45</v>
      </c>
      <c r="O901" s="86"/>
      <c r="P901" s="224">
        <f>O901*H901</f>
        <v>0</v>
      </c>
      <c r="Q901" s="224">
        <v>0</v>
      </c>
      <c r="R901" s="224">
        <f>Q901*H901</f>
        <v>0</v>
      </c>
      <c r="S901" s="224">
        <v>0</v>
      </c>
      <c r="T901" s="225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26" t="s">
        <v>309</v>
      </c>
      <c r="AT901" s="226" t="s">
        <v>215</v>
      </c>
      <c r="AU901" s="226" t="s">
        <v>106</v>
      </c>
      <c r="AY901" s="19" t="s">
        <v>213</v>
      </c>
      <c r="BE901" s="227">
        <f>IF(N901="základní",J901,0)</f>
        <v>0</v>
      </c>
      <c r="BF901" s="227">
        <f>IF(N901="snížená",J901,0)</f>
        <v>0</v>
      </c>
      <c r="BG901" s="227">
        <f>IF(N901="zákl. přenesená",J901,0)</f>
        <v>0</v>
      </c>
      <c r="BH901" s="227">
        <f>IF(N901="sníž. přenesená",J901,0)</f>
        <v>0</v>
      </c>
      <c r="BI901" s="227">
        <f>IF(N901="nulová",J901,0)</f>
        <v>0</v>
      </c>
      <c r="BJ901" s="19" t="s">
        <v>81</v>
      </c>
      <c r="BK901" s="227">
        <f>ROUND(I901*H901,2)</f>
        <v>0</v>
      </c>
      <c r="BL901" s="19" t="s">
        <v>309</v>
      </c>
      <c r="BM901" s="226" t="s">
        <v>7948</v>
      </c>
    </row>
    <row r="902" s="12" customFormat="1" ht="20.88" customHeight="1">
      <c r="A902" s="12"/>
      <c r="B902" s="199"/>
      <c r="C902" s="200"/>
      <c r="D902" s="201" t="s">
        <v>73</v>
      </c>
      <c r="E902" s="213" t="s">
        <v>7949</v>
      </c>
      <c r="F902" s="213" t="s">
        <v>7950</v>
      </c>
      <c r="G902" s="200"/>
      <c r="H902" s="200"/>
      <c r="I902" s="203"/>
      <c r="J902" s="214">
        <f>BK902</f>
        <v>0</v>
      </c>
      <c r="K902" s="200"/>
      <c r="L902" s="205"/>
      <c r="M902" s="206"/>
      <c r="N902" s="207"/>
      <c r="O902" s="207"/>
      <c r="P902" s="208">
        <f>SUM(P903:P905)</f>
        <v>0</v>
      </c>
      <c r="Q902" s="207"/>
      <c r="R902" s="208">
        <f>SUM(R903:R905)</f>
        <v>0</v>
      </c>
      <c r="S902" s="207"/>
      <c r="T902" s="209">
        <f>SUM(T903:T905)</f>
        <v>0</v>
      </c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R902" s="210" t="s">
        <v>81</v>
      </c>
      <c r="AT902" s="211" t="s">
        <v>73</v>
      </c>
      <c r="AU902" s="211" t="s">
        <v>83</v>
      </c>
      <c r="AY902" s="210" t="s">
        <v>213</v>
      </c>
      <c r="BK902" s="212">
        <f>SUM(BK903:BK905)</f>
        <v>0</v>
      </c>
    </row>
    <row r="903" s="2" customFormat="1" ht="55.5" customHeight="1">
      <c r="A903" s="40"/>
      <c r="B903" s="41"/>
      <c r="C903" s="215" t="s">
        <v>1960</v>
      </c>
      <c r="D903" s="215" t="s">
        <v>215</v>
      </c>
      <c r="E903" s="216" t="s">
        <v>7951</v>
      </c>
      <c r="F903" s="217" t="s">
        <v>7952</v>
      </c>
      <c r="G903" s="218" t="s">
        <v>4066</v>
      </c>
      <c r="H903" s="219">
        <v>4</v>
      </c>
      <c r="I903" s="220"/>
      <c r="J903" s="221">
        <f>ROUND(I903*H903,2)</f>
        <v>0</v>
      </c>
      <c r="K903" s="217" t="s">
        <v>19</v>
      </c>
      <c r="L903" s="46"/>
      <c r="M903" s="222" t="s">
        <v>19</v>
      </c>
      <c r="N903" s="223" t="s">
        <v>45</v>
      </c>
      <c r="O903" s="86"/>
      <c r="P903" s="224">
        <f>O903*H903</f>
        <v>0</v>
      </c>
      <c r="Q903" s="224">
        <v>0</v>
      </c>
      <c r="R903" s="224">
        <f>Q903*H903</f>
        <v>0</v>
      </c>
      <c r="S903" s="224">
        <v>0</v>
      </c>
      <c r="T903" s="225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26" t="s">
        <v>309</v>
      </c>
      <c r="AT903" s="226" t="s">
        <v>215</v>
      </c>
      <c r="AU903" s="226" t="s">
        <v>106</v>
      </c>
      <c r="AY903" s="19" t="s">
        <v>213</v>
      </c>
      <c r="BE903" s="227">
        <f>IF(N903="základní",J903,0)</f>
        <v>0</v>
      </c>
      <c r="BF903" s="227">
        <f>IF(N903="snížená",J903,0)</f>
        <v>0</v>
      </c>
      <c r="BG903" s="227">
        <f>IF(N903="zákl. přenesená",J903,0)</f>
        <v>0</v>
      </c>
      <c r="BH903" s="227">
        <f>IF(N903="sníž. přenesená",J903,0)</f>
        <v>0</v>
      </c>
      <c r="BI903" s="227">
        <f>IF(N903="nulová",J903,0)</f>
        <v>0</v>
      </c>
      <c r="BJ903" s="19" t="s">
        <v>81</v>
      </c>
      <c r="BK903" s="227">
        <f>ROUND(I903*H903,2)</f>
        <v>0</v>
      </c>
      <c r="BL903" s="19" t="s">
        <v>309</v>
      </c>
      <c r="BM903" s="226" t="s">
        <v>7953</v>
      </c>
    </row>
    <row r="904" s="14" customFormat="1">
      <c r="A904" s="14"/>
      <c r="B904" s="239"/>
      <c r="C904" s="240"/>
      <c r="D904" s="230" t="s">
        <v>222</v>
      </c>
      <c r="E904" s="241" t="s">
        <v>19</v>
      </c>
      <c r="F904" s="242" t="s">
        <v>7954</v>
      </c>
      <c r="G904" s="240"/>
      <c r="H904" s="243">
        <v>4</v>
      </c>
      <c r="I904" s="244"/>
      <c r="J904" s="240"/>
      <c r="K904" s="240"/>
      <c r="L904" s="245"/>
      <c r="M904" s="246"/>
      <c r="N904" s="247"/>
      <c r="O904" s="247"/>
      <c r="P904" s="247"/>
      <c r="Q904" s="247"/>
      <c r="R904" s="247"/>
      <c r="S904" s="247"/>
      <c r="T904" s="248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49" t="s">
        <v>222</v>
      </c>
      <c r="AU904" s="249" t="s">
        <v>106</v>
      </c>
      <c r="AV904" s="14" t="s">
        <v>83</v>
      </c>
      <c r="AW904" s="14" t="s">
        <v>34</v>
      </c>
      <c r="AX904" s="14" t="s">
        <v>81</v>
      </c>
      <c r="AY904" s="249" t="s">
        <v>213</v>
      </c>
    </row>
    <row r="905" s="2" customFormat="1" ht="33" customHeight="1">
      <c r="A905" s="40"/>
      <c r="B905" s="41"/>
      <c r="C905" s="215" t="s">
        <v>1964</v>
      </c>
      <c r="D905" s="215" t="s">
        <v>215</v>
      </c>
      <c r="E905" s="216" t="s">
        <v>7955</v>
      </c>
      <c r="F905" s="217" t="s">
        <v>7956</v>
      </c>
      <c r="G905" s="218" t="s">
        <v>4066</v>
      </c>
      <c r="H905" s="219">
        <v>4</v>
      </c>
      <c r="I905" s="220"/>
      <c r="J905" s="221">
        <f>ROUND(I905*H905,2)</f>
        <v>0</v>
      </c>
      <c r="K905" s="217" t="s">
        <v>19</v>
      </c>
      <c r="L905" s="46"/>
      <c r="M905" s="222" t="s">
        <v>19</v>
      </c>
      <c r="N905" s="223" t="s">
        <v>45</v>
      </c>
      <c r="O905" s="86"/>
      <c r="P905" s="224">
        <f>O905*H905</f>
        <v>0</v>
      </c>
      <c r="Q905" s="224">
        <v>0</v>
      </c>
      <c r="R905" s="224">
        <f>Q905*H905</f>
        <v>0</v>
      </c>
      <c r="S905" s="224">
        <v>0</v>
      </c>
      <c r="T905" s="225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26" t="s">
        <v>309</v>
      </c>
      <c r="AT905" s="226" t="s">
        <v>215</v>
      </c>
      <c r="AU905" s="226" t="s">
        <v>106</v>
      </c>
      <c r="AY905" s="19" t="s">
        <v>213</v>
      </c>
      <c r="BE905" s="227">
        <f>IF(N905="základní",J905,0)</f>
        <v>0</v>
      </c>
      <c r="BF905" s="227">
        <f>IF(N905="snížená",J905,0)</f>
        <v>0</v>
      </c>
      <c r="BG905" s="227">
        <f>IF(N905="zákl. přenesená",J905,0)</f>
        <v>0</v>
      </c>
      <c r="BH905" s="227">
        <f>IF(N905="sníž. přenesená",J905,0)</f>
        <v>0</v>
      </c>
      <c r="BI905" s="227">
        <f>IF(N905="nulová",J905,0)</f>
        <v>0</v>
      </c>
      <c r="BJ905" s="19" t="s">
        <v>81</v>
      </c>
      <c r="BK905" s="227">
        <f>ROUND(I905*H905,2)</f>
        <v>0</v>
      </c>
      <c r="BL905" s="19" t="s">
        <v>309</v>
      </c>
      <c r="BM905" s="226" t="s">
        <v>7957</v>
      </c>
    </row>
    <row r="906" s="12" customFormat="1" ht="20.88" customHeight="1">
      <c r="A906" s="12"/>
      <c r="B906" s="199"/>
      <c r="C906" s="200"/>
      <c r="D906" s="201" t="s">
        <v>73</v>
      </c>
      <c r="E906" s="213" t="s">
        <v>5091</v>
      </c>
      <c r="F906" s="213" t="s">
        <v>7958</v>
      </c>
      <c r="G906" s="200"/>
      <c r="H906" s="200"/>
      <c r="I906" s="203"/>
      <c r="J906" s="214">
        <f>BK906</f>
        <v>0</v>
      </c>
      <c r="K906" s="200"/>
      <c r="L906" s="205"/>
      <c r="M906" s="206"/>
      <c r="N906" s="207"/>
      <c r="O906" s="207"/>
      <c r="P906" s="208">
        <f>SUM(P907:P913)</f>
        <v>0</v>
      </c>
      <c r="Q906" s="207"/>
      <c r="R906" s="208">
        <f>SUM(R907:R913)</f>
        <v>0</v>
      </c>
      <c r="S906" s="207"/>
      <c r="T906" s="209">
        <f>SUM(T907:T913)</f>
        <v>0</v>
      </c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R906" s="210" t="s">
        <v>81</v>
      </c>
      <c r="AT906" s="211" t="s">
        <v>73</v>
      </c>
      <c r="AU906" s="211" t="s">
        <v>83</v>
      </c>
      <c r="AY906" s="210" t="s">
        <v>213</v>
      </c>
      <c r="BK906" s="212">
        <f>SUM(BK907:BK913)</f>
        <v>0</v>
      </c>
    </row>
    <row r="907" s="2" customFormat="1">
      <c r="A907" s="40"/>
      <c r="B907" s="41"/>
      <c r="C907" s="215" t="s">
        <v>1970</v>
      </c>
      <c r="D907" s="215" t="s">
        <v>215</v>
      </c>
      <c r="E907" s="216" t="s">
        <v>7959</v>
      </c>
      <c r="F907" s="217" t="s">
        <v>7960</v>
      </c>
      <c r="G907" s="218" t="s">
        <v>338</v>
      </c>
      <c r="H907" s="219">
        <v>35</v>
      </c>
      <c r="I907" s="220"/>
      <c r="J907" s="221">
        <f>ROUND(I907*H907,2)</f>
        <v>0</v>
      </c>
      <c r="K907" s="217" t="s">
        <v>19</v>
      </c>
      <c r="L907" s="46"/>
      <c r="M907" s="222" t="s">
        <v>19</v>
      </c>
      <c r="N907" s="223" t="s">
        <v>45</v>
      </c>
      <c r="O907" s="86"/>
      <c r="P907" s="224">
        <f>O907*H907</f>
        <v>0</v>
      </c>
      <c r="Q907" s="224">
        <v>0</v>
      </c>
      <c r="R907" s="224">
        <f>Q907*H907</f>
        <v>0</v>
      </c>
      <c r="S907" s="224">
        <v>0</v>
      </c>
      <c r="T907" s="225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26" t="s">
        <v>309</v>
      </c>
      <c r="AT907" s="226" t="s">
        <v>215</v>
      </c>
      <c r="AU907" s="226" t="s">
        <v>106</v>
      </c>
      <c r="AY907" s="19" t="s">
        <v>213</v>
      </c>
      <c r="BE907" s="227">
        <f>IF(N907="základní",J907,0)</f>
        <v>0</v>
      </c>
      <c r="BF907" s="227">
        <f>IF(N907="snížená",J907,0)</f>
        <v>0</v>
      </c>
      <c r="BG907" s="227">
        <f>IF(N907="zákl. přenesená",J907,0)</f>
        <v>0</v>
      </c>
      <c r="BH907" s="227">
        <f>IF(N907="sníž. přenesená",J907,0)</f>
        <v>0</v>
      </c>
      <c r="BI907" s="227">
        <f>IF(N907="nulová",J907,0)</f>
        <v>0</v>
      </c>
      <c r="BJ907" s="19" t="s">
        <v>81</v>
      </c>
      <c r="BK907" s="227">
        <f>ROUND(I907*H907,2)</f>
        <v>0</v>
      </c>
      <c r="BL907" s="19" t="s">
        <v>309</v>
      </c>
      <c r="BM907" s="226" t="s">
        <v>7961</v>
      </c>
    </row>
    <row r="908" s="14" customFormat="1">
      <c r="A908" s="14"/>
      <c r="B908" s="239"/>
      <c r="C908" s="240"/>
      <c r="D908" s="230" t="s">
        <v>222</v>
      </c>
      <c r="E908" s="241" t="s">
        <v>19</v>
      </c>
      <c r="F908" s="242" t="s">
        <v>7962</v>
      </c>
      <c r="G908" s="240"/>
      <c r="H908" s="243">
        <v>35</v>
      </c>
      <c r="I908" s="244"/>
      <c r="J908" s="240"/>
      <c r="K908" s="240"/>
      <c r="L908" s="245"/>
      <c r="M908" s="246"/>
      <c r="N908" s="247"/>
      <c r="O908" s="247"/>
      <c r="P908" s="247"/>
      <c r="Q908" s="247"/>
      <c r="R908" s="247"/>
      <c r="S908" s="247"/>
      <c r="T908" s="248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49" t="s">
        <v>222</v>
      </c>
      <c r="AU908" s="249" t="s">
        <v>106</v>
      </c>
      <c r="AV908" s="14" t="s">
        <v>83</v>
      </c>
      <c r="AW908" s="14" t="s">
        <v>34</v>
      </c>
      <c r="AX908" s="14" t="s">
        <v>81</v>
      </c>
      <c r="AY908" s="249" t="s">
        <v>213</v>
      </c>
    </row>
    <row r="909" s="2" customFormat="1" ht="21.75" customHeight="1">
      <c r="A909" s="40"/>
      <c r="B909" s="41"/>
      <c r="C909" s="215" t="s">
        <v>2005</v>
      </c>
      <c r="D909" s="215" t="s">
        <v>215</v>
      </c>
      <c r="E909" s="216" t="s">
        <v>7963</v>
      </c>
      <c r="F909" s="217" t="s">
        <v>7964</v>
      </c>
      <c r="G909" s="218" t="s">
        <v>338</v>
      </c>
      <c r="H909" s="219">
        <v>200</v>
      </c>
      <c r="I909" s="220"/>
      <c r="J909" s="221">
        <f>ROUND(I909*H909,2)</f>
        <v>0</v>
      </c>
      <c r="K909" s="217" t="s">
        <v>19</v>
      </c>
      <c r="L909" s="46"/>
      <c r="M909" s="222" t="s">
        <v>19</v>
      </c>
      <c r="N909" s="223" t="s">
        <v>45</v>
      </c>
      <c r="O909" s="86"/>
      <c r="P909" s="224">
        <f>O909*H909</f>
        <v>0</v>
      </c>
      <c r="Q909" s="224">
        <v>0</v>
      </c>
      <c r="R909" s="224">
        <f>Q909*H909</f>
        <v>0</v>
      </c>
      <c r="S909" s="224">
        <v>0</v>
      </c>
      <c r="T909" s="225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26" t="s">
        <v>309</v>
      </c>
      <c r="AT909" s="226" t="s">
        <v>215</v>
      </c>
      <c r="AU909" s="226" t="s">
        <v>106</v>
      </c>
      <c r="AY909" s="19" t="s">
        <v>213</v>
      </c>
      <c r="BE909" s="227">
        <f>IF(N909="základní",J909,0)</f>
        <v>0</v>
      </c>
      <c r="BF909" s="227">
        <f>IF(N909="snížená",J909,0)</f>
        <v>0</v>
      </c>
      <c r="BG909" s="227">
        <f>IF(N909="zákl. přenesená",J909,0)</f>
        <v>0</v>
      </c>
      <c r="BH909" s="227">
        <f>IF(N909="sníž. přenesená",J909,0)</f>
        <v>0</v>
      </c>
      <c r="BI909" s="227">
        <f>IF(N909="nulová",J909,0)</f>
        <v>0</v>
      </c>
      <c r="BJ909" s="19" t="s">
        <v>81</v>
      </c>
      <c r="BK909" s="227">
        <f>ROUND(I909*H909,2)</f>
        <v>0</v>
      </c>
      <c r="BL909" s="19" t="s">
        <v>309</v>
      </c>
      <c r="BM909" s="226" t="s">
        <v>7965</v>
      </c>
    </row>
    <row r="910" s="14" customFormat="1">
      <c r="A910" s="14"/>
      <c r="B910" s="239"/>
      <c r="C910" s="240"/>
      <c r="D910" s="230" t="s">
        <v>222</v>
      </c>
      <c r="E910" s="241" t="s">
        <v>19</v>
      </c>
      <c r="F910" s="242" t="s">
        <v>7966</v>
      </c>
      <c r="G910" s="240"/>
      <c r="H910" s="243">
        <v>200</v>
      </c>
      <c r="I910" s="244"/>
      <c r="J910" s="240"/>
      <c r="K910" s="240"/>
      <c r="L910" s="245"/>
      <c r="M910" s="246"/>
      <c r="N910" s="247"/>
      <c r="O910" s="247"/>
      <c r="P910" s="247"/>
      <c r="Q910" s="247"/>
      <c r="R910" s="247"/>
      <c r="S910" s="247"/>
      <c r="T910" s="248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49" t="s">
        <v>222</v>
      </c>
      <c r="AU910" s="249" t="s">
        <v>106</v>
      </c>
      <c r="AV910" s="14" t="s">
        <v>83</v>
      </c>
      <c r="AW910" s="14" t="s">
        <v>34</v>
      </c>
      <c r="AX910" s="14" t="s">
        <v>81</v>
      </c>
      <c r="AY910" s="249" t="s">
        <v>213</v>
      </c>
    </row>
    <row r="911" s="2" customFormat="1">
      <c r="A911" s="40"/>
      <c r="B911" s="41"/>
      <c r="C911" s="215" t="s">
        <v>2026</v>
      </c>
      <c r="D911" s="215" t="s">
        <v>215</v>
      </c>
      <c r="E911" s="216" t="s">
        <v>7967</v>
      </c>
      <c r="F911" s="217" t="s">
        <v>7968</v>
      </c>
      <c r="G911" s="218" t="s">
        <v>338</v>
      </c>
      <c r="H911" s="219">
        <v>35</v>
      </c>
      <c r="I911" s="220"/>
      <c r="J911" s="221">
        <f>ROUND(I911*H911,2)</f>
        <v>0</v>
      </c>
      <c r="K911" s="217" t="s">
        <v>19</v>
      </c>
      <c r="L911" s="46"/>
      <c r="M911" s="222" t="s">
        <v>19</v>
      </c>
      <c r="N911" s="223" t="s">
        <v>45</v>
      </c>
      <c r="O911" s="86"/>
      <c r="P911" s="224">
        <f>O911*H911</f>
        <v>0</v>
      </c>
      <c r="Q911" s="224">
        <v>0</v>
      </c>
      <c r="R911" s="224">
        <f>Q911*H911</f>
        <v>0</v>
      </c>
      <c r="S911" s="224">
        <v>0</v>
      </c>
      <c r="T911" s="225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26" t="s">
        <v>309</v>
      </c>
      <c r="AT911" s="226" t="s">
        <v>215</v>
      </c>
      <c r="AU911" s="226" t="s">
        <v>106</v>
      </c>
      <c r="AY911" s="19" t="s">
        <v>213</v>
      </c>
      <c r="BE911" s="227">
        <f>IF(N911="základní",J911,0)</f>
        <v>0</v>
      </c>
      <c r="BF911" s="227">
        <f>IF(N911="snížená",J911,0)</f>
        <v>0</v>
      </c>
      <c r="BG911" s="227">
        <f>IF(N911="zákl. přenesená",J911,0)</f>
        <v>0</v>
      </c>
      <c r="BH911" s="227">
        <f>IF(N911="sníž. přenesená",J911,0)</f>
        <v>0</v>
      </c>
      <c r="BI911" s="227">
        <f>IF(N911="nulová",J911,0)</f>
        <v>0</v>
      </c>
      <c r="BJ911" s="19" t="s">
        <v>81</v>
      </c>
      <c r="BK911" s="227">
        <f>ROUND(I911*H911,2)</f>
        <v>0</v>
      </c>
      <c r="BL911" s="19" t="s">
        <v>309</v>
      </c>
      <c r="BM911" s="226" t="s">
        <v>7969</v>
      </c>
    </row>
    <row r="912" s="14" customFormat="1">
      <c r="A912" s="14"/>
      <c r="B912" s="239"/>
      <c r="C912" s="240"/>
      <c r="D912" s="230" t="s">
        <v>222</v>
      </c>
      <c r="E912" s="241" t="s">
        <v>19</v>
      </c>
      <c r="F912" s="242" t="s">
        <v>7970</v>
      </c>
      <c r="G912" s="240"/>
      <c r="H912" s="243">
        <v>35</v>
      </c>
      <c r="I912" s="244"/>
      <c r="J912" s="240"/>
      <c r="K912" s="240"/>
      <c r="L912" s="245"/>
      <c r="M912" s="246"/>
      <c r="N912" s="247"/>
      <c r="O912" s="247"/>
      <c r="P912" s="247"/>
      <c r="Q912" s="247"/>
      <c r="R912" s="247"/>
      <c r="S912" s="247"/>
      <c r="T912" s="248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49" t="s">
        <v>222</v>
      </c>
      <c r="AU912" s="249" t="s">
        <v>106</v>
      </c>
      <c r="AV912" s="14" t="s">
        <v>83</v>
      </c>
      <c r="AW912" s="14" t="s">
        <v>34</v>
      </c>
      <c r="AX912" s="14" t="s">
        <v>81</v>
      </c>
      <c r="AY912" s="249" t="s">
        <v>213</v>
      </c>
    </row>
    <row r="913" s="2" customFormat="1" ht="16.5" customHeight="1">
      <c r="A913" s="40"/>
      <c r="B913" s="41"/>
      <c r="C913" s="215" t="s">
        <v>2030</v>
      </c>
      <c r="D913" s="215" t="s">
        <v>215</v>
      </c>
      <c r="E913" s="216" t="s">
        <v>7971</v>
      </c>
      <c r="F913" s="217" t="s">
        <v>7972</v>
      </c>
      <c r="G913" s="218" t="s">
        <v>338</v>
      </c>
      <c r="H913" s="219">
        <v>250</v>
      </c>
      <c r="I913" s="220"/>
      <c r="J913" s="221">
        <f>ROUND(I913*H913,2)</f>
        <v>0</v>
      </c>
      <c r="K913" s="217" t="s">
        <v>19</v>
      </c>
      <c r="L913" s="46"/>
      <c r="M913" s="222" t="s">
        <v>19</v>
      </c>
      <c r="N913" s="223" t="s">
        <v>45</v>
      </c>
      <c r="O913" s="86"/>
      <c r="P913" s="224">
        <f>O913*H913</f>
        <v>0</v>
      </c>
      <c r="Q913" s="224">
        <v>0</v>
      </c>
      <c r="R913" s="224">
        <f>Q913*H913</f>
        <v>0</v>
      </c>
      <c r="S913" s="224">
        <v>0</v>
      </c>
      <c r="T913" s="225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26" t="s">
        <v>309</v>
      </c>
      <c r="AT913" s="226" t="s">
        <v>215</v>
      </c>
      <c r="AU913" s="226" t="s">
        <v>106</v>
      </c>
      <c r="AY913" s="19" t="s">
        <v>213</v>
      </c>
      <c r="BE913" s="227">
        <f>IF(N913="základní",J913,0)</f>
        <v>0</v>
      </c>
      <c r="BF913" s="227">
        <f>IF(N913="snížená",J913,0)</f>
        <v>0</v>
      </c>
      <c r="BG913" s="227">
        <f>IF(N913="zákl. přenesená",J913,0)</f>
        <v>0</v>
      </c>
      <c r="BH913" s="227">
        <f>IF(N913="sníž. přenesená",J913,0)</f>
        <v>0</v>
      </c>
      <c r="BI913" s="227">
        <f>IF(N913="nulová",J913,0)</f>
        <v>0</v>
      </c>
      <c r="BJ913" s="19" t="s">
        <v>81</v>
      </c>
      <c r="BK913" s="227">
        <f>ROUND(I913*H913,2)</f>
        <v>0</v>
      </c>
      <c r="BL913" s="19" t="s">
        <v>309</v>
      </c>
      <c r="BM913" s="226" t="s">
        <v>7973</v>
      </c>
    </row>
    <row r="914" s="12" customFormat="1" ht="20.88" customHeight="1">
      <c r="A914" s="12"/>
      <c r="B914" s="199"/>
      <c r="C914" s="200"/>
      <c r="D914" s="201" t="s">
        <v>73</v>
      </c>
      <c r="E914" s="213" t="s">
        <v>7974</v>
      </c>
      <c r="F914" s="213" t="s">
        <v>7975</v>
      </c>
      <c r="G914" s="200"/>
      <c r="H914" s="200"/>
      <c r="I914" s="203"/>
      <c r="J914" s="214">
        <f>BK914</f>
        <v>0</v>
      </c>
      <c r="K914" s="200"/>
      <c r="L914" s="205"/>
      <c r="M914" s="206"/>
      <c r="N914" s="207"/>
      <c r="O914" s="207"/>
      <c r="P914" s="208">
        <f>SUM(P915:P937)</f>
        <v>0</v>
      </c>
      <c r="Q914" s="207"/>
      <c r="R914" s="208">
        <f>SUM(R915:R937)</f>
        <v>0</v>
      </c>
      <c r="S914" s="207"/>
      <c r="T914" s="209">
        <f>SUM(T915:T937)</f>
        <v>0</v>
      </c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R914" s="210" t="s">
        <v>81</v>
      </c>
      <c r="AT914" s="211" t="s">
        <v>73</v>
      </c>
      <c r="AU914" s="211" t="s">
        <v>83</v>
      </c>
      <c r="AY914" s="210" t="s">
        <v>213</v>
      </c>
      <c r="BK914" s="212">
        <f>SUM(BK915:BK937)</f>
        <v>0</v>
      </c>
    </row>
    <row r="915" s="2" customFormat="1">
      <c r="A915" s="40"/>
      <c r="B915" s="41"/>
      <c r="C915" s="215" t="s">
        <v>2036</v>
      </c>
      <c r="D915" s="215" t="s">
        <v>215</v>
      </c>
      <c r="E915" s="216" t="s">
        <v>7976</v>
      </c>
      <c r="F915" s="217" t="s">
        <v>7977</v>
      </c>
      <c r="G915" s="218" t="s">
        <v>4066</v>
      </c>
      <c r="H915" s="219">
        <v>1</v>
      </c>
      <c r="I915" s="220"/>
      <c r="J915" s="221">
        <f>ROUND(I915*H915,2)</f>
        <v>0</v>
      </c>
      <c r="K915" s="217" t="s">
        <v>19</v>
      </c>
      <c r="L915" s="46"/>
      <c r="M915" s="222" t="s">
        <v>19</v>
      </c>
      <c r="N915" s="223" t="s">
        <v>45</v>
      </c>
      <c r="O915" s="86"/>
      <c r="P915" s="224">
        <f>O915*H915</f>
        <v>0</v>
      </c>
      <c r="Q915" s="224">
        <v>0</v>
      </c>
      <c r="R915" s="224">
        <f>Q915*H915</f>
        <v>0</v>
      </c>
      <c r="S915" s="224">
        <v>0</v>
      </c>
      <c r="T915" s="225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26" t="s">
        <v>309</v>
      </c>
      <c r="AT915" s="226" t="s">
        <v>215</v>
      </c>
      <c r="AU915" s="226" t="s">
        <v>106</v>
      </c>
      <c r="AY915" s="19" t="s">
        <v>213</v>
      </c>
      <c r="BE915" s="227">
        <f>IF(N915="základní",J915,0)</f>
        <v>0</v>
      </c>
      <c r="BF915" s="227">
        <f>IF(N915="snížená",J915,0)</f>
        <v>0</v>
      </c>
      <c r="BG915" s="227">
        <f>IF(N915="zákl. přenesená",J915,0)</f>
        <v>0</v>
      </c>
      <c r="BH915" s="227">
        <f>IF(N915="sníž. přenesená",J915,0)</f>
        <v>0</v>
      </c>
      <c r="BI915" s="227">
        <f>IF(N915="nulová",J915,0)</f>
        <v>0</v>
      </c>
      <c r="BJ915" s="19" t="s">
        <v>81</v>
      </c>
      <c r="BK915" s="227">
        <f>ROUND(I915*H915,2)</f>
        <v>0</v>
      </c>
      <c r="BL915" s="19" t="s">
        <v>309</v>
      </c>
      <c r="BM915" s="226" t="s">
        <v>7978</v>
      </c>
    </row>
    <row r="916" s="14" customFormat="1">
      <c r="A916" s="14"/>
      <c r="B916" s="239"/>
      <c r="C916" s="240"/>
      <c r="D916" s="230" t="s">
        <v>222</v>
      </c>
      <c r="E916" s="241" t="s">
        <v>19</v>
      </c>
      <c r="F916" s="242" t="s">
        <v>7979</v>
      </c>
      <c r="G916" s="240"/>
      <c r="H916" s="243">
        <v>1</v>
      </c>
      <c r="I916" s="244"/>
      <c r="J916" s="240"/>
      <c r="K916" s="240"/>
      <c r="L916" s="245"/>
      <c r="M916" s="246"/>
      <c r="N916" s="247"/>
      <c r="O916" s="247"/>
      <c r="P916" s="247"/>
      <c r="Q916" s="247"/>
      <c r="R916" s="247"/>
      <c r="S916" s="247"/>
      <c r="T916" s="248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49" t="s">
        <v>222</v>
      </c>
      <c r="AU916" s="249" t="s">
        <v>106</v>
      </c>
      <c r="AV916" s="14" t="s">
        <v>83</v>
      </c>
      <c r="AW916" s="14" t="s">
        <v>34</v>
      </c>
      <c r="AX916" s="14" t="s">
        <v>81</v>
      </c>
      <c r="AY916" s="249" t="s">
        <v>213</v>
      </c>
    </row>
    <row r="917" s="2" customFormat="1" ht="44.25" customHeight="1">
      <c r="A917" s="40"/>
      <c r="B917" s="41"/>
      <c r="C917" s="215" t="s">
        <v>2041</v>
      </c>
      <c r="D917" s="215" t="s">
        <v>215</v>
      </c>
      <c r="E917" s="216" t="s">
        <v>7980</v>
      </c>
      <c r="F917" s="217" t="s">
        <v>7981</v>
      </c>
      <c r="G917" s="218" t="s">
        <v>4066</v>
      </c>
      <c r="H917" s="219">
        <v>1</v>
      </c>
      <c r="I917" s="220"/>
      <c r="J917" s="221">
        <f>ROUND(I917*H917,2)</f>
        <v>0</v>
      </c>
      <c r="K917" s="217" t="s">
        <v>19</v>
      </c>
      <c r="L917" s="46"/>
      <c r="M917" s="222" t="s">
        <v>19</v>
      </c>
      <c r="N917" s="223" t="s">
        <v>45</v>
      </c>
      <c r="O917" s="86"/>
      <c r="P917" s="224">
        <f>O917*H917</f>
        <v>0</v>
      </c>
      <c r="Q917" s="224">
        <v>0</v>
      </c>
      <c r="R917" s="224">
        <f>Q917*H917</f>
        <v>0</v>
      </c>
      <c r="S917" s="224">
        <v>0</v>
      </c>
      <c r="T917" s="225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26" t="s">
        <v>309</v>
      </c>
      <c r="AT917" s="226" t="s">
        <v>215</v>
      </c>
      <c r="AU917" s="226" t="s">
        <v>106</v>
      </c>
      <c r="AY917" s="19" t="s">
        <v>213</v>
      </c>
      <c r="BE917" s="227">
        <f>IF(N917="základní",J917,0)</f>
        <v>0</v>
      </c>
      <c r="BF917" s="227">
        <f>IF(N917="snížená",J917,0)</f>
        <v>0</v>
      </c>
      <c r="BG917" s="227">
        <f>IF(N917="zákl. přenesená",J917,0)</f>
        <v>0</v>
      </c>
      <c r="BH917" s="227">
        <f>IF(N917="sníž. přenesená",J917,0)</f>
        <v>0</v>
      </c>
      <c r="BI917" s="227">
        <f>IF(N917="nulová",J917,0)</f>
        <v>0</v>
      </c>
      <c r="BJ917" s="19" t="s">
        <v>81</v>
      </c>
      <c r="BK917" s="227">
        <f>ROUND(I917*H917,2)</f>
        <v>0</v>
      </c>
      <c r="BL917" s="19" t="s">
        <v>309</v>
      </c>
      <c r="BM917" s="226" t="s">
        <v>7982</v>
      </c>
    </row>
    <row r="918" s="2" customFormat="1">
      <c r="A918" s="40"/>
      <c r="B918" s="41"/>
      <c r="C918" s="215" t="s">
        <v>2046</v>
      </c>
      <c r="D918" s="215" t="s">
        <v>215</v>
      </c>
      <c r="E918" s="216" t="s">
        <v>7983</v>
      </c>
      <c r="F918" s="217" t="s">
        <v>7984</v>
      </c>
      <c r="G918" s="218" t="s">
        <v>4066</v>
      </c>
      <c r="H918" s="219">
        <v>1</v>
      </c>
      <c r="I918" s="220"/>
      <c r="J918" s="221">
        <f>ROUND(I918*H918,2)</f>
        <v>0</v>
      </c>
      <c r="K918" s="217" t="s">
        <v>19</v>
      </c>
      <c r="L918" s="46"/>
      <c r="M918" s="222" t="s">
        <v>19</v>
      </c>
      <c r="N918" s="223" t="s">
        <v>45</v>
      </c>
      <c r="O918" s="86"/>
      <c r="P918" s="224">
        <f>O918*H918</f>
        <v>0</v>
      </c>
      <c r="Q918" s="224">
        <v>0</v>
      </c>
      <c r="R918" s="224">
        <f>Q918*H918</f>
        <v>0</v>
      </c>
      <c r="S918" s="224">
        <v>0</v>
      </c>
      <c r="T918" s="225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26" t="s">
        <v>309</v>
      </c>
      <c r="AT918" s="226" t="s">
        <v>215</v>
      </c>
      <c r="AU918" s="226" t="s">
        <v>106</v>
      </c>
      <c r="AY918" s="19" t="s">
        <v>213</v>
      </c>
      <c r="BE918" s="227">
        <f>IF(N918="základní",J918,0)</f>
        <v>0</v>
      </c>
      <c r="BF918" s="227">
        <f>IF(N918="snížená",J918,0)</f>
        <v>0</v>
      </c>
      <c r="BG918" s="227">
        <f>IF(N918="zákl. přenesená",J918,0)</f>
        <v>0</v>
      </c>
      <c r="BH918" s="227">
        <f>IF(N918="sníž. přenesená",J918,0)</f>
        <v>0</v>
      </c>
      <c r="BI918" s="227">
        <f>IF(N918="nulová",J918,0)</f>
        <v>0</v>
      </c>
      <c r="BJ918" s="19" t="s">
        <v>81</v>
      </c>
      <c r="BK918" s="227">
        <f>ROUND(I918*H918,2)</f>
        <v>0</v>
      </c>
      <c r="BL918" s="19" t="s">
        <v>309</v>
      </c>
      <c r="BM918" s="226" t="s">
        <v>7985</v>
      </c>
    </row>
    <row r="919" s="14" customFormat="1">
      <c r="A919" s="14"/>
      <c r="B919" s="239"/>
      <c r="C919" s="240"/>
      <c r="D919" s="230" t="s">
        <v>222</v>
      </c>
      <c r="E919" s="241" t="s">
        <v>19</v>
      </c>
      <c r="F919" s="242" t="s">
        <v>7979</v>
      </c>
      <c r="G919" s="240"/>
      <c r="H919" s="243">
        <v>1</v>
      </c>
      <c r="I919" s="244"/>
      <c r="J919" s="240"/>
      <c r="K919" s="240"/>
      <c r="L919" s="245"/>
      <c r="M919" s="246"/>
      <c r="N919" s="247"/>
      <c r="O919" s="247"/>
      <c r="P919" s="247"/>
      <c r="Q919" s="247"/>
      <c r="R919" s="247"/>
      <c r="S919" s="247"/>
      <c r="T919" s="248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49" t="s">
        <v>222</v>
      </c>
      <c r="AU919" s="249" t="s">
        <v>106</v>
      </c>
      <c r="AV919" s="14" t="s">
        <v>83</v>
      </c>
      <c r="AW919" s="14" t="s">
        <v>34</v>
      </c>
      <c r="AX919" s="14" t="s">
        <v>81</v>
      </c>
      <c r="AY919" s="249" t="s">
        <v>213</v>
      </c>
    </row>
    <row r="920" s="2" customFormat="1">
      <c r="A920" s="40"/>
      <c r="B920" s="41"/>
      <c r="C920" s="215" t="s">
        <v>2050</v>
      </c>
      <c r="D920" s="215" t="s">
        <v>215</v>
      </c>
      <c r="E920" s="216" t="s">
        <v>7986</v>
      </c>
      <c r="F920" s="217" t="s">
        <v>7987</v>
      </c>
      <c r="G920" s="218" t="s">
        <v>4066</v>
      </c>
      <c r="H920" s="219">
        <v>4</v>
      </c>
      <c r="I920" s="220"/>
      <c r="J920" s="221">
        <f>ROUND(I920*H920,2)</f>
        <v>0</v>
      </c>
      <c r="K920" s="217" t="s">
        <v>19</v>
      </c>
      <c r="L920" s="46"/>
      <c r="M920" s="222" t="s">
        <v>19</v>
      </c>
      <c r="N920" s="223" t="s">
        <v>45</v>
      </c>
      <c r="O920" s="86"/>
      <c r="P920" s="224">
        <f>O920*H920</f>
        <v>0</v>
      </c>
      <c r="Q920" s="224">
        <v>0</v>
      </c>
      <c r="R920" s="224">
        <f>Q920*H920</f>
        <v>0</v>
      </c>
      <c r="S920" s="224">
        <v>0</v>
      </c>
      <c r="T920" s="225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26" t="s">
        <v>309</v>
      </c>
      <c r="AT920" s="226" t="s">
        <v>215</v>
      </c>
      <c r="AU920" s="226" t="s">
        <v>106</v>
      </c>
      <c r="AY920" s="19" t="s">
        <v>213</v>
      </c>
      <c r="BE920" s="227">
        <f>IF(N920="základní",J920,0)</f>
        <v>0</v>
      </c>
      <c r="BF920" s="227">
        <f>IF(N920="snížená",J920,0)</f>
        <v>0</v>
      </c>
      <c r="BG920" s="227">
        <f>IF(N920="zákl. přenesená",J920,0)</f>
        <v>0</v>
      </c>
      <c r="BH920" s="227">
        <f>IF(N920="sníž. přenesená",J920,0)</f>
        <v>0</v>
      </c>
      <c r="BI920" s="227">
        <f>IF(N920="nulová",J920,0)</f>
        <v>0</v>
      </c>
      <c r="BJ920" s="19" t="s">
        <v>81</v>
      </c>
      <c r="BK920" s="227">
        <f>ROUND(I920*H920,2)</f>
        <v>0</v>
      </c>
      <c r="BL920" s="19" t="s">
        <v>309</v>
      </c>
      <c r="BM920" s="226" t="s">
        <v>7988</v>
      </c>
    </row>
    <row r="921" s="2" customFormat="1" ht="33" customHeight="1">
      <c r="A921" s="40"/>
      <c r="B921" s="41"/>
      <c r="C921" s="215" t="s">
        <v>2054</v>
      </c>
      <c r="D921" s="215" t="s">
        <v>215</v>
      </c>
      <c r="E921" s="216" t="s">
        <v>7989</v>
      </c>
      <c r="F921" s="217" t="s">
        <v>7990</v>
      </c>
      <c r="G921" s="218" t="s">
        <v>338</v>
      </c>
      <c r="H921" s="219">
        <v>15</v>
      </c>
      <c r="I921" s="220"/>
      <c r="J921" s="221">
        <f>ROUND(I921*H921,2)</f>
        <v>0</v>
      </c>
      <c r="K921" s="217" t="s">
        <v>19</v>
      </c>
      <c r="L921" s="46"/>
      <c r="M921" s="222" t="s">
        <v>19</v>
      </c>
      <c r="N921" s="223" t="s">
        <v>45</v>
      </c>
      <c r="O921" s="86"/>
      <c r="P921" s="224">
        <f>O921*H921</f>
        <v>0</v>
      </c>
      <c r="Q921" s="224">
        <v>0</v>
      </c>
      <c r="R921" s="224">
        <f>Q921*H921</f>
        <v>0</v>
      </c>
      <c r="S921" s="224">
        <v>0</v>
      </c>
      <c r="T921" s="225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26" t="s">
        <v>309</v>
      </c>
      <c r="AT921" s="226" t="s">
        <v>215</v>
      </c>
      <c r="AU921" s="226" t="s">
        <v>106</v>
      </c>
      <c r="AY921" s="19" t="s">
        <v>213</v>
      </c>
      <c r="BE921" s="227">
        <f>IF(N921="základní",J921,0)</f>
        <v>0</v>
      </c>
      <c r="BF921" s="227">
        <f>IF(N921="snížená",J921,0)</f>
        <v>0</v>
      </c>
      <c r="BG921" s="227">
        <f>IF(N921="zákl. přenesená",J921,0)</f>
        <v>0</v>
      </c>
      <c r="BH921" s="227">
        <f>IF(N921="sníž. přenesená",J921,0)</f>
        <v>0</v>
      </c>
      <c r="BI921" s="227">
        <f>IF(N921="nulová",J921,0)</f>
        <v>0</v>
      </c>
      <c r="BJ921" s="19" t="s">
        <v>81</v>
      </c>
      <c r="BK921" s="227">
        <f>ROUND(I921*H921,2)</f>
        <v>0</v>
      </c>
      <c r="BL921" s="19" t="s">
        <v>309</v>
      </c>
      <c r="BM921" s="226" t="s">
        <v>7991</v>
      </c>
    </row>
    <row r="922" s="2" customFormat="1" ht="16.5" customHeight="1">
      <c r="A922" s="40"/>
      <c r="B922" s="41"/>
      <c r="C922" s="215" t="s">
        <v>2060</v>
      </c>
      <c r="D922" s="215" t="s">
        <v>215</v>
      </c>
      <c r="E922" s="216" t="s">
        <v>7992</v>
      </c>
      <c r="F922" s="217" t="s">
        <v>7993</v>
      </c>
      <c r="G922" s="218" t="s">
        <v>2760</v>
      </c>
      <c r="H922" s="219">
        <v>1</v>
      </c>
      <c r="I922" s="220"/>
      <c r="J922" s="221">
        <f>ROUND(I922*H922,2)</f>
        <v>0</v>
      </c>
      <c r="K922" s="217" t="s">
        <v>19</v>
      </c>
      <c r="L922" s="46"/>
      <c r="M922" s="222" t="s">
        <v>19</v>
      </c>
      <c r="N922" s="223" t="s">
        <v>45</v>
      </c>
      <c r="O922" s="86"/>
      <c r="P922" s="224">
        <f>O922*H922</f>
        <v>0</v>
      </c>
      <c r="Q922" s="224">
        <v>0</v>
      </c>
      <c r="R922" s="224">
        <f>Q922*H922</f>
        <v>0</v>
      </c>
      <c r="S922" s="224">
        <v>0</v>
      </c>
      <c r="T922" s="225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26" t="s">
        <v>309</v>
      </c>
      <c r="AT922" s="226" t="s">
        <v>215</v>
      </c>
      <c r="AU922" s="226" t="s">
        <v>106</v>
      </c>
      <c r="AY922" s="19" t="s">
        <v>213</v>
      </c>
      <c r="BE922" s="227">
        <f>IF(N922="základní",J922,0)</f>
        <v>0</v>
      </c>
      <c r="BF922" s="227">
        <f>IF(N922="snížená",J922,0)</f>
        <v>0</v>
      </c>
      <c r="BG922" s="227">
        <f>IF(N922="zákl. přenesená",J922,0)</f>
        <v>0</v>
      </c>
      <c r="BH922" s="227">
        <f>IF(N922="sníž. přenesená",J922,0)</f>
        <v>0</v>
      </c>
      <c r="BI922" s="227">
        <f>IF(N922="nulová",J922,0)</f>
        <v>0</v>
      </c>
      <c r="BJ922" s="19" t="s">
        <v>81</v>
      </c>
      <c r="BK922" s="227">
        <f>ROUND(I922*H922,2)</f>
        <v>0</v>
      </c>
      <c r="BL922" s="19" t="s">
        <v>309</v>
      </c>
      <c r="BM922" s="226" t="s">
        <v>7994</v>
      </c>
    </row>
    <row r="923" s="2" customFormat="1" ht="16.5" customHeight="1">
      <c r="A923" s="40"/>
      <c r="B923" s="41"/>
      <c r="C923" s="215" t="s">
        <v>2067</v>
      </c>
      <c r="D923" s="215" t="s">
        <v>215</v>
      </c>
      <c r="E923" s="216" t="s">
        <v>7995</v>
      </c>
      <c r="F923" s="217" t="s">
        <v>7996</v>
      </c>
      <c r="G923" s="218" t="s">
        <v>4066</v>
      </c>
      <c r="H923" s="219">
        <v>4</v>
      </c>
      <c r="I923" s="220"/>
      <c r="J923" s="221">
        <f>ROUND(I923*H923,2)</f>
        <v>0</v>
      </c>
      <c r="K923" s="217" t="s">
        <v>19</v>
      </c>
      <c r="L923" s="46"/>
      <c r="M923" s="222" t="s">
        <v>19</v>
      </c>
      <c r="N923" s="223" t="s">
        <v>45</v>
      </c>
      <c r="O923" s="86"/>
      <c r="P923" s="224">
        <f>O923*H923</f>
        <v>0</v>
      </c>
      <c r="Q923" s="224">
        <v>0</v>
      </c>
      <c r="R923" s="224">
        <f>Q923*H923</f>
        <v>0</v>
      </c>
      <c r="S923" s="224">
        <v>0</v>
      </c>
      <c r="T923" s="225">
        <f>S923*H923</f>
        <v>0</v>
      </c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R923" s="226" t="s">
        <v>309</v>
      </c>
      <c r="AT923" s="226" t="s">
        <v>215</v>
      </c>
      <c r="AU923" s="226" t="s">
        <v>106</v>
      </c>
      <c r="AY923" s="19" t="s">
        <v>213</v>
      </c>
      <c r="BE923" s="227">
        <f>IF(N923="základní",J923,0)</f>
        <v>0</v>
      </c>
      <c r="BF923" s="227">
        <f>IF(N923="snížená",J923,0)</f>
        <v>0</v>
      </c>
      <c r="BG923" s="227">
        <f>IF(N923="zákl. přenesená",J923,0)</f>
        <v>0</v>
      </c>
      <c r="BH923" s="227">
        <f>IF(N923="sníž. přenesená",J923,0)</f>
        <v>0</v>
      </c>
      <c r="BI923" s="227">
        <f>IF(N923="nulová",J923,0)</f>
        <v>0</v>
      </c>
      <c r="BJ923" s="19" t="s">
        <v>81</v>
      </c>
      <c r="BK923" s="227">
        <f>ROUND(I923*H923,2)</f>
        <v>0</v>
      </c>
      <c r="BL923" s="19" t="s">
        <v>309</v>
      </c>
      <c r="BM923" s="226" t="s">
        <v>7997</v>
      </c>
    </row>
    <row r="924" s="2" customFormat="1" ht="16.5" customHeight="1">
      <c r="A924" s="40"/>
      <c r="B924" s="41"/>
      <c r="C924" s="215" t="s">
        <v>2073</v>
      </c>
      <c r="D924" s="215" t="s">
        <v>215</v>
      </c>
      <c r="E924" s="216" t="s">
        <v>7998</v>
      </c>
      <c r="F924" s="217" t="s">
        <v>7999</v>
      </c>
      <c r="G924" s="218" t="s">
        <v>338</v>
      </c>
      <c r="H924" s="219">
        <v>16</v>
      </c>
      <c r="I924" s="220"/>
      <c r="J924" s="221">
        <f>ROUND(I924*H924,2)</f>
        <v>0</v>
      </c>
      <c r="K924" s="217" t="s">
        <v>19</v>
      </c>
      <c r="L924" s="46"/>
      <c r="M924" s="222" t="s">
        <v>19</v>
      </c>
      <c r="N924" s="223" t="s">
        <v>45</v>
      </c>
      <c r="O924" s="86"/>
      <c r="P924" s="224">
        <f>O924*H924</f>
        <v>0</v>
      </c>
      <c r="Q924" s="224">
        <v>0</v>
      </c>
      <c r="R924" s="224">
        <f>Q924*H924</f>
        <v>0</v>
      </c>
      <c r="S924" s="224">
        <v>0</v>
      </c>
      <c r="T924" s="225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26" t="s">
        <v>309</v>
      </c>
      <c r="AT924" s="226" t="s">
        <v>215</v>
      </c>
      <c r="AU924" s="226" t="s">
        <v>106</v>
      </c>
      <c r="AY924" s="19" t="s">
        <v>213</v>
      </c>
      <c r="BE924" s="227">
        <f>IF(N924="základní",J924,0)</f>
        <v>0</v>
      </c>
      <c r="BF924" s="227">
        <f>IF(N924="snížená",J924,0)</f>
        <v>0</v>
      </c>
      <c r="BG924" s="227">
        <f>IF(N924="zákl. přenesená",J924,0)</f>
        <v>0</v>
      </c>
      <c r="BH924" s="227">
        <f>IF(N924="sníž. přenesená",J924,0)</f>
        <v>0</v>
      </c>
      <c r="BI924" s="227">
        <f>IF(N924="nulová",J924,0)</f>
        <v>0</v>
      </c>
      <c r="BJ924" s="19" t="s">
        <v>81</v>
      </c>
      <c r="BK924" s="227">
        <f>ROUND(I924*H924,2)</f>
        <v>0</v>
      </c>
      <c r="BL924" s="19" t="s">
        <v>309</v>
      </c>
      <c r="BM924" s="226" t="s">
        <v>8000</v>
      </c>
    </row>
    <row r="925" s="2" customFormat="1" ht="16.5" customHeight="1">
      <c r="A925" s="40"/>
      <c r="B925" s="41"/>
      <c r="C925" s="215" t="s">
        <v>2080</v>
      </c>
      <c r="D925" s="215" t="s">
        <v>215</v>
      </c>
      <c r="E925" s="216" t="s">
        <v>8001</v>
      </c>
      <c r="F925" s="217" t="s">
        <v>8002</v>
      </c>
      <c r="G925" s="218" t="s">
        <v>338</v>
      </c>
      <c r="H925" s="219">
        <v>72</v>
      </c>
      <c r="I925" s="220"/>
      <c r="J925" s="221">
        <f>ROUND(I925*H925,2)</f>
        <v>0</v>
      </c>
      <c r="K925" s="217" t="s">
        <v>19</v>
      </c>
      <c r="L925" s="46"/>
      <c r="M925" s="222" t="s">
        <v>19</v>
      </c>
      <c r="N925" s="223" t="s">
        <v>45</v>
      </c>
      <c r="O925" s="86"/>
      <c r="P925" s="224">
        <f>O925*H925</f>
        <v>0</v>
      </c>
      <c r="Q925" s="224">
        <v>0</v>
      </c>
      <c r="R925" s="224">
        <f>Q925*H925</f>
        <v>0</v>
      </c>
      <c r="S925" s="224">
        <v>0</v>
      </c>
      <c r="T925" s="225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26" t="s">
        <v>309</v>
      </c>
      <c r="AT925" s="226" t="s">
        <v>215</v>
      </c>
      <c r="AU925" s="226" t="s">
        <v>106</v>
      </c>
      <c r="AY925" s="19" t="s">
        <v>213</v>
      </c>
      <c r="BE925" s="227">
        <f>IF(N925="základní",J925,0)</f>
        <v>0</v>
      </c>
      <c r="BF925" s="227">
        <f>IF(N925="snížená",J925,0)</f>
        <v>0</v>
      </c>
      <c r="BG925" s="227">
        <f>IF(N925="zákl. přenesená",J925,0)</f>
        <v>0</v>
      </c>
      <c r="BH925" s="227">
        <f>IF(N925="sníž. přenesená",J925,0)</f>
        <v>0</v>
      </c>
      <c r="BI925" s="227">
        <f>IF(N925="nulová",J925,0)</f>
        <v>0</v>
      </c>
      <c r="BJ925" s="19" t="s">
        <v>81</v>
      </c>
      <c r="BK925" s="227">
        <f>ROUND(I925*H925,2)</f>
        <v>0</v>
      </c>
      <c r="BL925" s="19" t="s">
        <v>309</v>
      </c>
      <c r="BM925" s="226" t="s">
        <v>8003</v>
      </c>
    </row>
    <row r="926" s="2" customFormat="1" ht="16.5" customHeight="1">
      <c r="A926" s="40"/>
      <c r="B926" s="41"/>
      <c r="C926" s="215" t="s">
        <v>2085</v>
      </c>
      <c r="D926" s="215" t="s">
        <v>215</v>
      </c>
      <c r="E926" s="216" t="s">
        <v>8004</v>
      </c>
      <c r="F926" s="217" t="s">
        <v>8005</v>
      </c>
      <c r="G926" s="218" t="s">
        <v>338</v>
      </c>
      <c r="H926" s="219">
        <v>6</v>
      </c>
      <c r="I926" s="220"/>
      <c r="J926" s="221">
        <f>ROUND(I926*H926,2)</f>
        <v>0</v>
      </c>
      <c r="K926" s="217" t="s">
        <v>19</v>
      </c>
      <c r="L926" s="46"/>
      <c r="M926" s="222" t="s">
        <v>19</v>
      </c>
      <c r="N926" s="223" t="s">
        <v>45</v>
      </c>
      <c r="O926" s="86"/>
      <c r="P926" s="224">
        <f>O926*H926</f>
        <v>0</v>
      </c>
      <c r="Q926" s="224">
        <v>0</v>
      </c>
      <c r="R926" s="224">
        <f>Q926*H926</f>
        <v>0</v>
      </c>
      <c r="S926" s="224">
        <v>0</v>
      </c>
      <c r="T926" s="225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26" t="s">
        <v>309</v>
      </c>
      <c r="AT926" s="226" t="s">
        <v>215</v>
      </c>
      <c r="AU926" s="226" t="s">
        <v>106</v>
      </c>
      <c r="AY926" s="19" t="s">
        <v>213</v>
      </c>
      <c r="BE926" s="227">
        <f>IF(N926="základní",J926,0)</f>
        <v>0</v>
      </c>
      <c r="BF926" s="227">
        <f>IF(N926="snížená",J926,0)</f>
        <v>0</v>
      </c>
      <c r="BG926" s="227">
        <f>IF(N926="zákl. přenesená",J926,0)</f>
        <v>0</v>
      </c>
      <c r="BH926" s="227">
        <f>IF(N926="sníž. přenesená",J926,0)</f>
        <v>0</v>
      </c>
      <c r="BI926" s="227">
        <f>IF(N926="nulová",J926,0)</f>
        <v>0</v>
      </c>
      <c r="BJ926" s="19" t="s">
        <v>81</v>
      </c>
      <c r="BK926" s="227">
        <f>ROUND(I926*H926,2)</f>
        <v>0</v>
      </c>
      <c r="BL926" s="19" t="s">
        <v>309</v>
      </c>
      <c r="BM926" s="226" t="s">
        <v>8006</v>
      </c>
    </row>
    <row r="927" s="2" customFormat="1" ht="16.5" customHeight="1">
      <c r="A927" s="40"/>
      <c r="B927" s="41"/>
      <c r="C927" s="215" t="s">
        <v>2093</v>
      </c>
      <c r="D927" s="215" t="s">
        <v>215</v>
      </c>
      <c r="E927" s="216" t="s">
        <v>8007</v>
      </c>
      <c r="F927" s="217" t="s">
        <v>8008</v>
      </c>
      <c r="G927" s="218" t="s">
        <v>2760</v>
      </c>
      <c r="H927" s="219">
        <v>1</v>
      </c>
      <c r="I927" s="220"/>
      <c r="J927" s="221">
        <f>ROUND(I927*H927,2)</f>
        <v>0</v>
      </c>
      <c r="K927" s="217" t="s">
        <v>19</v>
      </c>
      <c r="L927" s="46"/>
      <c r="M927" s="222" t="s">
        <v>19</v>
      </c>
      <c r="N927" s="223" t="s">
        <v>45</v>
      </c>
      <c r="O927" s="86"/>
      <c r="P927" s="224">
        <f>O927*H927</f>
        <v>0</v>
      </c>
      <c r="Q927" s="224">
        <v>0</v>
      </c>
      <c r="R927" s="224">
        <f>Q927*H927</f>
        <v>0</v>
      </c>
      <c r="S927" s="224">
        <v>0</v>
      </c>
      <c r="T927" s="225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26" t="s">
        <v>309</v>
      </c>
      <c r="AT927" s="226" t="s">
        <v>215</v>
      </c>
      <c r="AU927" s="226" t="s">
        <v>106</v>
      </c>
      <c r="AY927" s="19" t="s">
        <v>213</v>
      </c>
      <c r="BE927" s="227">
        <f>IF(N927="základní",J927,0)</f>
        <v>0</v>
      </c>
      <c r="BF927" s="227">
        <f>IF(N927="snížená",J927,0)</f>
        <v>0</v>
      </c>
      <c r="BG927" s="227">
        <f>IF(N927="zákl. přenesená",J927,0)</f>
        <v>0</v>
      </c>
      <c r="BH927" s="227">
        <f>IF(N927="sníž. přenesená",J927,0)</f>
        <v>0</v>
      </c>
      <c r="BI927" s="227">
        <f>IF(N927="nulová",J927,0)</f>
        <v>0</v>
      </c>
      <c r="BJ927" s="19" t="s">
        <v>81</v>
      </c>
      <c r="BK927" s="227">
        <f>ROUND(I927*H927,2)</f>
        <v>0</v>
      </c>
      <c r="BL927" s="19" t="s">
        <v>309</v>
      </c>
      <c r="BM927" s="226" t="s">
        <v>8009</v>
      </c>
    </row>
    <row r="928" s="2" customFormat="1" ht="16.5" customHeight="1">
      <c r="A928" s="40"/>
      <c r="B928" s="41"/>
      <c r="C928" s="215" t="s">
        <v>2101</v>
      </c>
      <c r="D928" s="215" t="s">
        <v>215</v>
      </c>
      <c r="E928" s="216" t="s">
        <v>8010</v>
      </c>
      <c r="F928" s="217" t="s">
        <v>8011</v>
      </c>
      <c r="G928" s="218" t="s">
        <v>2760</v>
      </c>
      <c r="H928" s="219">
        <v>1</v>
      </c>
      <c r="I928" s="220"/>
      <c r="J928" s="221">
        <f>ROUND(I928*H928,2)</f>
        <v>0</v>
      </c>
      <c r="K928" s="217" t="s">
        <v>19</v>
      </c>
      <c r="L928" s="46"/>
      <c r="M928" s="222" t="s">
        <v>19</v>
      </c>
      <c r="N928" s="223" t="s">
        <v>45</v>
      </c>
      <c r="O928" s="86"/>
      <c r="P928" s="224">
        <f>O928*H928</f>
        <v>0</v>
      </c>
      <c r="Q928" s="224">
        <v>0</v>
      </c>
      <c r="R928" s="224">
        <f>Q928*H928</f>
        <v>0</v>
      </c>
      <c r="S928" s="224">
        <v>0</v>
      </c>
      <c r="T928" s="225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26" t="s">
        <v>309</v>
      </c>
      <c r="AT928" s="226" t="s">
        <v>215</v>
      </c>
      <c r="AU928" s="226" t="s">
        <v>106</v>
      </c>
      <c r="AY928" s="19" t="s">
        <v>213</v>
      </c>
      <c r="BE928" s="227">
        <f>IF(N928="základní",J928,0)</f>
        <v>0</v>
      </c>
      <c r="BF928" s="227">
        <f>IF(N928="snížená",J928,0)</f>
        <v>0</v>
      </c>
      <c r="BG928" s="227">
        <f>IF(N928="zákl. přenesená",J928,0)</f>
        <v>0</v>
      </c>
      <c r="BH928" s="227">
        <f>IF(N928="sníž. přenesená",J928,0)</f>
        <v>0</v>
      </c>
      <c r="BI928" s="227">
        <f>IF(N928="nulová",J928,0)</f>
        <v>0</v>
      </c>
      <c r="BJ928" s="19" t="s">
        <v>81</v>
      </c>
      <c r="BK928" s="227">
        <f>ROUND(I928*H928,2)</f>
        <v>0</v>
      </c>
      <c r="BL928" s="19" t="s">
        <v>309</v>
      </c>
      <c r="BM928" s="226" t="s">
        <v>8012</v>
      </c>
    </row>
    <row r="929" s="2" customFormat="1" ht="16.5" customHeight="1">
      <c r="A929" s="40"/>
      <c r="B929" s="41"/>
      <c r="C929" s="215" t="s">
        <v>2116</v>
      </c>
      <c r="D929" s="215" t="s">
        <v>215</v>
      </c>
      <c r="E929" s="216" t="s">
        <v>8013</v>
      </c>
      <c r="F929" s="217" t="s">
        <v>8014</v>
      </c>
      <c r="G929" s="218" t="s">
        <v>2760</v>
      </c>
      <c r="H929" s="219">
        <v>1</v>
      </c>
      <c r="I929" s="220"/>
      <c r="J929" s="221">
        <f>ROUND(I929*H929,2)</f>
        <v>0</v>
      </c>
      <c r="K929" s="217" t="s">
        <v>19</v>
      </c>
      <c r="L929" s="46"/>
      <c r="M929" s="222" t="s">
        <v>19</v>
      </c>
      <c r="N929" s="223" t="s">
        <v>45</v>
      </c>
      <c r="O929" s="86"/>
      <c r="P929" s="224">
        <f>O929*H929</f>
        <v>0</v>
      </c>
      <c r="Q929" s="224">
        <v>0</v>
      </c>
      <c r="R929" s="224">
        <f>Q929*H929</f>
        <v>0</v>
      </c>
      <c r="S929" s="224">
        <v>0</v>
      </c>
      <c r="T929" s="225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26" t="s">
        <v>309</v>
      </c>
      <c r="AT929" s="226" t="s">
        <v>215</v>
      </c>
      <c r="AU929" s="226" t="s">
        <v>106</v>
      </c>
      <c r="AY929" s="19" t="s">
        <v>213</v>
      </c>
      <c r="BE929" s="227">
        <f>IF(N929="základní",J929,0)</f>
        <v>0</v>
      </c>
      <c r="BF929" s="227">
        <f>IF(N929="snížená",J929,0)</f>
        <v>0</v>
      </c>
      <c r="BG929" s="227">
        <f>IF(N929="zákl. přenesená",J929,0)</f>
        <v>0</v>
      </c>
      <c r="BH929" s="227">
        <f>IF(N929="sníž. přenesená",J929,0)</f>
        <v>0</v>
      </c>
      <c r="BI929" s="227">
        <f>IF(N929="nulová",J929,0)</f>
        <v>0</v>
      </c>
      <c r="BJ929" s="19" t="s">
        <v>81</v>
      </c>
      <c r="BK929" s="227">
        <f>ROUND(I929*H929,2)</f>
        <v>0</v>
      </c>
      <c r="BL929" s="19" t="s">
        <v>309</v>
      </c>
      <c r="BM929" s="226" t="s">
        <v>8015</v>
      </c>
    </row>
    <row r="930" s="2" customFormat="1" ht="16.5" customHeight="1">
      <c r="A930" s="40"/>
      <c r="B930" s="41"/>
      <c r="C930" s="215" t="s">
        <v>2131</v>
      </c>
      <c r="D930" s="215" t="s">
        <v>215</v>
      </c>
      <c r="E930" s="216" t="s">
        <v>8016</v>
      </c>
      <c r="F930" s="217" t="s">
        <v>8017</v>
      </c>
      <c r="G930" s="218" t="s">
        <v>2760</v>
      </c>
      <c r="H930" s="219">
        <v>1</v>
      </c>
      <c r="I930" s="220"/>
      <c r="J930" s="221">
        <f>ROUND(I930*H930,2)</f>
        <v>0</v>
      </c>
      <c r="K930" s="217" t="s">
        <v>19</v>
      </c>
      <c r="L930" s="46"/>
      <c r="M930" s="222" t="s">
        <v>19</v>
      </c>
      <c r="N930" s="223" t="s">
        <v>45</v>
      </c>
      <c r="O930" s="86"/>
      <c r="P930" s="224">
        <f>O930*H930</f>
        <v>0</v>
      </c>
      <c r="Q930" s="224">
        <v>0</v>
      </c>
      <c r="R930" s="224">
        <f>Q930*H930</f>
        <v>0</v>
      </c>
      <c r="S930" s="224">
        <v>0</v>
      </c>
      <c r="T930" s="225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26" t="s">
        <v>309</v>
      </c>
      <c r="AT930" s="226" t="s">
        <v>215</v>
      </c>
      <c r="AU930" s="226" t="s">
        <v>106</v>
      </c>
      <c r="AY930" s="19" t="s">
        <v>213</v>
      </c>
      <c r="BE930" s="227">
        <f>IF(N930="základní",J930,0)</f>
        <v>0</v>
      </c>
      <c r="BF930" s="227">
        <f>IF(N930="snížená",J930,0)</f>
        <v>0</v>
      </c>
      <c r="BG930" s="227">
        <f>IF(N930="zákl. přenesená",J930,0)</f>
        <v>0</v>
      </c>
      <c r="BH930" s="227">
        <f>IF(N930="sníž. přenesená",J930,0)</f>
        <v>0</v>
      </c>
      <c r="BI930" s="227">
        <f>IF(N930="nulová",J930,0)</f>
        <v>0</v>
      </c>
      <c r="BJ930" s="19" t="s">
        <v>81</v>
      </c>
      <c r="BK930" s="227">
        <f>ROUND(I930*H930,2)</f>
        <v>0</v>
      </c>
      <c r="BL930" s="19" t="s">
        <v>309</v>
      </c>
      <c r="BM930" s="226" t="s">
        <v>8018</v>
      </c>
    </row>
    <row r="931" s="2" customFormat="1" ht="16.5" customHeight="1">
      <c r="A931" s="40"/>
      <c r="B931" s="41"/>
      <c r="C931" s="215" t="s">
        <v>2140</v>
      </c>
      <c r="D931" s="215" t="s">
        <v>215</v>
      </c>
      <c r="E931" s="216" t="s">
        <v>8019</v>
      </c>
      <c r="F931" s="217" t="s">
        <v>8020</v>
      </c>
      <c r="G931" s="218" t="s">
        <v>2760</v>
      </c>
      <c r="H931" s="219">
        <v>1</v>
      </c>
      <c r="I931" s="220"/>
      <c r="J931" s="221">
        <f>ROUND(I931*H931,2)</f>
        <v>0</v>
      </c>
      <c r="K931" s="217" t="s">
        <v>19</v>
      </c>
      <c r="L931" s="46"/>
      <c r="M931" s="222" t="s">
        <v>19</v>
      </c>
      <c r="N931" s="223" t="s">
        <v>45</v>
      </c>
      <c r="O931" s="86"/>
      <c r="P931" s="224">
        <f>O931*H931</f>
        <v>0</v>
      </c>
      <c r="Q931" s="224">
        <v>0</v>
      </c>
      <c r="R931" s="224">
        <f>Q931*H931</f>
        <v>0</v>
      </c>
      <c r="S931" s="224">
        <v>0</v>
      </c>
      <c r="T931" s="225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26" t="s">
        <v>309</v>
      </c>
      <c r="AT931" s="226" t="s">
        <v>215</v>
      </c>
      <c r="AU931" s="226" t="s">
        <v>106</v>
      </c>
      <c r="AY931" s="19" t="s">
        <v>213</v>
      </c>
      <c r="BE931" s="227">
        <f>IF(N931="základní",J931,0)</f>
        <v>0</v>
      </c>
      <c r="BF931" s="227">
        <f>IF(N931="snížená",J931,0)</f>
        <v>0</v>
      </c>
      <c r="BG931" s="227">
        <f>IF(N931="zákl. přenesená",J931,0)</f>
        <v>0</v>
      </c>
      <c r="BH931" s="227">
        <f>IF(N931="sníž. přenesená",J931,0)</f>
        <v>0</v>
      </c>
      <c r="BI931" s="227">
        <f>IF(N931="nulová",J931,0)</f>
        <v>0</v>
      </c>
      <c r="BJ931" s="19" t="s">
        <v>81</v>
      </c>
      <c r="BK931" s="227">
        <f>ROUND(I931*H931,2)</f>
        <v>0</v>
      </c>
      <c r="BL931" s="19" t="s">
        <v>309</v>
      </c>
      <c r="BM931" s="226" t="s">
        <v>8021</v>
      </c>
    </row>
    <row r="932" s="2" customFormat="1" ht="16.5" customHeight="1">
      <c r="A932" s="40"/>
      <c r="B932" s="41"/>
      <c r="C932" s="215" t="s">
        <v>2149</v>
      </c>
      <c r="D932" s="215" t="s">
        <v>215</v>
      </c>
      <c r="E932" s="216" t="s">
        <v>8022</v>
      </c>
      <c r="F932" s="217" t="s">
        <v>4281</v>
      </c>
      <c r="G932" s="218" t="s">
        <v>2760</v>
      </c>
      <c r="H932" s="219">
        <v>1</v>
      </c>
      <c r="I932" s="220"/>
      <c r="J932" s="221">
        <f>ROUND(I932*H932,2)</f>
        <v>0</v>
      </c>
      <c r="K932" s="217" t="s">
        <v>19</v>
      </c>
      <c r="L932" s="46"/>
      <c r="M932" s="222" t="s">
        <v>19</v>
      </c>
      <c r="N932" s="223" t="s">
        <v>45</v>
      </c>
      <c r="O932" s="86"/>
      <c r="P932" s="224">
        <f>O932*H932</f>
        <v>0</v>
      </c>
      <c r="Q932" s="224">
        <v>0</v>
      </c>
      <c r="R932" s="224">
        <f>Q932*H932</f>
        <v>0</v>
      </c>
      <c r="S932" s="224">
        <v>0</v>
      </c>
      <c r="T932" s="225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26" t="s">
        <v>309</v>
      </c>
      <c r="AT932" s="226" t="s">
        <v>215</v>
      </c>
      <c r="AU932" s="226" t="s">
        <v>106</v>
      </c>
      <c r="AY932" s="19" t="s">
        <v>213</v>
      </c>
      <c r="BE932" s="227">
        <f>IF(N932="základní",J932,0)</f>
        <v>0</v>
      </c>
      <c r="BF932" s="227">
        <f>IF(N932="snížená",J932,0)</f>
        <v>0</v>
      </c>
      <c r="BG932" s="227">
        <f>IF(N932="zákl. přenesená",J932,0)</f>
        <v>0</v>
      </c>
      <c r="BH932" s="227">
        <f>IF(N932="sníž. přenesená",J932,0)</f>
        <v>0</v>
      </c>
      <c r="BI932" s="227">
        <f>IF(N932="nulová",J932,0)</f>
        <v>0</v>
      </c>
      <c r="BJ932" s="19" t="s">
        <v>81</v>
      </c>
      <c r="BK932" s="227">
        <f>ROUND(I932*H932,2)</f>
        <v>0</v>
      </c>
      <c r="BL932" s="19" t="s">
        <v>309</v>
      </c>
      <c r="BM932" s="226" t="s">
        <v>8023</v>
      </c>
    </row>
    <row r="933" s="2" customFormat="1" ht="16.5" customHeight="1">
      <c r="A933" s="40"/>
      <c r="B933" s="41"/>
      <c r="C933" s="215" t="s">
        <v>2156</v>
      </c>
      <c r="D933" s="215" t="s">
        <v>215</v>
      </c>
      <c r="E933" s="216" t="s">
        <v>8024</v>
      </c>
      <c r="F933" s="217" t="s">
        <v>8025</v>
      </c>
      <c r="G933" s="218" t="s">
        <v>2760</v>
      </c>
      <c r="H933" s="219">
        <v>1</v>
      </c>
      <c r="I933" s="220"/>
      <c r="J933" s="221">
        <f>ROUND(I933*H933,2)</f>
        <v>0</v>
      </c>
      <c r="K933" s="217" t="s">
        <v>19</v>
      </c>
      <c r="L933" s="46"/>
      <c r="M933" s="222" t="s">
        <v>19</v>
      </c>
      <c r="N933" s="223" t="s">
        <v>45</v>
      </c>
      <c r="O933" s="86"/>
      <c r="P933" s="224">
        <f>O933*H933</f>
        <v>0</v>
      </c>
      <c r="Q933" s="224">
        <v>0</v>
      </c>
      <c r="R933" s="224">
        <f>Q933*H933</f>
        <v>0</v>
      </c>
      <c r="S933" s="224">
        <v>0</v>
      </c>
      <c r="T933" s="225">
        <f>S933*H933</f>
        <v>0</v>
      </c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R933" s="226" t="s">
        <v>309</v>
      </c>
      <c r="AT933" s="226" t="s">
        <v>215</v>
      </c>
      <c r="AU933" s="226" t="s">
        <v>106</v>
      </c>
      <c r="AY933" s="19" t="s">
        <v>213</v>
      </c>
      <c r="BE933" s="227">
        <f>IF(N933="základní",J933,0)</f>
        <v>0</v>
      </c>
      <c r="BF933" s="227">
        <f>IF(N933="snížená",J933,0)</f>
        <v>0</v>
      </c>
      <c r="BG933" s="227">
        <f>IF(N933="zákl. přenesená",J933,0)</f>
        <v>0</v>
      </c>
      <c r="BH933" s="227">
        <f>IF(N933="sníž. přenesená",J933,0)</f>
        <v>0</v>
      </c>
      <c r="BI933" s="227">
        <f>IF(N933="nulová",J933,0)</f>
        <v>0</v>
      </c>
      <c r="BJ933" s="19" t="s">
        <v>81</v>
      </c>
      <c r="BK933" s="227">
        <f>ROUND(I933*H933,2)</f>
        <v>0</v>
      </c>
      <c r="BL933" s="19" t="s">
        <v>309</v>
      </c>
      <c r="BM933" s="226" t="s">
        <v>8026</v>
      </c>
    </row>
    <row r="934" s="2" customFormat="1" ht="16.5" customHeight="1">
      <c r="A934" s="40"/>
      <c r="B934" s="41"/>
      <c r="C934" s="215" t="s">
        <v>2163</v>
      </c>
      <c r="D934" s="215" t="s">
        <v>215</v>
      </c>
      <c r="E934" s="216" t="s">
        <v>8027</v>
      </c>
      <c r="F934" s="217" t="s">
        <v>8028</v>
      </c>
      <c r="G934" s="218" t="s">
        <v>2760</v>
      </c>
      <c r="H934" s="219">
        <v>1</v>
      </c>
      <c r="I934" s="220"/>
      <c r="J934" s="221">
        <f>ROUND(I934*H934,2)</f>
        <v>0</v>
      </c>
      <c r="K934" s="217" t="s">
        <v>19</v>
      </c>
      <c r="L934" s="46"/>
      <c r="M934" s="222" t="s">
        <v>19</v>
      </c>
      <c r="N934" s="223" t="s">
        <v>45</v>
      </c>
      <c r="O934" s="86"/>
      <c r="P934" s="224">
        <f>O934*H934</f>
        <v>0</v>
      </c>
      <c r="Q934" s="224">
        <v>0</v>
      </c>
      <c r="R934" s="224">
        <f>Q934*H934</f>
        <v>0</v>
      </c>
      <c r="S934" s="224">
        <v>0</v>
      </c>
      <c r="T934" s="225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26" t="s">
        <v>309</v>
      </c>
      <c r="AT934" s="226" t="s">
        <v>215</v>
      </c>
      <c r="AU934" s="226" t="s">
        <v>106</v>
      </c>
      <c r="AY934" s="19" t="s">
        <v>213</v>
      </c>
      <c r="BE934" s="227">
        <f>IF(N934="základní",J934,0)</f>
        <v>0</v>
      </c>
      <c r="BF934" s="227">
        <f>IF(N934="snížená",J934,0)</f>
        <v>0</v>
      </c>
      <c r="BG934" s="227">
        <f>IF(N934="zákl. přenesená",J934,0)</f>
        <v>0</v>
      </c>
      <c r="BH934" s="227">
        <f>IF(N934="sníž. přenesená",J934,0)</f>
        <v>0</v>
      </c>
      <c r="BI934" s="227">
        <f>IF(N934="nulová",J934,0)</f>
        <v>0</v>
      </c>
      <c r="BJ934" s="19" t="s">
        <v>81</v>
      </c>
      <c r="BK934" s="227">
        <f>ROUND(I934*H934,2)</f>
        <v>0</v>
      </c>
      <c r="BL934" s="19" t="s">
        <v>309</v>
      </c>
      <c r="BM934" s="226" t="s">
        <v>8029</v>
      </c>
    </row>
    <row r="935" s="2" customFormat="1" ht="16.5" customHeight="1">
      <c r="A935" s="40"/>
      <c r="B935" s="41"/>
      <c r="C935" s="215" t="s">
        <v>2169</v>
      </c>
      <c r="D935" s="215" t="s">
        <v>215</v>
      </c>
      <c r="E935" s="216" t="s">
        <v>8030</v>
      </c>
      <c r="F935" s="217" t="s">
        <v>8031</v>
      </c>
      <c r="G935" s="218" t="s">
        <v>2760</v>
      </c>
      <c r="H935" s="219">
        <v>1</v>
      </c>
      <c r="I935" s="220"/>
      <c r="J935" s="221">
        <f>ROUND(I935*H935,2)</f>
        <v>0</v>
      </c>
      <c r="K935" s="217" t="s">
        <v>19</v>
      </c>
      <c r="L935" s="46"/>
      <c r="M935" s="222" t="s">
        <v>19</v>
      </c>
      <c r="N935" s="223" t="s">
        <v>45</v>
      </c>
      <c r="O935" s="86"/>
      <c r="P935" s="224">
        <f>O935*H935</f>
        <v>0</v>
      </c>
      <c r="Q935" s="224">
        <v>0</v>
      </c>
      <c r="R935" s="224">
        <f>Q935*H935</f>
        <v>0</v>
      </c>
      <c r="S935" s="224">
        <v>0</v>
      </c>
      <c r="T935" s="225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6" t="s">
        <v>309</v>
      </c>
      <c r="AT935" s="226" t="s">
        <v>215</v>
      </c>
      <c r="AU935" s="226" t="s">
        <v>106</v>
      </c>
      <c r="AY935" s="19" t="s">
        <v>213</v>
      </c>
      <c r="BE935" s="227">
        <f>IF(N935="základní",J935,0)</f>
        <v>0</v>
      </c>
      <c r="BF935" s="227">
        <f>IF(N935="snížená",J935,0)</f>
        <v>0</v>
      </c>
      <c r="BG935" s="227">
        <f>IF(N935="zákl. přenesená",J935,0)</f>
        <v>0</v>
      </c>
      <c r="BH935" s="227">
        <f>IF(N935="sníž. přenesená",J935,0)</f>
        <v>0</v>
      </c>
      <c r="BI935" s="227">
        <f>IF(N935="nulová",J935,0)</f>
        <v>0</v>
      </c>
      <c r="BJ935" s="19" t="s">
        <v>81</v>
      </c>
      <c r="BK935" s="227">
        <f>ROUND(I935*H935,2)</f>
        <v>0</v>
      </c>
      <c r="BL935" s="19" t="s">
        <v>309</v>
      </c>
      <c r="BM935" s="226" t="s">
        <v>8032</v>
      </c>
    </row>
    <row r="936" s="2" customFormat="1" ht="16.5" customHeight="1">
      <c r="A936" s="40"/>
      <c r="B936" s="41"/>
      <c r="C936" s="215" t="s">
        <v>2176</v>
      </c>
      <c r="D936" s="215" t="s">
        <v>215</v>
      </c>
      <c r="E936" s="216" t="s">
        <v>8033</v>
      </c>
      <c r="F936" s="217" t="s">
        <v>8034</v>
      </c>
      <c r="G936" s="218" t="s">
        <v>2760</v>
      </c>
      <c r="H936" s="219">
        <v>1</v>
      </c>
      <c r="I936" s="220"/>
      <c r="J936" s="221">
        <f>ROUND(I936*H936,2)</f>
        <v>0</v>
      </c>
      <c r="K936" s="217" t="s">
        <v>19</v>
      </c>
      <c r="L936" s="46"/>
      <c r="M936" s="222" t="s">
        <v>19</v>
      </c>
      <c r="N936" s="223" t="s">
        <v>45</v>
      </c>
      <c r="O936" s="86"/>
      <c r="P936" s="224">
        <f>O936*H936</f>
        <v>0</v>
      </c>
      <c r="Q936" s="224">
        <v>0</v>
      </c>
      <c r="R936" s="224">
        <f>Q936*H936</f>
        <v>0</v>
      </c>
      <c r="S936" s="224">
        <v>0</v>
      </c>
      <c r="T936" s="225">
        <f>S936*H936</f>
        <v>0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26" t="s">
        <v>309</v>
      </c>
      <c r="AT936" s="226" t="s">
        <v>215</v>
      </c>
      <c r="AU936" s="226" t="s">
        <v>106</v>
      </c>
      <c r="AY936" s="19" t="s">
        <v>213</v>
      </c>
      <c r="BE936" s="227">
        <f>IF(N936="základní",J936,0)</f>
        <v>0</v>
      </c>
      <c r="BF936" s="227">
        <f>IF(N936="snížená",J936,0)</f>
        <v>0</v>
      </c>
      <c r="BG936" s="227">
        <f>IF(N936="zákl. přenesená",J936,0)</f>
        <v>0</v>
      </c>
      <c r="BH936" s="227">
        <f>IF(N936="sníž. přenesená",J936,0)</f>
        <v>0</v>
      </c>
      <c r="BI936" s="227">
        <f>IF(N936="nulová",J936,0)</f>
        <v>0</v>
      </c>
      <c r="BJ936" s="19" t="s">
        <v>81</v>
      </c>
      <c r="BK936" s="227">
        <f>ROUND(I936*H936,2)</f>
        <v>0</v>
      </c>
      <c r="BL936" s="19" t="s">
        <v>309</v>
      </c>
      <c r="BM936" s="226" t="s">
        <v>8035</v>
      </c>
    </row>
    <row r="937" s="2" customFormat="1" ht="16.5" customHeight="1">
      <c r="A937" s="40"/>
      <c r="B937" s="41"/>
      <c r="C937" s="215" t="s">
        <v>2182</v>
      </c>
      <c r="D937" s="215" t="s">
        <v>215</v>
      </c>
      <c r="E937" s="216" t="s">
        <v>8036</v>
      </c>
      <c r="F937" s="217" t="s">
        <v>8037</v>
      </c>
      <c r="G937" s="218" t="s">
        <v>2760</v>
      </c>
      <c r="H937" s="219">
        <v>1</v>
      </c>
      <c r="I937" s="220"/>
      <c r="J937" s="221">
        <f>ROUND(I937*H937,2)</f>
        <v>0</v>
      </c>
      <c r="K937" s="217" t="s">
        <v>19</v>
      </c>
      <c r="L937" s="46"/>
      <c r="M937" s="283" t="s">
        <v>19</v>
      </c>
      <c r="N937" s="284" t="s">
        <v>45</v>
      </c>
      <c r="O937" s="285"/>
      <c r="P937" s="286">
        <f>O937*H937</f>
        <v>0</v>
      </c>
      <c r="Q937" s="286">
        <v>0</v>
      </c>
      <c r="R937" s="286">
        <f>Q937*H937</f>
        <v>0</v>
      </c>
      <c r="S937" s="286">
        <v>0</v>
      </c>
      <c r="T937" s="287">
        <f>S937*H937</f>
        <v>0</v>
      </c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R937" s="226" t="s">
        <v>309</v>
      </c>
      <c r="AT937" s="226" t="s">
        <v>215</v>
      </c>
      <c r="AU937" s="226" t="s">
        <v>106</v>
      </c>
      <c r="AY937" s="19" t="s">
        <v>213</v>
      </c>
      <c r="BE937" s="227">
        <f>IF(N937="základní",J937,0)</f>
        <v>0</v>
      </c>
      <c r="BF937" s="227">
        <f>IF(N937="snížená",J937,0)</f>
        <v>0</v>
      </c>
      <c r="BG937" s="227">
        <f>IF(N937="zákl. přenesená",J937,0)</f>
        <v>0</v>
      </c>
      <c r="BH937" s="227">
        <f>IF(N937="sníž. přenesená",J937,0)</f>
        <v>0</v>
      </c>
      <c r="BI937" s="227">
        <f>IF(N937="nulová",J937,0)</f>
        <v>0</v>
      </c>
      <c r="BJ937" s="19" t="s">
        <v>81</v>
      </c>
      <c r="BK937" s="227">
        <f>ROUND(I937*H937,2)</f>
        <v>0</v>
      </c>
      <c r="BL937" s="19" t="s">
        <v>309</v>
      </c>
      <c r="BM937" s="226" t="s">
        <v>8038</v>
      </c>
    </row>
    <row r="938" s="2" customFormat="1" ht="6.96" customHeight="1">
      <c r="A938" s="40"/>
      <c r="B938" s="61"/>
      <c r="C938" s="62"/>
      <c r="D938" s="62"/>
      <c r="E938" s="62"/>
      <c r="F938" s="62"/>
      <c r="G938" s="62"/>
      <c r="H938" s="62"/>
      <c r="I938" s="62"/>
      <c r="J938" s="62"/>
      <c r="K938" s="62"/>
      <c r="L938" s="46"/>
      <c r="M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</row>
  </sheetData>
  <sheetProtection sheet="1" autoFilter="0" formatColumns="0" formatRows="0" objects="1" scenarios="1" spinCount="100000" saltValue="k25WozWUJDxXpAeh6F2KijHTybtIehZiu2NnZ0L31fS2qWpf6aNlrdINAyLlDCW8HOAf9CZaUfIEJOPqVErBzQ==" hashValue="6qVr6H6rtQ2nvGrkrQaqeDBfRcetRfL2PJlja9fvUDZ/VWhlFsBdDvBpyKKa+tUP6bVln9F6paS93tyS5D8sIg==" algorithmName="SHA-512" password="CC35"/>
  <autoFilter ref="C116:K93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5:H105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a přístavba budovy ZUŠ náměstí Míru, Krnov</v>
      </c>
      <c r="F7" s="145"/>
      <c r="G7" s="145"/>
      <c r="H7" s="145"/>
      <c r="L7" s="22"/>
    </row>
    <row r="8">
      <c r="B8" s="22"/>
      <c r="D8" s="145" t="s">
        <v>154</v>
      </c>
      <c r="L8" s="22"/>
    </row>
    <row r="9" s="1" customFormat="1" ht="16.5" customHeight="1">
      <c r="B9" s="22"/>
      <c r="E9" s="146" t="s">
        <v>6935</v>
      </c>
      <c r="F9" s="1"/>
      <c r="G9" s="1"/>
      <c r="H9" s="1"/>
      <c r="L9" s="22"/>
    </row>
    <row r="10" s="1" customFormat="1" ht="12" customHeight="1">
      <c r="B10" s="22"/>
      <c r="D10" s="145" t="s">
        <v>156</v>
      </c>
      <c r="L10" s="22"/>
    </row>
    <row r="11" s="2" customFormat="1" ht="16.5" customHeight="1">
      <c r="A11" s="40"/>
      <c r="B11" s="46"/>
      <c r="C11" s="40"/>
      <c r="D11" s="40"/>
      <c r="E11" s="158" t="s">
        <v>8039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5569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8040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7. 3. 2021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32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36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37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47.25" customHeight="1">
      <c r="A31" s="150"/>
      <c r="B31" s="151"/>
      <c r="C31" s="150"/>
      <c r="D31" s="150"/>
      <c r="E31" s="152" t="s">
        <v>39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40</v>
      </c>
      <c r="E34" s="40"/>
      <c r="F34" s="40"/>
      <c r="G34" s="40"/>
      <c r="H34" s="40"/>
      <c r="I34" s="40"/>
      <c r="J34" s="156">
        <f>ROUND(J96,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42</v>
      </c>
      <c r="G36" s="40"/>
      <c r="H36" s="40"/>
      <c r="I36" s="157" t="s">
        <v>41</v>
      </c>
      <c r="J36" s="157" t="s">
        <v>43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44</v>
      </c>
      <c r="E37" s="145" t="s">
        <v>45</v>
      </c>
      <c r="F37" s="159">
        <f>ROUND((SUM(BE96:BE163)),  2)</f>
        <v>0</v>
      </c>
      <c r="G37" s="40"/>
      <c r="H37" s="40"/>
      <c r="I37" s="160">
        <v>0.20999999999999999</v>
      </c>
      <c r="J37" s="159">
        <f>ROUND(((SUM(BE96:BE163))*I37),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46</v>
      </c>
      <c r="F38" s="159">
        <f>ROUND((SUM(BF96:BF163)),  2)</f>
        <v>0</v>
      </c>
      <c r="G38" s="40"/>
      <c r="H38" s="40"/>
      <c r="I38" s="160">
        <v>0.14999999999999999</v>
      </c>
      <c r="J38" s="159">
        <f>ROUND(((SUM(BF96:BF163))*I38),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ROUND((SUM(BG96:BG163)),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48</v>
      </c>
      <c r="F40" s="159">
        <f>ROUND((SUM(BH96:BH163)),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49</v>
      </c>
      <c r="F41" s="159">
        <f>ROUND((SUM(BI96:BI163)),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50</v>
      </c>
      <c r="E43" s="163"/>
      <c r="F43" s="163"/>
      <c r="G43" s="164" t="s">
        <v>51</v>
      </c>
      <c r="H43" s="165" t="s">
        <v>52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Rekonstrukce a přístavba budovy ZUŠ náměstí Míru, Krnov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6935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156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8" t="s">
        <v>8039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5569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VZT3 - Teplovzdušné větrání a chlazení koncertního sálu, foyer, šatny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parc.č. 341, 344/1, k.ú.opavské předměstí</v>
      </c>
      <c r="G60" s="42"/>
      <c r="H60" s="42"/>
      <c r="I60" s="34" t="s">
        <v>23</v>
      </c>
      <c r="J60" s="74" t="str">
        <f>IF(J16="","",J16)</f>
        <v>7. 3. 2021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město Krnov</v>
      </c>
      <c r="G62" s="42"/>
      <c r="H62" s="42"/>
      <c r="I62" s="34" t="s">
        <v>31</v>
      </c>
      <c r="J62" s="38" t="str">
        <f>E25</f>
        <v>Ing. Karel Grygera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Ing. Alena Chmelová, Opava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159</v>
      </c>
      <c r="D65" s="174"/>
      <c r="E65" s="174"/>
      <c r="F65" s="174"/>
      <c r="G65" s="174"/>
      <c r="H65" s="174"/>
      <c r="I65" s="174"/>
      <c r="J65" s="175" t="s">
        <v>160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72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161</v>
      </c>
    </row>
    <row r="68" s="9" customFormat="1" ht="24.96" customHeight="1">
      <c r="A68" s="9"/>
      <c r="B68" s="177"/>
      <c r="C68" s="178"/>
      <c r="D68" s="179" t="s">
        <v>162</v>
      </c>
      <c r="E68" s="180"/>
      <c r="F68" s="180"/>
      <c r="G68" s="180"/>
      <c r="H68" s="180"/>
      <c r="I68" s="180"/>
      <c r="J68" s="181">
        <f>J97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169</v>
      </c>
      <c r="E69" s="185"/>
      <c r="F69" s="185"/>
      <c r="G69" s="185"/>
      <c r="H69" s="185"/>
      <c r="I69" s="185"/>
      <c r="J69" s="186">
        <f>J98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172</v>
      </c>
      <c r="E70" s="180"/>
      <c r="F70" s="180"/>
      <c r="G70" s="180"/>
      <c r="H70" s="180"/>
      <c r="I70" s="180"/>
      <c r="J70" s="181">
        <f>J102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175</v>
      </c>
      <c r="E71" s="185"/>
      <c r="F71" s="185"/>
      <c r="G71" s="185"/>
      <c r="H71" s="185"/>
      <c r="I71" s="185"/>
      <c r="J71" s="186">
        <f>J103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5571</v>
      </c>
      <c r="E72" s="185"/>
      <c r="F72" s="185"/>
      <c r="G72" s="185"/>
      <c r="H72" s="185"/>
      <c r="I72" s="185"/>
      <c r="J72" s="186">
        <f>J112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198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Rekonstrukce a přístavba budovy ZUŠ náměstí Míru, Krnov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6935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156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288" t="s">
        <v>8039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5569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VZT3 - Teplovzdušné větrání a chlazení koncertního sálu, foyer, šatny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>parc.č. 341, 344/1, k.ú.opavské předměstí</v>
      </c>
      <c r="G90" s="42"/>
      <c r="H90" s="42"/>
      <c r="I90" s="34" t="s">
        <v>23</v>
      </c>
      <c r="J90" s="74" t="str">
        <f>IF(J16="","",J16)</f>
        <v>7. 3. 2021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město Krnov</v>
      </c>
      <c r="G92" s="42"/>
      <c r="H92" s="42"/>
      <c r="I92" s="34" t="s">
        <v>31</v>
      </c>
      <c r="J92" s="38" t="str">
        <f>E25</f>
        <v>Ing. Karel Grygera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35</v>
      </c>
      <c r="J93" s="38" t="str">
        <f>E28</f>
        <v>Ing. Alena Chmelová, Opava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199</v>
      </c>
      <c r="D95" s="191" t="s">
        <v>59</v>
      </c>
      <c r="E95" s="191" t="s">
        <v>55</v>
      </c>
      <c r="F95" s="191" t="s">
        <v>56</v>
      </c>
      <c r="G95" s="191" t="s">
        <v>200</v>
      </c>
      <c r="H95" s="191" t="s">
        <v>201</v>
      </c>
      <c r="I95" s="191" t="s">
        <v>202</v>
      </c>
      <c r="J95" s="191" t="s">
        <v>160</v>
      </c>
      <c r="K95" s="192" t="s">
        <v>203</v>
      </c>
      <c r="L95" s="193"/>
      <c r="M95" s="94" t="s">
        <v>19</v>
      </c>
      <c r="N95" s="95" t="s">
        <v>44</v>
      </c>
      <c r="O95" s="95" t="s">
        <v>204</v>
      </c>
      <c r="P95" s="95" t="s">
        <v>205</v>
      </c>
      <c r="Q95" s="95" t="s">
        <v>206</v>
      </c>
      <c r="R95" s="95" t="s">
        <v>207</v>
      </c>
      <c r="S95" s="95" t="s">
        <v>208</v>
      </c>
      <c r="T95" s="96" t="s">
        <v>209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210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P97+P102</f>
        <v>0</v>
      </c>
      <c r="Q96" s="98"/>
      <c r="R96" s="196">
        <f>R97+R102</f>
        <v>5.02346</v>
      </c>
      <c r="S96" s="98"/>
      <c r="T96" s="197">
        <f>T97+T102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73</v>
      </c>
      <c r="AU96" s="19" t="s">
        <v>161</v>
      </c>
      <c r="BK96" s="198">
        <f>BK97+BK102</f>
        <v>0</v>
      </c>
    </row>
    <row r="97" s="12" customFormat="1" ht="25.92" customHeight="1">
      <c r="A97" s="12"/>
      <c r="B97" s="199"/>
      <c r="C97" s="200"/>
      <c r="D97" s="201" t="s">
        <v>73</v>
      </c>
      <c r="E97" s="202" t="s">
        <v>211</v>
      </c>
      <c r="F97" s="202" t="s">
        <v>212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</f>
        <v>0</v>
      </c>
      <c r="Q97" s="207"/>
      <c r="R97" s="208">
        <f>R98</f>
        <v>0</v>
      </c>
      <c r="S97" s="207"/>
      <c r="T97" s="209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81</v>
      </c>
      <c r="AT97" s="211" t="s">
        <v>73</v>
      </c>
      <c r="AU97" s="211" t="s">
        <v>74</v>
      </c>
      <c r="AY97" s="210" t="s">
        <v>213</v>
      </c>
      <c r="BK97" s="212">
        <f>BK98</f>
        <v>0</v>
      </c>
    </row>
    <row r="98" s="12" customFormat="1" ht="22.8" customHeight="1">
      <c r="A98" s="12"/>
      <c r="B98" s="199"/>
      <c r="C98" s="200"/>
      <c r="D98" s="201" t="s">
        <v>73</v>
      </c>
      <c r="E98" s="213" t="s">
        <v>261</v>
      </c>
      <c r="F98" s="213" t="s">
        <v>1254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SUM(P99:P101)</f>
        <v>0</v>
      </c>
      <c r="Q98" s="207"/>
      <c r="R98" s="208">
        <f>SUM(R99:R101)</f>
        <v>0</v>
      </c>
      <c r="S98" s="207"/>
      <c r="T98" s="209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81</v>
      </c>
      <c r="AT98" s="211" t="s">
        <v>73</v>
      </c>
      <c r="AU98" s="211" t="s">
        <v>81</v>
      </c>
      <c r="AY98" s="210" t="s">
        <v>213</v>
      </c>
      <c r="BK98" s="212">
        <f>SUM(BK99:BK101)</f>
        <v>0</v>
      </c>
    </row>
    <row r="99" s="2" customFormat="1" ht="21.75" customHeight="1">
      <c r="A99" s="40"/>
      <c r="B99" s="41"/>
      <c r="C99" s="215" t="s">
        <v>81</v>
      </c>
      <c r="D99" s="215" t="s">
        <v>215</v>
      </c>
      <c r="E99" s="216" t="s">
        <v>5572</v>
      </c>
      <c r="F99" s="217" t="s">
        <v>5573</v>
      </c>
      <c r="G99" s="218" t="s">
        <v>236</v>
      </c>
      <c r="H99" s="219">
        <v>40</v>
      </c>
      <c r="I99" s="220"/>
      <c r="J99" s="221">
        <f>ROUND(I99*H99,2)</f>
        <v>0</v>
      </c>
      <c r="K99" s="217" t="s">
        <v>4470</v>
      </c>
      <c r="L99" s="46"/>
      <c r="M99" s="222" t="s">
        <v>19</v>
      </c>
      <c r="N99" s="223" t="s">
        <v>45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220</v>
      </c>
      <c r="AT99" s="226" t="s">
        <v>215</v>
      </c>
      <c r="AU99" s="226" t="s">
        <v>83</v>
      </c>
      <c r="AY99" s="19" t="s">
        <v>213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81</v>
      </c>
      <c r="BK99" s="227">
        <f>ROUND(I99*H99,2)</f>
        <v>0</v>
      </c>
      <c r="BL99" s="19" t="s">
        <v>220</v>
      </c>
      <c r="BM99" s="226" t="s">
        <v>8041</v>
      </c>
    </row>
    <row r="100" s="2" customFormat="1" ht="21.75" customHeight="1">
      <c r="A100" s="40"/>
      <c r="B100" s="41"/>
      <c r="C100" s="215" t="s">
        <v>83</v>
      </c>
      <c r="D100" s="215" t="s">
        <v>215</v>
      </c>
      <c r="E100" s="216" t="s">
        <v>5575</v>
      </c>
      <c r="F100" s="217" t="s">
        <v>5576</v>
      </c>
      <c r="G100" s="218" t="s">
        <v>236</v>
      </c>
      <c r="H100" s="219">
        <v>400</v>
      </c>
      <c r="I100" s="220"/>
      <c r="J100" s="221">
        <f>ROUND(I100*H100,2)</f>
        <v>0</v>
      </c>
      <c r="K100" s="217" t="s">
        <v>4470</v>
      </c>
      <c r="L100" s="46"/>
      <c r="M100" s="222" t="s">
        <v>19</v>
      </c>
      <c r="N100" s="223" t="s">
        <v>45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220</v>
      </c>
      <c r="AT100" s="226" t="s">
        <v>215</v>
      </c>
      <c r="AU100" s="226" t="s">
        <v>83</v>
      </c>
      <c r="AY100" s="19" t="s">
        <v>213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81</v>
      </c>
      <c r="BK100" s="227">
        <f>ROUND(I100*H100,2)</f>
        <v>0</v>
      </c>
      <c r="BL100" s="19" t="s">
        <v>220</v>
      </c>
      <c r="BM100" s="226" t="s">
        <v>8042</v>
      </c>
    </row>
    <row r="101" s="2" customFormat="1" ht="21.75" customHeight="1">
      <c r="A101" s="40"/>
      <c r="B101" s="41"/>
      <c r="C101" s="215" t="s">
        <v>106</v>
      </c>
      <c r="D101" s="215" t="s">
        <v>215</v>
      </c>
      <c r="E101" s="216" t="s">
        <v>5578</v>
      </c>
      <c r="F101" s="217" t="s">
        <v>5579</v>
      </c>
      <c r="G101" s="218" t="s">
        <v>236</v>
      </c>
      <c r="H101" s="219">
        <v>40</v>
      </c>
      <c r="I101" s="220"/>
      <c r="J101" s="221">
        <f>ROUND(I101*H101,2)</f>
        <v>0</v>
      </c>
      <c r="K101" s="217" t="s">
        <v>4470</v>
      </c>
      <c r="L101" s="46"/>
      <c r="M101" s="222" t="s">
        <v>19</v>
      </c>
      <c r="N101" s="223" t="s">
        <v>45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220</v>
      </c>
      <c r="AT101" s="226" t="s">
        <v>215</v>
      </c>
      <c r="AU101" s="226" t="s">
        <v>83</v>
      </c>
      <c r="AY101" s="19" t="s">
        <v>213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81</v>
      </c>
      <c r="BK101" s="227">
        <f>ROUND(I101*H101,2)</f>
        <v>0</v>
      </c>
      <c r="BL101" s="19" t="s">
        <v>220</v>
      </c>
      <c r="BM101" s="226" t="s">
        <v>8043</v>
      </c>
    </row>
    <row r="102" s="12" customFormat="1" ht="25.92" customHeight="1">
      <c r="A102" s="12"/>
      <c r="B102" s="199"/>
      <c r="C102" s="200"/>
      <c r="D102" s="201" t="s">
        <v>73</v>
      </c>
      <c r="E102" s="202" t="s">
        <v>1716</v>
      </c>
      <c r="F102" s="202" t="s">
        <v>1717</v>
      </c>
      <c r="G102" s="200"/>
      <c r="H102" s="200"/>
      <c r="I102" s="203"/>
      <c r="J102" s="204">
        <f>BK102</f>
        <v>0</v>
      </c>
      <c r="K102" s="200"/>
      <c r="L102" s="205"/>
      <c r="M102" s="206"/>
      <c r="N102" s="207"/>
      <c r="O102" s="207"/>
      <c r="P102" s="208">
        <f>P103+P112</f>
        <v>0</v>
      </c>
      <c r="Q102" s="207"/>
      <c r="R102" s="208">
        <f>R103+R112</f>
        <v>5.02346</v>
      </c>
      <c r="S102" s="207"/>
      <c r="T102" s="209">
        <f>T103+T112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83</v>
      </c>
      <c r="AT102" s="211" t="s">
        <v>73</v>
      </c>
      <c r="AU102" s="211" t="s">
        <v>74</v>
      </c>
      <c r="AY102" s="210" t="s">
        <v>213</v>
      </c>
      <c r="BK102" s="212">
        <f>BK103+BK112</f>
        <v>0</v>
      </c>
    </row>
    <row r="103" s="12" customFormat="1" ht="22.8" customHeight="1">
      <c r="A103" s="12"/>
      <c r="B103" s="199"/>
      <c r="C103" s="200"/>
      <c r="D103" s="201" t="s">
        <v>73</v>
      </c>
      <c r="E103" s="213" t="s">
        <v>1836</v>
      </c>
      <c r="F103" s="213" t="s">
        <v>1837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SUM(P104:P111)</f>
        <v>0</v>
      </c>
      <c r="Q103" s="207"/>
      <c r="R103" s="208">
        <f>SUM(R104:R111)</f>
        <v>0.50485999999999998</v>
      </c>
      <c r="S103" s="207"/>
      <c r="T103" s="209">
        <f>SUM(T104:T111)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83</v>
      </c>
      <c r="AT103" s="211" t="s">
        <v>73</v>
      </c>
      <c r="AU103" s="211" t="s">
        <v>81</v>
      </c>
      <c r="AY103" s="210" t="s">
        <v>213</v>
      </c>
      <c r="BK103" s="212">
        <f>SUM(BK104:BK111)</f>
        <v>0</v>
      </c>
    </row>
    <row r="104" s="2" customFormat="1" ht="16.5" customHeight="1">
      <c r="A104" s="40"/>
      <c r="B104" s="41"/>
      <c r="C104" s="215" t="s">
        <v>220</v>
      </c>
      <c r="D104" s="215" t="s">
        <v>215</v>
      </c>
      <c r="E104" s="216" t="s">
        <v>5581</v>
      </c>
      <c r="F104" s="217" t="s">
        <v>5582</v>
      </c>
      <c r="G104" s="218" t="s">
        <v>236</v>
      </c>
      <c r="H104" s="219">
        <v>42</v>
      </c>
      <c r="I104" s="220"/>
      <c r="J104" s="221">
        <f>ROUND(I104*H104,2)</f>
        <v>0</v>
      </c>
      <c r="K104" s="217" t="s">
        <v>5230</v>
      </c>
      <c r="L104" s="46"/>
      <c r="M104" s="222" t="s">
        <v>19</v>
      </c>
      <c r="N104" s="223" t="s">
        <v>45</v>
      </c>
      <c r="O104" s="86"/>
      <c r="P104" s="224">
        <f>O104*H104</f>
        <v>0</v>
      </c>
      <c r="Q104" s="224">
        <v>0.00022000000000000001</v>
      </c>
      <c r="R104" s="224">
        <f>Q104*H104</f>
        <v>0.0092399999999999999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309</v>
      </c>
      <c r="AT104" s="226" t="s">
        <v>215</v>
      </c>
      <c r="AU104" s="226" t="s">
        <v>83</v>
      </c>
      <c r="AY104" s="19" t="s">
        <v>213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81</v>
      </c>
      <c r="BK104" s="227">
        <f>ROUND(I104*H104,2)</f>
        <v>0</v>
      </c>
      <c r="BL104" s="19" t="s">
        <v>309</v>
      </c>
      <c r="BM104" s="226" t="s">
        <v>8044</v>
      </c>
    </row>
    <row r="105" s="2" customFormat="1" ht="16.5" customHeight="1">
      <c r="A105" s="40"/>
      <c r="B105" s="41"/>
      <c r="C105" s="272" t="s">
        <v>243</v>
      </c>
      <c r="D105" s="272" t="s">
        <v>310</v>
      </c>
      <c r="E105" s="273" t="s">
        <v>5282</v>
      </c>
      <c r="F105" s="274" t="s">
        <v>5283</v>
      </c>
      <c r="G105" s="275" t="s">
        <v>236</v>
      </c>
      <c r="H105" s="276">
        <v>42</v>
      </c>
      <c r="I105" s="277"/>
      <c r="J105" s="278">
        <f>ROUND(I105*H105,2)</f>
        <v>0</v>
      </c>
      <c r="K105" s="274" t="s">
        <v>5230</v>
      </c>
      <c r="L105" s="279"/>
      <c r="M105" s="280" t="s">
        <v>19</v>
      </c>
      <c r="N105" s="281" t="s">
        <v>45</v>
      </c>
      <c r="O105" s="86"/>
      <c r="P105" s="224">
        <f>O105*H105</f>
        <v>0</v>
      </c>
      <c r="Q105" s="224">
        <v>0.0038999999999999998</v>
      </c>
      <c r="R105" s="224">
        <f>Q105*H105</f>
        <v>0.1638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397</v>
      </c>
      <c r="AT105" s="226" t="s">
        <v>310</v>
      </c>
      <c r="AU105" s="226" t="s">
        <v>83</v>
      </c>
      <c r="AY105" s="19" t="s">
        <v>213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81</v>
      </c>
      <c r="BK105" s="227">
        <f>ROUND(I105*H105,2)</f>
        <v>0</v>
      </c>
      <c r="BL105" s="19" t="s">
        <v>309</v>
      </c>
      <c r="BM105" s="226" t="s">
        <v>8045</v>
      </c>
    </row>
    <row r="106" s="2" customFormat="1" ht="16.5" customHeight="1">
      <c r="A106" s="40"/>
      <c r="B106" s="41"/>
      <c r="C106" s="215" t="s">
        <v>248</v>
      </c>
      <c r="D106" s="215" t="s">
        <v>215</v>
      </c>
      <c r="E106" s="216" t="s">
        <v>8046</v>
      </c>
      <c r="F106" s="217" t="s">
        <v>8047</v>
      </c>
      <c r="G106" s="218" t="s">
        <v>236</v>
      </c>
      <c r="H106" s="219">
        <v>244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45</v>
      </c>
      <c r="O106" s="86"/>
      <c r="P106" s="224">
        <f>O106*H106</f>
        <v>0</v>
      </c>
      <c r="Q106" s="224">
        <v>0.00036000000000000002</v>
      </c>
      <c r="R106" s="224">
        <f>Q106*H106</f>
        <v>0.087840000000000001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309</v>
      </c>
      <c r="AT106" s="226" t="s">
        <v>215</v>
      </c>
      <c r="AU106" s="226" t="s">
        <v>83</v>
      </c>
      <c r="AY106" s="19" t="s">
        <v>213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81</v>
      </c>
      <c r="BK106" s="227">
        <f>ROUND(I106*H106,2)</f>
        <v>0</v>
      </c>
      <c r="BL106" s="19" t="s">
        <v>309</v>
      </c>
      <c r="BM106" s="226" t="s">
        <v>8048</v>
      </c>
    </row>
    <row r="107" s="2" customFormat="1" ht="16.5" customHeight="1">
      <c r="A107" s="40"/>
      <c r="B107" s="41"/>
      <c r="C107" s="215" t="s">
        <v>253</v>
      </c>
      <c r="D107" s="215" t="s">
        <v>215</v>
      </c>
      <c r="E107" s="216" t="s">
        <v>8049</v>
      </c>
      <c r="F107" s="217" t="s">
        <v>8050</v>
      </c>
      <c r="G107" s="218" t="s">
        <v>236</v>
      </c>
      <c r="H107" s="219">
        <v>112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45</v>
      </c>
      <c r="O107" s="86"/>
      <c r="P107" s="224">
        <f>O107*H107</f>
        <v>0</v>
      </c>
      <c r="Q107" s="224">
        <v>0.00036000000000000002</v>
      </c>
      <c r="R107" s="224">
        <f>Q107*H107</f>
        <v>0.040320000000000002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309</v>
      </c>
      <c r="AT107" s="226" t="s">
        <v>215</v>
      </c>
      <c r="AU107" s="226" t="s">
        <v>83</v>
      </c>
      <c r="AY107" s="19" t="s">
        <v>213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81</v>
      </c>
      <c r="BK107" s="227">
        <f>ROUND(I107*H107,2)</f>
        <v>0</v>
      </c>
      <c r="BL107" s="19" t="s">
        <v>309</v>
      </c>
      <c r="BM107" s="226" t="s">
        <v>8051</v>
      </c>
    </row>
    <row r="108" s="2" customFormat="1" ht="16.5" customHeight="1">
      <c r="A108" s="40"/>
      <c r="B108" s="41"/>
      <c r="C108" s="215" t="s">
        <v>257</v>
      </c>
      <c r="D108" s="215" t="s">
        <v>215</v>
      </c>
      <c r="E108" s="216" t="s">
        <v>8052</v>
      </c>
      <c r="F108" s="217" t="s">
        <v>8053</v>
      </c>
      <c r="G108" s="218" t="s">
        <v>236</v>
      </c>
      <c r="H108" s="219">
        <v>132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45</v>
      </c>
      <c r="O108" s="86"/>
      <c r="P108" s="224">
        <f>O108*H108</f>
        <v>0</v>
      </c>
      <c r="Q108" s="224">
        <v>0.00036000000000000002</v>
      </c>
      <c r="R108" s="224">
        <f>Q108*H108</f>
        <v>0.04752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309</v>
      </c>
      <c r="AT108" s="226" t="s">
        <v>215</v>
      </c>
      <c r="AU108" s="226" t="s">
        <v>83</v>
      </c>
      <c r="AY108" s="19" t="s">
        <v>213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81</v>
      </c>
      <c r="BK108" s="227">
        <f>ROUND(I108*H108,2)</f>
        <v>0</v>
      </c>
      <c r="BL108" s="19" t="s">
        <v>309</v>
      </c>
      <c r="BM108" s="226" t="s">
        <v>8054</v>
      </c>
    </row>
    <row r="109" s="2" customFormat="1" ht="16.5" customHeight="1">
      <c r="A109" s="40"/>
      <c r="B109" s="41"/>
      <c r="C109" s="215" t="s">
        <v>261</v>
      </c>
      <c r="D109" s="215" t="s">
        <v>215</v>
      </c>
      <c r="E109" s="216" t="s">
        <v>8055</v>
      </c>
      <c r="F109" s="217" t="s">
        <v>8056</v>
      </c>
      <c r="G109" s="218" t="s">
        <v>236</v>
      </c>
      <c r="H109" s="219">
        <v>2</v>
      </c>
      <c r="I109" s="220"/>
      <c r="J109" s="221">
        <f>ROUND(I109*H109,2)</f>
        <v>0</v>
      </c>
      <c r="K109" s="217" t="s">
        <v>5230</v>
      </c>
      <c r="L109" s="46"/>
      <c r="M109" s="222" t="s">
        <v>19</v>
      </c>
      <c r="N109" s="223" t="s">
        <v>45</v>
      </c>
      <c r="O109" s="86"/>
      <c r="P109" s="224">
        <f>O109*H109</f>
        <v>0</v>
      </c>
      <c r="Q109" s="224">
        <v>6.9999999999999994E-05</v>
      </c>
      <c r="R109" s="224">
        <f>Q109*H109</f>
        <v>0.00013999999999999999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309</v>
      </c>
      <c r="AT109" s="226" t="s">
        <v>215</v>
      </c>
      <c r="AU109" s="226" t="s">
        <v>83</v>
      </c>
      <c r="AY109" s="19" t="s">
        <v>213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81</v>
      </c>
      <c r="BK109" s="227">
        <f>ROUND(I109*H109,2)</f>
        <v>0</v>
      </c>
      <c r="BL109" s="19" t="s">
        <v>309</v>
      </c>
      <c r="BM109" s="226" t="s">
        <v>8057</v>
      </c>
    </row>
    <row r="110" s="2" customFormat="1" ht="16.5" customHeight="1">
      <c r="A110" s="40"/>
      <c r="B110" s="41"/>
      <c r="C110" s="272" t="s">
        <v>267</v>
      </c>
      <c r="D110" s="272" t="s">
        <v>310</v>
      </c>
      <c r="E110" s="273" t="s">
        <v>8058</v>
      </c>
      <c r="F110" s="274" t="s">
        <v>8059</v>
      </c>
      <c r="G110" s="275" t="s">
        <v>288</v>
      </c>
      <c r="H110" s="276">
        <v>0.156</v>
      </c>
      <c r="I110" s="277"/>
      <c r="J110" s="278">
        <f>ROUND(I110*H110,2)</f>
        <v>0</v>
      </c>
      <c r="K110" s="274" t="s">
        <v>5230</v>
      </c>
      <c r="L110" s="279"/>
      <c r="M110" s="280" t="s">
        <v>19</v>
      </c>
      <c r="N110" s="281" t="s">
        <v>45</v>
      </c>
      <c r="O110" s="86"/>
      <c r="P110" s="224">
        <f>O110*H110</f>
        <v>0</v>
      </c>
      <c r="Q110" s="224">
        <v>1</v>
      </c>
      <c r="R110" s="224">
        <f>Q110*H110</f>
        <v>0.156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397</v>
      </c>
      <c r="AT110" s="226" t="s">
        <v>310</v>
      </c>
      <c r="AU110" s="226" t="s">
        <v>83</v>
      </c>
      <c r="AY110" s="19" t="s">
        <v>213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81</v>
      </c>
      <c r="BK110" s="227">
        <f>ROUND(I110*H110,2)</f>
        <v>0</v>
      </c>
      <c r="BL110" s="19" t="s">
        <v>309</v>
      </c>
      <c r="BM110" s="226" t="s">
        <v>8060</v>
      </c>
    </row>
    <row r="111" s="2" customFormat="1" ht="16.5" customHeight="1">
      <c r="A111" s="40"/>
      <c r="B111" s="41"/>
      <c r="C111" s="215" t="s">
        <v>274</v>
      </c>
      <c r="D111" s="215" t="s">
        <v>215</v>
      </c>
      <c r="E111" s="216" t="s">
        <v>8061</v>
      </c>
      <c r="F111" s="217" t="s">
        <v>8062</v>
      </c>
      <c r="G111" s="218" t="s">
        <v>288</v>
      </c>
      <c r="H111" s="219">
        <v>0.505</v>
      </c>
      <c r="I111" s="220"/>
      <c r="J111" s="221">
        <f>ROUND(I111*H111,2)</f>
        <v>0</v>
      </c>
      <c r="K111" s="217" t="s">
        <v>5230</v>
      </c>
      <c r="L111" s="46"/>
      <c r="M111" s="222" t="s">
        <v>19</v>
      </c>
      <c r="N111" s="223" t="s">
        <v>45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309</v>
      </c>
      <c r="AT111" s="226" t="s">
        <v>215</v>
      </c>
      <c r="AU111" s="226" t="s">
        <v>83</v>
      </c>
      <c r="AY111" s="19" t="s">
        <v>213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81</v>
      </c>
      <c r="BK111" s="227">
        <f>ROUND(I111*H111,2)</f>
        <v>0</v>
      </c>
      <c r="BL111" s="19" t="s">
        <v>309</v>
      </c>
      <c r="BM111" s="226" t="s">
        <v>8063</v>
      </c>
    </row>
    <row r="112" s="12" customFormat="1" ht="22.8" customHeight="1">
      <c r="A112" s="12"/>
      <c r="B112" s="199"/>
      <c r="C112" s="200"/>
      <c r="D112" s="201" t="s">
        <v>73</v>
      </c>
      <c r="E112" s="213" t="s">
        <v>5586</v>
      </c>
      <c r="F112" s="213" t="s">
        <v>102</v>
      </c>
      <c r="G112" s="200"/>
      <c r="H112" s="200"/>
      <c r="I112" s="203"/>
      <c r="J112" s="214">
        <f>BK112</f>
        <v>0</v>
      </c>
      <c r="K112" s="200"/>
      <c r="L112" s="205"/>
      <c r="M112" s="206"/>
      <c r="N112" s="207"/>
      <c r="O112" s="207"/>
      <c r="P112" s="208">
        <f>SUM(P113:P163)</f>
        <v>0</v>
      </c>
      <c r="Q112" s="207"/>
      <c r="R112" s="208">
        <f>SUM(R113:R163)</f>
        <v>4.5186000000000002</v>
      </c>
      <c r="S112" s="207"/>
      <c r="T112" s="209">
        <f>SUM(T113:T163)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83</v>
      </c>
      <c r="AT112" s="211" t="s">
        <v>73</v>
      </c>
      <c r="AU112" s="211" t="s">
        <v>81</v>
      </c>
      <c r="AY112" s="210" t="s">
        <v>213</v>
      </c>
      <c r="BK112" s="212">
        <f>SUM(BK113:BK163)</f>
        <v>0</v>
      </c>
    </row>
    <row r="113" s="2" customFormat="1" ht="16.5" customHeight="1">
      <c r="A113" s="40"/>
      <c r="B113" s="41"/>
      <c r="C113" s="215" t="s">
        <v>279</v>
      </c>
      <c r="D113" s="215" t="s">
        <v>215</v>
      </c>
      <c r="E113" s="216" t="s">
        <v>8064</v>
      </c>
      <c r="F113" s="217" t="s">
        <v>8065</v>
      </c>
      <c r="G113" s="218" t="s">
        <v>501</v>
      </c>
      <c r="H113" s="219">
        <v>20</v>
      </c>
      <c r="I113" s="220"/>
      <c r="J113" s="221">
        <f>ROUND(I113*H113,2)</f>
        <v>0</v>
      </c>
      <c r="K113" s="217" t="s">
        <v>5230</v>
      </c>
      <c r="L113" s="46"/>
      <c r="M113" s="222" t="s">
        <v>19</v>
      </c>
      <c r="N113" s="223" t="s">
        <v>45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309</v>
      </c>
      <c r="AT113" s="226" t="s">
        <v>215</v>
      </c>
      <c r="AU113" s="226" t="s">
        <v>83</v>
      </c>
      <c r="AY113" s="19" t="s">
        <v>213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81</v>
      </c>
      <c r="BK113" s="227">
        <f>ROUND(I113*H113,2)</f>
        <v>0</v>
      </c>
      <c r="BL113" s="19" t="s">
        <v>309</v>
      </c>
      <c r="BM113" s="226" t="s">
        <v>8066</v>
      </c>
    </row>
    <row r="114" s="2" customFormat="1" ht="16.5" customHeight="1">
      <c r="A114" s="40"/>
      <c r="B114" s="41"/>
      <c r="C114" s="215" t="s">
        <v>285</v>
      </c>
      <c r="D114" s="215" t="s">
        <v>215</v>
      </c>
      <c r="E114" s="216" t="s">
        <v>8067</v>
      </c>
      <c r="F114" s="217" t="s">
        <v>8068</v>
      </c>
      <c r="G114" s="218" t="s">
        <v>501</v>
      </c>
      <c r="H114" s="219">
        <v>8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45</v>
      </c>
      <c r="O114" s="86"/>
      <c r="P114" s="224">
        <f>O114*H114</f>
        <v>0</v>
      </c>
      <c r="Q114" s="224">
        <v>0.0030000000000000001</v>
      </c>
      <c r="R114" s="224">
        <f>Q114*H114</f>
        <v>0.024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309</v>
      </c>
      <c r="AT114" s="226" t="s">
        <v>215</v>
      </c>
      <c r="AU114" s="226" t="s">
        <v>83</v>
      </c>
      <c r="AY114" s="19" t="s">
        <v>213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81</v>
      </c>
      <c r="BK114" s="227">
        <f>ROUND(I114*H114,2)</f>
        <v>0</v>
      </c>
      <c r="BL114" s="19" t="s">
        <v>309</v>
      </c>
      <c r="BM114" s="226" t="s">
        <v>8069</v>
      </c>
    </row>
    <row r="115" s="2" customFormat="1" ht="16.5" customHeight="1">
      <c r="A115" s="40"/>
      <c r="B115" s="41"/>
      <c r="C115" s="215" t="s">
        <v>291</v>
      </c>
      <c r="D115" s="215" t="s">
        <v>215</v>
      </c>
      <c r="E115" s="216" t="s">
        <v>8070</v>
      </c>
      <c r="F115" s="217" t="s">
        <v>8071</v>
      </c>
      <c r="G115" s="218" t="s">
        <v>501</v>
      </c>
      <c r="H115" s="219">
        <v>12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45</v>
      </c>
      <c r="O115" s="86"/>
      <c r="P115" s="224">
        <f>O115*H115</f>
        <v>0</v>
      </c>
      <c r="Q115" s="224">
        <v>0.0030000000000000001</v>
      </c>
      <c r="R115" s="224">
        <f>Q115*H115</f>
        <v>0.036000000000000004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309</v>
      </c>
      <c r="AT115" s="226" t="s">
        <v>215</v>
      </c>
      <c r="AU115" s="226" t="s">
        <v>83</v>
      </c>
      <c r="AY115" s="19" t="s">
        <v>213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81</v>
      </c>
      <c r="BK115" s="227">
        <f>ROUND(I115*H115,2)</f>
        <v>0</v>
      </c>
      <c r="BL115" s="19" t="s">
        <v>309</v>
      </c>
      <c r="BM115" s="226" t="s">
        <v>8072</v>
      </c>
    </row>
    <row r="116" s="2" customFormat="1" ht="16.5" customHeight="1">
      <c r="A116" s="40"/>
      <c r="B116" s="41"/>
      <c r="C116" s="215" t="s">
        <v>8</v>
      </c>
      <c r="D116" s="215" t="s">
        <v>215</v>
      </c>
      <c r="E116" s="216" t="s">
        <v>5818</v>
      </c>
      <c r="F116" s="217" t="s">
        <v>5819</v>
      </c>
      <c r="G116" s="218" t="s">
        <v>501</v>
      </c>
      <c r="H116" s="219">
        <v>10</v>
      </c>
      <c r="I116" s="220"/>
      <c r="J116" s="221">
        <f>ROUND(I116*H116,2)</f>
        <v>0</v>
      </c>
      <c r="K116" s="217" t="s">
        <v>5230</v>
      </c>
      <c r="L116" s="46"/>
      <c r="M116" s="222" t="s">
        <v>19</v>
      </c>
      <c r="N116" s="223" t="s">
        <v>45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309</v>
      </c>
      <c r="AT116" s="226" t="s">
        <v>215</v>
      </c>
      <c r="AU116" s="226" t="s">
        <v>83</v>
      </c>
      <c r="AY116" s="19" t="s">
        <v>213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81</v>
      </c>
      <c r="BK116" s="227">
        <f>ROUND(I116*H116,2)</f>
        <v>0</v>
      </c>
      <c r="BL116" s="19" t="s">
        <v>309</v>
      </c>
      <c r="BM116" s="226" t="s">
        <v>8073</v>
      </c>
    </row>
    <row r="117" s="2" customFormat="1" ht="16.5" customHeight="1">
      <c r="A117" s="40"/>
      <c r="B117" s="41"/>
      <c r="C117" s="215" t="s">
        <v>309</v>
      </c>
      <c r="D117" s="215" t="s">
        <v>215</v>
      </c>
      <c r="E117" s="216" t="s">
        <v>8074</v>
      </c>
      <c r="F117" s="217" t="s">
        <v>5822</v>
      </c>
      <c r="G117" s="218" t="s">
        <v>501</v>
      </c>
      <c r="H117" s="219">
        <v>10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45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309</v>
      </c>
      <c r="AT117" s="226" t="s">
        <v>215</v>
      </c>
      <c r="AU117" s="226" t="s">
        <v>83</v>
      </c>
      <c r="AY117" s="19" t="s">
        <v>213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81</v>
      </c>
      <c r="BK117" s="227">
        <f>ROUND(I117*H117,2)</f>
        <v>0</v>
      </c>
      <c r="BL117" s="19" t="s">
        <v>309</v>
      </c>
      <c r="BM117" s="226" t="s">
        <v>8075</v>
      </c>
    </row>
    <row r="118" s="2" customFormat="1" ht="16.5" customHeight="1">
      <c r="A118" s="40"/>
      <c r="B118" s="41"/>
      <c r="C118" s="215" t="s">
        <v>315</v>
      </c>
      <c r="D118" s="215" t="s">
        <v>215</v>
      </c>
      <c r="E118" s="216" t="s">
        <v>8076</v>
      </c>
      <c r="F118" s="217" t="s">
        <v>8077</v>
      </c>
      <c r="G118" s="218" t="s">
        <v>501</v>
      </c>
      <c r="H118" s="219">
        <v>3</v>
      </c>
      <c r="I118" s="220"/>
      <c r="J118" s="221">
        <f>ROUND(I118*H118,2)</f>
        <v>0</v>
      </c>
      <c r="K118" s="217" t="s">
        <v>5230</v>
      </c>
      <c r="L118" s="46"/>
      <c r="M118" s="222" t="s">
        <v>19</v>
      </c>
      <c r="N118" s="223" t="s">
        <v>45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309</v>
      </c>
      <c r="AT118" s="226" t="s">
        <v>215</v>
      </c>
      <c r="AU118" s="226" t="s">
        <v>83</v>
      </c>
      <c r="AY118" s="19" t="s">
        <v>213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81</v>
      </c>
      <c r="BK118" s="227">
        <f>ROUND(I118*H118,2)</f>
        <v>0</v>
      </c>
      <c r="BL118" s="19" t="s">
        <v>309</v>
      </c>
      <c r="BM118" s="226" t="s">
        <v>8078</v>
      </c>
    </row>
    <row r="119" s="2" customFormat="1" ht="16.5" customHeight="1">
      <c r="A119" s="40"/>
      <c r="B119" s="41"/>
      <c r="C119" s="215" t="s">
        <v>321</v>
      </c>
      <c r="D119" s="215" t="s">
        <v>215</v>
      </c>
      <c r="E119" s="216" t="s">
        <v>8079</v>
      </c>
      <c r="F119" s="217" t="s">
        <v>8080</v>
      </c>
      <c r="G119" s="218" t="s">
        <v>501</v>
      </c>
      <c r="H119" s="219">
        <v>3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45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309</v>
      </c>
      <c r="AT119" s="226" t="s">
        <v>215</v>
      </c>
      <c r="AU119" s="226" t="s">
        <v>83</v>
      </c>
      <c r="AY119" s="19" t="s">
        <v>213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81</v>
      </c>
      <c r="BK119" s="227">
        <f>ROUND(I119*H119,2)</f>
        <v>0</v>
      </c>
      <c r="BL119" s="19" t="s">
        <v>309</v>
      </c>
      <c r="BM119" s="226" t="s">
        <v>8081</v>
      </c>
    </row>
    <row r="120" s="2" customFormat="1" ht="16.5" customHeight="1">
      <c r="A120" s="40"/>
      <c r="B120" s="41"/>
      <c r="C120" s="215" t="s">
        <v>324</v>
      </c>
      <c r="D120" s="215" t="s">
        <v>215</v>
      </c>
      <c r="E120" s="216" t="s">
        <v>8082</v>
      </c>
      <c r="F120" s="217" t="s">
        <v>8083</v>
      </c>
      <c r="G120" s="218" t="s">
        <v>501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45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309</v>
      </c>
      <c r="AT120" s="226" t="s">
        <v>215</v>
      </c>
      <c r="AU120" s="226" t="s">
        <v>83</v>
      </c>
      <c r="AY120" s="19" t="s">
        <v>213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81</v>
      </c>
      <c r="BK120" s="227">
        <f>ROUND(I120*H120,2)</f>
        <v>0</v>
      </c>
      <c r="BL120" s="19" t="s">
        <v>309</v>
      </c>
      <c r="BM120" s="226" t="s">
        <v>8084</v>
      </c>
    </row>
    <row r="121" s="2" customFormat="1" ht="16.5" customHeight="1">
      <c r="A121" s="40"/>
      <c r="B121" s="41"/>
      <c r="C121" s="215" t="s">
        <v>330</v>
      </c>
      <c r="D121" s="215" t="s">
        <v>215</v>
      </c>
      <c r="E121" s="216" t="s">
        <v>8085</v>
      </c>
      <c r="F121" s="217" t="s">
        <v>8086</v>
      </c>
      <c r="G121" s="218" t="s">
        <v>501</v>
      </c>
      <c r="H121" s="219">
        <v>10</v>
      </c>
      <c r="I121" s="220"/>
      <c r="J121" s="221">
        <f>ROUND(I121*H121,2)</f>
        <v>0</v>
      </c>
      <c r="K121" s="217" t="s">
        <v>5230</v>
      </c>
      <c r="L121" s="46"/>
      <c r="M121" s="222" t="s">
        <v>19</v>
      </c>
      <c r="N121" s="223" t="s">
        <v>45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309</v>
      </c>
      <c r="AT121" s="226" t="s">
        <v>215</v>
      </c>
      <c r="AU121" s="226" t="s">
        <v>83</v>
      </c>
      <c r="AY121" s="19" t="s">
        <v>213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81</v>
      </c>
      <c r="BK121" s="227">
        <f>ROUND(I121*H121,2)</f>
        <v>0</v>
      </c>
      <c r="BL121" s="19" t="s">
        <v>309</v>
      </c>
      <c r="BM121" s="226" t="s">
        <v>8087</v>
      </c>
    </row>
    <row r="122" s="2" customFormat="1" ht="16.5" customHeight="1">
      <c r="A122" s="40"/>
      <c r="B122" s="41"/>
      <c r="C122" s="215" t="s">
        <v>7</v>
      </c>
      <c r="D122" s="215" t="s">
        <v>215</v>
      </c>
      <c r="E122" s="216" t="s">
        <v>8088</v>
      </c>
      <c r="F122" s="217" t="s">
        <v>8089</v>
      </c>
      <c r="G122" s="218" t="s">
        <v>501</v>
      </c>
      <c r="H122" s="219">
        <v>8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45</v>
      </c>
      <c r="O122" s="86"/>
      <c r="P122" s="224">
        <f>O122*H122</f>
        <v>0</v>
      </c>
      <c r="Q122" s="224">
        <v>0.014999999999999999</v>
      </c>
      <c r="R122" s="224">
        <f>Q122*H122</f>
        <v>0.12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309</v>
      </c>
      <c r="AT122" s="226" t="s">
        <v>215</v>
      </c>
      <c r="AU122" s="226" t="s">
        <v>83</v>
      </c>
      <c r="AY122" s="19" t="s">
        <v>213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81</v>
      </c>
      <c r="BK122" s="227">
        <f>ROUND(I122*H122,2)</f>
        <v>0</v>
      </c>
      <c r="BL122" s="19" t="s">
        <v>309</v>
      </c>
      <c r="BM122" s="226" t="s">
        <v>8090</v>
      </c>
    </row>
    <row r="123" s="2" customFormat="1" ht="16.5" customHeight="1">
      <c r="A123" s="40"/>
      <c r="B123" s="41"/>
      <c r="C123" s="215" t="s">
        <v>342</v>
      </c>
      <c r="D123" s="215" t="s">
        <v>215</v>
      </c>
      <c r="E123" s="216" t="s">
        <v>8091</v>
      </c>
      <c r="F123" s="217" t="s">
        <v>8092</v>
      </c>
      <c r="G123" s="218" t="s">
        <v>501</v>
      </c>
      <c r="H123" s="219">
        <v>2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45</v>
      </c>
      <c r="O123" s="86"/>
      <c r="P123" s="224">
        <f>O123*H123</f>
        <v>0</v>
      </c>
      <c r="Q123" s="224">
        <v>0.01</v>
      </c>
      <c r="R123" s="224">
        <f>Q123*H123</f>
        <v>0.02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309</v>
      </c>
      <c r="AT123" s="226" t="s">
        <v>215</v>
      </c>
      <c r="AU123" s="226" t="s">
        <v>83</v>
      </c>
      <c r="AY123" s="19" t="s">
        <v>213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81</v>
      </c>
      <c r="BK123" s="227">
        <f>ROUND(I123*H123,2)</f>
        <v>0</v>
      </c>
      <c r="BL123" s="19" t="s">
        <v>309</v>
      </c>
      <c r="BM123" s="226" t="s">
        <v>8093</v>
      </c>
    </row>
    <row r="124" s="2" customFormat="1" ht="16.5" customHeight="1">
      <c r="A124" s="40"/>
      <c r="B124" s="41"/>
      <c r="C124" s="215" t="s">
        <v>347</v>
      </c>
      <c r="D124" s="215" t="s">
        <v>215</v>
      </c>
      <c r="E124" s="216" t="s">
        <v>8094</v>
      </c>
      <c r="F124" s="217" t="s">
        <v>8095</v>
      </c>
      <c r="G124" s="218" t="s">
        <v>501</v>
      </c>
      <c r="H124" s="219">
        <v>1</v>
      </c>
      <c r="I124" s="220"/>
      <c r="J124" s="221">
        <f>ROUND(I124*H124,2)</f>
        <v>0</v>
      </c>
      <c r="K124" s="217" t="s">
        <v>5230</v>
      </c>
      <c r="L124" s="46"/>
      <c r="M124" s="222" t="s">
        <v>19</v>
      </c>
      <c r="N124" s="223" t="s">
        <v>45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309</v>
      </c>
      <c r="AT124" s="226" t="s">
        <v>215</v>
      </c>
      <c r="AU124" s="226" t="s">
        <v>83</v>
      </c>
      <c r="AY124" s="19" t="s">
        <v>213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81</v>
      </c>
      <c r="BK124" s="227">
        <f>ROUND(I124*H124,2)</f>
        <v>0</v>
      </c>
      <c r="BL124" s="19" t="s">
        <v>309</v>
      </c>
      <c r="BM124" s="226" t="s">
        <v>8096</v>
      </c>
    </row>
    <row r="125" s="2" customFormat="1" ht="16.5" customHeight="1">
      <c r="A125" s="40"/>
      <c r="B125" s="41"/>
      <c r="C125" s="215" t="s">
        <v>352</v>
      </c>
      <c r="D125" s="215" t="s">
        <v>215</v>
      </c>
      <c r="E125" s="216" t="s">
        <v>8097</v>
      </c>
      <c r="F125" s="217" t="s">
        <v>8098</v>
      </c>
      <c r="G125" s="218" t="s">
        <v>501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45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309</v>
      </c>
      <c r="AT125" s="226" t="s">
        <v>215</v>
      </c>
      <c r="AU125" s="226" t="s">
        <v>83</v>
      </c>
      <c r="AY125" s="19" t="s">
        <v>213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81</v>
      </c>
      <c r="BK125" s="227">
        <f>ROUND(I125*H125,2)</f>
        <v>0</v>
      </c>
      <c r="BL125" s="19" t="s">
        <v>309</v>
      </c>
      <c r="BM125" s="226" t="s">
        <v>8099</v>
      </c>
    </row>
    <row r="126" s="2" customFormat="1" ht="16.5" customHeight="1">
      <c r="A126" s="40"/>
      <c r="B126" s="41"/>
      <c r="C126" s="215" t="s">
        <v>359</v>
      </c>
      <c r="D126" s="215" t="s">
        <v>215</v>
      </c>
      <c r="E126" s="216" t="s">
        <v>8100</v>
      </c>
      <c r="F126" s="217" t="s">
        <v>8101</v>
      </c>
      <c r="G126" s="218" t="s">
        <v>338</v>
      </c>
      <c r="H126" s="219">
        <v>55</v>
      </c>
      <c r="I126" s="220"/>
      <c r="J126" s="221">
        <f>ROUND(I126*H126,2)</f>
        <v>0</v>
      </c>
      <c r="K126" s="217" t="s">
        <v>5230</v>
      </c>
      <c r="L126" s="46"/>
      <c r="M126" s="222" t="s">
        <v>19</v>
      </c>
      <c r="N126" s="223" t="s">
        <v>45</v>
      </c>
      <c r="O126" s="86"/>
      <c r="P126" s="224">
        <f>O126*H126</f>
        <v>0</v>
      </c>
      <c r="Q126" s="224">
        <v>0.00826</v>
      </c>
      <c r="R126" s="224">
        <f>Q126*H126</f>
        <v>0.45429999999999998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309</v>
      </c>
      <c r="AT126" s="226" t="s">
        <v>215</v>
      </c>
      <c r="AU126" s="226" t="s">
        <v>83</v>
      </c>
      <c r="AY126" s="19" t="s">
        <v>213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81</v>
      </c>
      <c r="BK126" s="227">
        <f>ROUND(I126*H126,2)</f>
        <v>0</v>
      </c>
      <c r="BL126" s="19" t="s">
        <v>309</v>
      </c>
      <c r="BM126" s="226" t="s">
        <v>8102</v>
      </c>
    </row>
    <row r="127" s="2" customFormat="1" ht="16.5" customHeight="1">
      <c r="A127" s="40"/>
      <c r="B127" s="41"/>
      <c r="C127" s="215" t="s">
        <v>364</v>
      </c>
      <c r="D127" s="215" t="s">
        <v>215</v>
      </c>
      <c r="E127" s="216" t="s">
        <v>8103</v>
      </c>
      <c r="F127" s="217" t="s">
        <v>8104</v>
      </c>
      <c r="G127" s="218" t="s">
        <v>338</v>
      </c>
      <c r="H127" s="219">
        <v>20</v>
      </c>
      <c r="I127" s="220"/>
      <c r="J127" s="221">
        <f>ROUND(I127*H127,2)</f>
        <v>0</v>
      </c>
      <c r="K127" s="217" t="s">
        <v>5230</v>
      </c>
      <c r="L127" s="46"/>
      <c r="M127" s="222" t="s">
        <v>19</v>
      </c>
      <c r="N127" s="223" t="s">
        <v>45</v>
      </c>
      <c r="O127" s="86"/>
      <c r="P127" s="224">
        <f>O127*H127</f>
        <v>0</v>
      </c>
      <c r="Q127" s="224">
        <v>0.013010000000000001</v>
      </c>
      <c r="R127" s="224">
        <f>Q127*H127</f>
        <v>0.26019999999999999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309</v>
      </c>
      <c r="AT127" s="226" t="s">
        <v>215</v>
      </c>
      <c r="AU127" s="226" t="s">
        <v>83</v>
      </c>
      <c r="AY127" s="19" t="s">
        <v>213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81</v>
      </c>
      <c r="BK127" s="227">
        <f>ROUND(I127*H127,2)</f>
        <v>0</v>
      </c>
      <c r="BL127" s="19" t="s">
        <v>309</v>
      </c>
      <c r="BM127" s="226" t="s">
        <v>8105</v>
      </c>
    </row>
    <row r="128" s="2" customFormat="1" ht="16.5" customHeight="1">
      <c r="A128" s="40"/>
      <c r="B128" s="41"/>
      <c r="C128" s="215" t="s">
        <v>369</v>
      </c>
      <c r="D128" s="215" t="s">
        <v>215</v>
      </c>
      <c r="E128" s="216" t="s">
        <v>8106</v>
      </c>
      <c r="F128" s="217" t="s">
        <v>8107</v>
      </c>
      <c r="G128" s="218" t="s">
        <v>338</v>
      </c>
      <c r="H128" s="219">
        <v>40</v>
      </c>
      <c r="I128" s="220"/>
      <c r="J128" s="221">
        <f>ROUND(I128*H128,2)</f>
        <v>0</v>
      </c>
      <c r="K128" s="217" t="s">
        <v>5230</v>
      </c>
      <c r="L128" s="46"/>
      <c r="M128" s="222" t="s">
        <v>19</v>
      </c>
      <c r="N128" s="223" t="s">
        <v>45</v>
      </c>
      <c r="O128" s="86"/>
      <c r="P128" s="224">
        <f>O128*H128</f>
        <v>0</v>
      </c>
      <c r="Q128" s="224">
        <v>0.018579999999999999</v>
      </c>
      <c r="R128" s="224">
        <f>Q128*H128</f>
        <v>0.74319999999999997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309</v>
      </c>
      <c r="AT128" s="226" t="s">
        <v>215</v>
      </c>
      <c r="AU128" s="226" t="s">
        <v>83</v>
      </c>
      <c r="AY128" s="19" t="s">
        <v>213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81</v>
      </c>
      <c r="BK128" s="227">
        <f>ROUND(I128*H128,2)</f>
        <v>0</v>
      </c>
      <c r="BL128" s="19" t="s">
        <v>309</v>
      </c>
      <c r="BM128" s="226" t="s">
        <v>8108</v>
      </c>
    </row>
    <row r="129" s="2" customFormat="1" ht="16.5" customHeight="1">
      <c r="A129" s="40"/>
      <c r="B129" s="41"/>
      <c r="C129" s="215" t="s">
        <v>377</v>
      </c>
      <c r="D129" s="215" t="s">
        <v>215</v>
      </c>
      <c r="E129" s="216" t="s">
        <v>8109</v>
      </c>
      <c r="F129" s="217" t="s">
        <v>8110</v>
      </c>
      <c r="G129" s="218" t="s">
        <v>338</v>
      </c>
      <c r="H129" s="219">
        <v>20</v>
      </c>
      <c r="I129" s="220"/>
      <c r="J129" s="221">
        <f>ROUND(I129*H129,2)</f>
        <v>0</v>
      </c>
      <c r="K129" s="217" t="s">
        <v>5230</v>
      </c>
      <c r="L129" s="46"/>
      <c r="M129" s="222" t="s">
        <v>19</v>
      </c>
      <c r="N129" s="223" t="s">
        <v>45</v>
      </c>
      <c r="O129" s="86"/>
      <c r="P129" s="224">
        <f>O129*H129</f>
        <v>0</v>
      </c>
      <c r="Q129" s="224">
        <v>0.027060000000000001</v>
      </c>
      <c r="R129" s="224">
        <f>Q129*H129</f>
        <v>0.54120000000000001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309</v>
      </c>
      <c r="AT129" s="226" t="s">
        <v>215</v>
      </c>
      <c r="AU129" s="226" t="s">
        <v>83</v>
      </c>
      <c r="AY129" s="19" t="s">
        <v>213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81</v>
      </c>
      <c r="BK129" s="227">
        <f>ROUND(I129*H129,2)</f>
        <v>0</v>
      </c>
      <c r="BL129" s="19" t="s">
        <v>309</v>
      </c>
      <c r="BM129" s="226" t="s">
        <v>8111</v>
      </c>
    </row>
    <row r="130" s="2" customFormat="1" ht="16.5" customHeight="1">
      <c r="A130" s="40"/>
      <c r="B130" s="41"/>
      <c r="C130" s="215" t="s">
        <v>381</v>
      </c>
      <c r="D130" s="215" t="s">
        <v>215</v>
      </c>
      <c r="E130" s="216" t="s">
        <v>5854</v>
      </c>
      <c r="F130" s="217" t="s">
        <v>5855</v>
      </c>
      <c r="G130" s="218" t="s">
        <v>338</v>
      </c>
      <c r="H130" s="219">
        <v>6</v>
      </c>
      <c r="I130" s="220"/>
      <c r="J130" s="221">
        <f>ROUND(I130*H130,2)</f>
        <v>0</v>
      </c>
      <c r="K130" s="217" t="s">
        <v>5230</v>
      </c>
      <c r="L130" s="46"/>
      <c r="M130" s="222" t="s">
        <v>19</v>
      </c>
      <c r="N130" s="223" t="s">
        <v>45</v>
      </c>
      <c r="O130" s="86"/>
      <c r="P130" s="224">
        <f>O130*H130</f>
        <v>0</v>
      </c>
      <c r="Q130" s="224">
        <v>0.00175</v>
      </c>
      <c r="R130" s="224">
        <f>Q130*H130</f>
        <v>0.010500000000000001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309</v>
      </c>
      <c r="AT130" s="226" t="s">
        <v>215</v>
      </c>
      <c r="AU130" s="226" t="s">
        <v>83</v>
      </c>
      <c r="AY130" s="19" t="s">
        <v>213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81</v>
      </c>
      <c r="BK130" s="227">
        <f>ROUND(I130*H130,2)</f>
        <v>0</v>
      </c>
      <c r="BL130" s="19" t="s">
        <v>309</v>
      </c>
      <c r="BM130" s="226" t="s">
        <v>8112</v>
      </c>
    </row>
    <row r="131" s="2" customFormat="1" ht="16.5" customHeight="1">
      <c r="A131" s="40"/>
      <c r="B131" s="41"/>
      <c r="C131" s="215" t="s">
        <v>387</v>
      </c>
      <c r="D131" s="215" t="s">
        <v>215</v>
      </c>
      <c r="E131" s="216" t="s">
        <v>5617</v>
      </c>
      <c r="F131" s="217" t="s">
        <v>5618</v>
      </c>
      <c r="G131" s="218" t="s">
        <v>338</v>
      </c>
      <c r="H131" s="219">
        <v>4</v>
      </c>
      <c r="I131" s="220"/>
      <c r="J131" s="221">
        <f>ROUND(I131*H131,2)</f>
        <v>0</v>
      </c>
      <c r="K131" s="217" t="s">
        <v>5230</v>
      </c>
      <c r="L131" s="46"/>
      <c r="M131" s="222" t="s">
        <v>19</v>
      </c>
      <c r="N131" s="223" t="s">
        <v>45</v>
      </c>
      <c r="O131" s="86"/>
      <c r="P131" s="224">
        <f>O131*H131</f>
        <v>0</v>
      </c>
      <c r="Q131" s="224">
        <v>0.0031199999999999999</v>
      </c>
      <c r="R131" s="224">
        <f>Q131*H131</f>
        <v>0.01248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309</v>
      </c>
      <c r="AT131" s="226" t="s">
        <v>215</v>
      </c>
      <c r="AU131" s="226" t="s">
        <v>83</v>
      </c>
      <c r="AY131" s="19" t="s">
        <v>213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81</v>
      </c>
      <c r="BK131" s="227">
        <f>ROUND(I131*H131,2)</f>
        <v>0</v>
      </c>
      <c r="BL131" s="19" t="s">
        <v>309</v>
      </c>
      <c r="BM131" s="226" t="s">
        <v>8113</v>
      </c>
    </row>
    <row r="132" s="2" customFormat="1" ht="16.5" customHeight="1">
      <c r="A132" s="40"/>
      <c r="B132" s="41"/>
      <c r="C132" s="215" t="s">
        <v>393</v>
      </c>
      <c r="D132" s="215" t="s">
        <v>215</v>
      </c>
      <c r="E132" s="216" t="s">
        <v>8114</v>
      </c>
      <c r="F132" s="217" t="s">
        <v>8115</v>
      </c>
      <c r="G132" s="218" t="s">
        <v>501</v>
      </c>
      <c r="H132" s="219">
        <v>4</v>
      </c>
      <c r="I132" s="220"/>
      <c r="J132" s="221">
        <f>ROUND(I132*H132,2)</f>
        <v>0</v>
      </c>
      <c r="K132" s="217" t="s">
        <v>5230</v>
      </c>
      <c r="L132" s="46"/>
      <c r="M132" s="222" t="s">
        <v>19</v>
      </c>
      <c r="N132" s="223" t="s">
        <v>45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309</v>
      </c>
      <c r="AT132" s="226" t="s">
        <v>215</v>
      </c>
      <c r="AU132" s="226" t="s">
        <v>83</v>
      </c>
      <c r="AY132" s="19" t="s">
        <v>213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81</v>
      </c>
      <c r="BK132" s="227">
        <f>ROUND(I132*H132,2)</f>
        <v>0</v>
      </c>
      <c r="BL132" s="19" t="s">
        <v>309</v>
      </c>
      <c r="BM132" s="226" t="s">
        <v>8116</v>
      </c>
    </row>
    <row r="133" s="2" customFormat="1" ht="16.5" customHeight="1">
      <c r="A133" s="40"/>
      <c r="B133" s="41"/>
      <c r="C133" s="215" t="s">
        <v>397</v>
      </c>
      <c r="D133" s="215" t="s">
        <v>215</v>
      </c>
      <c r="E133" s="216" t="s">
        <v>8117</v>
      </c>
      <c r="F133" s="217" t="s">
        <v>8118</v>
      </c>
      <c r="G133" s="218" t="s">
        <v>501</v>
      </c>
      <c r="H133" s="219">
        <v>2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45</v>
      </c>
      <c r="O133" s="86"/>
      <c r="P133" s="224">
        <f>O133*H133</f>
        <v>0</v>
      </c>
      <c r="Q133" s="224">
        <v>0.0040000000000000001</v>
      </c>
      <c r="R133" s="224">
        <f>Q133*H133</f>
        <v>0.0080000000000000002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309</v>
      </c>
      <c r="AT133" s="226" t="s">
        <v>215</v>
      </c>
      <c r="AU133" s="226" t="s">
        <v>83</v>
      </c>
      <c r="AY133" s="19" t="s">
        <v>213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81</v>
      </c>
      <c r="BK133" s="227">
        <f>ROUND(I133*H133,2)</f>
        <v>0</v>
      </c>
      <c r="BL133" s="19" t="s">
        <v>309</v>
      </c>
      <c r="BM133" s="226" t="s">
        <v>8119</v>
      </c>
    </row>
    <row r="134" s="2" customFormat="1" ht="16.5" customHeight="1">
      <c r="A134" s="40"/>
      <c r="B134" s="41"/>
      <c r="C134" s="215" t="s">
        <v>402</v>
      </c>
      <c r="D134" s="215" t="s">
        <v>215</v>
      </c>
      <c r="E134" s="216" t="s">
        <v>8120</v>
      </c>
      <c r="F134" s="217" t="s">
        <v>8121</v>
      </c>
      <c r="G134" s="218" t="s">
        <v>501</v>
      </c>
      <c r="H134" s="219">
        <v>2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45</v>
      </c>
      <c r="O134" s="86"/>
      <c r="P134" s="224">
        <f>O134*H134</f>
        <v>0</v>
      </c>
      <c r="Q134" s="224">
        <v>0.0040000000000000001</v>
      </c>
      <c r="R134" s="224">
        <f>Q134*H134</f>
        <v>0.0080000000000000002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309</v>
      </c>
      <c r="AT134" s="226" t="s">
        <v>215</v>
      </c>
      <c r="AU134" s="226" t="s">
        <v>83</v>
      </c>
      <c r="AY134" s="19" t="s">
        <v>213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81</v>
      </c>
      <c r="BK134" s="227">
        <f>ROUND(I134*H134,2)</f>
        <v>0</v>
      </c>
      <c r="BL134" s="19" t="s">
        <v>309</v>
      </c>
      <c r="BM134" s="226" t="s">
        <v>8122</v>
      </c>
    </row>
    <row r="135" s="2" customFormat="1" ht="16.5" customHeight="1">
      <c r="A135" s="40"/>
      <c r="B135" s="41"/>
      <c r="C135" s="215" t="s">
        <v>408</v>
      </c>
      <c r="D135" s="215" t="s">
        <v>215</v>
      </c>
      <c r="E135" s="216" t="s">
        <v>8123</v>
      </c>
      <c r="F135" s="217" t="s">
        <v>8124</v>
      </c>
      <c r="G135" s="218" t="s">
        <v>501</v>
      </c>
      <c r="H135" s="219">
        <v>2</v>
      </c>
      <c r="I135" s="220"/>
      <c r="J135" s="221">
        <f>ROUND(I135*H135,2)</f>
        <v>0</v>
      </c>
      <c r="K135" s="217" t="s">
        <v>5230</v>
      </c>
      <c r="L135" s="46"/>
      <c r="M135" s="222" t="s">
        <v>19</v>
      </c>
      <c r="N135" s="223" t="s">
        <v>45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309</v>
      </c>
      <c r="AT135" s="226" t="s">
        <v>215</v>
      </c>
      <c r="AU135" s="226" t="s">
        <v>83</v>
      </c>
      <c r="AY135" s="19" t="s">
        <v>213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81</v>
      </c>
      <c r="BK135" s="227">
        <f>ROUND(I135*H135,2)</f>
        <v>0</v>
      </c>
      <c r="BL135" s="19" t="s">
        <v>309</v>
      </c>
      <c r="BM135" s="226" t="s">
        <v>8125</v>
      </c>
    </row>
    <row r="136" s="2" customFormat="1" ht="16.5" customHeight="1">
      <c r="A136" s="40"/>
      <c r="B136" s="41"/>
      <c r="C136" s="215" t="s">
        <v>412</v>
      </c>
      <c r="D136" s="215" t="s">
        <v>215</v>
      </c>
      <c r="E136" s="216" t="s">
        <v>8126</v>
      </c>
      <c r="F136" s="217" t="s">
        <v>8127</v>
      </c>
      <c r="G136" s="218" t="s">
        <v>501</v>
      </c>
      <c r="H136" s="219">
        <v>2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45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309</v>
      </c>
      <c r="AT136" s="226" t="s">
        <v>215</v>
      </c>
      <c r="AU136" s="226" t="s">
        <v>83</v>
      </c>
      <c r="AY136" s="19" t="s">
        <v>213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81</v>
      </c>
      <c r="BK136" s="227">
        <f>ROUND(I136*H136,2)</f>
        <v>0</v>
      </c>
      <c r="BL136" s="19" t="s">
        <v>309</v>
      </c>
      <c r="BM136" s="226" t="s">
        <v>8128</v>
      </c>
    </row>
    <row r="137" s="2" customFormat="1" ht="16.5" customHeight="1">
      <c r="A137" s="40"/>
      <c r="B137" s="41"/>
      <c r="C137" s="215" t="s">
        <v>417</v>
      </c>
      <c r="D137" s="215" t="s">
        <v>215</v>
      </c>
      <c r="E137" s="216" t="s">
        <v>8129</v>
      </c>
      <c r="F137" s="217" t="s">
        <v>8130</v>
      </c>
      <c r="G137" s="218" t="s">
        <v>501</v>
      </c>
      <c r="H137" s="219">
        <v>5</v>
      </c>
      <c r="I137" s="220"/>
      <c r="J137" s="221">
        <f>ROUND(I137*H137,2)</f>
        <v>0</v>
      </c>
      <c r="K137" s="217" t="s">
        <v>5230</v>
      </c>
      <c r="L137" s="46"/>
      <c r="M137" s="222" t="s">
        <v>19</v>
      </c>
      <c r="N137" s="223" t="s">
        <v>45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309</v>
      </c>
      <c r="AT137" s="226" t="s">
        <v>215</v>
      </c>
      <c r="AU137" s="226" t="s">
        <v>83</v>
      </c>
      <c r="AY137" s="19" t="s">
        <v>213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81</v>
      </c>
      <c r="BK137" s="227">
        <f>ROUND(I137*H137,2)</f>
        <v>0</v>
      </c>
      <c r="BL137" s="19" t="s">
        <v>309</v>
      </c>
      <c r="BM137" s="226" t="s">
        <v>8131</v>
      </c>
    </row>
    <row r="138" s="2" customFormat="1" ht="16.5" customHeight="1">
      <c r="A138" s="40"/>
      <c r="B138" s="41"/>
      <c r="C138" s="215" t="s">
        <v>427</v>
      </c>
      <c r="D138" s="215" t="s">
        <v>215</v>
      </c>
      <c r="E138" s="216" t="s">
        <v>8132</v>
      </c>
      <c r="F138" s="217" t="s">
        <v>8133</v>
      </c>
      <c r="G138" s="218" t="s">
        <v>501</v>
      </c>
      <c r="H138" s="219">
        <v>1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45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309</v>
      </c>
      <c r="AT138" s="226" t="s">
        <v>215</v>
      </c>
      <c r="AU138" s="226" t="s">
        <v>83</v>
      </c>
      <c r="AY138" s="19" t="s">
        <v>213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81</v>
      </c>
      <c r="BK138" s="227">
        <f>ROUND(I138*H138,2)</f>
        <v>0</v>
      </c>
      <c r="BL138" s="19" t="s">
        <v>309</v>
      </c>
      <c r="BM138" s="226" t="s">
        <v>8134</v>
      </c>
    </row>
    <row r="139" s="2" customFormat="1" ht="16.5" customHeight="1">
      <c r="A139" s="40"/>
      <c r="B139" s="41"/>
      <c r="C139" s="215" t="s">
        <v>432</v>
      </c>
      <c r="D139" s="215" t="s">
        <v>215</v>
      </c>
      <c r="E139" s="216" t="s">
        <v>8135</v>
      </c>
      <c r="F139" s="217" t="s">
        <v>8136</v>
      </c>
      <c r="G139" s="218" t="s">
        <v>501</v>
      </c>
      <c r="H139" s="219">
        <v>3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45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309</v>
      </c>
      <c r="AT139" s="226" t="s">
        <v>215</v>
      </c>
      <c r="AU139" s="226" t="s">
        <v>83</v>
      </c>
      <c r="AY139" s="19" t="s">
        <v>213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81</v>
      </c>
      <c r="BK139" s="227">
        <f>ROUND(I139*H139,2)</f>
        <v>0</v>
      </c>
      <c r="BL139" s="19" t="s">
        <v>309</v>
      </c>
      <c r="BM139" s="226" t="s">
        <v>8137</v>
      </c>
    </row>
    <row r="140" s="2" customFormat="1" ht="16.5" customHeight="1">
      <c r="A140" s="40"/>
      <c r="B140" s="41"/>
      <c r="C140" s="215" t="s">
        <v>438</v>
      </c>
      <c r="D140" s="215" t="s">
        <v>215</v>
      </c>
      <c r="E140" s="216" t="s">
        <v>8138</v>
      </c>
      <c r="F140" s="217" t="s">
        <v>8139</v>
      </c>
      <c r="G140" s="218" t="s">
        <v>501</v>
      </c>
      <c r="H140" s="219">
        <v>1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45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309</v>
      </c>
      <c r="AT140" s="226" t="s">
        <v>215</v>
      </c>
      <c r="AU140" s="226" t="s">
        <v>83</v>
      </c>
      <c r="AY140" s="19" t="s">
        <v>213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81</v>
      </c>
      <c r="BK140" s="227">
        <f>ROUND(I140*H140,2)</f>
        <v>0</v>
      </c>
      <c r="BL140" s="19" t="s">
        <v>309</v>
      </c>
      <c r="BM140" s="226" t="s">
        <v>8140</v>
      </c>
    </row>
    <row r="141" s="2" customFormat="1" ht="16.5" customHeight="1">
      <c r="A141" s="40"/>
      <c r="B141" s="41"/>
      <c r="C141" s="215" t="s">
        <v>445</v>
      </c>
      <c r="D141" s="215" t="s">
        <v>215</v>
      </c>
      <c r="E141" s="216" t="s">
        <v>8141</v>
      </c>
      <c r="F141" s="217" t="s">
        <v>8142</v>
      </c>
      <c r="G141" s="218" t="s">
        <v>501</v>
      </c>
      <c r="H141" s="219">
        <v>2</v>
      </c>
      <c r="I141" s="220"/>
      <c r="J141" s="221">
        <f>ROUND(I141*H141,2)</f>
        <v>0</v>
      </c>
      <c r="K141" s="217" t="s">
        <v>5230</v>
      </c>
      <c r="L141" s="46"/>
      <c r="M141" s="222" t="s">
        <v>19</v>
      </c>
      <c r="N141" s="223" t="s">
        <v>45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309</v>
      </c>
      <c r="AT141" s="226" t="s">
        <v>215</v>
      </c>
      <c r="AU141" s="226" t="s">
        <v>83</v>
      </c>
      <c r="AY141" s="19" t="s">
        <v>213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81</v>
      </c>
      <c r="BK141" s="227">
        <f>ROUND(I141*H141,2)</f>
        <v>0</v>
      </c>
      <c r="BL141" s="19" t="s">
        <v>309</v>
      </c>
      <c r="BM141" s="226" t="s">
        <v>8143</v>
      </c>
    </row>
    <row r="142" s="2" customFormat="1" ht="16.5" customHeight="1">
      <c r="A142" s="40"/>
      <c r="B142" s="41"/>
      <c r="C142" s="215" t="s">
        <v>461</v>
      </c>
      <c r="D142" s="215" t="s">
        <v>215</v>
      </c>
      <c r="E142" s="216" t="s">
        <v>8144</v>
      </c>
      <c r="F142" s="217" t="s">
        <v>8145</v>
      </c>
      <c r="G142" s="218" t="s">
        <v>501</v>
      </c>
      <c r="H142" s="219">
        <v>2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45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309</v>
      </c>
      <c r="AT142" s="226" t="s">
        <v>215</v>
      </c>
      <c r="AU142" s="226" t="s">
        <v>83</v>
      </c>
      <c r="AY142" s="19" t="s">
        <v>213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81</v>
      </c>
      <c r="BK142" s="227">
        <f>ROUND(I142*H142,2)</f>
        <v>0</v>
      </c>
      <c r="BL142" s="19" t="s">
        <v>309</v>
      </c>
      <c r="BM142" s="226" t="s">
        <v>8146</v>
      </c>
    </row>
    <row r="143" s="2" customFormat="1" ht="16.5" customHeight="1">
      <c r="A143" s="40"/>
      <c r="B143" s="41"/>
      <c r="C143" s="215" t="s">
        <v>585</v>
      </c>
      <c r="D143" s="215" t="s">
        <v>215</v>
      </c>
      <c r="E143" s="216" t="s">
        <v>8147</v>
      </c>
      <c r="F143" s="217" t="s">
        <v>8148</v>
      </c>
      <c r="G143" s="218" t="s">
        <v>338</v>
      </c>
      <c r="H143" s="219">
        <v>20</v>
      </c>
      <c r="I143" s="220"/>
      <c r="J143" s="221">
        <f>ROUND(I143*H143,2)</f>
        <v>0</v>
      </c>
      <c r="K143" s="217" t="s">
        <v>5230</v>
      </c>
      <c r="L143" s="46"/>
      <c r="M143" s="222" t="s">
        <v>19</v>
      </c>
      <c r="N143" s="223" t="s">
        <v>45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309</v>
      </c>
      <c r="AT143" s="226" t="s">
        <v>215</v>
      </c>
      <c r="AU143" s="226" t="s">
        <v>83</v>
      </c>
      <c r="AY143" s="19" t="s">
        <v>213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81</v>
      </c>
      <c r="BK143" s="227">
        <f>ROUND(I143*H143,2)</f>
        <v>0</v>
      </c>
      <c r="BL143" s="19" t="s">
        <v>309</v>
      </c>
      <c r="BM143" s="226" t="s">
        <v>8149</v>
      </c>
    </row>
    <row r="144" s="2" customFormat="1" ht="16.5" customHeight="1">
      <c r="A144" s="40"/>
      <c r="B144" s="41"/>
      <c r="C144" s="215" t="s">
        <v>592</v>
      </c>
      <c r="D144" s="215" t="s">
        <v>215</v>
      </c>
      <c r="E144" s="216" t="s">
        <v>8150</v>
      </c>
      <c r="F144" s="217" t="s">
        <v>8151</v>
      </c>
      <c r="G144" s="218" t="s">
        <v>338</v>
      </c>
      <c r="H144" s="219">
        <v>20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45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309</v>
      </c>
      <c r="AT144" s="226" t="s">
        <v>215</v>
      </c>
      <c r="AU144" s="226" t="s">
        <v>83</v>
      </c>
      <c r="AY144" s="19" t="s">
        <v>213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81</v>
      </c>
      <c r="BK144" s="227">
        <f>ROUND(I144*H144,2)</f>
        <v>0</v>
      </c>
      <c r="BL144" s="19" t="s">
        <v>309</v>
      </c>
      <c r="BM144" s="226" t="s">
        <v>8152</v>
      </c>
    </row>
    <row r="145" s="2" customFormat="1" ht="16.5" customHeight="1">
      <c r="A145" s="40"/>
      <c r="B145" s="41"/>
      <c r="C145" s="215" t="s">
        <v>573</v>
      </c>
      <c r="D145" s="215" t="s">
        <v>215</v>
      </c>
      <c r="E145" s="216" t="s">
        <v>5629</v>
      </c>
      <c r="F145" s="217" t="s">
        <v>5630</v>
      </c>
      <c r="G145" s="218" t="s">
        <v>338</v>
      </c>
      <c r="H145" s="219">
        <v>3</v>
      </c>
      <c r="I145" s="220"/>
      <c r="J145" s="221">
        <f>ROUND(I145*H145,2)</f>
        <v>0</v>
      </c>
      <c r="K145" s="217" t="s">
        <v>5230</v>
      </c>
      <c r="L145" s="46"/>
      <c r="M145" s="222" t="s">
        <v>19</v>
      </c>
      <c r="N145" s="223" t="s">
        <v>45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309</v>
      </c>
      <c r="AT145" s="226" t="s">
        <v>215</v>
      </c>
      <c r="AU145" s="226" t="s">
        <v>83</v>
      </c>
      <c r="AY145" s="19" t="s">
        <v>213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81</v>
      </c>
      <c r="BK145" s="227">
        <f>ROUND(I145*H145,2)</f>
        <v>0</v>
      </c>
      <c r="BL145" s="19" t="s">
        <v>309</v>
      </c>
      <c r="BM145" s="226" t="s">
        <v>8153</v>
      </c>
    </row>
    <row r="146" s="2" customFormat="1" ht="16.5" customHeight="1">
      <c r="A146" s="40"/>
      <c r="B146" s="41"/>
      <c r="C146" s="215" t="s">
        <v>580</v>
      </c>
      <c r="D146" s="215" t="s">
        <v>215</v>
      </c>
      <c r="E146" s="216" t="s">
        <v>5632</v>
      </c>
      <c r="F146" s="217" t="s">
        <v>5633</v>
      </c>
      <c r="G146" s="218" t="s">
        <v>338</v>
      </c>
      <c r="H146" s="219">
        <v>3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45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309</v>
      </c>
      <c r="AT146" s="226" t="s">
        <v>215</v>
      </c>
      <c r="AU146" s="226" t="s">
        <v>83</v>
      </c>
      <c r="AY146" s="19" t="s">
        <v>213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81</v>
      </c>
      <c r="BK146" s="227">
        <f>ROUND(I146*H146,2)</f>
        <v>0</v>
      </c>
      <c r="BL146" s="19" t="s">
        <v>309</v>
      </c>
      <c r="BM146" s="226" t="s">
        <v>8154</v>
      </c>
    </row>
    <row r="147" s="2" customFormat="1" ht="16.5" customHeight="1">
      <c r="A147" s="40"/>
      <c r="B147" s="41"/>
      <c r="C147" s="215" t="s">
        <v>468</v>
      </c>
      <c r="D147" s="215" t="s">
        <v>215</v>
      </c>
      <c r="E147" s="216" t="s">
        <v>8155</v>
      </c>
      <c r="F147" s="217" t="s">
        <v>8156</v>
      </c>
      <c r="G147" s="218" t="s">
        <v>338</v>
      </c>
      <c r="H147" s="219">
        <v>55</v>
      </c>
      <c r="I147" s="220"/>
      <c r="J147" s="221">
        <f>ROUND(I147*H147,2)</f>
        <v>0</v>
      </c>
      <c r="K147" s="217" t="s">
        <v>5230</v>
      </c>
      <c r="L147" s="46"/>
      <c r="M147" s="222" t="s">
        <v>19</v>
      </c>
      <c r="N147" s="223" t="s">
        <v>45</v>
      </c>
      <c r="O147" s="86"/>
      <c r="P147" s="224">
        <f>O147*H147</f>
        <v>0</v>
      </c>
      <c r="Q147" s="224">
        <v>0.0013400000000000001</v>
      </c>
      <c r="R147" s="224">
        <f>Q147*H147</f>
        <v>0.073700000000000002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309</v>
      </c>
      <c r="AT147" s="226" t="s">
        <v>215</v>
      </c>
      <c r="AU147" s="226" t="s">
        <v>83</v>
      </c>
      <c r="AY147" s="19" t="s">
        <v>213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81</v>
      </c>
      <c r="BK147" s="227">
        <f>ROUND(I147*H147,2)</f>
        <v>0</v>
      </c>
      <c r="BL147" s="19" t="s">
        <v>309</v>
      </c>
      <c r="BM147" s="226" t="s">
        <v>8157</v>
      </c>
    </row>
    <row r="148" s="2" customFormat="1" ht="16.5" customHeight="1">
      <c r="A148" s="40"/>
      <c r="B148" s="41"/>
      <c r="C148" s="215" t="s">
        <v>473</v>
      </c>
      <c r="D148" s="215" t="s">
        <v>215</v>
      </c>
      <c r="E148" s="216" t="s">
        <v>8158</v>
      </c>
      <c r="F148" s="217" t="s">
        <v>8159</v>
      </c>
      <c r="G148" s="218" t="s">
        <v>338</v>
      </c>
      <c r="H148" s="219">
        <v>20</v>
      </c>
      <c r="I148" s="220"/>
      <c r="J148" s="221">
        <f>ROUND(I148*H148,2)</f>
        <v>0</v>
      </c>
      <c r="K148" s="217" t="s">
        <v>5230</v>
      </c>
      <c r="L148" s="46"/>
      <c r="M148" s="222" t="s">
        <v>19</v>
      </c>
      <c r="N148" s="223" t="s">
        <v>45</v>
      </c>
      <c r="O148" s="86"/>
      <c r="P148" s="224">
        <f>O148*H148</f>
        <v>0</v>
      </c>
      <c r="Q148" s="224">
        <v>0.00156</v>
      </c>
      <c r="R148" s="224">
        <f>Q148*H148</f>
        <v>0.031199999999999999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309</v>
      </c>
      <c r="AT148" s="226" t="s">
        <v>215</v>
      </c>
      <c r="AU148" s="226" t="s">
        <v>83</v>
      </c>
      <c r="AY148" s="19" t="s">
        <v>213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81</v>
      </c>
      <c r="BK148" s="227">
        <f>ROUND(I148*H148,2)</f>
        <v>0</v>
      </c>
      <c r="BL148" s="19" t="s">
        <v>309</v>
      </c>
      <c r="BM148" s="226" t="s">
        <v>8160</v>
      </c>
    </row>
    <row r="149" s="2" customFormat="1" ht="16.5" customHeight="1">
      <c r="A149" s="40"/>
      <c r="B149" s="41"/>
      <c r="C149" s="215" t="s">
        <v>479</v>
      </c>
      <c r="D149" s="215" t="s">
        <v>215</v>
      </c>
      <c r="E149" s="216" t="s">
        <v>8161</v>
      </c>
      <c r="F149" s="217" t="s">
        <v>8162</v>
      </c>
      <c r="G149" s="218" t="s">
        <v>338</v>
      </c>
      <c r="H149" s="219">
        <v>40</v>
      </c>
      <c r="I149" s="220"/>
      <c r="J149" s="221">
        <f>ROUND(I149*H149,2)</f>
        <v>0</v>
      </c>
      <c r="K149" s="217" t="s">
        <v>5230</v>
      </c>
      <c r="L149" s="46"/>
      <c r="M149" s="222" t="s">
        <v>19</v>
      </c>
      <c r="N149" s="223" t="s">
        <v>45</v>
      </c>
      <c r="O149" s="86"/>
      <c r="P149" s="224">
        <f>O149*H149</f>
        <v>0</v>
      </c>
      <c r="Q149" s="224">
        <v>0.0016100000000000001</v>
      </c>
      <c r="R149" s="224">
        <f>Q149*H149</f>
        <v>0.064399999999999999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309</v>
      </c>
      <c r="AT149" s="226" t="s">
        <v>215</v>
      </c>
      <c r="AU149" s="226" t="s">
        <v>83</v>
      </c>
      <c r="AY149" s="19" t="s">
        <v>213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81</v>
      </c>
      <c r="BK149" s="227">
        <f>ROUND(I149*H149,2)</f>
        <v>0</v>
      </c>
      <c r="BL149" s="19" t="s">
        <v>309</v>
      </c>
      <c r="BM149" s="226" t="s">
        <v>8163</v>
      </c>
    </row>
    <row r="150" s="2" customFormat="1" ht="16.5" customHeight="1">
      <c r="A150" s="40"/>
      <c r="B150" s="41"/>
      <c r="C150" s="215" t="s">
        <v>484</v>
      </c>
      <c r="D150" s="215" t="s">
        <v>215</v>
      </c>
      <c r="E150" s="216" t="s">
        <v>8164</v>
      </c>
      <c r="F150" s="217" t="s">
        <v>8165</v>
      </c>
      <c r="G150" s="218" t="s">
        <v>338</v>
      </c>
      <c r="H150" s="219">
        <v>20</v>
      </c>
      <c r="I150" s="220"/>
      <c r="J150" s="221">
        <f>ROUND(I150*H150,2)</f>
        <v>0</v>
      </c>
      <c r="K150" s="217" t="s">
        <v>5230</v>
      </c>
      <c r="L150" s="46"/>
      <c r="M150" s="222" t="s">
        <v>19</v>
      </c>
      <c r="N150" s="223" t="s">
        <v>45</v>
      </c>
      <c r="O150" s="86"/>
      <c r="P150" s="224">
        <f>O150*H150</f>
        <v>0</v>
      </c>
      <c r="Q150" s="224">
        <v>0.00167</v>
      </c>
      <c r="R150" s="224">
        <f>Q150*H150</f>
        <v>0.033399999999999999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309</v>
      </c>
      <c r="AT150" s="226" t="s">
        <v>215</v>
      </c>
      <c r="AU150" s="226" t="s">
        <v>83</v>
      </c>
      <c r="AY150" s="19" t="s">
        <v>213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81</v>
      </c>
      <c r="BK150" s="227">
        <f>ROUND(I150*H150,2)</f>
        <v>0</v>
      </c>
      <c r="BL150" s="19" t="s">
        <v>309</v>
      </c>
      <c r="BM150" s="226" t="s">
        <v>8166</v>
      </c>
    </row>
    <row r="151" s="2" customFormat="1" ht="16.5" customHeight="1">
      <c r="A151" s="40"/>
      <c r="B151" s="41"/>
      <c r="C151" s="215" t="s">
        <v>493</v>
      </c>
      <c r="D151" s="215" t="s">
        <v>215</v>
      </c>
      <c r="E151" s="216" t="s">
        <v>5875</v>
      </c>
      <c r="F151" s="217" t="s">
        <v>5876</v>
      </c>
      <c r="G151" s="218" t="s">
        <v>338</v>
      </c>
      <c r="H151" s="219">
        <v>6</v>
      </c>
      <c r="I151" s="220"/>
      <c r="J151" s="221">
        <f>ROUND(I151*H151,2)</f>
        <v>0</v>
      </c>
      <c r="K151" s="217" t="s">
        <v>5230</v>
      </c>
      <c r="L151" s="46"/>
      <c r="M151" s="222" t="s">
        <v>19</v>
      </c>
      <c r="N151" s="223" t="s">
        <v>45</v>
      </c>
      <c r="O151" s="86"/>
      <c r="P151" s="224">
        <f>O151*H151</f>
        <v>0</v>
      </c>
      <c r="Q151" s="224">
        <v>0.00058</v>
      </c>
      <c r="R151" s="224">
        <f>Q151*H151</f>
        <v>0.00348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309</v>
      </c>
      <c r="AT151" s="226" t="s">
        <v>215</v>
      </c>
      <c r="AU151" s="226" t="s">
        <v>83</v>
      </c>
      <c r="AY151" s="19" t="s">
        <v>213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81</v>
      </c>
      <c r="BK151" s="227">
        <f>ROUND(I151*H151,2)</f>
        <v>0</v>
      </c>
      <c r="BL151" s="19" t="s">
        <v>309</v>
      </c>
      <c r="BM151" s="226" t="s">
        <v>8167</v>
      </c>
    </row>
    <row r="152" s="2" customFormat="1" ht="16.5" customHeight="1">
      <c r="A152" s="40"/>
      <c r="B152" s="41"/>
      <c r="C152" s="215" t="s">
        <v>498</v>
      </c>
      <c r="D152" s="215" t="s">
        <v>215</v>
      </c>
      <c r="E152" s="216" t="s">
        <v>5638</v>
      </c>
      <c r="F152" s="217" t="s">
        <v>5639</v>
      </c>
      <c r="G152" s="218" t="s">
        <v>338</v>
      </c>
      <c r="H152" s="219">
        <v>4</v>
      </c>
      <c r="I152" s="220"/>
      <c r="J152" s="221">
        <f>ROUND(I152*H152,2)</f>
        <v>0</v>
      </c>
      <c r="K152" s="217" t="s">
        <v>5230</v>
      </c>
      <c r="L152" s="46"/>
      <c r="M152" s="222" t="s">
        <v>19</v>
      </c>
      <c r="N152" s="223" t="s">
        <v>45</v>
      </c>
      <c r="O152" s="86"/>
      <c r="P152" s="224">
        <f>O152*H152</f>
        <v>0</v>
      </c>
      <c r="Q152" s="224">
        <v>0.00069999999999999999</v>
      </c>
      <c r="R152" s="224">
        <f>Q152*H152</f>
        <v>0.0028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309</v>
      </c>
      <c r="AT152" s="226" t="s">
        <v>215</v>
      </c>
      <c r="AU152" s="226" t="s">
        <v>83</v>
      </c>
      <c r="AY152" s="19" t="s">
        <v>213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81</v>
      </c>
      <c r="BK152" s="227">
        <f>ROUND(I152*H152,2)</f>
        <v>0</v>
      </c>
      <c r="BL152" s="19" t="s">
        <v>309</v>
      </c>
      <c r="BM152" s="226" t="s">
        <v>8168</v>
      </c>
    </row>
    <row r="153" s="2" customFormat="1" ht="16.5" customHeight="1">
      <c r="A153" s="40"/>
      <c r="B153" s="41"/>
      <c r="C153" s="215" t="s">
        <v>510</v>
      </c>
      <c r="D153" s="215" t="s">
        <v>215</v>
      </c>
      <c r="E153" s="216" t="s">
        <v>5644</v>
      </c>
      <c r="F153" s="217" t="s">
        <v>8169</v>
      </c>
      <c r="G153" s="218" t="s">
        <v>236</v>
      </c>
      <c r="H153" s="219">
        <v>3</v>
      </c>
      <c r="I153" s="220"/>
      <c r="J153" s="221">
        <f>ROUND(I153*H153,2)</f>
        <v>0</v>
      </c>
      <c r="K153" s="217" t="s">
        <v>5230</v>
      </c>
      <c r="L153" s="46"/>
      <c r="M153" s="222" t="s">
        <v>19</v>
      </c>
      <c r="N153" s="223" t="s">
        <v>45</v>
      </c>
      <c r="O153" s="86"/>
      <c r="P153" s="224">
        <f>O153*H153</f>
        <v>0</v>
      </c>
      <c r="Q153" s="224">
        <v>0.01602</v>
      </c>
      <c r="R153" s="224">
        <f>Q153*H153</f>
        <v>0.048059999999999999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309</v>
      </c>
      <c r="AT153" s="226" t="s">
        <v>215</v>
      </c>
      <c r="AU153" s="226" t="s">
        <v>83</v>
      </c>
      <c r="AY153" s="19" t="s">
        <v>213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81</v>
      </c>
      <c r="BK153" s="227">
        <f>ROUND(I153*H153,2)</f>
        <v>0</v>
      </c>
      <c r="BL153" s="19" t="s">
        <v>309</v>
      </c>
      <c r="BM153" s="226" t="s">
        <v>8170</v>
      </c>
    </row>
    <row r="154" s="2" customFormat="1" ht="16.5" customHeight="1">
      <c r="A154" s="40"/>
      <c r="B154" s="41"/>
      <c r="C154" s="215" t="s">
        <v>514</v>
      </c>
      <c r="D154" s="215" t="s">
        <v>215</v>
      </c>
      <c r="E154" s="216" t="s">
        <v>8171</v>
      </c>
      <c r="F154" s="217" t="s">
        <v>8172</v>
      </c>
      <c r="G154" s="218" t="s">
        <v>501</v>
      </c>
      <c r="H154" s="219">
        <v>2</v>
      </c>
      <c r="I154" s="220"/>
      <c r="J154" s="221">
        <f>ROUND(I154*H154,2)</f>
        <v>0</v>
      </c>
      <c r="K154" s="217" t="s">
        <v>5230</v>
      </c>
      <c r="L154" s="46"/>
      <c r="M154" s="222" t="s">
        <v>19</v>
      </c>
      <c r="N154" s="223" t="s">
        <v>45</v>
      </c>
      <c r="O154" s="86"/>
      <c r="P154" s="224">
        <f>O154*H154</f>
        <v>0</v>
      </c>
      <c r="Q154" s="224">
        <v>0.00107</v>
      </c>
      <c r="R154" s="224">
        <f>Q154*H154</f>
        <v>0.00214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309</v>
      </c>
      <c r="AT154" s="226" t="s">
        <v>215</v>
      </c>
      <c r="AU154" s="226" t="s">
        <v>83</v>
      </c>
      <c r="AY154" s="19" t="s">
        <v>213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81</v>
      </c>
      <c r="BK154" s="227">
        <f>ROUND(I154*H154,2)</f>
        <v>0</v>
      </c>
      <c r="BL154" s="19" t="s">
        <v>309</v>
      </c>
      <c r="BM154" s="226" t="s">
        <v>8173</v>
      </c>
    </row>
    <row r="155" s="2" customFormat="1" ht="16.5" customHeight="1">
      <c r="A155" s="40"/>
      <c r="B155" s="41"/>
      <c r="C155" s="215" t="s">
        <v>518</v>
      </c>
      <c r="D155" s="215" t="s">
        <v>215</v>
      </c>
      <c r="E155" s="216" t="s">
        <v>8174</v>
      </c>
      <c r="F155" s="217" t="s">
        <v>8175</v>
      </c>
      <c r="G155" s="218" t="s">
        <v>501</v>
      </c>
      <c r="H155" s="219">
        <v>6</v>
      </c>
      <c r="I155" s="220"/>
      <c r="J155" s="221">
        <f>ROUND(I155*H155,2)</f>
        <v>0</v>
      </c>
      <c r="K155" s="217" t="s">
        <v>5230</v>
      </c>
      <c r="L155" s="46"/>
      <c r="M155" s="222" t="s">
        <v>19</v>
      </c>
      <c r="N155" s="223" t="s">
        <v>45</v>
      </c>
      <c r="O155" s="86"/>
      <c r="P155" s="224">
        <f>O155*H155</f>
        <v>0</v>
      </c>
      <c r="Q155" s="224">
        <v>0.0035899999999999999</v>
      </c>
      <c r="R155" s="224">
        <f>Q155*H155</f>
        <v>0.02154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309</v>
      </c>
      <c r="AT155" s="226" t="s">
        <v>215</v>
      </c>
      <c r="AU155" s="226" t="s">
        <v>83</v>
      </c>
      <c r="AY155" s="19" t="s">
        <v>213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81</v>
      </c>
      <c r="BK155" s="227">
        <f>ROUND(I155*H155,2)</f>
        <v>0</v>
      </c>
      <c r="BL155" s="19" t="s">
        <v>309</v>
      </c>
      <c r="BM155" s="226" t="s">
        <v>8176</v>
      </c>
    </row>
    <row r="156" s="2" customFormat="1" ht="16.5" customHeight="1">
      <c r="A156" s="40"/>
      <c r="B156" s="41"/>
      <c r="C156" s="215" t="s">
        <v>525</v>
      </c>
      <c r="D156" s="215" t="s">
        <v>215</v>
      </c>
      <c r="E156" s="216" t="s">
        <v>8177</v>
      </c>
      <c r="F156" s="217" t="s">
        <v>8178</v>
      </c>
      <c r="G156" s="218" t="s">
        <v>501</v>
      </c>
      <c r="H156" s="219">
        <v>1</v>
      </c>
      <c r="I156" s="220"/>
      <c r="J156" s="221">
        <f>ROUND(I156*H156,2)</f>
        <v>0</v>
      </c>
      <c r="K156" s="217" t="s">
        <v>5230</v>
      </c>
      <c r="L156" s="46"/>
      <c r="M156" s="222" t="s">
        <v>19</v>
      </c>
      <c r="N156" s="223" t="s">
        <v>45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309</v>
      </c>
      <c r="AT156" s="226" t="s">
        <v>215</v>
      </c>
      <c r="AU156" s="226" t="s">
        <v>83</v>
      </c>
      <c r="AY156" s="19" t="s">
        <v>213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81</v>
      </c>
      <c r="BK156" s="227">
        <f>ROUND(I156*H156,2)</f>
        <v>0</v>
      </c>
      <c r="BL156" s="19" t="s">
        <v>309</v>
      </c>
      <c r="BM156" s="226" t="s">
        <v>8179</v>
      </c>
    </row>
    <row r="157" s="2" customFormat="1">
      <c r="A157" s="40"/>
      <c r="B157" s="41"/>
      <c r="C157" s="215" t="s">
        <v>529</v>
      </c>
      <c r="D157" s="215" t="s">
        <v>215</v>
      </c>
      <c r="E157" s="216" t="s">
        <v>8180</v>
      </c>
      <c r="F157" s="217" t="s">
        <v>8181</v>
      </c>
      <c r="G157" s="218" t="s">
        <v>501</v>
      </c>
      <c r="H157" s="219">
        <v>1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45</v>
      </c>
      <c r="O157" s="86"/>
      <c r="P157" s="224">
        <f>O157*H157</f>
        <v>0</v>
      </c>
      <c r="Q157" s="224">
        <v>0.5</v>
      </c>
      <c r="R157" s="224">
        <f>Q157*H157</f>
        <v>0.5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309</v>
      </c>
      <c r="AT157" s="226" t="s">
        <v>215</v>
      </c>
      <c r="AU157" s="226" t="s">
        <v>83</v>
      </c>
      <c r="AY157" s="19" t="s">
        <v>213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81</v>
      </c>
      <c r="BK157" s="227">
        <f>ROUND(I157*H157,2)</f>
        <v>0</v>
      </c>
      <c r="BL157" s="19" t="s">
        <v>309</v>
      </c>
      <c r="BM157" s="226" t="s">
        <v>8182</v>
      </c>
    </row>
    <row r="158" s="2" customFormat="1" ht="16.5" customHeight="1">
      <c r="A158" s="40"/>
      <c r="B158" s="41"/>
      <c r="C158" s="215" t="s">
        <v>536</v>
      </c>
      <c r="D158" s="215" t="s">
        <v>215</v>
      </c>
      <c r="E158" s="216" t="s">
        <v>8183</v>
      </c>
      <c r="F158" s="217" t="s">
        <v>5914</v>
      </c>
      <c r="G158" s="218" t="s">
        <v>501</v>
      </c>
      <c r="H158" s="219">
        <v>1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45</v>
      </c>
      <c r="O158" s="86"/>
      <c r="P158" s="224">
        <f>O158*H158</f>
        <v>0</v>
      </c>
      <c r="Q158" s="224">
        <v>0.5</v>
      </c>
      <c r="R158" s="224">
        <f>Q158*H158</f>
        <v>0.5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309</v>
      </c>
      <c r="AT158" s="226" t="s">
        <v>215</v>
      </c>
      <c r="AU158" s="226" t="s">
        <v>83</v>
      </c>
      <c r="AY158" s="19" t="s">
        <v>213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81</v>
      </c>
      <c r="BK158" s="227">
        <f>ROUND(I158*H158,2)</f>
        <v>0</v>
      </c>
      <c r="BL158" s="19" t="s">
        <v>309</v>
      </c>
      <c r="BM158" s="226" t="s">
        <v>8184</v>
      </c>
    </row>
    <row r="159" s="2" customFormat="1" ht="16.5" customHeight="1">
      <c r="A159" s="40"/>
      <c r="B159" s="41"/>
      <c r="C159" s="215" t="s">
        <v>541</v>
      </c>
      <c r="D159" s="215" t="s">
        <v>215</v>
      </c>
      <c r="E159" s="216" t="s">
        <v>8185</v>
      </c>
      <c r="F159" s="217" t="s">
        <v>5917</v>
      </c>
      <c r="G159" s="218" t="s">
        <v>501</v>
      </c>
      <c r="H159" s="219">
        <v>1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45</v>
      </c>
      <c r="O159" s="86"/>
      <c r="P159" s="224">
        <f>O159*H159</f>
        <v>0</v>
      </c>
      <c r="Q159" s="224">
        <v>0.5</v>
      </c>
      <c r="R159" s="224">
        <f>Q159*H159</f>
        <v>0.5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309</v>
      </c>
      <c r="AT159" s="226" t="s">
        <v>215</v>
      </c>
      <c r="AU159" s="226" t="s">
        <v>83</v>
      </c>
      <c r="AY159" s="19" t="s">
        <v>213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81</v>
      </c>
      <c r="BK159" s="227">
        <f>ROUND(I159*H159,2)</f>
        <v>0</v>
      </c>
      <c r="BL159" s="19" t="s">
        <v>309</v>
      </c>
      <c r="BM159" s="226" t="s">
        <v>8186</v>
      </c>
    </row>
    <row r="160" s="2" customFormat="1" ht="16.5" customHeight="1">
      <c r="A160" s="40"/>
      <c r="B160" s="41"/>
      <c r="C160" s="215" t="s">
        <v>547</v>
      </c>
      <c r="D160" s="215" t="s">
        <v>215</v>
      </c>
      <c r="E160" s="216" t="s">
        <v>8187</v>
      </c>
      <c r="F160" s="217" t="s">
        <v>5657</v>
      </c>
      <c r="G160" s="218" t="s">
        <v>501</v>
      </c>
      <c r="H160" s="219">
        <v>1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45</v>
      </c>
      <c r="O160" s="86"/>
      <c r="P160" s="224">
        <f>O160*H160</f>
        <v>0</v>
      </c>
      <c r="Q160" s="224">
        <v>0.5</v>
      </c>
      <c r="R160" s="224">
        <f>Q160*H160</f>
        <v>0.5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309</v>
      </c>
      <c r="AT160" s="226" t="s">
        <v>215</v>
      </c>
      <c r="AU160" s="226" t="s">
        <v>83</v>
      </c>
      <c r="AY160" s="19" t="s">
        <v>213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81</v>
      </c>
      <c r="BK160" s="227">
        <f>ROUND(I160*H160,2)</f>
        <v>0</v>
      </c>
      <c r="BL160" s="19" t="s">
        <v>309</v>
      </c>
      <c r="BM160" s="226" t="s">
        <v>8188</v>
      </c>
    </row>
    <row r="161" s="2" customFormat="1" ht="16.5" customHeight="1">
      <c r="A161" s="40"/>
      <c r="B161" s="41"/>
      <c r="C161" s="215" t="s">
        <v>553</v>
      </c>
      <c r="D161" s="215" t="s">
        <v>215</v>
      </c>
      <c r="E161" s="216" t="s">
        <v>8189</v>
      </c>
      <c r="F161" s="217" t="s">
        <v>8190</v>
      </c>
      <c r="G161" s="218" t="s">
        <v>501</v>
      </c>
      <c r="H161" s="219">
        <v>1</v>
      </c>
      <c r="I161" s="220"/>
      <c r="J161" s="221">
        <f>ROUND(I161*H161,2)</f>
        <v>0</v>
      </c>
      <c r="K161" s="217" t="s">
        <v>5230</v>
      </c>
      <c r="L161" s="46"/>
      <c r="M161" s="222" t="s">
        <v>19</v>
      </c>
      <c r="N161" s="223" t="s">
        <v>45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309</v>
      </c>
      <c r="AT161" s="226" t="s">
        <v>215</v>
      </c>
      <c r="AU161" s="226" t="s">
        <v>83</v>
      </c>
      <c r="AY161" s="19" t="s">
        <v>213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81</v>
      </c>
      <c r="BK161" s="227">
        <f>ROUND(I161*H161,2)</f>
        <v>0</v>
      </c>
      <c r="BL161" s="19" t="s">
        <v>309</v>
      </c>
      <c r="BM161" s="226" t="s">
        <v>8191</v>
      </c>
    </row>
    <row r="162" s="2" customFormat="1" ht="16.5" customHeight="1">
      <c r="A162" s="40"/>
      <c r="B162" s="41"/>
      <c r="C162" s="215" t="s">
        <v>558</v>
      </c>
      <c r="D162" s="215" t="s">
        <v>215</v>
      </c>
      <c r="E162" s="216" t="s">
        <v>8192</v>
      </c>
      <c r="F162" s="217" t="s">
        <v>8193</v>
      </c>
      <c r="G162" s="218" t="s">
        <v>501</v>
      </c>
      <c r="H162" s="219">
        <v>1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45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309</v>
      </c>
      <c r="AT162" s="226" t="s">
        <v>215</v>
      </c>
      <c r="AU162" s="226" t="s">
        <v>83</v>
      </c>
      <c r="AY162" s="19" t="s">
        <v>213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81</v>
      </c>
      <c r="BK162" s="227">
        <f>ROUND(I162*H162,2)</f>
        <v>0</v>
      </c>
      <c r="BL162" s="19" t="s">
        <v>309</v>
      </c>
      <c r="BM162" s="226" t="s">
        <v>8194</v>
      </c>
    </row>
    <row r="163" s="2" customFormat="1" ht="16.5" customHeight="1">
      <c r="A163" s="40"/>
      <c r="B163" s="41"/>
      <c r="C163" s="215" t="s">
        <v>566</v>
      </c>
      <c r="D163" s="215" t="s">
        <v>215</v>
      </c>
      <c r="E163" s="216" t="s">
        <v>5674</v>
      </c>
      <c r="F163" s="217" t="s">
        <v>5675</v>
      </c>
      <c r="G163" s="218" t="s">
        <v>288</v>
      </c>
      <c r="H163" s="219">
        <v>4.5190000000000001</v>
      </c>
      <c r="I163" s="220"/>
      <c r="J163" s="221">
        <f>ROUND(I163*H163,2)</f>
        <v>0</v>
      </c>
      <c r="K163" s="217" t="s">
        <v>5230</v>
      </c>
      <c r="L163" s="46"/>
      <c r="M163" s="283" t="s">
        <v>19</v>
      </c>
      <c r="N163" s="284" t="s">
        <v>45</v>
      </c>
      <c r="O163" s="285"/>
      <c r="P163" s="286">
        <f>O163*H163</f>
        <v>0</v>
      </c>
      <c r="Q163" s="286">
        <v>0</v>
      </c>
      <c r="R163" s="286">
        <f>Q163*H163</f>
        <v>0</v>
      </c>
      <c r="S163" s="286">
        <v>0</v>
      </c>
      <c r="T163" s="28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309</v>
      </c>
      <c r="AT163" s="226" t="s">
        <v>215</v>
      </c>
      <c r="AU163" s="226" t="s">
        <v>83</v>
      </c>
      <c r="AY163" s="19" t="s">
        <v>213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81</v>
      </c>
      <c r="BK163" s="227">
        <f>ROUND(I163*H163,2)</f>
        <v>0</v>
      </c>
      <c r="BL163" s="19" t="s">
        <v>309</v>
      </c>
      <c r="BM163" s="226" t="s">
        <v>8195</v>
      </c>
    </row>
    <row r="164" s="2" customFormat="1" ht="6.96" customHeight="1">
      <c r="A164" s="40"/>
      <c r="B164" s="61"/>
      <c r="C164" s="62"/>
      <c r="D164" s="62"/>
      <c r="E164" s="62"/>
      <c r="F164" s="62"/>
      <c r="G164" s="62"/>
      <c r="H164" s="62"/>
      <c r="I164" s="62"/>
      <c r="J164" s="62"/>
      <c r="K164" s="62"/>
      <c r="L164" s="46"/>
      <c r="M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</sheetData>
  <sheetProtection sheet="1" autoFilter="0" formatColumns="0" formatRows="0" objects="1" scenarios="1" spinCount="100000" saltValue="aH9txRr2v4uvvRrvF7UZ9Z/doHhnSCo8Rp4b3ztSsqyYtfiCkWOPipSz/EoJEiorLgQMbuewxgaoWysaMZ4Uxg==" hashValue="Z6rW/t54j9Ays36GEPwiZymQ1IlpaoQVfbrzjkef5NyDL1dTI8ABl7WsQhmF+ChDQ/m3wGqn/MEfzTriU3HSwg==" algorithmName="SHA-512" password="CC35"/>
  <autoFilter ref="C95:K16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a přístavba budovy ZUŠ náměstí Míru, Krnov</v>
      </c>
      <c r="F7" s="145"/>
      <c r="G7" s="145"/>
      <c r="H7" s="145"/>
      <c r="L7" s="22"/>
    </row>
    <row r="8">
      <c r="B8" s="22"/>
      <c r="D8" s="145" t="s">
        <v>154</v>
      </c>
      <c r="L8" s="22"/>
    </row>
    <row r="9" s="1" customFormat="1" ht="16.5" customHeight="1">
      <c r="B9" s="22"/>
      <c r="E9" s="146" t="s">
        <v>6935</v>
      </c>
      <c r="F9" s="1"/>
      <c r="G9" s="1"/>
      <c r="H9" s="1"/>
      <c r="L9" s="22"/>
    </row>
    <row r="10" s="1" customFormat="1" ht="12" customHeight="1">
      <c r="B10" s="22"/>
      <c r="D10" s="145" t="s">
        <v>156</v>
      </c>
      <c r="L10" s="22"/>
    </row>
    <row r="11" s="2" customFormat="1" ht="16.5" customHeight="1">
      <c r="A11" s="40"/>
      <c r="B11" s="46"/>
      <c r="C11" s="40"/>
      <c r="D11" s="40"/>
      <c r="E11" s="158" t="s">
        <v>8039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5569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8196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7. 3. 2021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32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35</v>
      </c>
      <c r="E27" s="40"/>
      <c r="F27" s="40"/>
      <c r="G27" s="40"/>
      <c r="H27" s="40"/>
      <c r="I27" s="145" t="s">
        <v>26</v>
      </c>
      <c r="J27" s="135" t="s">
        <v>36</v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37</v>
      </c>
      <c r="F28" s="40"/>
      <c r="G28" s="40"/>
      <c r="H28" s="40"/>
      <c r="I28" s="145" t="s">
        <v>28</v>
      </c>
      <c r="J28" s="135" t="s">
        <v>19</v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47.25" customHeight="1">
      <c r="A31" s="150"/>
      <c r="B31" s="151"/>
      <c r="C31" s="150"/>
      <c r="D31" s="150"/>
      <c r="E31" s="152" t="s">
        <v>39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40</v>
      </c>
      <c r="E34" s="40"/>
      <c r="F34" s="40"/>
      <c r="G34" s="40"/>
      <c r="H34" s="40"/>
      <c r="I34" s="40"/>
      <c r="J34" s="156">
        <f>ROUND(J95,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42</v>
      </c>
      <c r="G36" s="40"/>
      <c r="H36" s="40"/>
      <c r="I36" s="157" t="s">
        <v>41</v>
      </c>
      <c r="J36" s="157" t="s">
        <v>43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44</v>
      </c>
      <c r="E37" s="145" t="s">
        <v>45</v>
      </c>
      <c r="F37" s="159">
        <f>ROUND((SUM(BE95:BE131)),  2)</f>
        <v>0</v>
      </c>
      <c r="G37" s="40"/>
      <c r="H37" s="40"/>
      <c r="I37" s="160">
        <v>0.20999999999999999</v>
      </c>
      <c r="J37" s="159">
        <f>ROUND(((SUM(BE95:BE131))*I37),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46</v>
      </c>
      <c r="F38" s="159">
        <f>ROUND((SUM(BF95:BF131)),  2)</f>
        <v>0</v>
      </c>
      <c r="G38" s="40"/>
      <c r="H38" s="40"/>
      <c r="I38" s="160">
        <v>0.14999999999999999</v>
      </c>
      <c r="J38" s="159">
        <f>ROUND(((SUM(BF95:BF131))*I38),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ROUND((SUM(BG95:BG131)),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48</v>
      </c>
      <c r="F40" s="159">
        <f>ROUND((SUM(BH95:BH131)),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49</v>
      </c>
      <c r="F41" s="159">
        <f>ROUND((SUM(BI95:BI131)),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50</v>
      </c>
      <c r="E43" s="163"/>
      <c r="F43" s="163"/>
      <c r="G43" s="164" t="s">
        <v>51</v>
      </c>
      <c r="H43" s="165" t="s">
        <v>52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Rekonstrukce a přístavba budovy ZUŠ náměstí Míru, Krnov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6935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156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8" t="s">
        <v>8039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5569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VZT4 - Klimatizace koncertního sálu,foyer, šatny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parc.č. 341, 344/1, k.ú.opavské předměstí</v>
      </c>
      <c r="G60" s="42"/>
      <c r="H60" s="42"/>
      <c r="I60" s="34" t="s">
        <v>23</v>
      </c>
      <c r="J60" s="74" t="str">
        <f>IF(J16="","",J16)</f>
        <v>7. 3. 2021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město Krnov</v>
      </c>
      <c r="G62" s="42"/>
      <c r="H62" s="42"/>
      <c r="I62" s="34" t="s">
        <v>31</v>
      </c>
      <c r="J62" s="38" t="str">
        <f>E25</f>
        <v>Ing. Karel Grygera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Ing. Alena Chmelová, Opava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159</v>
      </c>
      <c r="D65" s="174"/>
      <c r="E65" s="174"/>
      <c r="F65" s="174"/>
      <c r="G65" s="174"/>
      <c r="H65" s="174"/>
      <c r="I65" s="174"/>
      <c r="J65" s="175" t="s">
        <v>160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72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161</v>
      </c>
    </row>
    <row r="68" s="9" customFormat="1" ht="24.96" customHeight="1">
      <c r="A68" s="9"/>
      <c r="B68" s="177"/>
      <c r="C68" s="178"/>
      <c r="D68" s="179" t="s">
        <v>162</v>
      </c>
      <c r="E68" s="180"/>
      <c r="F68" s="180"/>
      <c r="G68" s="180"/>
      <c r="H68" s="180"/>
      <c r="I68" s="180"/>
      <c r="J68" s="181">
        <f>J96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169</v>
      </c>
      <c r="E69" s="185"/>
      <c r="F69" s="185"/>
      <c r="G69" s="185"/>
      <c r="H69" s="185"/>
      <c r="I69" s="185"/>
      <c r="J69" s="186">
        <f>J97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172</v>
      </c>
      <c r="E70" s="180"/>
      <c r="F70" s="180"/>
      <c r="G70" s="180"/>
      <c r="H70" s="180"/>
      <c r="I70" s="180"/>
      <c r="J70" s="181">
        <f>J101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5571</v>
      </c>
      <c r="E71" s="185"/>
      <c r="F71" s="185"/>
      <c r="G71" s="185"/>
      <c r="H71" s="185"/>
      <c r="I71" s="185"/>
      <c r="J71" s="186">
        <f>J102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198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Rekonstrukce a přístavba budovy ZUŠ náměstí Míru, Krnov</v>
      </c>
      <c r="F81" s="34"/>
      <c r="G81" s="34"/>
      <c r="H81" s="34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154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2" t="s">
        <v>6935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156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288" t="s">
        <v>8039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5569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VZT4 - Klimatizace koncertního sálu,foyer, šatny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>parc.č. 341, 344/1, k.ú.opavské předměstí</v>
      </c>
      <c r="G89" s="42"/>
      <c r="H89" s="42"/>
      <c r="I89" s="34" t="s">
        <v>23</v>
      </c>
      <c r="J89" s="74" t="str">
        <f>IF(J16="","",J16)</f>
        <v>7. 3. 2021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E19</f>
        <v>město Krnov</v>
      </c>
      <c r="G91" s="42"/>
      <c r="H91" s="42"/>
      <c r="I91" s="34" t="s">
        <v>31</v>
      </c>
      <c r="J91" s="38" t="str">
        <f>E25</f>
        <v>Ing. Karel Grygera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IF(E22="","",E22)</f>
        <v>Vyplň údaj</v>
      </c>
      <c r="G92" s="42"/>
      <c r="H92" s="42"/>
      <c r="I92" s="34" t="s">
        <v>35</v>
      </c>
      <c r="J92" s="38" t="str">
        <f>E28</f>
        <v>Ing. Alena Chmelová, Opava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8"/>
      <c r="B94" s="189"/>
      <c r="C94" s="190" t="s">
        <v>199</v>
      </c>
      <c r="D94" s="191" t="s">
        <v>59</v>
      </c>
      <c r="E94" s="191" t="s">
        <v>55</v>
      </c>
      <c r="F94" s="191" t="s">
        <v>56</v>
      </c>
      <c r="G94" s="191" t="s">
        <v>200</v>
      </c>
      <c r="H94" s="191" t="s">
        <v>201</v>
      </c>
      <c r="I94" s="191" t="s">
        <v>202</v>
      </c>
      <c r="J94" s="191" t="s">
        <v>160</v>
      </c>
      <c r="K94" s="192" t="s">
        <v>203</v>
      </c>
      <c r="L94" s="193"/>
      <c r="M94" s="94" t="s">
        <v>19</v>
      </c>
      <c r="N94" s="95" t="s">
        <v>44</v>
      </c>
      <c r="O94" s="95" t="s">
        <v>204</v>
      </c>
      <c r="P94" s="95" t="s">
        <v>205</v>
      </c>
      <c r="Q94" s="95" t="s">
        <v>206</v>
      </c>
      <c r="R94" s="95" t="s">
        <v>207</v>
      </c>
      <c r="S94" s="95" t="s">
        <v>208</v>
      </c>
      <c r="T94" s="96" t="s">
        <v>209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0"/>
      <c r="B95" s="41"/>
      <c r="C95" s="101" t="s">
        <v>210</v>
      </c>
      <c r="D95" s="42"/>
      <c r="E95" s="42"/>
      <c r="F95" s="42"/>
      <c r="G95" s="42"/>
      <c r="H95" s="42"/>
      <c r="I95" s="42"/>
      <c r="J95" s="194">
        <f>BK95</f>
        <v>0</v>
      </c>
      <c r="K95" s="42"/>
      <c r="L95" s="46"/>
      <c r="M95" s="97"/>
      <c r="N95" s="195"/>
      <c r="O95" s="98"/>
      <c r="P95" s="196">
        <f>P96+P101</f>
        <v>0</v>
      </c>
      <c r="Q95" s="98"/>
      <c r="R95" s="196">
        <f>R96+R101</f>
        <v>1.1954999999999998</v>
      </c>
      <c r="S95" s="98"/>
      <c r="T95" s="197">
        <f>T96+T101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73</v>
      </c>
      <c r="AU95" s="19" t="s">
        <v>161</v>
      </c>
      <c r="BK95" s="198">
        <f>BK96+BK101</f>
        <v>0</v>
      </c>
    </row>
    <row r="96" s="12" customFormat="1" ht="25.92" customHeight="1">
      <c r="A96" s="12"/>
      <c r="B96" s="199"/>
      <c r="C96" s="200"/>
      <c r="D96" s="201" t="s">
        <v>73</v>
      </c>
      <c r="E96" s="202" t="s">
        <v>211</v>
      </c>
      <c r="F96" s="202" t="s">
        <v>212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</f>
        <v>0</v>
      </c>
      <c r="Q96" s="207"/>
      <c r="R96" s="208">
        <f>R97</f>
        <v>0</v>
      </c>
      <c r="S96" s="207"/>
      <c r="T96" s="209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81</v>
      </c>
      <c r="AT96" s="211" t="s">
        <v>73</v>
      </c>
      <c r="AU96" s="211" t="s">
        <v>74</v>
      </c>
      <c r="AY96" s="210" t="s">
        <v>213</v>
      </c>
      <c r="BK96" s="212">
        <f>BK97</f>
        <v>0</v>
      </c>
    </row>
    <row r="97" s="12" customFormat="1" ht="22.8" customHeight="1">
      <c r="A97" s="12"/>
      <c r="B97" s="199"/>
      <c r="C97" s="200"/>
      <c r="D97" s="201" t="s">
        <v>73</v>
      </c>
      <c r="E97" s="213" t="s">
        <v>261</v>
      </c>
      <c r="F97" s="213" t="s">
        <v>1254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SUM(P98:P100)</f>
        <v>0</v>
      </c>
      <c r="Q97" s="207"/>
      <c r="R97" s="208">
        <f>SUM(R98:R100)</f>
        <v>0</v>
      </c>
      <c r="S97" s="207"/>
      <c r="T97" s="209">
        <f>SUM(T98:T100)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81</v>
      </c>
      <c r="AT97" s="211" t="s">
        <v>73</v>
      </c>
      <c r="AU97" s="211" t="s">
        <v>81</v>
      </c>
      <c r="AY97" s="210" t="s">
        <v>213</v>
      </c>
      <c r="BK97" s="212">
        <f>SUM(BK98:BK100)</f>
        <v>0</v>
      </c>
    </row>
    <row r="98" s="2" customFormat="1" ht="21.75" customHeight="1">
      <c r="A98" s="40"/>
      <c r="B98" s="41"/>
      <c r="C98" s="215" t="s">
        <v>81</v>
      </c>
      <c r="D98" s="215" t="s">
        <v>215</v>
      </c>
      <c r="E98" s="216" t="s">
        <v>5572</v>
      </c>
      <c r="F98" s="217" t="s">
        <v>5573</v>
      </c>
      <c r="G98" s="218" t="s">
        <v>236</v>
      </c>
      <c r="H98" s="219">
        <v>40</v>
      </c>
      <c r="I98" s="220"/>
      <c r="J98" s="221">
        <f>ROUND(I98*H98,2)</f>
        <v>0</v>
      </c>
      <c r="K98" s="217" t="s">
        <v>4470</v>
      </c>
      <c r="L98" s="46"/>
      <c r="M98" s="222" t="s">
        <v>19</v>
      </c>
      <c r="N98" s="223" t="s">
        <v>45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220</v>
      </c>
      <c r="AT98" s="226" t="s">
        <v>215</v>
      </c>
      <c r="AU98" s="226" t="s">
        <v>83</v>
      </c>
      <c r="AY98" s="19" t="s">
        <v>213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81</v>
      </c>
      <c r="BK98" s="227">
        <f>ROUND(I98*H98,2)</f>
        <v>0</v>
      </c>
      <c r="BL98" s="19" t="s">
        <v>220</v>
      </c>
      <c r="BM98" s="226" t="s">
        <v>8197</v>
      </c>
    </row>
    <row r="99" s="2" customFormat="1" ht="21.75" customHeight="1">
      <c r="A99" s="40"/>
      <c r="B99" s="41"/>
      <c r="C99" s="215" t="s">
        <v>83</v>
      </c>
      <c r="D99" s="215" t="s">
        <v>215</v>
      </c>
      <c r="E99" s="216" t="s">
        <v>5575</v>
      </c>
      <c r="F99" s="217" t="s">
        <v>5576</v>
      </c>
      <c r="G99" s="218" t="s">
        <v>236</v>
      </c>
      <c r="H99" s="219">
        <v>400</v>
      </c>
      <c r="I99" s="220"/>
      <c r="J99" s="221">
        <f>ROUND(I99*H99,2)</f>
        <v>0</v>
      </c>
      <c r="K99" s="217" t="s">
        <v>4470</v>
      </c>
      <c r="L99" s="46"/>
      <c r="M99" s="222" t="s">
        <v>19</v>
      </c>
      <c r="N99" s="223" t="s">
        <v>45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220</v>
      </c>
      <c r="AT99" s="226" t="s">
        <v>215</v>
      </c>
      <c r="AU99" s="226" t="s">
        <v>83</v>
      </c>
      <c r="AY99" s="19" t="s">
        <v>213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81</v>
      </c>
      <c r="BK99" s="227">
        <f>ROUND(I99*H99,2)</f>
        <v>0</v>
      </c>
      <c r="BL99" s="19" t="s">
        <v>220</v>
      </c>
      <c r="BM99" s="226" t="s">
        <v>8198</v>
      </c>
    </row>
    <row r="100" s="2" customFormat="1" ht="21.75" customHeight="1">
      <c r="A100" s="40"/>
      <c r="B100" s="41"/>
      <c r="C100" s="215" t="s">
        <v>106</v>
      </c>
      <c r="D100" s="215" t="s">
        <v>215</v>
      </c>
      <c r="E100" s="216" t="s">
        <v>5578</v>
      </c>
      <c r="F100" s="217" t="s">
        <v>5579</v>
      </c>
      <c r="G100" s="218" t="s">
        <v>236</v>
      </c>
      <c r="H100" s="219">
        <v>40</v>
      </c>
      <c r="I100" s="220"/>
      <c r="J100" s="221">
        <f>ROUND(I100*H100,2)</f>
        <v>0</v>
      </c>
      <c r="K100" s="217" t="s">
        <v>4470</v>
      </c>
      <c r="L100" s="46"/>
      <c r="M100" s="222" t="s">
        <v>19</v>
      </c>
      <c r="N100" s="223" t="s">
        <v>45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220</v>
      </c>
      <c r="AT100" s="226" t="s">
        <v>215</v>
      </c>
      <c r="AU100" s="226" t="s">
        <v>83</v>
      </c>
      <c r="AY100" s="19" t="s">
        <v>213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81</v>
      </c>
      <c r="BK100" s="227">
        <f>ROUND(I100*H100,2)</f>
        <v>0</v>
      </c>
      <c r="BL100" s="19" t="s">
        <v>220</v>
      </c>
      <c r="BM100" s="226" t="s">
        <v>8199</v>
      </c>
    </row>
    <row r="101" s="12" customFormat="1" ht="25.92" customHeight="1">
      <c r="A101" s="12"/>
      <c r="B101" s="199"/>
      <c r="C101" s="200"/>
      <c r="D101" s="201" t="s">
        <v>73</v>
      </c>
      <c r="E101" s="202" t="s">
        <v>1716</v>
      </c>
      <c r="F101" s="202" t="s">
        <v>1717</v>
      </c>
      <c r="G101" s="200"/>
      <c r="H101" s="200"/>
      <c r="I101" s="203"/>
      <c r="J101" s="204">
        <f>BK101</f>
        <v>0</v>
      </c>
      <c r="K101" s="200"/>
      <c r="L101" s="205"/>
      <c r="M101" s="206"/>
      <c r="N101" s="207"/>
      <c r="O101" s="207"/>
      <c r="P101" s="208">
        <f>P102</f>
        <v>0</v>
      </c>
      <c r="Q101" s="207"/>
      <c r="R101" s="208">
        <f>R102</f>
        <v>1.1954999999999998</v>
      </c>
      <c r="S101" s="207"/>
      <c r="T101" s="209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83</v>
      </c>
      <c r="AT101" s="211" t="s">
        <v>73</v>
      </c>
      <c r="AU101" s="211" t="s">
        <v>74</v>
      </c>
      <c r="AY101" s="210" t="s">
        <v>213</v>
      </c>
      <c r="BK101" s="212">
        <f>BK102</f>
        <v>0</v>
      </c>
    </row>
    <row r="102" s="12" customFormat="1" ht="22.8" customHeight="1">
      <c r="A102" s="12"/>
      <c r="B102" s="199"/>
      <c r="C102" s="200"/>
      <c r="D102" s="201" t="s">
        <v>73</v>
      </c>
      <c r="E102" s="213" t="s">
        <v>5586</v>
      </c>
      <c r="F102" s="213" t="s">
        <v>102</v>
      </c>
      <c r="G102" s="200"/>
      <c r="H102" s="200"/>
      <c r="I102" s="203"/>
      <c r="J102" s="214">
        <f>BK102</f>
        <v>0</v>
      </c>
      <c r="K102" s="200"/>
      <c r="L102" s="205"/>
      <c r="M102" s="206"/>
      <c r="N102" s="207"/>
      <c r="O102" s="207"/>
      <c r="P102" s="208">
        <f>SUM(P103:P131)</f>
        <v>0</v>
      </c>
      <c r="Q102" s="207"/>
      <c r="R102" s="208">
        <f>SUM(R103:R131)</f>
        <v>1.1954999999999998</v>
      </c>
      <c r="S102" s="207"/>
      <c r="T102" s="209">
        <f>SUM(T103:T131)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83</v>
      </c>
      <c r="AT102" s="211" t="s">
        <v>73</v>
      </c>
      <c r="AU102" s="211" t="s">
        <v>81</v>
      </c>
      <c r="AY102" s="210" t="s">
        <v>213</v>
      </c>
      <c r="BK102" s="212">
        <f>SUM(BK103:BK131)</f>
        <v>0</v>
      </c>
    </row>
    <row r="103" s="2" customFormat="1" ht="16.5" customHeight="1">
      <c r="A103" s="40"/>
      <c r="B103" s="41"/>
      <c r="C103" s="215" t="s">
        <v>220</v>
      </c>
      <c r="D103" s="215" t="s">
        <v>215</v>
      </c>
      <c r="E103" s="216" t="s">
        <v>8064</v>
      </c>
      <c r="F103" s="217" t="s">
        <v>8065</v>
      </c>
      <c r="G103" s="218" t="s">
        <v>501</v>
      </c>
      <c r="H103" s="219">
        <v>10</v>
      </c>
      <c r="I103" s="220"/>
      <c r="J103" s="221">
        <f>ROUND(I103*H103,2)</f>
        <v>0</v>
      </c>
      <c r="K103" s="217" t="s">
        <v>5230</v>
      </c>
      <c r="L103" s="46"/>
      <c r="M103" s="222" t="s">
        <v>19</v>
      </c>
      <c r="N103" s="223" t="s">
        <v>45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309</v>
      </c>
      <c r="AT103" s="226" t="s">
        <v>215</v>
      </c>
      <c r="AU103" s="226" t="s">
        <v>83</v>
      </c>
      <c r="AY103" s="19" t="s">
        <v>213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81</v>
      </c>
      <c r="BK103" s="227">
        <f>ROUND(I103*H103,2)</f>
        <v>0</v>
      </c>
      <c r="BL103" s="19" t="s">
        <v>309</v>
      </c>
      <c r="BM103" s="226" t="s">
        <v>8200</v>
      </c>
    </row>
    <row r="104" s="2" customFormat="1" ht="16.5" customHeight="1">
      <c r="A104" s="40"/>
      <c r="B104" s="41"/>
      <c r="C104" s="215" t="s">
        <v>243</v>
      </c>
      <c r="D104" s="215" t="s">
        <v>215</v>
      </c>
      <c r="E104" s="216" t="s">
        <v>8067</v>
      </c>
      <c r="F104" s="217" t="s">
        <v>8201</v>
      </c>
      <c r="G104" s="218" t="s">
        <v>501</v>
      </c>
      <c r="H104" s="219">
        <v>10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45</v>
      </c>
      <c r="O104" s="86"/>
      <c r="P104" s="224">
        <f>O104*H104</f>
        <v>0</v>
      </c>
      <c r="Q104" s="224">
        <v>0.0030000000000000001</v>
      </c>
      <c r="R104" s="224">
        <f>Q104*H104</f>
        <v>0.029999999999999999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309</v>
      </c>
      <c r="AT104" s="226" t="s">
        <v>215</v>
      </c>
      <c r="AU104" s="226" t="s">
        <v>83</v>
      </c>
      <c r="AY104" s="19" t="s">
        <v>213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81</v>
      </c>
      <c r="BK104" s="227">
        <f>ROUND(I104*H104,2)</f>
        <v>0</v>
      </c>
      <c r="BL104" s="19" t="s">
        <v>309</v>
      </c>
      <c r="BM104" s="226" t="s">
        <v>8202</v>
      </c>
    </row>
    <row r="105" s="2" customFormat="1" ht="16.5" customHeight="1">
      <c r="A105" s="40"/>
      <c r="B105" s="41"/>
      <c r="C105" s="215" t="s">
        <v>387</v>
      </c>
      <c r="D105" s="215" t="s">
        <v>215</v>
      </c>
      <c r="E105" s="216" t="s">
        <v>5623</v>
      </c>
      <c r="F105" s="217" t="s">
        <v>5624</v>
      </c>
      <c r="G105" s="218" t="s">
        <v>501</v>
      </c>
      <c r="H105" s="219">
        <v>10</v>
      </c>
      <c r="I105" s="220"/>
      <c r="J105" s="221">
        <f>ROUND(I105*H105,2)</f>
        <v>0</v>
      </c>
      <c r="K105" s="217" t="s">
        <v>5230</v>
      </c>
      <c r="L105" s="46"/>
      <c r="M105" s="222" t="s">
        <v>19</v>
      </c>
      <c r="N105" s="223" t="s">
        <v>45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309</v>
      </c>
      <c r="AT105" s="226" t="s">
        <v>215</v>
      </c>
      <c r="AU105" s="226" t="s">
        <v>83</v>
      </c>
      <c r="AY105" s="19" t="s">
        <v>213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81</v>
      </c>
      <c r="BK105" s="227">
        <f>ROUND(I105*H105,2)</f>
        <v>0</v>
      </c>
      <c r="BL105" s="19" t="s">
        <v>309</v>
      </c>
      <c r="BM105" s="226" t="s">
        <v>8203</v>
      </c>
    </row>
    <row r="106" s="2" customFormat="1" ht="16.5" customHeight="1">
      <c r="A106" s="40"/>
      <c r="B106" s="41"/>
      <c r="C106" s="215" t="s">
        <v>393</v>
      </c>
      <c r="D106" s="215" t="s">
        <v>215</v>
      </c>
      <c r="E106" s="216" t="s">
        <v>5626</v>
      </c>
      <c r="F106" s="217" t="s">
        <v>8204</v>
      </c>
      <c r="G106" s="218" t="s">
        <v>501</v>
      </c>
      <c r="H106" s="219">
        <v>10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309</v>
      </c>
      <c r="AT106" s="226" t="s">
        <v>215</v>
      </c>
      <c r="AU106" s="226" t="s">
        <v>83</v>
      </c>
      <c r="AY106" s="19" t="s">
        <v>213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81</v>
      </c>
      <c r="BK106" s="227">
        <f>ROUND(I106*H106,2)</f>
        <v>0</v>
      </c>
      <c r="BL106" s="19" t="s">
        <v>309</v>
      </c>
      <c r="BM106" s="226" t="s">
        <v>8205</v>
      </c>
    </row>
    <row r="107" s="2" customFormat="1" ht="16.5" customHeight="1">
      <c r="A107" s="40"/>
      <c r="B107" s="41"/>
      <c r="C107" s="215" t="s">
        <v>248</v>
      </c>
      <c r="D107" s="215" t="s">
        <v>215</v>
      </c>
      <c r="E107" s="216" t="s">
        <v>5741</v>
      </c>
      <c r="F107" s="217" t="s">
        <v>5742</v>
      </c>
      <c r="G107" s="218" t="s">
        <v>501</v>
      </c>
      <c r="H107" s="219">
        <v>4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45</v>
      </c>
      <c r="O107" s="86"/>
      <c r="P107" s="224">
        <f>O107*H107</f>
        <v>0</v>
      </c>
      <c r="Q107" s="224">
        <v>0.02</v>
      </c>
      <c r="R107" s="224">
        <f>Q107*H107</f>
        <v>0.080000000000000002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309</v>
      </c>
      <c r="AT107" s="226" t="s">
        <v>215</v>
      </c>
      <c r="AU107" s="226" t="s">
        <v>83</v>
      </c>
      <c r="AY107" s="19" t="s">
        <v>213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81</v>
      </c>
      <c r="BK107" s="227">
        <f>ROUND(I107*H107,2)</f>
        <v>0</v>
      </c>
      <c r="BL107" s="19" t="s">
        <v>309</v>
      </c>
      <c r="BM107" s="226" t="s">
        <v>8206</v>
      </c>
    </row>
    <row r="108" s="2" customFormat="1" ht="16.5" customHeight="1">
      <c r="A108" s="40"/>
      <c r="B108" s="41"/>
      <c r="C108" s="215" t="s">
        <v>253</v>
      </c>
      <c r="D108" s="215" t="s">
        <v>215</v>
      </c>
      <c r="E108" s="216" t="s">
        <v>8207</v>
      </c>
      <c r="F108" s="217" t="s">
        <v>8208</v>
      </c>
      <c r="G108" s="218" t="s">
        <v>501</v>
      </c>
      <c r="H108" s="219">
        <v>1</v>
      </c>
      <c r="I108" s="220"/>
      <c r="J108" s="221">
        <f>ROUND(I108*H108,2)</f>
        <v>0</v>
      </c>
      <c r="K108" s="217" t="s">
        <v>5230</v>
      </c>
      <c r="L108" s="46"/>
      <c r="M108" s="222" t="s">
        <v>19</v>
      </c>
      <c r="N108" s="223" t="s">
        <v>45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309</v>
      </c>
      <c r="AT108" s="226" t="s">
        <v>215</v>
      </c>
      <c r="AU108" s="226" t="s">
        <v>83</v>
      </c>
      <c r="AY108" s="19" t="s">
        <v>213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81</v>
      </c>
      <c r="BK108" s="227">
        <f>ROUND(I108*H108,2)</f>
        <v>0</v>
      </c>
      <c r="BL108" s="19" t="s">
        <v>309</v>
      </c>
      <c r="BM108" s="226" t="s">
        <v>8209</v>
      </c>
    </row>
    <row r="109" s="2" customFormat="1" ht="21.75" customHeight="1">
      <c r="A109" s="40"/>
      <c r="B109" s="41"/>
      <c r="C109" s="215" t="s">
        <v>257</v>
      </c>
      <c r="D109" s="215" t="s">
        <v>215</v>
      </c>
      <c r="E109" s="216" t="s">
        <v>8210</v>
      </c>
      <c r="F109" s="217" t="s">
        <v>8211</v>
      </c>
      <c r="G109" s="218" t="s">
        <v>501</v>
      </c>
      <c r="H109" s="219">
        <v>1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45</v>
      </c>
      <c r="O109" s="86"/>
      <c r="P109" s="224">
        <f>O109*H109</f>
        <v>0</v>
      </c>
      <c r="Q109" s="224">
        <v>0.01</v>
      </c>
      <c r="R109" s="224">
        <f>Q109*H109</f>
        <v>0.01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309</v>
      </c>
      <c r="AT109" s="226" t="s">
        <v>215</v>
      </c>
      <c r="AU109" s="226" t="s">
        <v>83</v>
      </c>
      <c r="AY109" s="19" t="s">
        <v>213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81</v>
      </c>
      <c r="BK109" s="227">
        <f>ROUND(I109*H109,2)</f>
        <v>0</v>
      </c>
      <c r="BL109" s="19" t="s">
        <v>309</v>
      </c>
      <c r="BM109" s="226" t="s">
        <v>8212</v>
      </c>
    </row>
    <row r="110" s="2" customFormat="1" ht="16.5" customHeight="1">
      <c r="A110" s="40"/>
      <c r="B110" s="41"/>
      <c r="C110" s="215" t="s">
        <v>261</v>
      </c>
      <c r="D110" s="215" t="s">
        <v>215</v>
      </c>
      <c r="E110" s="216" t="s">
        <v>8213</v>
      </c>
      <c r="F110" s="217" t="s">
        <v>8214</v>
      </c>
      <c r="G110" s="218" t="s">
        <v>501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45</v>
      </c>
      <c r="O110" s="86"/>
      <c r="P110" s="224">
        <f>O110*H110</f>
        <v>0</v>
      </c>
      <c r="Q110" s="224">
        <v>0.01</v>
      </c>
      <c r="R110" s="224">
        <f>Q110*H110</f>
        <v>0.01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309</v>
      </c>
      <c r="AT110" s="226" t="s">
        <v>215</v>
      </c>
      <c r="AU110" s="226" t="s">
        <v>83</v>
      </c>
      <c r="AY110" s="19" t="s">
        <v>213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81</v>
      </c>
      <c r="BK110" s="227">
        <f>ROUND(I110*H110,2)</f>
        <v>0</v>
      </c>
      <c r="BL110" s="19" t="s">
        <v>309</v>
      </c>
      <c r="BM110" s="226" t="s">
        <v>8215</v>
      </c>
    </row>
    <row r="111" s="2" customFormat="1" ht="16.5" customHeight="1">
      <c r="A111" s="40"/>
      <c r="B111" s="41"/>
      <c r="C111" s="215" t="s">
        <v>267</v>
      </c>
      <c r="D111" s="215" t="s">
        <v>215</v>
      </c>
      <c r="E111" s="216" t="s">
        <v>8216</v>
      </c>
      <c r="F111" s="217" t="s">
        <v>8217</v>
      </c>
      <c r="G111" s="218" t="s">
        <v>501</v>
      </c>
      <c r="H111" s="219">
        <v>3</v>
      </c>
      <c r="I111" s="220"/>
      <c r="J111" s="221">
        <f>ROUND(I111*H111,2)</f>
        <v>0</v>
      </c>
      <c r="K111" s="217" t="s">
        <v>5230</v>
      </c>
      <c r="L111" s="46"/>
      <c r="M111" s="222" t="s">
        <v>19</v>
      </c>
      <c r="N111" s="223" t="s">
        <v>45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309</v>
      </c>
      <c r="AT111" s="226" t="s">
        <v>215</v>
      </c>
      <c r="AU111" s="226" t="s">
        <v>83</v>
      </c>
      <c r="AY111" s="19" t="s">
        <v>213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81</v>
      </c>
      <c r="BK111" s="227">
        <f>ROUND(I111*H111,2)</f>
        <v>0</v>
      </c>
      <c r="BL111" s="19" t="s">
        <v>309</v>
      </c>
      <c r="BM111" s="226" t="s">
        <v>8218</v>
      </c>
    </row>
    <row r="112" s="2" customFormat="1">
      <c r="A112" s="40"/>
      <c r="B112" s="41"/>
      <c r="C112" s="215" t="s">
        <v>274</v>
      </c>
      <c r="D112" s="215" t="s">
        <v>215</v>
      </c>
      <c r="E112" s="216" t="s">
        <v>8219</v>
      </c>
      <c r="F112" s="217" t="s">
        <v>8220</v>
      </c>
      <c r="G112" s="218" t="s">
        <v>501</v>
      </c>
      <c r="H112" s="219">
        <v>3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45</v>
      </c>
      <c r="O112" s="86"/>
      <c r="P112" s="224">
        <f>O112*H112</f>
        <v>0</v>
      </c>
      <c r="Q112" s="224">
        <v>0.02</v>
      </c>
      <c r="R112" s="224">
        <f>Q112*H112</f>
        <v>0.059999999999999998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309</v>
      </c>
      <c r="AT112" s="226" t="s">
        <v>215</v>
      </c>
      <c r="AU112" s="226" t="s">
        <v>83</v>
      </c>
      <c r="AY112" s="19" t="s">
        <v>213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81</v>
      </c>
      <c r="BK112" s="227">
        <f>ROUND(I112*H112,2)</f>
        <v>0</v>
      </c>
      <c r="BL112" s="19" t="s">
        <v>309</v>
      </c>
      <c r="BM112" s="226" t="s">
        <v>8221</v>
      </c>
    </row>
    <row r="113" s="2" customFormat="1" ht="16.5" customHeight="1">
      <c r="A113" s="40"/>
      <c r="B113" s="41"/>
      <c r="C113" s="215" t="s">
        <v>279</v>
      </c>
      <c r="D113" s="215" t="s">
        <v>215</v>
      </c>
      <c r="E113" s="216" t="s">
        <v>8222</v>
      </c>
      <c r="F113" s="217" t="s">
        <v>8223</v>
      </c>
      <c r="G113" s="218" t="s">
        <v>501</v>
      </c>
      <c r="H113" s="219">
        <v>3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45</v>
      </c>
      <c r="O113" s="86"/>
      <c r="P113" s="224">
        <f>O113*H113</f>
        <v>0</v>
      </c>
      <c r="Q113" s="224">
        <v>0.0050000000000000001</v>
      </c>
      <c r="R113" s="224">
        <f>Q113*H113</f>
        <v>0.014999999999999999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309</v>
      </c>
      <c r="AT113" s="226" t="s">
        <v>215</v>
      </c>
      <c r="AU113" s="226" t="s">
        <v>83</v>
      </c>
      <c r="AY113" s="19" t="s">
        <v>213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81</v>
      </c>
      <c r="BK113" s="227">
        <f>ROUND(I113*H113,2)</f>
        <v>0</v>
      </c>
      <c r="BL113" s="19" t="s">
        <v>309</v>
      </c>
      <c r="BM113" s="226" t="s">
        <v>8224</v>
      </c>
    </row>
    <row r="114" s="2" customFormat="1" ht="16.5" customHeight="1">
      <c r="A114" s="40"/>
      <c r="B114" s="41"/>
      <c r="C114" s="215" t="s">
        <v>285</v>
      </c>
      <c r="D114" s="215" t="s">
        <v>215</v>
      </c>
      <c r="E114" s="216" t="s">
        <v>8225</v>
      </c>
      <c r="F114" s="217" t="s">
        <v>8226</v>
      </c>
      <c r="G114" s="218" t="s">
        <v>501</v>
      </c>
      <c r="H114" s="219">
        <v>3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45</v>
      </c>
      <c r="O114" s="86"/>
      <c r="P114" s="224">
        <f>O114*H114</f>
        <v>0</v>
      </c>
      <c r="Q114" s="224">
        <v>0.0050000000000000001</v>
      </c>
      <c r="R114" s="224">
        <f>Q114*H114</f>
        <v>0.014999999999999999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309</v>
      </c>
      <c r="AT114" s="226" t="s">
        <v>215</v>
      </c>
      <c r="AU114" s="226" t="s">
        <v>83</v>
      </c>
      <c r="AY114" s="19" t="s">
        <v>213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81</v>
      </c>
      <c r="BK114" s="227">
        <f>ROUND(I114*H114,2)</f>
        <v>0</v>
      </c>
      <c r="BL114" s="19" t="s">
        <v>309</v>
      </c>
      <c r="BM114" s="226" t="s">
        <v>8227</v>
      </c>
    </row>
    <row r="115" s="2" customFormat="1" ht="16.5" customHeight="1">
      <c r="A115" s="40"/>
      <c r="B115" s="41"/>
      <c r="C115" s="215" t="s">
        <v>291</v>
      </c>
      <c r="D115" s="215" t="s">
        <v>215</v>
      </c>
      <c r="E115" s="216" t="s">
        <v>5744</v>
      </c>
      <c r="F115" s="217" t="s">
        <v>8228</v>
      </c>
      <c r="G115" s="218" t="s">
        <v>501</v>
      </c>
      <c r="H115" s="219">
        <v>1</v>
      </c>
      <c r="I115" s="220"/>
      <c r="J115" s="221">
        <f>ROUND(I115*H115,2)</f>
        <v>0</v>
      </c>
      <c r="K115" s="217" t="s">
        <v>5230</v>
      </c>
      <c r="L115" s="46"/>
      <c r="M115" s="222" t="s">
        <v>19</v>
      </c>
      <c r="N115" s="223" t="s">
        <v>45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309</v>
      </c>
      <c r="AT115" s="226" t="s">
        <v>215</v>
      </c>
      <c r="AU115" s="226" t="s">
        <v>83</v>
      </c>
      <c r="AY115" s="19" t="s">
        <v>213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81</v>
      </c>
      <c r="BK115" s="227">
        <f>ROUND(I115*H115,2)</f>
        <v>0</v>
      </c>
      <c r="BL115" s="19" t="s">
        <v>309</v>
      </c>
      <c r="BM115" s="226" t="s">
        <v>8229</v>
      </c>
    </row>
    <row r="116" s="2" customFormat="1">
      <c r="A116" s="40"/>
      <c r="B116" s="41"/>
      <c r="C116" s="215" t="s">
        <v>8</v>
      </c>
      <c r="D116" s="215" t="s">
        <v>215</v>
      </c>
      <c r="E116" s="216" t="s">
        <v>5747</v>
      </c>
      <c r="F116" s="217" t="s">
        <v>8230</v>
      </c>
      <c r="G116" s="218" t="s">
        <v>501</v>
      </c>
      <c r="H116" s="219">
        <v>1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45</v>
      </c>
      <c r="O116" s="86"/>
      <c r="P116" s="224">
        <f>O116*H116</f>
        <v>0</v>
      </c>
      <c r="Q116" s="224">
        <v>0.29999999999999999</v>
      </c>
      <c r="R116" s="224">
        <f>Q116*H116</f>
        <v>0.29999999999999999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309</v>
      </c>
      <c r="AT116" s="226" t="s">
        <v>215</v>
      </c>
      <c r="AU116" s="226" t="s">
        <v>83</v>
      </c>
      <c r="AY116" s="19" t="s">
        <v>213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81</v>
      </c>
      <c r="BK116" s="227">
        <f>ROUND(I116*H116,2)</f>
        <v>0</v>
      </c>
      <c r="BL116" s="19" t="s">
        <v>309</v>
      </c>
      <c r="BM116" s="226" t="s">
        <v>8231</v>
      </c>
    </row>
    <row r="117" s="2" customFormat="1" ht="16.5" customHeight="1">
      <c r="A117" s="40"/>
      <c r="B117" s="41"/>
      <c r="C117" s="215" t="s">
        <v>309</v>
      </c>
      <c r="D117" s="215" t="s">
        <v>215</v>
      </c>
      <c r="E117" s="216" t="s">
        <v>5750</v>
      </c>
      <c r="F117" s="217" t="s">
        <v>5751</v>
      </c>
      <c r="G117" s="218" t="s">
        <v>501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45</v>
      </c>
      <c r="O117" s="86"/>
      <c r="P117" s="224">
        <f>O117*H117</f>
        <v>0</v>
      </c>
      <c r="Q117" s="224">
        <v>0.10000000000000001</v>
      </c>
      <c r="R117" s="224">
        <f>Q117*H117</f>
        <v>0.10000000000000001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309</v>
      </c>
      <c r="AT117" s="226" t="s">
        <v>215</v>
      </c>
      <c r="AU117" s="226" t="s">
        <v>83</v>
      </c>
      <c r="AY117" s="19" t="s">
        <v>213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81</v>
      </c>
      <c r="BK117" s="227">
        <f>ROUND(I117*H117,2)</f>
        <v>0</v>
      </c>
      <c r="BL117" s="19" t="s">
        <v>309</v>
      </c>
      <c r="BM117" s="226" t="s">
        <v>8232</v>
      </c>
    </row>
    <row r="118" s="2" customFormat="1" ht="16.5" customHeight="1">
      <c r="A118" s="40"/>
      <c r="B118" s="41"/>
      <c r="C118" s="215" t="s">
        <v>315</v>
      </c>
      <c r="D118" s="215" t="s">
        <v>215</v>
      </c>
      <c r="E118" s="216" t="s">
        <v>5753</v>
      </c>
      <c r="F118" s="217" t="s">
        <v>5754</v>
      </c>
      <c r="G118" s="218" t="s">
        <v>501</v>
      </c>
      <c r="H118" s="219">
        <v>1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45</v>
      </c>
      <c r="O118" s="86"/>
      <c r="P118" s="224">
        <f>O118*H118</f>
        <v>0</v>
      </c>
      <c r="Q118" s="224">
        <v>0.02</v>
      </c>
      <c r="R118" s="224">
        <f>Q118*H118</f>
        <v>0.02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309</v>
      </c>
      <c r="AT118" s="226" t="s">
        <v>215</v>
      </c>
      <c r="AU118" s="226" t="s">
        <v>83</v>
      </c>
      <c r="AY118" s="19" t="s">
        <v>213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81</v>
      </c>
      <c r="BK118" s="227">
        <f>ROUND(I118*H118,2)</f>
        <v>0</v>
      </c>
      <c r="BL118" s="19" t="s">
        <v>309</v>
      </c>
      <c r="BM118" s="226" t="s">
        <v>8233</v>
      </c>
    </row>
    <row r="119" s="2" customFormat="1" ht="16.5" customHeight="1">
      <c r="A119" s="40"/>
      <c r="B119" s="41"/>
      <c r="C119" s="215" t="s">
        <v>321</v>
      </c>
      <c r="D119" s="215" t="s">
        <v>215</v>
      </c>
      <c r="E119" s="216" t="s">
        <v>5756</v>
      </c>
      <c r="F119" s="217" t="s">
        <v>5757</v>
      </c>
      <c r="G119" s="218" t="s">
        <v>501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45</v>
      </c>
      <c r="O119" s="86"/>
      <c r="P119" s="224">
        <f>O119*H119</f>
        <v>0</v>
      </c>
      <c r="Q119" s="224">
        <v>0.02</v>
      </c>
      <c r="R119" s="224">
        <f>Q119*H119</f>
        <v>0.02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309</v>
      </c>
      <c r="AT119" s="226" t="s">
        <v>215</v>
      </c>
      <c r="AU119" s="226" t="s">
        <v>83</v>
      </c>
      <c r="AY119" s="19" t="s">
        <v>213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81</v>
      </c>
      <c r="BK119" s="227">
        <f>ROUND(I119*H119,2)</f>
        <v>0</v>
      </c>
      <c r="BL119" s="19" t="s">
        <v>309</v>
      </c>
      <c r="BM119" s="226" t="s">
        <v>8234</v>
      </c>
    </row>
    <row r="120" s="2" customFormat="1" ht="16.5" customHeight="1">
      <c r="A120" s="40"/>
      <c r="B120" s="41"/>
      <c r="C120" s="215" t="s">
        <v>397</v>
      </c>
      <c r="D120" s="215" t="s">
        <v>215</v>
      </c>
      <c r="E120" s="216" t="s">
        <v>5759</v>
      </c>
      <c r="F120" s="217" t="s">
        <v>8235</v>
      </c>
      <c r="G120" s="218" t="s">
        <v>501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45</v>
      </c>
      <c r="O120" s="86"/>
      <c r="P120" s="224">
        <f>O120*H120</f>
        <v>0</v>
      </c>
      <c r="Q120" s="224">
        <v>0.02</v>
      </c>
      <c r="R120" s="224">
        <f>Q120*H120</f>
        <v>0.02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309</v>
      </c>
      <c r="AT120" s="226" t="s">
        <v>215</v>
      </c>
      <c r="AU120" s="226" t="s">
        <v>83</v>
      </c>
      <c r="AY120" s="19" t="s">
        <v>213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81</v>
      </c>
      <c r="BK120" s="227">
        <f>ROUND(I120*H120,2)</f>
        <v>0</v>
      </c>
      <c r="BL120" s="19" t="s">
        <v>309</v>
      </c>
      <c r="BM120" s="226" t="s">
        <v>8236</v>
      </c>
    </row>
    <row r="121" s="2" customFormat="1" ht="16.5" customHeight="1">
      <c r="A121" s="40"/>
      <c r="B121" s="41"/>
      <c r="C121" s="215" t="s">
        <v>324</v>
      </c>
      <c r="D121" s="215" t="s">
        <v>215</v>
      </c>
      <c r="E121" s="216" t="s">
        <v>5762</v>
      </c>
      <c r="F121" s="217" t="s">
        <v>5763</v>
      </c>
      <c r="G121" s="218" t="s">
        <v>338</v>
      </c>
      <c r="H121" s="219">
        <v>50</v>
      </c>
      <c r="I121" s="220"/>
      <c r="J121" s="221">
        <f>ROUND(I121*H121,2)</f>
        <v>0</v>
      </c>
      <c r="K121" s="217" t="s">
        <v>5230</v>
      </c>
      <c r="L121" s="46"/>
      <c r="M121" s="222" t="s">
        <v>19</v>
      </c>
      <c r="N121" s="223" t="s">
        <v>45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309</v>
      </c>
      <c r="AT121" s="226" t="s">
        <v>215</v>
      </c>
      <c r="AU121" s="226" t="s">
        <v>83</v>
      </c>
      <c r="AY121" s="19" t="s">
        <v>213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81</v>
      </c>
      <c r="BK121" s="227">
        <f>ROUND(I121*H121,2)</f>
        <v>0</v>
      </c>
      <c r="BL121" s="19" t="s">
        <v>309</v>
      </c>
      <c r="BM121" s="226" t="s">
        <v>8237</v>
      </c>
    </row>
    <row r="122" s="2" customFormat="1">
      <c r="A122" s="40"/>
      <c r="B122" s="41"/>
      <c r="C122" s="215" t="s">
        <v>330</v>
      </c>
      <c r="D122" s="215" t="s">
        <v>215</v>
      </c>
      <c r="E122" s="216" t="s">
        <v>5765</v>
      </c>
      <c r="F122" s="217" t="s">
        <v>8238</v>
      </c>
      <c r="G122" s="218" t="s">
        <v>338</v>
      </c>
      <c r="H122" s="219">
        <v>50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45</v>
      </c>
      <c r="O122" s="86"/>
      <c r="P122" s="224">
        <f>O122*H122</f>
        <v>0</v>
      </c>
      <c r="Q122" s="224">
        <v>0.01</v>
      </c>
      <c r="R122" s="224">
        <f>Q122*H122</f>
        <v>0.5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309</v>
      </c>
      <c r="AT122" s="226" t="s">
        <v>215</v>
      </c>
      <c r="AU122" s="226" t="s">
        <v>83</v>
      </c>
      <c r="AY122" s="19" t="s">
        <v>213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81</v>
      </c>
      <c r="BK122" s="227">
        <f>ROUND(I122*H122,2)</f>
        <v>0</v>
      </c>
      <c r="BL122" s="19" t="s">
        <v>309</v>
      </c>
      <c r="BM122" s="226" t="s">
        <v>8239</v>
      </c>
    </row>
    <row r="123" s="2" customFormat="1" ht="16.5" customHeight="1">
      <c r="A123" s="40"/>
      <c r="B123" s="41"/>
      <c r="C123" s="215" t="s">
        <v>7</v>
      </c>
      <c r="D123" s="215" t="s">
        <v>215</v>
      </c>
      <c r="E123" s="216" t="s">
        <v>8240</v>
      </c>
      <c r="F123" s="217" t="s">
        <v>8241</v>
      </c>
      <c r="G123" s="218" t="s">
        <v>501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45</v>
      </c>
      <c r="O123" s="86"/>
      <c r="P123" s="224">
        <f>O123*H123</f>
        <v>0</v>
      </c>
      <c r="Q123" s="224">
        <v>0.001</v>
      </c>
      <c r="R123" s="224">
        <f>Q123*H123</f>
        <v>0.001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309</v>
      </c>
      <c r="AT123" s="226" t="s">
        <v>215</v>
      </c>
      <c r="AU123" s="226" t="s">
        <v>83</v>
      </c>
      <c r="AY123" s="19" t="s">
        <v>213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81</v>
      </c>
      <c r="BK123" s="227">
        <f>ROUND(I123*H123,2)</f>
        <v>0</v>
      </c>
      <c r="BL123" s="19" t="s">
        <v>309</v>
      </c>
      <c r="BM123" s="226" t="s">
        <v>8242</v>
      </c>
    </row>
    <row r="124" s="2" customFormat="1" ht="16.5" customHeight="1">
      <c r="A124" s="40"/>
      <c r="B124" s="41"/>
      <c r="C124" s="215" t="s">
        <v>342</v>
      </c>
      <c r="D124" s="215" t="s">
        <v>215</v>
      </c>
      <c r="E124" s="216" t="s">
        <v>8243</v>
      </c>
      <c r="F124" s="217" t="s">
        <v>5790</v>
      </c>
      <c r="G124" s="218" t="s">
        <v>501</v>
      </c>
      <c r="H124" s="219">
        <v>1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45</v>
      </c>
      <c r="O124" s="86"/>
      <c r="P124" s="224">
        <f>O124*H124</f>
        <v>0</v>
      </c>
      <c r="Q124" s="224">
        <v>0.001</v>
      </c>
      <c r="R124" s="224">
        <f>Q124*H124</f>
        <v>0.001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309</v>
      </c>
      <c r="AT124" s="226" t="s">
        <v>215</v>
      </c>
      <c r="AU124" s="226" t="s">
        <v>83</v>
      </c>
      <c r="AY124" s="19" t="s">
        <v>213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81</v>
      </c>
      <c r="BK124" s="227">
        <f>ROUND(I124*H124,2)</f>
        <v>0</v>
      </c>
      <c r="BL124" s="19" t="s">
        <v>309</v>
      </c>
      <c r="BM124" s="226" t="s">
        <v>8244</v>
      </c>
    </row>
    <row r="125" s="2" customFormat="1" ht="16.5" customHeight="1">
      <c r="A125" s="40"/>
      <c r="B125" s="41"/>
      <c r="C125" s="215" t="s">
        <v>347</v>
      </c>
      <c r="D125" s="215" t="s">
        <v>215</v>
      </c>
      <c r="E125" s="216" t="s">
        <v>5768</v>
      </c>
      <c r="F125" s="217" t="s">
        <v>5769</v>
      </c>
      <c r="G125" s="218" t="s">
        <v>655</v>
      </c>
      <c r="H125" s="219">
        <v>5.5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45</v>
      </c>
      <c r="O125" s="86"/>
      <c r="P125" s="224">
        <f>O125*H125</f>
        <v>0</v>
      </c>
      <c r="Q125" s="224">
        <v>0.001</v>
      </c>
      <c r="R125" s="224">
        <f>Q125*H125</f>
        <v>0.0054999999999999997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309</v>
      </c>
      <c r="AT125" s="226" t="s">
        <v>215</v>
      </c>
      <c r="AU125" s="226" t="s">
        <v>83</v>
      </c>
      <c r="AY125" s="19" t="s">
        <v>213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81</v>
      </c>
      <c r="BK125" s="227">
        <f>ROUND(I125*H125,2)</f>
        <v>0</v>
      </c>
      <c r="BL125" s="19" t="s">
        <v>309</v>
      </c>
      <c r="BM125" s="226" t="s">
        <v>8245</v>
      </c>
    </row>
    <row r="126" s="2" customFormat="1" ht="16.5" customHeight="1">
      <c r="A126" s="40"/>
      <c r="B126" s="41"/>
      <c r="C126" s="215" t="s">
        <v>352</v>
      </c>
      <c r="D126" s="215" t="s">
        <v>215</v>
      </c>
      <c r="E126" s="216" t="s">
        <v>5771</v>
      </c>
      <c r="F126" s="217" t="s">
        <v>5772</v>
      </c>
      <c r="G126" s="218" t="s">
        <v>501</v>
      </c>
      <c r="H126" s="219">
        <v>2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45</v>
      </c>
      <c r="O126" s="86"/>
      <c r="P126" s="224">
        <f>O126*H126</f>
        <v>0</v>
      </c>
      <c r="Q126" s="224">
        <v>0.001</v>
      </c>
      <c r="R126" s="224">
        <f>Q126*H126</f>
        <v>0.002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309</v>
      </c>
      <c r="AT126" s="226" t="s">
        <v>215</v>
      </c>
      <c r="AU126" s="226" t="s">
        <v>83</v>
      </c>
      <c r="AY126" s="19" t="s">
        <v>213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81</v>
      </c>
      <c r="BK126" s="227">
        <f>ROUND(I126*H126,2)</f>
        <v>0</v>
      </c>
      <c r="BL126" s="19" t="s">
        <v>309</v>
      </c>
      <c r="BM126" s="226" t="s">
        <v>8246</v>
      </c>
    </row>
    <row r="127" s="2" customFormat="1" ht="16.5" customHeight="1">
      <c r="A127" s="40"/>
      <c r="B127" s="41"/>
      <c r="C127" s="215" t="s">
        <v>359</v>
      </c>
      <c r="D127" s="215" t="s">
        <v>215</v>
      </c>
      <c r="E127" s="216" t="s">
        <v>5774</v>
      </c>
      <c r="F127" s="217" t="s">
        <v>5775</v>
      </c>
      <c r="G127" s="218" t="s">
        <v>501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45</v>
      </c>
      <c r="O127" s="86"/>
      <c r="P127" s="224">
        <f>O127*H127</f>
        <v>0</v>
      </c>
      <c r="Q127" s="224">
        <v>0.001</v>
      </c>
      <c r="R127" s="224">
        <f>Q127*H127</f>
        <v>0.001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309</v>
      </c>
      <c r="AT127" s="226" t="s">
        <v>215</v>
      </c>
      <c r="AU127" s="226" t="s">
        <v>83</v>
      </c>
      <c r="AY127" s="19" t="s">
        <v>213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81</v>
      </c>
      <c r="BK127" s="227">
        <f>ROUND(I127*H127,2)</f>
        <v>0</v>
      </c>
      <c r="BL127" s="19" t="s">
        <v>309</v>
      </c>
      <c r="BM127" s="226" t="s">
        <v>8247</v>
      </c>
    </row>
    <row r="128" s="2" customFormat="1" ht="16.5" customHeight="1">
      <c r="A128" s="40"/>
      <c r="B128" s="41"/>
      <c r="C128" s="215" t="s">
        <v>364</v>
      </c>
      <c r="D128" s="215" t="s">
        <v>215</v>
      </c>
      <c r="E128" s="216" t="s">
        <v>5783</v>
      </c>
      <c r="F128" s="217" t="s">
        <v>5784</v>
      </c>
      <c r="G128" s="218" t="s">
        <v>501</v>
      </c>
      <c r="H128" s="219">
        <v>3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45</v>
      </c>
      <c r="O128" s="86"/>
      <c r="P128" s="224">
        <f>O128*H128</f>
        <v>0</v>
      </c>
      <c r="Q128" s="224">
        <v>0.001</v>
      </c>
      <c r="R128" s="224">
        <f>Q128*H128</f>
        <v>0.0030000000000000001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309</v>
      </c>
      <c r="AT128" s="226" t="s">
        <v>215</v>
      </c>
      <c r="AU128" s="226" t="s">
        <v>83</v>
      </c>
      <c r="AY128" s="19" t="s">
        <v>213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81</v>
      </c>
      <c r="BK128" s="227">
        <f>ROUND(I128*H128,2)</f>
        <v>0</v>
      </c>
      <c r="BL128" s="19" t="s">
        <v>309</v>
      </c>
      <c r="BM128" s="226" t="s">
        <v>8248</v>
      </c>
    </row>
    <row r="129" s="2" customFormat="1" ht="16.5" customHeight="1">
      <c r="A129" s="40"/>
      <c r="B129" s="41"/>
      <c r="C129" s="215" t="s">
        <v>369</v>
      </c>
      <c r="D129" s="215" t="s">
        <v>215</v>
      </c>
      <c r="E129" s="216" t="s">
        <v>5786</v>
      </c>
      <c r="F129" s="217" t="s">
        <v>8249</v>
      </c>
      <c r="G129" s="218" t="s">
        <v>501</v>
      </c>
      <c r="H129" s="219">
        <v>1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45</v>
      </c>
      <c r="O129" s="86"/>
      <c r="P129" s="224">
        <f>O129*H129</f>
        <v>0</v>
      </c>
      <c r="Q129" s="224">
        <v>0.001</v>
      </c>
      <c r="R129" s="224">
        <f>Q129*H129</f>
        <v>0.001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309</v>
      </c>
      <c r="AT129" s="226" t="s">
        <v>215</v>
      </c>
      <c r="AU129" s="226" t="s">
        <v>83</v>
      </c>
      <c r="AY129" s="19" t="s">
        <v>213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81</v>
      </c>
      <c r="BK129" s="227">
        <f>ROUND(I129*H129,2)</f>
        <v>0</v>
      </c>
      <c r="BL129" s="19" t="s">
        <v>309</v>
      </c>
      <c r="BM129" s="226" t="s">
        <v>8250</v>
      </c>
    </row>
    <row r="130" s="2" customFormat="1" ht="16.5" customHeight="1">
      <c r="A130" s="40"/>
      <c r="B130" s="41"/>
      <c r="C130" s="215" t="s">
        <v>377</v>
      </c>
      <c r="D130" s="215" t="s">
        <v>215</v>
      </c>
      <c r="E130" s="216" t="s">
        <v>5789</v>
      </c>
      <c r="F130" s="217" t="s">
        <v>8251</v>
      </c>
      <c r="G130" s="218" t="s">
        <v>501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45</v>
      </c>
      <c r="O130" s="86"/>
      <c r="P130" s="224">
        <f>O130*H130</f>
        <v>0</v>
      </c>
      <c r="Q130" s="224">
        <v>0.001</v>
      </c>
      <c r="R130" s="224">
        <f>Q130*H130</f>
        <v>0.001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309</v>
      </c>
      <c r="AT130" s="226" t="s">
        <v>215</v>
      </c>
      <c r="AU130" s="226" t="s">
        <v>83</v>
      </c>
      <c r="AY130" s="19" t="s">
        <v>213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81</v>
      </c>
      <c r="BK130" s="227">
        <f>ROUND(I130*H130,2)</f>
        <v>0</v>
      </c>
      <c r="BL130" s="19" t="s">
        <v>309</v>
      </c>
      <c r="BM130" s="226" t="s">
        <v>8252</v>
      </c>
    </row>
    <row r="131" s="2" customFormat="1" ht="16.5" customHeight="1">
      <c r="A131" s="40"/>
      <c r="B131" s="41"/>
      <c r="C131" s="215" t="s">
        <v>381</v>
      </c>
      <c r="D131" s="215" t="s">
        <v>215</v>
      </c>
      <c r="E131" s="216" t="s">
        <v>5674</v>
      </c>
      <c r="F131" s="217" t="s">
        <v>5675</v>
      </c>
      <c r="G131" s="218" t="s">
        <v>288</v>
      </c>
      <c r="H131" s="219">
        <v>1.196</v>
      </c>
      <c r="I131" s="220"/>
      <c r="J131" s="221">
        <f>ROUND(I131*H131,2)</f>
        <v>0</v>
      </c>
      <c r="K131" s="217" t="s">
        <v>5230</v>
      </c>
      <c r="L131" s="46"/>
      <c r="M131" s="283" t="s">
        <v>19</v>
      </c>
      <c r="N131" s="284" t="s">
        <v>45</v>
      </c>
      <c r="O131" s="285"/>
      <c r="P131" s="286">
        <f>O131*H131</f>
        <v>0</v>
      </c>
      <c r="Q131" s="286">
        <v>0</v>
      </c>
      <c r="R131" s="286">
        <f>Q131*H131</f>
        <v>0</v>
      </c>
      <c r="S131" s="286">
        <v>0</v>
      </c>
      <c r="T131" s="28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309</v>
      </c>
      <c r="AT131" s="226" t="s">
        <v>215</v>
      </c>
      <c r="AU131" s="226" t="s">
        <v>83</v>
      </c>
      <c r="AY131" s="19" t="s">
        <v>213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81</v>
      </c>
      <c r="BK131" s="227">
        <f>ROUND(I131*H131,2)</f>
        <v>0</v>
      </c>
      <c r="BL131" s="19" t="s">
        <v>309</v>
      </c>
      <c r="BM131" s="226" t="s">
        <v>8253</v>
      </c>
    </row>
    <row r="132" s="2" customFormat="1" ht="6.96" customHeight="1">
      <c r="A132" s="40"/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46"/>
      <c r="M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</sheetData>
  <sheetProtection sheet="1" autoFilter="0" formatColumns="0" formatRows="0" objects="1" scenarios="1" spinCount="100000" saltValue="4xOj4QYTdL43Ym2/1Hs9V7v1q0olNz8eUOVffGLuNHAYrwqzMIVmun/KlZdqM7jFZ7swP2uzx+OciCbkyHhzaQ==" hashValue="bvRxDG/lJGsfOyWpIWw720+Jw5QEJ3/pAXITTitROP4//gYCnHwlgLEz4UfyiW+PdCHWJbNKK9CiymhdtE6ZxQ==" algorithmName="SHA-512" password="CC35"/>
  <autoFilter ref="C94:K13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a přístavba budovy ZUŠ náměstí Míru, Krnov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6935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8254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7. 3. 2021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32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35</v>
      </c>
      <c r="E25" s="40"/>
      <c r="F25" s="40"/>
      <c r="G25" s="40"/>
      <c r="H25" s="40"/>
      <c r="I25" s="145" t="s">
        <v>26</v>
      </c>
      <c r="J25" s="135" t="s">
        <v>36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5" t="s">
        <v>28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50"/>
      <c r="B29" s="151"/>
      <c r="C29" s="150"/>
      <c r="D29" s="150"/>
      <c r="E29" s="152" t="s">
        <v>39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ROUND(J97,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ROUND((SUM(BE97:BE180)),  2)</f>
        <v>0</v>
      </c>
      <c r="G35" s="40"/>
      <c r="H35" s="40"/>
      <c r="I35" s="160">
        <v>0.20999999999999999</v>
      </c>
      <c r="J35" s="159">
        <f>ROUND(((SUM(BE97:BE180))*I35),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ROUND((SUM(BF97:BF180)),  2)</f>
        <v>0</v>
      </c>
      <c r="G36" s="40"/>
      <c r="H36" s="40"/>
      <c r="I36" s="160">
        <v>0.14999999999999999</v>
      </c>
      <c r="J36" s="159">
        <f>ROUND(((SUM(BF97:BF180))*I36),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ROUND((SUM(BG97:BG180)),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ROUND((SUM(BH97:BH180)),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ROUND((SUM(BI97:BI180)),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Rekonstrukce a přístavba budovy ZUŠ náměstí Míru, Krnov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6935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02-ZTI - Zdravoinstalace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parc.č. 341, 344/1, k.ú.opavské předměstí</v>
      </c>
      <c r="G56" s="42"/>
      <c r="H56" s="42"/>
      <c r="I56" s="34" t="s">
        <v>23</v>
      </c>
      <c r="J56" s="74" t="str">
        <f>IF(J14="","",J14)</f>
        <v>7. 3. 2021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Krnov</v>
      </c>
      <c r="G58" s="42"/>
      <c r="H58" s="42"/>
      <c r="I58" s="34" t="s">
        <v>31</v>
      </c>
      <c r="J58" s="38" t="str">
        <f>E23</f>
        <v>Ing. Karel Grygera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Ing. Alena Chmelová, Opava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159</v>
      </c>
      <c r="D61" s="174"/>
      <c r="E61" s="174"/>
      <c r="F61" s="174"/>
      <c r="G61" s="174"/>
      <c r="H61" s="174"/>
      <c r="I61" s="174"/>
      <c r="J61" s="175" t="s">
        <v>160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161</v>
      </c>
    </row>
    <row r="64" s="9" customFormat="1" ht="24.96" customHeight="1">
      <c r="A64" s="9"/>
      <c r="B64" s="177"/>
      <c r="C64" s="178"/>
      <c r="D64" s="179" t="s">
        <v>162</v>
      </c>
      <c r="E64" s="180"/>
      <c r="F64" s="180"/>
      <c r="G64" s="180"/>
      <c r="H64" s="180"/>
      <c r="I64" s="180"/>
      <c r="J64" s="181">
        <f>J98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165</v>
      </c>
      <c r="E65" s="185"/>
      <c r="F65" s="185"/>
      <c r="G65" s="185"/>
      <c r="H65" s="185"/>
      <c r="I65" s="185"/>
      <c r="J65" s="186">
        <f>J99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166</v>
      </c>
      <c r="E66" s="185"/>
      <c r="F66" s="185"/>
      <c r="G66" s="185"/>
      <c r="H66" s="185"/>
      <c r="I66" s="185"/>
      <c r="J66" s="186">
        <f>J101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167</v>
      </c>
      <c r="E67" s="185"/>
      <c r="F67" s="185"/>
      <c r="G67" s="185"/>
      <c r="H67" s="185"/>
      <c r="I67" s="185"/>
      <c r="J67" s="186">
        <f>J103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169</v>
      </c>
      <c r="E68" s="185"/>
      <c r="F68" s="185"/>
      <c r="G68" s="185"/>
      <c r="H68" s="185"/>
      <c r="I68" s="185"/>
      <c r="J68" s="186">
        <f>J107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170</v>
      </c>
      <c r="E69" s="185"/>
      <c r="F69" s="185"/>
      <c r="G69" s="185"/>
      <c r="H69" s="185"/>
      <c r="I69" s="185"/>
      <c r="J69" s="186">
        <f>J111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171</v>
      </c>
      <c r="E70" s="185"/>
      <c r="F70" s="185"/>
      <c r="G70" s="185"/>
      <c r="H70" s="185"/>
      <c r="I70" s="185"/>
      <c r="J70" s="186">
        <f>J118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172</v>
      </c>
      <c r="E71" s="180"/>
      <c r="F71" s="180"/>
      <c r="G71" s="180"/>
      <c r="H71" s="180"/>
      <c r="I71" s="180"/>
      <c r="J71" s="181">
        <f>J120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7"/>
      <c r="D72" s="184" t="s">
        <v>176</v>
      </c>
      <c r="E72" s="185"/>
      <c r="F72" s="185"/>
      <c r="G72" s="185"/>
      <c r="H72" s="185"/>
      <c r="I72" s="185"/>
      <c r="J72" s="186">
        <f>J121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4467</v>
      </c>
      <c r="E73" s="185"/>
      <c r="F73" s="185"/>
      <c r="G73" s="185"/>
      <c r="H73" s="185"/>
      <c r="I73" s="185"/>
      <c r="J73" s="186">
        <f>J139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5925</v>
      </c>
      <c r="E74" s="185"/>
      <c r="F74" s="185"/>
      <c r="G74" s="185"/>
      <c r="H74" s="185"/>
      <c r="I74" s="185"/>
      <c r="J74" s="186">
        <f>J151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5926</v>
      </c>
      <c r="E75" s="185"/>
      <c r="F75" s="185"/>
      <c r="G75" s="185"/>
      <c r="H75" s="185"/>
      <c r="I75" s="185"/>
      <c r="J75" s="186">
        <f>J176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198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Rekonstrukce a přístavba budovy ZUŠ náměstí Míru, Krnov</v>
      </c>
      <c r="F85" s="34"/>
      <c r="G85" s="34"/>
      <c r="H85" s="34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2" t="s">
        <v>6935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156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SO 02-ZTI - Zdravoinstalace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parc.č. 341, 344/1, k.ú.opavské předměstí</v>
      </c>
      <c r="G91" s="42"/>
      <c r="H91" s="42"/>
      <c r="I91" s="34" t="s">
        <v>23</v>
      </c>
      <c r="J91" s="74" t="str">
        <f>IF(J14="","",J14)</f>
        <v>7. 3. 2021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město Krnov</v>
      </c>
      <c r="G93" s="42"/>
      <c r="H93" s="42"/>
      <c r="I93" s="34" t="s">
        <v>31</v>
      </c>
      <c r="J93" s="38" t="str">
        <f>E23</f>
        <v>Ing. Karel Grygera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35</v>
      </c>
      <c r="J94" s="38" t="str">
        <f>E26</f>
        <v>Ing. Alena Chmelová, Opava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8"/>
      <c r="B96" s="189"/>
      <c r="C96" s="190" t="s">
        <v>199</v>
      </c>
      <c r="D96" s="191" t="s">
        <v>59</v>
      </c>
      <c r="E96" s="191" t="s">
        <v>55</v>
      </c>
      <c r="F96" s="191" t="s">
        <v>56</v>
      </c>
      <c r="G96" s="191" t="s">
        <v>200</v>
      </c>
      <c r="H96" s="191" t="s">
        <v>201</v>
      </c>
      <c r="I96" s="191" t="s">
        <v>202</v>
      </c>
      <c r="J96" s="191" t="s">
        <v>160</v>
      </c>
      <c r="K96" s="192" t="s">
        <v>203</v>
      </c>
      <c r="L96" s="193"/>
      <c r="M96" s="94" t="s">
        <v>19</v>
      </c>
      <c r="N96" s="95" t="s">
        <v>44</v>
      </c>
      <c r="O96" s="95" t="s">
        <v>204</v>
      </c>
      <c r="P96" s="95" t="s">
        <v>205</v>
      </c>
      <c r="Q96" s="95" t="s">
        <v>206</v>
      </c>
      <c r="R96" s="95" t="s">
        <v>207</v>
      </c>
      <c r="S96" s="95" t="s">
        <v>208</v>
      </c>
      <c r="T96" s="96" t="s">
        <v>209</v>
      </c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</row>
    <row r="97" s="2" customFormat="1" ht="22.8" customHeight="1">
      <c r="A97" s="40"/>
      <c r="B97" s="41"/>
      <c r="C97" s="101" t="s">
        <v>210</v>
      </c>
      <c r="D97" s="42"/>
      <c r="E97" s="42"/>
      <c r="F97" s="42"/>
      <c r="G97" s="42"/>
      <c r="H97" s="42"/>
      <c r="I97" s="42"/>
      <c r="J97" s="194">
        <f>BK97</f>
        <v>0</v>
      </c>
      <c r="K97" s="42"/>
      <c r="L97" s="46"/>
      <c r="M97" s="97"/>
      <c r="N97" s="195"/>
      <c r="O97" s="98"/>
      <c r="P97" s="196">
        <f>P98+P120</f>
        <v>0</v>
      </c>
      <c r="Q97" s="98"/>
      <c r="R97" s="196">
        <f>R98+R120</f>
        <v>0</v>
      </c>
      <c r="S97" s="98"/>
      <c r="T97" s="197">
        <f>T98+T120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73</v>
      </c>
      <c r="AU97" s="19" t="s">
        <v>161</v>
      </c>
      <c r="BK97" s="198">
        <f>BK98+BK120</f>
        <v>0</v>
      </c>
    </row>
    <row r="98" s="12" customFormat="1" ht="25.92" customHeight="1">
      <c r="A98" s="12"/>
      <c r="B98" s="199"/>
      <c r="C98" s="200"/>
      <c r="D98" s="201" t="s">
        <v>73</v>
      </c>
      <c r="E98" s="202" t="s">
        <v>211</v>
      </c>
      <c r="F98" s="202" t="s">
        <v>212</v>
      </c>
      <c r="G98" s="200"/>
      <c r="H98" s="200"/>
      <c r="I98" s="203"/>
      <c r="J98" s="204">
        <f>BK98</f>
        <v>0</v>
      </c>
      <c r="K98" s="200"/>
      <c r="L98" s="205"/>
      <c r="M98" s="206"/>
      <c r="N98" s="207"/>
      <c r="O98" s="207"/>
      <c r="P98" s="208">
        <f>P99+P101+P103+P107+P111+P118</f>
        <v>0</v>
      </c>
      <c r="Q98" s="207"/>
      <c r="R98" s="208">
        <f>R99+R101+R103+R107+R111+R118</f>
        <v>0</v>
      </c>
      <c r="S98" s="207"/>
      <c r="T98" s="209">
        <f>T99+T101+T103+T107+T111+T118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81</v>
      </c>
      <c r="AT98" s="211" t="s">
        <v>73</v>
      </c>
      <c r="AU98" s="211" t="s">
        <v>74</v>
      </c>
      <c r="AY98" s="210" t="s">
        <v>213</v>
      </c>
      <c r="BK98" s="212">
        <f>BK99+BK101+BK103+BK107+BK111+BK118</f>
        <v>0</v>
      </c>
    </row>
    <row r="99" s="12" customFormat="1" ht="22.8" customHeight="1">
      <c r="A99" s="12"/>
      <c r="B99" s="199"/>
      <c r="C99" s="200"/>
      <c r="D99" s="201" t="s">
        <v>73</v>
      </c>
      <c r="E99" s="213" t="s">
        <v>106</v>
      </c>
      <c r="F99" s="213" t="s">
        <v>437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P100</f>
        <v>0</v>
      </c>
      <c r="Q99" s="207"/>
      <c r="R99" s="208">
        <f>R100</f>
        <v>0</v>
      </c>
      <c r="S99" s="207"/>
      <c r="T99" s="209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81</v>
      </c>
      <c r="AT99" s="211" t="s">
        <v>73</v>
      </c>
      <c r="AU99" s="211" t="s">
        <v>81</v>
      </c>
      <c r="AY99" s="210" t="s">
        <v>213</v>
      </c>
      <c r="BK99" s="212">
        <f>BK100</f>
        <v>0</v>
      </c>
    </row>
    <row r="100" s="2" customFormat="1" ht="16.5" customHeight="1">
      <c r="A100" s="40"/>
      <c r="B100" s="41"/>
      <c r="C100" s="215" t="s">
        <v>81</v>
      </c>
      <c r="D100" s="215" t="s">
        <v>215</v>
      </c>
      <c r="E100" s="216" t="s">
        <v>5228</v>
      </c>
      <c r="F100" s="217" t="s">
        <v>5229</v>
      </c>
      <c r="G100" s="218" t="s">
        <v>236</v>
      </c>
      <c r="H100" s="219">
        <v>10.550000000000001</v>
      </c>
      <c r="I100" s="220"/>
      <c r="J100" s="221">
        <f>ROUND(I100*H100,2)</f>
        <v>0</v>
      </c>
      <c r="K100" s="217" t="s">
        <v>4470</v>
      </c>
      <c r="L100" s="46"/>
      <c r="M100" s="222" t="s">
        <v>19</v>
      </c>
      <c r="N100" s="223" t="s">
        <v>45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220</v>
      </c>
      <c r="AT100" s="226" t="s">
        <v>215</v>
      </c>
      <c r="AU100" s="226" t="s">
        <v>83</v>
      </c>
      <c r="AY100" s="19" t="s">
        <v>213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81</v>
      </c>
      <c r="BK100" s="227">
        <f>ROUND(I100*H100,2)</f>
        <v>0</v>
      </c>
      <c r="BL100" s="19" t="s">
        <v>220</v>
      </c>
      <c r="BM100" s="226" t="s">
        <v>8255</v>
      </c>
    </row>
    <row r="101" s="12" customFormat="1" ht="22.8" customHeight="1">
      <c r="A101" s="12"/>
      <c r="B101" s="199"/>
      <c r="C101" s="200"/>
      <c r="D101" s="201" t="s">
        <v>73</v>
      </c>
      <c r="E101" s="213" t="s">
        <v>220</v>
      </c>
      <c r="F101" s="213" t="s">
        <v>677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P102</f>
        <v>0</v>
      </c>
      <c r="Q101" s="207"/>
      <c r="R101" s="208">
        <f>R102</f>
        <v>0</v>
      </c>
      <c r="S101" s="207"/>
      <c r="T101" s="209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81</v>
      </c>
      <c r="AT101" s="211" t="s">
        <v>73</v>
      </c>
      <c r="AU101" s="211" t="s">
        <v>81</v>
      </c>
      <c r="AY101" s="210" t="s">
        <v>213</v>
      </c>
      <c r="BK101" s="212">
        <f>BK102</f>
        <v>0</v>
      </c>
    </row>
    <row r="102" s="2" customFormat="1" ht="16.5" customHeight="1">
      <c r="A102" s="40"/>
      <c r="B102" s="41"/>
      <c r="C102" s="215" t="s">
        <v>83</v>
      </c>
      <c r="D102" s="215" t="s">
        <v>215</v>
      </c>
      <c r="E102" s="216" t="s">
        <v>5963</v>
      </c>
      <c r="F102" s="217" t="s">
        <v>5964</v>
      </c>
      <c r="G102" s="218" t="s">
        <v>218</v>
      </c>
      <c r="H102" s="219">
        <v>0.01</v>
      </c>
      <c r="I102" s="220"/>
      <c r="J102" s="221">
        <f>ROUND(I102*H102,2)</f>
        <v>0</v>
      </c>
      <c r="K102" s="217" t="s">
        <v>4470</v>
      </c>
      <c r="L102" s="46"/>
      <c r="M102" s="222" t="s">
        <v>19</v>
      </c>
      <c r="N102" s="223" t="s">
        <v>45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220</v>
      </c>
      <c r="AT102" s="226" t="s">
        <v>215</v>
      </c>
      <c r="AU102" s="226" t="s">
        <v>83</v>
      </c>
      <c r="AY102" s="19" t="s">
        <v>213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81</v>
      </c>
      <c r="BK102" s="227">
        <f>ROUND(I102*H102,2)</f>
        <v>0</v>
      </c>
      <c r="BL102" s="19" t="s">
        <v>220</v>
      </c>
      <c r="BM102" s="226" t="s">
        <v>8256</v>
      </c>
    </row>
    <row r="103" s="12" customFormat="1" ht="22.8" customHeight="1">
      <c r="A103" s="12"/>
      <c r="B103" s="199"/>
      <c r="C103" s="200"/>
      <c r="D103" s="201" t="s">
        <v>73</v>
      </c>
      <c r="E103" s="213" t="s">
        <v>248</v>
      </c>
      <c r="F103" s="213" t="s">
        <v>893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SUM(P104:P106)</f>
        <v>0</v>
      </c>
      <c r="Q103" s="207"/>
      <c r="R103" s="208">
        <f>SUM(R104:R106)</f>
        <v>0</v>
      </c>
      <c r="S103" s="207"/>
      <c r="T103" s="209">
        <f>SUM(T104:T106)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81</v>
      </c>
      <c r="AT103" s="211" t="s">
        <v>73</v>
      </c>
      <c r="AU103" s="211" t="s">
        <v>81</v>
      </c>
      <c r="AY103" s="210" t="s">
        <v>213</v>
      </c>
      <c r="BK103" s="212">
        <f>SUM(BK104:BK106)</f>
        <v>0</v>
      </c>
    </row>
    <row r="104" s="2" customFormat="1" ht="16.5" customHeight="1">
      <c r="A104" s="40"/>
      <c r="B104" s="41"/>
      <c r="C104" s="215" t="s">
        <v>106</v>
      </c>
      <c r="D104" s="215" t="s">
        <v>215</v>
      </c>
      <c r="E104" s="216" t="s">
        <v>5232</v>
      </c>
      <c r="F104" s="217" t="s">
        <v>5233</v>
      </c>
      <c r="G104" s="218" t="s">
        <v>236</v>
      </c>
      <c r="H104" s="219">
        <v>10.550000000000001</v>
      </c>
      <c r="I104" s="220"/>
      <c r="J104" s="221">
        <f>ROUND(I104*H104,2)</f>
        <v>0</v>
      </c>
      <c r="K104" s="217" t="s">
        <v>5967</v>
      </c>
      <c r="L104" s="46"/>
      <c r="M104" s="222" t="s">
        <v>19</v>
      </c>
      <c r="N104" s="223" t="s">
        <v>45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220</v>
      </c>
      <c r="AT104" s="226" t="s">
        <v>215</v>
      </c>
      <c r="AU104" s="226" t="s">
        <v>83</v>
      </c>
      <c r="AY104" s="19" t="s">
        <v>213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81</v>
      </c>
      <c r="BK104" s="227">
        <f>ROUND(I104*H104,2)</f>
        <v>0</v>
      </c>
      <c r="BL104" s="19" t="s">
        <v>220</v>
      </c>
      <c r="BM104" s="226" t="s">
        <v>8257</v>
      </c>
    </row>
    <row r="105" s="2" customFormat="1" ht="16.5" customHeight="1">
      <c r="A105" s="40"/>
      <c r="B105" s="41"/>
      <c r="C105" s="215" t="s">
        <v>220</v>
      </c>
      <c r="D105" s="215" t="s">
        <v>215</v>
      </c>
      <c r="E105" s="216" t="s">
        <v>5969</v>
      </c>
      <c r="F105" s="217" t="s">
        <v>5970</v>
      </c>
      <c r="G105" s="218" t="s">
        <v>218</v>
      </c>
      <c r="H105" s="219">
        <v>2.5800000000000001</v>
      </c>
      <c r="I105" s="220"/>
      <c r="J105" s="221">
        <f>ROUND(I105*H105,2)</f>
        <v>0</v>
      </c>
      <c r="K105" s="217" t="s">
        <v>4470</v>
      </c>
      <c r="L105" s="46"/>
      <c r="M105" s="222" t="s">
        <v>19</v>
      </c>
      <c r="N105" s="223" t="s">
        <v>45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220</v>
      </c>
      <c r="AT105" s="226" t="s">
        <v>215</v>
      </c>
      <c r="AU105" s="226" t="s">
        <v>83</v>
      </c>
      <c r="AY105" s="19" t="s">
        <v>213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81</v>
      </c>
      <c r="BK105" s="227">
        <f>ROUND(I105*H105,2)</f>
        <v>0</v>
      </c>
      <c r="BL105" s="19" t="s">
        <v>220</v>
      </c>
      <c r="BM105" s="226" t="s">
        <v>8258</v>
      </c>
    </row>
    <row r="106" s="2" customFormat="1" ht="16.5" customHeight="1">
      <c r="A106" s="40"/>
      <c r="B106" s="41"/>
      <c r="C106" s="215" t="s">
        <v>243</v>
      </c>
      <c r="D106" s="215" t="s">
        <v>215</v>
      </c>
      <c r="E106" s="216" t="s">
        <v>5972</v>
      </c>
      <c r="F106" s="217" t="s">
        <v>5973</v>
      </c>
      <c r="G106" s="218" t="s">
        <v>218</v>
      </c>
      <c r="H106" s="219">
        <v>2.5800000000000001</v>
      </c>
      <c r="I106" s="220"/>
      <c r="J106" s="221">
        <f>ROUND(I106*H106,2)</f>
        <v>0</v>
      </c>
      <c r="K106" s="217" t="s">
        <v>4470</v>
      </c>
      <c r="L106" s="46"/>
      <c r="M106" s="222" t="s">
        <v>19</v>
      </c>
      <c r="N106" s="223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220</v>
      </c>
      <c r="AT106" s="226" t="s">
        <v>215</v>
      </c>
      <c r="AU106" s="226" t="s">
        <v>83</v>
      </c>
      <c r="AY106" s="19" t="s">
        <v>213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81</v>
      </c>
      <c r="BK106" s="227">
        <f>ROUND(I106*H106,2)</f>
        <v>0</v>
      </c>
      <c r="BL106" s="19" t="s">
        <v>220</v>
      </c>
      <c r="BM106" s="226" t="s">
        <v>8259</v>
      </c>
    </row>
    <row r="107" s="12" customFormat="1" ht="22.8" customHeight="1">
      <c r="A107" s="12"/>
      <c r="B107" s="199"/>
      <c r="C107" s="200"/>
      <c r="D107" s="201" t="s">
        <v>73</v>
      </c>
      <c r="E107" s="213" t="s">
        <v>261</v>
      </c>
      <c r="F107" s="213" t="s">
        <v>1254</v>
      </c>
      <c r="G107" s="200"/>
      <c r="H107" s="200"/>
      <c r="I107" s="203"/>
      <c r="J107" s="214">
        <f>BK107</f>
        <v>0</v>
      </c>
      <c r="K107" s="200"/>
      <c r="L107" s="205"/>
      <c r="M107" s="206"/>
      <c r="N107" s="207"/>
      <c r="O107" s="207"/>
      <c r="P107" s="208">
        <f>SUM(P108:P110)</f>
        <v>0</v>
      </c>
      <c r="Q107" s="207"/>
      <c r="R107" s="208">
        <f>SUM(R108:R110)</f>
        <v>0</v>
      </c>
      <c r="S107" s="207"/>
      <c r="T107" s="209">
        <f>SUM(T108:T110)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81</v>
      </c>
      <c r="AT107" s="211" t="s">
        <v>73</v>
      </c>
      <c r="AU107" s="211" t="s">
        <v>81</v>
      </c>
      <c r="AY107" s="210" t="s">
        <v>213</v>
      </c>
      <c r="BK107" s="212">
        <f>SUM(BK108:BK110)</f>
        <v>0</v>
      </c>
    </row>
    <row r="108" s="2" customFormat="1" ht="16.5" customHeight="1">
      <c r="A108" s="40"/>
      <c r="B108" s="41"/>
      <c r="C108" s="215" t="s">
        <v>248</v>
      </c>
      <c r="D108" s="215" t="s">
        <v>215</v>
      </c>
      <c r="E108" s="216" t="s">
        <v>5243</v>
      </c>
      <c r="F108" s="217" t="s">
        <v>5244</v>
      </c>
      <c r="G108" s="218" t="s">
        <v>501</v>
      </c>
      <c r="H108" s="219">
        <v>2</v>
      </c>
      <c r="I108" s="220"/>
      <c r="J108" s="221">
        <f>ROUND(I108*H108,2)</f>
        <v>0</v>
      </c>
      <c r="K108" s="217" t="s">
        <v>4470</v>
      </c>
      <c r="L108" s="46"/>
      <c r="M108" s="222" t="s">
        <v>19</v>
      </c>
      <c r="N108" s="223" t="s">
        <v>45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220</v>
      </c>
      <c r="AT108" s="226" t="s">
        <v>215</v>
      </c>
      <c r="AU108" s="226" t="s">
        <v>83</v>
      </c>
      <c r="AY108" s="19" t="s">
        <v>213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81</v>
      </c>
      <c r="BK108" s="227">
        <f>ROUND(I108*H108,2)</f>
        <v>0</v>
      </c>
      <c r="BL108" s="19" t="s">
        <v>220</v>
      </c>
      <c r="BM108" s="226" t="s">
        <v>8260</v>
      </c>
    </row>
    <row r="109" s="2" customFormat="1" ht="16.5" customHeight="1">
      <c r="A109" s="40"/>
      <c r="B109" s="41"/>
      <c r="C109" s="215" t="s">
        <v>253</v>
      </c>
      <c r="D109" s="215" t="s">
        <v>215</v>
      </c>
      <c r="E109" s="216" t="s">
        <v>5246</v>
      </c>
      <c r="F109" s="217" t="s">
        <v>5247</v>
      </c>
      <c r="G109" s="218" t="s">
        <v>338</v>
      </c>
      <c r="H109" s="219">
        <v>59</v>
      </c>
      <c r="I109" s="220"/>
      <c r="J109" s="221">
        <f>ROUND(I109*H109,2)</f>
        <v>0</v>
      </c>
      <c r="K109" s="217" t="s">
        <v>4470</v>
      </c>
      <c r="L109" s="46"/>
      <c r="M109" s="222" t="s">
        <v>19</v>
      </c>
      <c r="N109" s="223" t="s">
        <v>45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220</v>
      </c>
      <c r="AT109" s="226" t="s">
        <v>215</v>
      </c>
      <c r="AU109" s="226" t="s">
        <v>83</v>
      </c>
      <c r="AY109" s="19" t="s">
        <v>213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81</v>
      </c>
      <c r="BK109" s="227">
        <f>ROUND(I109*H109,2)</f>
        <v>0</v>
      </c>
      <c r="BL109" s="19" t="s">
        <v>220</v>
      </c>
      <c r="BM109" s="226" t="s">
        <v>8261</v>
      </c>
    </row>
    <row r="110" s="2" customFormat="1" ht="16.5" customHeight="1">
      <c r="A110" s="40"/>
      <c r="B110" s="41"/>
      <c r="C110" s="215" t="s">
        <v>257</v>
      </c>
      <c r="D110" s="215" t="s">
        <v>215</v>
      </c>
      <c r="E110" s="216" t="s">
        <v>6026</v>
      </c>
      <c r="F110" s="217" t="s">
        <v>6027</v>
      </c>
      <c r="G110" s="218" t="s">
        <v>338</v>
      </c>
      <c r="H110" s="219">
        <v>31</v>
      </c>
      <c r="I110" s="220"/>
      <c r="J110" s="221">
        <f>ROUND(I110*H110,2)</f>
        <v>0</v>
      </c>
      <c r="K110" s="217" t="s">
        <v>4470</v>
      </c>
      <c r="L110" s="46"/>
      <c r="M110" s="222" t="s">
        <v>19</v>
      </c>
      <c r="N110" s="223" t="s">
        <v>45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220</v>
      </c>
      <c r="AT110" s="226" t="s">
        <v>215</v>
      </c>
      <c r="AU110" s="226" t="s">
        <v>83</v>
      </c>
      <c r="AY110" s="19" t="s">
        <v>213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81</v>
      </c>
      <c r="BK110" s="227">
        <f>ROUND(I110*H110,2)</f>
        <v>0</v>
      </c>
      <c r="BL110" s="19" t="s">
        <v>220</v>
      </c>
      <c r="BM110" s="226" t="s">
        <v>8262</v>
      </c>
    </row>
    <row r="111" s="12" customFormat="1" ht="22.8" customHeight="1">
      <c r="A111" s="12"/>
      <c r="B111" s="199"/>
      <c r="C111" s="200"/>
      <c r="D111" s="201" t="s">
        <v>73</v>
      </c>
      <c r="E111" s="213" t="s">
        <v>1662</v>
      </c>
      <c r="F111" s="213" t="s">
        <v>1663</v>
      </c>
      <c r="G111" s="200"/>
      <c r="H111" s="200"/>
      <c r="I111" s="203"/>
      <c r="J111" s="214">
        <f>BK111</f>
        <v>0</v>
      </c>
      <c r="K111" s="200"/>
      <c r="L111" s="205"/>
      <c r="M111" s="206"/>
      <c r="N111" s="207"/>
      <c r="O111" s="207"/>
      <c r="P111" s="208">
        <f>SUM(P112:P117)</f>
        <v>0</v>
      </c>
      <c r="Q111" s="207"/>
      <c r="R111" s="208">
        <f>SUM(R112:R117)</f>
        <v>0</v>
      </c>
      <c r="S111" s="207"/>
      <c r="T111" s="209">
        <f>SUM(T112:T117)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0" t="s">
        <v>81</v>
      </c>
      <c r="AT111" s="211" t="s">
        <v>73</v>
      </c>
      <c r="AU111" s="211" t="s">
        <v>81</v>
      </c>
      <c r="AY111" s="210" t="s">
        <v>213</v>
      </c>
      <c r="BK111" s="212">
        <f>SUM(BK112:BK117)</f>
        <v>0</v>
      </c>
    </row>
    <row r="112" s="2" customFormat="1" ht="21.75" customHeight="1">
      <c r="A112" s="40"/>
      <c r="B112" s="41"/>
      <c r="C112" s="215" t="s">
        <v>261</v>
      </c>
      <c r="D112" s="215" t="s">
        <v>215</v>
      </c>
      <c r="E112" s="216" t="s">
        <v>5249</v>
      </c>
      <c r="F112" s="217" t="s">
        <v>5250</v>
      </c>
      <c r="G112" s="218" t="s">
        <v>288</v>
      </c>
      <c r="H112" s="219">
        <v>2.3140000000000001</v>
      </c>
      <c r="I112" s="220"/>
      <c r="J112" s="221">
        <f>ROUND(I112*H112,2)</f>
        <v>0</v>
      </c>
      <c r="K112" s="217" t="s">
        <v>4470</v>
      </c>
      <c r="L112" s="46"/>
      <c r="M112" s="222" t="s">
        <v>19</v>
      </c>
      <c r="N112" s="223" t="s">
        <v>45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220</v>
      </c>
      <c r="AT112" s="226" t="s">
        <v>215</v>
      </c>
      <c r="AU112" s="226" t="s">
        <v>83</v>
      </c>
      <c r="AY112" s="19" t="s">
        <v>213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81</v>
      </c>
      <c r="BK112" s="227">
        <f>ROUND(I112*H112,2)</f>
        <v>0</v>
      </c>
      <c r="BL112" s="19" t="s">
        <v>220</v>
      </c>
      <c r="BM112" s="226" t="s">
        <v>8263</v>
      </c>
    </row>
    <row r="113" s="2" customFormat="1" ht="16.5" customHeight="1">
      <c r="A113" s="40"/>
      <c r="B113" s="41"/>
      <c r="C113" s="215" t="s">
        <v>267</v>
      </c>
      <c r="D113" s="215" t="s">
        <v>215</v>
      </c>
      <c r="E113" s="216" t="s">
        <v>1674</v>
      </c>
      <c r="F113" s="217" t="s">
        <v>5252</v>
      </c>
      <c r="G113" s="218" t="s">
        <v>288</v>
      </c>
      <c r="H113" s="219">
        <v>2.3140000000000001</v>
      </c>
      <c r="I113" s="220"/>
      <c r="J113" s="221">
        <f>ROUND(I113*H113,2)</f>
        <v>0</v>
      </c>
      <c r="K113" s="217" t="s">
        <v>5967</v>
      </c>
      <c r="L113" s="46"/>
      <c r="M113" s="222" t="s">
        <v>19</v>
      </c>
      <c r="N113" s="223" t="s">
        <v>45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220</v>
      </c>
      <c r="AT113" s="226" t="s">
        <v>215</v>
      </c>
      <c r="AU113" s="226" t="s">
        <v>83</v>
      </c>
      <c r="AY113" s="19" t="s">
        <v>213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81</v>
      </c>
      <c r="BK113" s="227">
        <f>ROUND(I113*H113,2)</f>
        <v>0</v>
      </c>
      <c r="BL113" s="19" t="s">
        <v>220</v>
      </c>
      <c r="BM113" s="226" t="s">
        <v>8264</v>
      </c>
    </row>
    <row r="114" s="2" customFormat="1" ht="16.5" customHeight="1">
      <c r="A114" s="40"/>
      <c r="B114" s="41"/>
      <c r="C114" s="215" t="s">
        <v>274</v>
      </c>
      <c r="D114" s="215" t="s">
        <v>215</v>
      </c>
      <c r="E114" s="216" t="s">
        <v>1678</v>
      </c>
      <c r="F114" s="217" t="s">
        <v>5254</v>
      </c>
      <c r="G114" s="218" t="s">
        <v>288</v>
      </c>
      <c r="H114" s="219">
        <v>32.396000000000001</v>
      </c>
      <c r="I114" s="220"/>
      <c r="J114" s="221">
        <f>ROUND(I114*H114,2)</f>
        <v>0</v>
      </c>
      <c r="K114" s="217" t="s">
        <v>5967</v>
      </c>
      <c r="L114" s="46"/>
      <c r="M114" s="222" t="s">
        <v>19</v>
      </c>
      <c r="N114" s="223" t="s">
        <v>45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220</v>
      </c>
      <c r="AT114" s="226" t="s">
        <v>215</v>
      </c>
      <c r="AU114" s="226" t="s">
        <v>83</v>
      </c>
      <c r="AY114" s="19" t="s">
        <v>213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81</v>
      </c>
      <c r="BK114" s="227">
        <f>ROUND(I114*H114,2)</f>
        <v>0</v>
      </c>
      <c r="BL114" s="19" t="s">
        <v>220</v>
      </c>
      <c r="BM114" s="226" t="s">
        <v>8265</v>
      </c>
    </row>
    <row r="115" s="14" customFormat="1">
      <c r="A115" s="14"/>
      <c r="B115" s="239"/>
      <c r="C115" s="240"/>
      <c r="D115" s="230" t="s">
        <v>222</v>
      </c>
      <c r="E115" s="241" t="s">
        <v>19</v>
      </c>
      <c r="F115" s="242" t="s">
        <v>8266</v>
      </c>
      <c r="G115" s="240"/>
      <c r="H115" s="243">
        <v>32.396000000000001</v>
      </c>
      <c r="I115" s="244"/>
      <c r="J115" s="240"/>
      <c r="K115" s="240"/>
      <c r="L115" s="245"/>
      <c r="M115" s="246"/>
      <c r="N115" s="247"/>
      <c r="O115" s="247"/>
      <c r="P115" s="247"/>
      <c r="Q115" s="247"/>
      <c r="R115" s="247"/>
      <c r="S115" s="247"/>
      <c r="T115" s="248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9" t="s">
        <v>222</v>
      </c>
      <c r="AU115" s="249" t="s">
        <v>83</v>
      </c>
      <c r="AV115" s="14" t="s">
        <v>83</v>
      </c>
      <c r="AW115" s="14" t="s">
        <v>34</v>
      </c>
      <c r="AX115" s="14" t="s">
        <v>74</v>
      </c>
      <c r="AY115" s="249" t="s">
        <v>213</v>
      </c>
    </row>
    <row r="116" s="15" customFormat="1">
      <c r="A116" s="15"/>
      <c r="B116" s="250"/>
      <c r="C116" s="251"/>
      <c r="D116" s="230" t="s">
        <v>222</v>
      </c>
      <c r="E116" s="252" t="s">
        <v>19</v>
      </c>
      <c r="F116" s="253" t="s">
        <v>228</v>
      </c>
      <c r="G116" s="251"/>
      <c r="H116" s="254">
        <v>32.396000000000001</v>
      </c>
      <c r="I116" s="255"/>
      <c r="J116" s="251"/>
      <c r="K116" s="251"/>
      <c r="L116" s="256"/>
      <c r="M116" s="257"/>
      <c r="N116" s="258"/>
      <c r="O116" s="258"/>
      <c r="P116" s="258"/>
      <c r="Q116" s="258"/>
      <c r="R116" s="258"/>
      <c r="S116" s="258"/>
      <c r="T116" s="259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0" t="s">
        <v>222</v>
      </c>
      <c r="AU116" s="260" t="s">
        <v>83</v>
      </c>
      <c r="AV116" s="15" t="s">
        <v>220</v>
      </c>
      <c r="AW116" s="15" t="s">
        <v>34</v>
      </c>
      <c r="AX116" s="15" t="s">
        <v>81</v>
      </c>
      <c r="AY116" s="260" t="s">
        <v>213</v>
      </c>
    </row>
    <row r="117" s="2" customFormat="1" ht="16.5" customHeight="1">
      <c r="A117" s="40"/>
      <c r="B117" s="41"/>
      <c r="C117" s="215" t="s">
        <v>279</v>
      </c>
      <c r="D117" s="215" t="s">
        <v>215</v>
      </c>
      <c r="E117" s="216" t="s">
        <v>6033</v>
      </c>
      <c r="F117" s="217" t="s">
        <v>6034</v>
      </c>
      <c r="G117" s="218" t="s">
        <v>288</v>
      </c>
      <c r="H117" s="219">
        <v>12.194000000000001</v>
      </c>
      <c r="I117" s="220"/>
      <c r="J117" s="221">
        <f>ROUND(I117*H117,2)</f>
        <v>0</v>
      </c>
      <c r="K117" s="217" t="s">
        <v>5967</v>
      </c>
      <c r="L117" s="46"/>
      <c r="M117" s="222" t="s">
        <v>19</v>
      </c>
      <c r="N117" s="223" t="s">
        <v>45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220</v>
      </c>
      <c r="AT117" s="226" t="s">
        <v>215</v>
      </c>
      <c r="AU117" s="226" t="s">
        <v>83</v>
      </c>
      <c r="AY117" s="19" t="s">
        <v>213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81</v>
      </c>
      <c r="BK117" s="227">
        <f>ROUND(I117*H117,2)</f>
        <v>0</v>
      </c>
      <c r="BL117" s="19" t="s">
        <v>220</v>
      </c>
      <c r="BM117" s="226" t="s">
        <v>8267</v>
      </c>
    </row>
    <row r="118" s="12" customFormat="1" ht="22.8" customHeight="1">
      <c r="A118" s="12"/>
      <c r="B118" s="199"/>
      <c r="C118" s="200"/>
      <c r="D118" s="201" t="s">
        <v>73</v>
      </c>
      <c r="E118" s="213" t="s">
        <v>1710</v>
      </c>
      <c r="F118" s="213" t="s">
        <v>1711</v>
      </c>
      <c r="G118" s="200"/>
      <c r="H118" s="200"/>
      <c r="I118" s="203"/>
      <c r="J118" s="214">
        <f>BK118</f>
        <v>0</v>
      </c>
      <c r="K118" s="200"/>
      <c r="L118" s="205"/>
      <c r="M118" s="206"/>
      <c r="N118" s="207"/>
      <c r="O118" s="207"/>
      <c r="P118" s="208">
        <f>P119</f>
        <v>0</v>
      </c>
      <c r="Q118" s="207"/>
      <c r="R118" s="208">
        <f>R119</f>
        <v>0</v>
      </c>
      <c r="S118" s="207"/>
      <c r="T118" s="209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81</v>
      </c>
      <c r="AT118" s="211" t="s">
        <v>73</v>
      </c>
      <c r="AU118" s="211" t="s">
        <v>81</v>
      </c>
      <c r="AY118" s="210" t="s">
        <v>213</v>
      </c>
      <c r="BK118" s="212">
        <f>BK119</f>
        <v>0</v>
      </c>
    </row>
    <row r="119" s="2" customFormat="1" ht="16.5" customHeight="1">
      <c r="A119" s="40"/>
      <c r="B119" s="41"/>
      <c r="C119" s="215" t="s">
        <v>285</v>
      </c>
      <c r="D119" s="215" t="s">
        <v>215</v>
      </c>
      <c r="E119" s="216" t="s">
        <v>5261</v>
      </c>
      <c r="F119" s="217" t="s">
        <v>5262</v>
      </c>
      <c r="G119" s="218" t="s">
        <v>288</v>
      </c>
      <c r="H119" s="219">
        <v>11.507999999999999</v>
      </c>
      <c r="I119" s="220"/>
      <c r="J119" s="221">
        <f>ROUND(I119*H119,2)</f>
        <v>0</v>
      </c>
      <c r="K119" s="217" t="s">
        <v>4470</v>
      </c>
      <c r="L119" s="46"/>
      <c r="M119" s="222" t="s">
        <v>19</v>
      </c>
      <c r="N119" s="223" t="s">
        <v>45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220</v>
      </c>
      <c r="AT119" s="226" t="s">
        <v>215</v>
      </c>
      <c r="AU119" s="226" t="s">
        <v>83</v>
      </c>
      <c r="AY119" s="19" t="s">
        <v>213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81</v>
      </c>
      <c r="BK119" s="227">
        <f>ROUND(I119*H119,2)</f>
        <v>0</v>
      </c>
      <c r="BL119" s="19" t="s">
        <v>220</v>
      </c>
      <c r="BM119" s="226" t="s">
        <v>8268</v>
      </c>
    </row>
    <row r="120" s="12" customFormat="1" ht="25.92" customHeight="1">
      <c r="A120" s="12"/>
      <c r="B120" s="199"/>
      <c r="C120" s="200"/>
      <c r="D120" s="201" t="s">
        <v>73</v>
      </c>
      <c r="E120" s="202" t="s">
        <v>1716</v>
      </c>
      <c r="F120" s="202" t="s">
        <v>1717</v>
      </c>
      <c r="G120" s="200"/>
      <c r="H120" s="200"/>
      <c r="I120" s="203"/>
      <c r="J120" s="204">
        <f>BK120</f>
        <v>0</v>
      </c>
      <c r="K120" s="200"/>
      <c r="L120" s="205"/>
      <c r="M120" s="206"/>
      <c r="N120" s="207"/>
      <c r="O120" s="207"/>
      <c r="P120" s="208">
        <f>P121+P139+P151+P176</f>
        <v>0</v>
      </c>
      <c r="Q120" s="207"/>
      <c r="R120" s="208">
        <f>R121+R139+R151+R176</f>
        <v>0</v>
      </c>
      <c r="S120" s="207"/>
      <c r="T120" s="209">
        <f>T121+T139+T151+T176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83</v>
      </c>
      <c r="AT120" s="211" t="s">
        <v>73</v>
      </c>
      <c r="AU120" s="211" t="s">
        <v>74</v>
      </c>
      <c r="AY120" s="210" t="s">
        <v>213</v>
      </c>
      <c r="BK120" s="212">
        <f>BK121+BK139+BK151+BK176</f>
        <v>0</v>
      </c>
    </row>
    <row r="121" s="12" customFormat="1" ht="22.8" customHeight="1">
      <c r="A121" s="12"/>
      <c r="B121" s="199"/>
      <c r="C121" s="200"/>
      <c r="D121" s="201" t="s">
        <v>73</v>
      </c>
      <c r="E121" s="213" t="s">
        <v>1953</v>
      </c>
      <c r="F121" s="213" t="s">
        <v>1954</v>
      </c>
      <c r="G121" s="200"/>
      <c r="H121" s="200"/>
      <c r="I121" s="203"/>
      <c r="J121" s="214">
        <f>BK121</f>
        <v>0</v>
      </c>
      <c r="K121" s="200"/>
      <c r="L121" s="205"/>
      <c r="M121" s="206"/>
      <c r="N121" s="207"/>
      <c r="O121" s="207"/>
      <c r="P121" s="208">
        <f>SUM(P122:P138)</f>
        <v>0</v>
      </c>
      <c r="Q121" s="207"/>
      <c r="R121" s="208">
        <f>SUM(R122:R138)</f>
        <v>0</v>
      </c>
      <c r="S121" s="207"/>
      <c r="T121" s="209">
        <f>SUM(T122:T138)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0" t="s">
        <v>83</v>
      </c>
      <c r="AT121" s="211" t="s">
        <v>73</v>
      </c>
      <c r="AU121" s="211" t="s">
        <v>81</v>
      </c>
      <c r="AY121" s="210" t="s">
        <v>213</v>
      </c>
      <c r="BK121" s="212">
        <f>SUM(BK122:BK138)</f>
        <v>0</v>
      </c>
    </row>
    <row r="122" s="2" customFormat="1" ht="16.5" customHeight="1">
      <c r="A122" s="40"/>
      <c r="B122" s="41"/>
      <c r="C122" s="215" t="s">
        <v>291</v>
      </c>
      <c r="D122" s="215" t="s">
        <v>215</v>
      </c>
      <c r="E122" s="216" t="s">
        <v>8269</v>
      </c>
      <c r="F122" s="217" t="s">
        <v>8270</v>
      </c>
      <c r="G122" s="218" t="s">
        <v>338</v>
      </c>
      <c r="H122" s="219">
        <v>8</v>
      </c>
      <c r="I122" s="220"/>
      <c r="J122" s="221">
        <f>ROUND(I122*H122,2)</f>
        <v>0</v>
      </c>
      <c r="K122" s="217" t="s">
        <v>4470</v>
      </c>
      <c r="L122" s="46"/>
      <c r="M122" s="222" t="s">
        <v>19</v>
      </c>
      <c r="N122" s="223" t="s">
        <v>45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309</v>
      </c>
      <c r="AT122" s="226" t="s">
        <v>215</v>
      </c>
      <c r="AU122" s="226" t="s">
        <v>83</v>
      </c>
      <c r="AY122" s="19" t="s">
        <v>213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81</v>
      </c>
      <c r="BK122" s="227">
        <f>ROUND(I122*H122,2)</f>
        <v>0</v>
      </c>
      <c r="BL122" s="19" t="s">
        <v>309</v>
      </c>
      <c r="BM122" s="226" t="s">
        <v>8271</v>
      </c>
    </row>
    <row r="123" s="2" customFormat="1" ht="16.5" customHeight="1">
      <c r="A123" s="40"/>
      <c r="B123" s="41"/>
      <c r="C123" s="215" t="s">
        <v>8</v>
      </c>
      <c r="D123" s="215" t="s">
        <v>215</v>
      </c>
      <c r="E123" s="216" t="s">
        <v>6041</v>
      </c>
      <c r="F123" s="217" t="s">
        <v>6042</v>
      </c>
      <c r="G123" s="218" t="s">
        <v>338</v>
      </c>
      <c r="H123" s="219">
        <v>15</v>
      </c>
      <c r="I123" s="220"/>
      <c r="J123" s="221">
        <f>ROUND(I123*H123,2)</f>
        <v>0</v>
      </c>
      <c r="K123" s="217" t="s">
        <v>4470</v>
      </c>
      <c r="L123" s="46"/>
      <c r="M123" s="222" t="s">
        <v>19</v>
      </c>
      <c r="N123" s="223" t="s">
        <v>45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309</v>
      </c>
      <c r="AT123" s="226" t="s">
        <v>215</v>
      </c>
      <c r="AU123" s="226" t="s">
        <v>83</v>
      </c>
      <c r="AY123" s="19" t="s">
        <v>213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81</v>
      </c>
      <c r="BK123" s="227">
        <f>ROUND(I123*H123,2)</f>
        <v>0</v>
      </c>
      <c r="BL123" s="19" t="s">
        <v>309</v>
      </c>
      <c r="BM123" s="226" t="s">
        <v>8272</v>
      </c>
    </row>
    <row r="124" s="2" customFormat="1" ht="16.5" customHeight="1">
      <c r="A124" s="40"/>
      <c r="B124" s="41"/>
      <c r="C124" s="215" t="s">
        <v>309</v>
      </c>
      <c r="D124" s="215" t="s">
        <v>215</v>
      </c>
      <c r="E124" s="216" t="s">
        <v>6044</v>
      </c>
      <c r="F124" s="217" t="s">
        <v>6045</v>
      </c>
      <c r="G124" s="218" t="s">
        <v>338</v>
      </c>
      <c r="H124" s="219">
        <v>20</v>
      </c>
      <c r="I124" s="220"/>
      <c r="J124" s="221">
        <f>ROUND(I124*H124,2)</f>
        <v>0</v>
      </c>
      <c r="K124" s="217" t="s">
        <v>4470</v>
      </c>
      <c r="L124" s="46"/>
      <c r="M124" s="222" t="s">
        <v>19</v>
      </c>
      <c r="N124" s="223" t="s">
        <v>45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309</v>
      </c>
      <c r="AT124" s="226" t="s">
        <v>215</v>
      </c>
      <c r="AU124" s="226" t="s">
        <v>83</v>
      </c>
      <c r="AY124" s="19" t="s">
        <v>213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81</v>
      </c>
      <c r="BK124" s="227">
        <f>ROUND(I124*H124,2)</f>
        <v>0</v>
      </c>
      <c r="BL124" s="19" t="s">
        <v>309</v>
      </c>
      <c r="BM124" s="226" t="s">
        <v>8273</v>
      </c>
    </row>
    <row r="125" s="2" customFormat="1" ht="16.5" customHeight="1">
      <c r="A125" s="40"/>
      <c r="B125" s="41"/>
      <c r="C125" s="215" t="s">
        <v>315</v>
      </c>
      <c r="D125" s="215" t="s">
        <v>215</v>
      </c>
      <c r="E125" s="216" t="s">
        <v>6047</v>
      </c>
      <c r="F125" s="217" t="s">
        <v>6048</v>
      </c>
      <c r="G125" s="218" t="s">
        <v>338</v>
      </c>
      <c r="H125" s="219">
        <v>10</v>
      </c>
      <c r="I125" s="220"/>
      <c r="J125" s="221">
        <f>ROUND(I125*H125,2)</f>
        <v>0</v>
      </c>
      <c r="K125" s="217" t="s">
        <v>4470</v>
      </c>
      <c r="L125" s="46"/>
      <c r="M125" s="222" t="s">
        <v>19</v>
      </c>
      <c r="N125" s="223" t="s">
        <v>45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309</v>
      </c>
      <c r="AT125" s="226" t="s">
        <v>215</v>
      </c>
      <c r="AU125" s="226" t="s">
        <v>83</v>
      </c>
      <c r="AY125" s="19" t="s">
        <v>213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81</v>
      </c>
      <c r="BK125" s="227">
        <f>ROUND(I125*H125,2)</f>
        <v>0</v>
      </c>
      <c r="BL125" s="19" t="s">
        <v>309</v>
      </c>
      <c r="BM125" s="226" t="s">
        <v>8274</v>
      </c>
    </row>
    <row r="126" s="2" customFormat="1" ht="16.5" customHeight="1">
      <c r="A126" s="40"/>
      <c r="B126" s="41"/>
      <c r="C126" s="215" t="s">
        <v>321</v>
      </c>
      <c r="D126" s="215" t="s">
        <v>215</v>
      </c>
      <c r="E126" s="216" t="s">
        <v>6059</v>
      </c>
      <c r="F126" s="217" t="s">
        <v>6060</v>
      </c>
      <c r="G126" s="218" t="s">
        <v>338</v>
      </c>
      <c r="H126" s="219">
        <v>10</v>
      </c>
      <c r="I126" s="220"/>
      <c r="J126" s="221">
        <f>ROUND(I126*H126,2)</f>
        <v>0</v>
      </c>
      <c r="K126" s="217" t="s">
        <v>4470</v>
      </c>
      <c r="L126" s="46"/>
      <c r="M126" s="222" t="s">
        <v>19</v>
      </c>
      <c r="N126" s="223" t="s">
        <v>45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309</v>
      </c>
      <c r="AT126" s="226" t="s">
        <v>215</v>
      </c>
      <c r="AU126" s="226" t="s">
        <v>83</v>
      </c>
      <c r="AY126" s="19" t="s">
        <v>213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81</v>
      </c>
      <c r="BK126" s="227">
        <f>ROUND(I126*H126,2)</f>
        <v>0</v>
      </c>
      <c r="BL126" s="19" t="s">
        <v>309</v>
      </c>
      <c r="BM126" s="226" t="s">
        <v>8275</v>
      </c>
    </row>
    <row r="127" s="2" customFormat="1" ht="16.5" customHeight="1">
      <c r="A127" s="40"/>
      <c r="B127" s="41"/>
      <c r="C127" s="215" t="s">
        <v>324</v>
      </c>
      <c r="D127" s="215" t="s">
        <v>215</v>
      </c>
      <c r="E127" s="216" t="s">
        <v>6062</v>
      </c>
      <c r="F127" s="217" t="s">
        <v>6063</v>
      </c>
      <c r="G127" s="218" t="s">
        <v>338</v>
      </c>
      <c r="H127" s="219">
        <v>30</v>
      </c>
      <c r="I127" s="220"/>
      <c r="J127" s="221">
        <f>ROUND(I127*H127,2)</f>
        <v>0</v>
      </c>
      <c r="K127" s="217" t="s">
        <v>4470</v>
      </c>
      <c r="L127" s="46"/>
      <c r="M127" s="222" t="s">
        <v>19</v>
      </c>
      <c r="N127" s="223" t="s">
        <v>45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309</v>
      </c>
      <c r="AT127" s="226" t="s">
        <v>215</v>
      </c>
      <c r="AU127" s="226" t="s">
        <v>83</v>
      </c>
      <c r="AY127" s="19" t="s">
        <v>213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81</v>
      </c>
      <c r="BK127" s="227">
        <f>ROUND(I127*H127,2)</f>
        <v>0</v>
      </c>
      <c r="BL127" s="19" t="s">
        <v>309</v>
      </c>
      <c r="BM127" s="226" t="s">
        <v>8276</v>
      </c>
    </row>
    <row r="128" s="2" customFormat="1" ht="16.5" customHeight="1">
      <c r="A128" s="40"/>
      <c r="B128" s="41"/>
      <c r="C128" s="215" t="s">
        <v>330</v>
      </c>
      <c r="D128" s="215" t="s">
        <v>215</v>
      </c>
      <c r="E128" s="216" t="s">
        <v>6065</v>
      </c>
      <c r="F128" s="217" t="s">
        <v>6066</v>
      </c>
      <c r="G128" s="218" t="s">
        <v>338</v>
      </c>
      <c r="H128" s="219">
        <v>7</v>
      </c>
      <c r="I128" s="220"/>
      <c r="J128" s="221">
        <f>ROUND(I128*H128,2)</f>
        <v>0</v>
      </c>
      <c r="K128" s="217" t="s">
        <v>4470</v>
      </c>
      <c r="L128" s="46"/>
      <c r="M128" s="222" t="s">
        <v>19</v>
      </c>
      <c r="N128" s="223" t="s">
        <v>45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309</v>
      </c>
      <c r="AT128" s="226" t="s">
        <v>215</v>
      </c>
      <c r="AU128" s="226" t="s">
        <v>83</v>
      </c>
      <c r="AY128" s="19" t="s">
        <v>213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81</v>
      </c>
      <c r="BK128" s="227">
        <f>ROUND(I128*H128,2)</f>
        <v>0</v>
      </c>
      <c r="BL128" s="19" t="s">
        <v>309</v>
      </c>
      <c r="BM128" s="226" t="s">
        <v>8277</v>
      </c>
    </row>
    <row r="129" s="2" customFormat="1" ht="16.5" customHeight="1">
      <c r="A129" s="40"/>
      <c r="B129" s="41"/>
      <c r="C129" s="215" t="s">
        <v>7</v>
      </c>
      <c r="D129" s="215" t="s">
        <v>215</v>
      </c>
      <c r="E129" s="216" t="s">
        <v>6068</v>
      </c>
      <c r="F129" s="217" t="s">
        <v>6069</v>
      </c>
      <c r="G129" s="218" t="s">
        <v>338</v>
      </c>
      <c r="H129" s="219">
        <v>10</v>
      </c>
      <c r="I129" s="220"/>
      <c r="J129" s="221">
        <f>ROUND(I129*H129,2)</f>
        <v>0</v>
      </c>
      <c r="K129" s="217" t="s">
        <v>4470</v>
      </c>
      <c r="L129" s="46"/>
      <c r="M129" s="222" t="s">
        <v>19</v>
      </c>
      <c r="N129" s="223" t="s">
        <v>45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309</v>
      </c>
      <c r="AT129" s="226" t="s">
        <v>215</v>
      </c>
      <c r="AU129" s="226" t="s">
        <v>83</v>
      </c>
      <c r="AY129" s="19" t="s">
        <v>213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81</v>
      </c>
      <c r="BK129" s="227">
        <f>ROUND(I129*H129,2)</f>
        <v>0</v>
      </c>
      <c r="BL129" s="19" t="s">
        <v>309</v>
      </c>
      <c r="BM129" s="226" t="s">
        <v>8278</v>
      </c>
    </row>
    <row r="130" s="2" customFormat="1" ht="16.5" customHeight="1">
      <c r="A130" s="40"/>
      <c r="B130" s="41"/>
      <c r="C130" s="215" t="s">
        <v>342</v>
      </c>
      <c r="D130" s="215" t="s">
        <v>215</v>
      </c>
      <c r="E130" s="216" t="s">
        <v>6071</v>
      </c>
      <c r="F130" s="217" t="s">
        <v>6072</v>
      </c>
      <c r="G130" s="218" t="s">
        <v>501</v>
      </c>
      <c r="H130" s="219">
        <v>4</v>
      </c>
      <c r="I130" s="220"/>
      <c r="J130" s="221">
        <f>ROUND(I130*H130,2)</f>
        <v>0</v>
      </c>
      <c r="K130" s="217" t="s">
        <v>4470</v>
      </c>
      <c r="L130" s="46"/>
      <c r="M130" s="222" t="s">
        <v>19</v>
      </c>
      <c r="N130" s="223" t="s">
        <v>45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309</v>
      </c>
      <c r="AT130" s="226" t="s">
        <v>215</v>
      </c>
      <c r="AU130" s="226" t="s">
        <v>83</v>
      </c>
      <c r="AY130" s="19" t="s">
        <v>213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81</v>
      </c>
      <c r="BK130" s="227">
        <f>ROUND(I130*H130,2)</f>
        <v>0</v>
      </c>
      <c r="BL130" s="19" t="s">
        <v>309</v>
      </c>
      <c r="BM130" s="226" t="s">
        <v>8279</v>
      </c>
    </row>
    <row r="131" s="2" customFormat="1" ht="16.5" customHeight="1">
      <c r="A131" s="40"/>
      <c r="B131" s="41"/>
      <c r="C131" s="215" t="s">
        <v>347</v>
      </c>
      <c r="D131" s="215" t="s">
        <v>215</v>
      </c>
      <c r="E131" s="216" t="s">
        <v>6074</v>
      </c>
      <c r="F131" s="217" t="s">
        <v>6075</v>
      </c>
      <c r="G131" s="218" t="s">
        <v>501</v>
      </c>
      <c r="H131" s="219">
        <v>2</v>
      </c>
      <c r="I131" s="220"/>
      <c r="J131" s="221">
        <f>ROUND(I131*H131,2)</f>
        <v>0</v>
      </c>
      <c r="K131" s="217" t="s">
        <v>4470</v>
      </c>
      <c r="L131" s="46"/>
      <c r="M131" s="222" t="s">
        <v>19</v>
      </c>
      <c r="N131" s="223" t="s">
        <v>45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309</v>
      </c>
      <c r="AT131" s="226" t="s">
        <v>215</v>
      </c>
      <c r="AU131" s="226" t="s">
        <v>83</v>
      </c>
      <c r="AY131" s="19" t="s">
        <v>213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81</v>
      </c>
      <c r="BK131" s="227">
        <f>ROUND(I131*H131,2)</f>
        <v>0</v>
      </c>
      <c r="BL131" s="19" t="s">
        <v>309</v>
      </c>
      <c r="BM131" s="226" t="s">
        <v>8280</v>
      </c>
    </row>
    <row r="132" s="2" customFormat="1" ht="16.5" customHeight="1">
      <c r="A132" s="40"/>
      <c r="B132" s="41"/>
      <c r="C132" s="215" t="s">
        <v>352</v>
      </c>
      <c r="D132" s="215" t="s">
        <v>215</v>
      </c>
      <c r="E132" s="216" t="s">
        <v>6080</v>
      </c>
      <c r="F132" s="217" t="s">
        <v>6081</v>
      </c>
      <c r="G132" s="218" t="s">
        <v>501</v>
      </c>
      <c r="H132" s="219">
        <v>5</v>
      </c>
      <c r="I132" s="220"/>
      <c r="J132" s="221">
        <f>ROUND(I132*H132,2)</f>
        <v>0</v>
      </c>
      <c r="K132" s="217" t="s">
        <v>4470</v>
      </c>
      <c r="L132" s="46"/>
      <c r="M132" s="222" t="s">
        <v>19</v>
      </c>
      <c r="N132" s="223" t="s">
        <v>45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309</v>
      </c>
      <c r="AT132" s="226" t="s">
        <v>215</v>
      </c>
      <c r="AU132" s="226" t="s">
        <v>83</v>
      </c>
      <c r="AY132" s="19" t="s">
        <v>213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81</v>
      </c>
      <c r="BK132" s="227">
        <f>ROUND(I132*H132,2)</f>
        <v>0</v>
      </c>
      <c r="BL132" s="19" t="s">
        <v>309</v>
      </c>
      <c r="BM132" s="226" t="s">
        <v>8281</v>
      </c>
    </row>
    <row r="133" s="2" customFormat="1" ht="16.5" customHeight="1">
      <c r="A133" s="40"/>
      <c r="B133" s="41"/>
      <c r="C133" s="215" t="s">
        <v>359</v>
      </c>
      <c r="D133" s="215" t="s">
        <v>215</v>
      </c>
      <c r="E133" s="216" t="s">
        <v>8282</v>
      </c>
      <c r="F133" s="217" t="s">
        <v>8283</v>
      </c>
      <c r="G133" s="218" t="s">
        <v>501</v>
      </c>
      <c r="H133" s="219">
        <v>1</v>
      </c>
      <c r="I133" s="220"/>
      <c r="J133" s="221">
        <f>ROUND(I133*H133,2)</f>
        <v>0</v>
      </c>
      <c r="K133" s="217" t="s">
        <v>4470</v>
      </c>
      <c r="L133" s="46"/>
      <c r="M133" s="222" t="s">
        <v>19</v>
      </c>
      <c r="N133" s="223" t="s">
        <v>45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309</v>
      </c>
      <c r="AT133" s="226" t="s">
        <v>215</v>
      </c>
      <c r="AU133" s="226" t="s">
        <v>83</v>
      </c>
      <c r="AY133" s="19" t="s">
        <v>213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81</v>
      </c>
      <c r="BK133" s="227">
        <f>ROUND(I133*H133,2)</f>
        <v>0</v>
      </c>
      <c r="BL133" s="19" t="s">
        <v>309</v>
      </c>
      <c r="BM133" s="226" t="s">
        <v>8284</v>
      </c>
    </row>
    <row r="134" s="2" customFormat="1" ht="16.5" customHeight="1">
      <c r="A134" s="40"/>
      <c r="B134" s="41"/>
      <c r="C134" s="215" t="s">
        <v>364</v>
      </c>
      <c r="D134" s="215" t="s">
        <v>215</v>
      </c>
      <c r="E134" s="216" t="s">
        <v>6101</v>
      </c>
      <c r="F134" s="217" t="s">
        <v>6102</v>
      </c>
      <c r="G134" s="218" t="s">
        <v>501</v>
      </c>
      <c r="H134" s="219">
        <v>2</v>
      </c>
      <c r="I134" s="220"/>
      <c r="J134" s="221">
        <f>ROUND(I134*H134,2)</f>
        <v>0</v>
      </c>
      <c r="K134" s="217" t="s">
        <v>4470</v>
      </c>
      <c r="L134" s="46"/>
      <c r="M134" s="222" t="s">
        <v>19</v>
      </c>
      <c r="N134" s="223" t="s">
        <v>45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309</v>
      </c>
      <c r="AT134" s="226" t="s">
        <v>215</v>
      </c>
      <c r="AU134" s="226" t="s">
        <v>83</v>
      </c>
      <c r="AY134" s="19" t="s">
        <v>213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81</v>
      </c>
      <c r="BK134" s="227">
        <f>ROUND(I134*H134,2)</f>
        <v>0</v>
      </c>
      <c r="BL134" s="19" t="s">
        <v>309</v>
      </c>
      <c r="BM134" s="226" t="s">
        <v>8285</v>
      </c>
    </row>
    <row r="135" s="2" customFormat="1" ht="16.5" customHeight="1">
      <c r="A135" s="40"/>
      <c r="B135" s="41"/>
      <c r="C135" s="215" t="s">
        <v>369</v>
      </c>
      <c r="D135" s="215" t="s">
        <v>215</v>
      </c>
      <c r="E135" s="216" t="s">
        <v>6104</v>
      </c>
      <c r="F135" s="217" t="s">
        <v>6105</v>
      </c>
      <c r="G135" s="218" t="s">
        <v>338</v>
      </c>
      <c r="H135" s="219">
        <v>110</v>
      </c>
      <c r="I135" s="220"/>
      <c r="J135" s="221">
        <f>ROUND(I135*H135,2)</f>
        <v>0</v>
      </c>
      <c r="K135" s="217" t="s">
        <v>4470</v>
      </c>
      <c r="L135" s="46"/>
      <c r="M135" s="222" t="s">
        <v>19</v>
      </c>
      <c r="N135" s="223" t="s">
        <v>45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309</v>
      </c>
      <c r="AT135" s="226" t="s">
        <v>215</v>
      </c>
      <c r="AU135" s="226" t="s">
        <v>83</v>
      </c>
      <c r="AY135" s="19" t="s">
        <v>213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81</v>
      </c>
      <c r="BK135" s="227">
        <f>ROUND(I135*H135,2)</f>
        <v>0</v>
      </c>
      <c r="BL135" s="19" t="s">
        <v>309</v>
      </c>
      <c r="BM135" s="226" t="s">
        <v>8286</v>
      </c>
    </row>
    <row r="136" s="2" customFormat="1" ht="16.5" customHeight="1">
      <c r="A136" s="40"/>
      <c r="B136" s="41"/>
      <c r="C136" s="215" t="s">
        <v>377</v>
      </c>
      <c r="D136" s="215" t="s">
        <v>215</v>
      </c>
      <c r="E136" s="216" t="s">
        <v>6107</v>
      </c>
      <c r="F136" s="217" t="s">
        <v>6108</v>
      </c>
      <c r="G136" s="218" t="s">
        <v>338</v>
      </c>
      <c r="H136" s="219">
        <v>110</v>
      </c>
      <c r="I136" s="220"/>
      <c r="J136" s="221">
        <f>ROUND(I136*H136,2)</f>
        <v>0</v>
      </c>
      <c r="K136" s="217" t="s">
        <v>4470</v>
      </c>
      <c r="L136" s="46"/>
      <c r="M136" s="222" t="s">
        <v>19</v>
      </c>
      <c r="N136" s="223" t="s">
        <v>45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309</v>
      </c>
      <c r="AT136" s="226" t="s">
        <v>215</v>
      </c>
      <c r="AU136" s="226" t="s">
        <v>83</v>
      </c>
      <c r="AY136" s="19" t="s">
        <v>213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81</v>
      </c>
      <c r="BK136" s="227">
        <f>ROUND(I136*H136,2)</f>
        <v>0</v>
      </c>
      <c r="BL136" s="19" t="s">
        <v>309</v>
      </c>
      <c r="BM136" s="226" t="s">
        <v>8287</v>
      </c>
    </row>
    <row r="137" s="2" customFormat="1" ht="16.5" customHeight="1">
      <c r="A137" s="40"/>
      <c r="B137" s="41"/>
      <c r="C137" s="215" t="s">
        <v>381</v>
      </c>
      <c r="D137" s="215" t="s">
        <v>215</v>
      </c>
      <c r="E137" s="216" t="s">
        <v>6113</v>
      </c>
      <c r="F137" s="217" t="s">
        <v>8288</v>
      </c>
      <c r="G137" s="218" t="s">
        <v>501</v>
      </c>
      <c r="H137" s="219">
        <v>1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45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309</v>
      </c>
      <c r="AT137" s="226" t="s">
        <v>215</v>
      </c>
      <c r="AU137" s="226" t="s">
        <v>83</v>
      </c>
      <c r="AY137" s="19" t="s">
        <v>213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81</v>
      </c>
      <c r="BK137" s="227">
        <f>ROUND(I137*H137,2)</f>
        <v>0</v>
      </c>
      <c r="BL137" s="19" t="s">
        <v>309</v>
      </c>
      <c r="BM137" s="226" t="s">
        <v>8289</v>
      </c>
    </row>
    <row r="138" s="2" customFormat="1" ht="16.5" customHeight="1">
      <c r="A138" s="40"/>
      <c r="B138" s="41"/>
      <c r="C138" s="215" t="s">
        <v>387</v>
      </c>
      <c r="D138" s="215" t="s">
        <v>215</v>
      </c>
      <c r="E138" s="216" t="s">
        <v>8290</v>
      </c>
      <c r="F138" s="217" t="s">
        <v>8291</v>
      </c>
      <c r="G138" s="218" t="s">
        <v>288</v>
      </c>
      <c r="H138" s="219">
        <v>0.13500000000000001</v>
      </c>
      <c r="I138" s="220"/>
      <c r="J138" s="221">
        <f>ROUND(I138*H138,2)</f>
        <v>0</v>
      </c>
      <c r="K138" s="217" t="s">
        <v>4470</v>
      </c>
      <c r="L138" s="46"/>
      <c r="M138" s="222" t="s">
        <v>19</v>
      </c>
      <c r="N138" s="223" t="s">
        <v>45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309</v>
      </c>
      <c r="AT138" s="226" t="s">
        <v>215</v>
      </c>
      <c r="AU138" s="226" t="s">
        <v>83</v>
      </c>
      <c r="AY138" s="19" t="s">
        <v>213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81</v>
      </c>
      <c r="BK138" s="227">
        <f>ROUND(I138*H138,2)</f>
        <v>0</v>
      </c>
      <c r="BL138" s="19" t="s">
        <v>309</v>
      </c>
      <c r="BM138" s="226" t="s">
        <v>8292</v>
      </c>
    </row>
    <row r="139" s="12" customFormat="1" ht="22.8" customHeight="1">
      <c r="A139" s="12"/>
      <c r="B139" s="199"/>
      <c r="C139" s="200"/>
      <c r="D139" s="201" t="s">
        <v>73</v>
      </c>
      <c r="E139" s="213" t="s">
        <v>4610</v>
      </c>
      <c r="F139" s="213" t="s">
        <v>4611</v>
      </c>
      <c r="G139" s="200"/>
      <c r="H139" s="200"/>
      <c r="I139" s="203"/>
      <c r="J139" s="214">
        <f>BK139</f>
        <v>0</v>
      </c>
      <c r="K139" s="200"/>
      <c r="L139" s="205"/>
      <c r="M139" s="206"/>
      <c r="N139" s="207"/>
      <c r="O139" s="207"/>
      <c r="P139" s="208">
        <f>SUM(P140:P150)</f>
        <v>0</v>
      </c>
      <c r="Q139" s="207"/>
      <c r="R139" s="208">
        <f>SUM(R140:R150)</f>
        <v>0</v>
      </c>
      <c r="S139" s="207"/>
      <c r="T139" s="209">
        <f>SUM(T140:T150)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83</v>
      </c>
      <c r="AT139" s="211" t="s">
        <v>73</v>
      </c>
      <c r="AU139" s="211" t="s">
        <v>81</v>
      </c>
      <c r="AY139" s="210" t="s">
        <v>213</v>
      </c>
      <c r="BK139" s="212">
        <f>SUM(BK140:BK150)</f>
        <v>0</v>
      </c>
    </row>
    <row r="140" s="2" customFormat="1" ht="16.5" customHeight="1">
      <c r="A140" s="40"/>
      <c r="B140" s="41"/>
      <c r="C140" s="215" t="s">
        <v>393</v>
      </c>
      <c r="D140" s="215" t="s">
        <v>215</v>
      </c>
      <c r="E140" s="216" t="s">
        <v>6122</v>
      </c>
      <c r="F140" s="217" t="s">
        <v>6123</v>
      </c>
      <c r="G140" s="218" t="s">
        <v>338</v>
      </c>
      <c r="H140" s="219">
        <v>30</v>
      </c>
      <c r="I140" s="220"/>
      <c r="J140" s="221">
        <f>ROUND(I140*H140,2)</f>
        <v>0</v>
      </c>
      <c r="K140" s="217" t="s">
        <v>4470</v>
      </c>
      <c r="L140" s="46"/>
      <c r="M140" s="222" t="s">
        <v>19</v>
      </c>
      <c r="N140" s="223" t="s">
        <v>45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309</v>
      </c>
      <c r="AT140" s="226" t="s">
        <v>215</v>
      </c>
      <c r="AU140" s="226" t="s">
        <v>83</v>
      </c>
      <c r="AY140" s="19" t="s">
        <v>213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81</v>
      </c>
      <c r="BK140" s="227">
        <f>ROUND(I140*H140,2)</f>
        <v>0</v>
      </c>
      <c r="BL140" s="19" t="s">
        <v>309</v>
      </c>
      <c r="BM140" s="226" t="s">
        <v>8293</v>
      </c>
    </row>
    <row r="141" s="2" customFormat="1" ht="16.5" customHeight="1">
      <c r="A141" s="40"/>
      <c r="B141" s="41"/>
      <c r="C141" s="215" t="s">
        <v>397</v>
      </c>
      <c r="D141" s="215" t="s">
        <v>215</v>
      </c>
      <c r="E141" s="216" t="s">
        <v>6134</v>
      </c>
      <c r="F141" s="217" t="s">
        <v>6135</v>
      </c>
      <c r="G141" s="218" t="s">
        <v>338</v>
      </c>
      <c r="H141" s="219">
        <v>40</v>
      </c>
      <c r="I141" s="220"/>
      <c r="J141" s="221">
        <f>ROUND(I141*H141,2)</f>
        <v>0</v>
      </c>
      <c r="K141" s="217" t="s">
        <v>4470</v>
      </c>
      <c r="L141" s="46"/>
      <c r="M141" s="222" t="s">
        <v>19</v>
      </c>
      <c r="N141" s="223" t="s">
        <v>45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309</v>
      </c>
      <c r="AT141" s="226" t="s">
        <v>215</v>
      </c>
      <c r="AU141" s="226" t="s">
        <v>83</v>
      </c>
      <c r="AY141" s="19" t="s">
        <v>213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81</v>
      </c>
      <c r="BK141" s="227">
        <f>ROUND(I141*H141,2)</f>
        <v>0</v>
      </c>
      <c r="BL141" s="19" t="s">
        <v>309</v>
      </c>
      <c r="BM141" s="226" t="s">
        <v>8294</v>
      </c>
    </row>
    <row r="142" s="2" customFormat="1" ht="16.5" customHeight="1">
      <c r="A142" s="40"/>
      <c r="B142" s="41"/>
      <c r="C142" s="215" t="s">
        <v>402</v>
      </c>
      <c r="D142" s="215" t="s">
        <v>215</v>
      </c>
      <c r="E142" s="216" t="s">
        <v>6137</v>
      </c>
      <c r="F142" s="217" t="s">
        <v>6138</v>
      </c>
      <c r="G142" s="218" t="s">
        <v>338</v>
      </c>
      <c r="H142" s="219">
        <v>12</v>
      </c>
      <c r="I142" s="220"/>
      <c r="J142" s="221">
        <f>ROUND(I142*H142,2)</f>
        <v>0</v>
      </c>
      <c r="K142" s="217" t="s">
        <v>4470</v>
      </c>
      <c r="L142" s="46"/>
      <c r="M142" s="222" t="s">
        <v>19</v>
      </c>
      <c r="N142" s="223" t="s">
        <v>45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309</v>
      </c>
      <c r="AT142" s="226" t="s">
        <v>215</v>
      </c>
      <c r="AU142" s="226" t="s">
        <v>83</v>
      </c>
      <c r="AY142" s="19" t="s">
        <v>213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81</v>
      </c>
      <c r="BK142" s="227">
        <f>ROUND(I142*H142,2)</f>
        <v>0</v>
      </c>
      <c r="BL142" s="19" t="s">
        <v>309</v>
      </c>
      <c r="BM142" s="226" t="s">
        <v>8295</v>
      </c>
    </row>
    <row r="143" s="2" customFormat="1" ht="16.5" customHeight="1">
      <c r="A143" s="40"/>
      <c r="B143" s="41"/>
      <c r="C143" s="215" t="s">
        <v>408</v>
      </c>
      <c r="D143" s="215" t="s">
        <v>215</v>
      </c>
      <c r="E143" s="216" t="s">
        <v>6140</v>
      </c>
      <c r="F143" s="217" t="s">
        <v>6141</v>
      </c>
      <c r="G143" s="218" t="s">
        <v>338</v>
      </c>
      <c r="H143" s="219">
        <v>20</v>
      </c>
      <c r="I143" s="220"/>
      <c r="J143" s="221">
        <f>ROUND(I143*H143,2)</f>
        <v>0</v>
      </c>
      <c r="K143" s="217" t="s">
        <v>4470</v>
      </c>
      <c r="L143" s="46"/>
      <c r="M143" s="222" t="s">
        <v>19</v>
      </c>
      <c r="N143" s="223" t="s">
        <v>45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309</v>
      </c>
      <c r="AT143" s="226" t="s">
        <v>215</v>
      </c>
      <c r="AU143" s="226" t="s">
        <v>83</v>
      </c>
      <c r="AY143" s="19" t="s">
        <v>213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81</v>
      </c>
      <c r="BK143" s="227">
        <f>ROUND(I143*H143,2)</f>
        <v>0</v>
      </c>
      <c r="BL143" s="19" t="s">
        <v>309</v>
      </c>
      <c r="BM143" s="226" t="s">
        <v>8296</v>
      </c>
    </row>
    <row r="144" s="2" customFormat="1" ht="21.75" customHeight="1">
      <c r="A144" s="40"/>
      <c r="B144" s="41"/>
      <c r="C144" s="215" t="s">
        <v>412</v>
      </c>
      <c r="D144" s="215" t="s">
        <v>215</v>
      </c>
      <c r="E144" s="216" t="s">
        <v>6149</v>
      </c>
      <c r="F144" s="217" t="s">
        <v>6150</v>
      </c>
      <c r="G144" s="218" t="s">
        <v>338</v>
      </c>
      <c r="H144" s="219">
        <v>40</v>
      </c>
      <c r="I144" s="220"/>
      <c r="J144" s="221">
        <f>ROUND(I144*H144,2)</f>
        <v>0</v>
      </c>
      <c r="K144" s="217" t="s">
        <v>4470</v>
      </c>
      <c r="L144" s="46"/>
      <c r="M144" s="222" t="s">
        <v>19</v>
      </c>
      <c r="N144" s="223" t="s">
        <v>45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309</v>
      </c>
      <c r="AT144" s="226" t="s">
        <v>215</v>
      </c>
      <c r="AU144" s="226" t="s">
        <v>83</v>
      </c>
      <c r="AY144" s="19" t="s">
        <v>213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81</v>
      </c>
      <c r="BK144" s="227">
        <f>ROUND(I144*H144,2)</f>
        <v>0</v>
      </c>
      <c r="BL144" s="19" t="s">
        <v>309</v>
      </c>
      <c r="BM144" s="226" t="s">
        <v>8297</v>
      </c>
    </row>
    <row r="145" s="2" customFormat="1" ht="21.75" customHeight="1">
      <c r="A145" s="40"/>
      <c r="B145" s="41"/>
      <c r="C145" s="215" t="s">
        <v>417</v>
      </c>
      <c r="D145" s="215" t="s">
        <v>215</v>
      </c>
      <c r="E145" s="216" t="s">
        <v>6152</v>
      </c>
      <c r="F145" s="217" t="s">
        <v>6153</v>
      </c>
      <c r="G145" s="218" t="s">
        <v>338</v>
      </c>
      <c r="H145" s="219">
        <v>62</v>
      </c>
      <c r="I145" s="220"/>
      <c r="J145" s="221">
        <f>ROUND(I145*H145,2)</f>
        <v>0</v>
      </c>
      <c r="K145" s="217" t="s">
        <v>4470</v>
      </c>
      <c r="L145" s="46"/>
      <c r="M145" s="222" t="s">
        <v>19</v>
      </c>
      <c r="N145" s="223" t="s">
        <v>45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309</v>
      </c>
      <c r="AT145" s="226" t="s">
        <v>215</v>
      </c>
      <c r="AU145" s="226" t="s">
        <v>83</v>
      </c>
      <c r="AY145" s="19" t="s">
        <v>213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81</v>
      </c>
      <c r="BK145" s="227">
        <f>ROUND(I145*H145,2)</f>
        <v>0</v>
      </c>
      <c r="BL145" s="19" t="s">
        <v>309</v>
      </c>
      <c r="BM145" s="226" t="s">
        <v>8298</v>
      </c>
    </row>
    <row r="146" s="2" customFormat="1" ht="16.5" customHeight="1">
      <c r="A146" s="40"/>
      <c r="B146" s="41"/>
      <c r="C146" s="215" t="s">
        <v>427</v>
      </c>
      <c r="D146" s="215" t="s">
        <v>215</v>
      </c>
      <c r="E146" s="216" t="s">
        <v>6161</v>
      </c>
      <c r="F146" s="217" t="s">
        <v>6162</v>
      </c>
      <c r="G146" s="218" t="s">
        <v>501</v>
      </c>
      <c r="H146" s="219">
        <v>10</v>
      </c>
      <c r="I146" s="220"/>
      <c r="J146" s="221">
        <f>ROUND(I146*H146,2)</f>
        <v>0</v>
      </c>
      <c r="K146" s="217" t="s">
        <v>4470</v>
      </c>
      <c r="L146" s="46"/>
      <c r="M146" s="222" t="s">
        <v>19</v>
      </c>
      <c r="N146" s="223" t="s">
        <v>45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309</v>
      </c>
      <c r="AT146" s="226" t="s">
        <v>215</v>
      </c>
      <c r="AU146" s="226" t="s">
        <v>83</v>
      </c>
      <c r="AY146" s="19" t="s">
        <v>213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81</v>
      </c>
      <c r="BK146" s="227">
        <f>ROUND(I146*H146,2)</f>
        <v>0</v>
      </c>
      <c r="BL146" s="19" t="s">
        <v>309</v>
      </c>
      <c r="BM146" s="226" t="s">
        <v>8299</v>
      </c>
    </row>
    <row r="147" s="2" customFormat="1" ht="16.5" customHeight="1">
      <c r="A147" s="40"/>
      <c r="B147" s="41"/>
      <c r="C147" s="215" t="s">
        <v>432</v>
      </c>
      <c r="D147" s="215" t="s">
        <v>215</v>
      </c>
      <c r="E147" s="216" t="s">
        <v>6194</v>
      </c>
      <c r="F147" s="217" t="s">
        <v>6195</v>
      </c>
      <c r="G147" s="218" t="s">
        <v>487</v>
      </c>
      <c r="H147" s="219">
        <v>1</v>
      </c>
      <c r="I147" s="220"/>
      <c r="J147" s="221">
        <f>ROUND(I147*H147,2)</f>
        <v>0</v>
      </c>
      <c r="K147" s="217" t="s">
        <v>4470</v>
      </c>
      <c r="L147" s="46"/>
      <c r="M147" s="222" t="s">
        <v>19</v>
      </c>
      <c r="N147" s="223" t="s">
        <v>45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309</v>
      </c>
      <c r="AT147" s="226" t="s">
        <v>215</v>
      </c>
      <c r="AU147" s="226" t="s">
        <v>83</v>
      </c>
      <c r="AY147" s="19" t="s">
        <v>213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81</v>
      </c>
      <c r="BK147" s="227">
        <f>ROUND(I147*H147,2)</f>
        <v>0</v>
      </c>
      <c r="BL147" s="19" t="s">
        <v>309</v>
      </c>
      <c r="BM147" s="226" t="s">
        <v>8300</v>
      </c>
    </row>
    <row r="148" s="2" customFormat="1" ht="16.5" customHeight="1">
      <c r="A148" s="40"/>
      <c r="B148" s="41"/>
      <c r="C148" s="215" t="s">
        <v>438</v>
      </c>
      <c r="D148" s="215" t="s">
        <v>215</v>
      </c>
      <c r="E148" s="216" t="s">
        <v>6203</v>
      </c>
      <c r="F148" s="217" t="s">
        <v>6204</v>
      </c>
      <c r="G148" s="218" t="s">
        <v>338</v>
      </c>
      <c r="H148" s="219">
        <v>102</v>
      </c>
      <c r="I148" s="220"/>
      <c r="J148" s="221">
        <f>ROUND(I148*H148,2)</f>
        <v>0</v>
      </c>
      <c r="K148" s="217" t="s">
        <v>4470</v>
      </c>
      <c r="L148" s="46"/>
      <c r="M148" s="222" t="s">
        <v>19</v>
      </c>
      <c r="N148" s="223" t="s">
        <v>45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309</v>
      </c>
      <c r="AT148" s="226" t="s">
        <v>215</v>
      </c>
      <c r="AU148" s="226" t="s">
        <v>83</v>
      </c>
      <c r="AY148" s="19" t="s">
        <v>213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81</v>
      </c>
      <c r="BK148" s="227">
        <f>ROUND(I148*H148,2)</f>
        <v>0</v>
      </c>
      <c r="BL148" s="19" t="s">
        <v>309</v>
      </c>
      <c r="BM148" s="226" t="s">
        <v>8301</v>
      </c>
    </row>
    <row r="149" s="2" customFormat="1" ht="16.5" customHeight="1">
      <c r="A149" s="40"/>
      <c r="B149" s="41"/>
      <c r="C149" s="215" t="s">
        <v>445</v>
      </c>
      <c r="D149" s="215" t="s">
        <v>215</v>
      </c>
      <c r="E149" s="216" t="s">
        <v>6206</v>
      </c>
      <c r="F149" s="217" t="s">
        <v>6207</v>
      </c>
      <c r="G149" s="218" t="s">
        <v>338</v>
      </c>
      <c r="H149" s="219">
        <v>102</v>
      </c>
      <c r="I149" s="220"/>
      <c r="J149" s="221">
        <f>ROUND(I149*H149,2)</f>
        <v>0</v>
      </c>
      <c r="K149" s="217" t="s">
        <v>4470</v>
      </c>
      <c r="L149" s="46"/>
      <c r="M149" s="222" t="s">
        <v>19</v>
      </c>
      <c r="N149" s="223" t="s">
        <v>45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309</v>
      </c>
      <c r="AT149" s="226" t="s">
        <v>215</v>
      </c>
      <c r="AU149" s="226" t="s">
        <v>83</v>
      </c>
      <c r="AY149" s="19" t="s">
        <v>213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81</v>
      </c>
      <c r="BK149" s="227">
        <f>ROUND(I149*H149,2)</f>
        <v>0</v>
      </c>
      <c r="BL149" s="19" t="s">
        <v>309</v>
      </c>
      <c r="BM149" s="226" t="s">
        <v>8302</v>
      </c>
    </row>
    <row r="150" s="2" customFormat="1" ht="16.5" customHeight="1">
      <c r="A150" s="40"/>
      <c r="B150" s="41"/>
      <c r="C150" s="215" t="s">
        <v>461</v>
      </c>
      <c r="D150" s="215" t="s">
        <v>215</v>
      </c>
      <c r="E150" s="216" t="s">
        <v>8303</v>
      </c>
      <c r="F150" s="217" t="s">
        <v>8304</v>
      </c>
      <c r="G150" s="218" t="s">
        <v>288</v>
      </c>
      <c r="H150" s="219">
        <v>12.194000000000001</v>
      </c>
      <c r="I150" s="220"/>
      <c r="J150" s="221">
        <f>ROUND(I150*H150,2)</f>
        <v>0</v>
      </c>
      <c r="K150" s="217" t="s">
        <v>4470</v>
      </c>
      <c r="L150" s="46"/>
      <c r="M150" s="222" t="s">
        <v>19</v>
      </c>
      <c r="N150" s="223" t="s">
        <v>45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309</v>
      </c>
      <c r="AT150" s="226" t="s">
        <v>215</v>
      </c>
      <c r="AU150" s="226" t="s">
        <v>83</v>
      </c>
      <c r="AY150" s="19" t="s">
        <v>213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81</v>
      </c>
      <c r="BK150" s="227">
        <f>ROUND(I150*H150,2)</f>
        <v>0</v>
      </c>
      <c r="BL150" s="19" t="s">
        <v>309</v>
      </c>
      <c r="BM150" s="226" t="s">
        <v>8305</v>
      </c>
    </row>
    <row r="151" s="12" customFormat="1" ht="22.8" customHeight="1">
      <c r="A151" s="12"/>
      <c r="B151" s="199"/>
      <c r="C151" s="200"/>
      <c r="D151" s="201" t="s">
        <v>73</v>
      </c>
      <c r="E151" s="213" t="s">
        <v>6226</v>
      </c>
      <c r="F151" s="213" t="s">
        <v>6227</v>
      </c>
      <c r="G151" s="200"/>
      <c r="H151" s="200"/>
      <c r="I151" s="203"/>
      <c r="J151" s="214">
        <f>BK151</f>
        <v>0</v>
      </c>
      <c r="K151" s="200"/>
      <c r="L151" s="205"/>
      <c r="M151" s="206"/>
      <c r="N151" s="207"/>
      <c r="O151" s="207"/>
      <c r="P151" s="208">
        <f>SUM(P152:P175)</f>
        <v>0</v>
      </c>
      <c r="Q151" s="207"/>
      <c r="R151" s="208">
        <f>SUM(R152:R175)</f>
        <v>0</v>
      </c>
      <c r="S151" s="207"/>
      <c r="T151" s="209">
        <f>SUM(T152:T175)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0" t="s">
        <v>83</v>
      </c>
      <c r="AT151" s="211" t="s">
        <v>73</v>
      </c>
      <c r="AU151" s="211" t="s">
        <v>81</v>
      </c>
      <c r="AY151" s="210" t="s">
        <v>213</v>
      </c>
      <c r="BK151" s="212">
        <f>SUM(BK152:BK175)</f>
        <v>0</v>
      </c>
    </row>
    <row r="152" s="2" customFormat="1" ht="16.5" customHeight="1">
      <c r="A152" s="40"/>
      <c r="B152" s="41"/>
      <c r="C152" s="215" t="s">
        <v>468</v>
      </c>
      <c r="D152" s="215" t="s">
        <v>215</v>
      </c>
      <c r="E152" s="216" t="s">
        <v>6231</v>
      </c>
      <c r="F152" s="217" t="s">
        <v>6232</v>
      </c>
      <c r="G152" s="218" t="s">
        <v>487</v>
      </c>
      <c r="H152" s="219">
        <v>1</v>
      </c>
      <c r="I152" s="220"/>
      <c r="J152" s="221">
        <f>ROUND(I152*H152,2)</f>
        <v>0</v>
      </c>
      <c r="K152" s="217" t="s">
        <v>4470</v>
      </c>
      <c r="L152" s="46"/>
      <c r="M152" s="222" t="s">
        <v>19</v>
      </c>
      <c r="N152" s="223" t="s">
        <v>45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309</v>
      </c>
      <c r="AT152" s="226" t="s">
        <v>215</v>
      </c>
      <c r="AU152" s="226" t="s">
        <v>83</v>
      </c>
      <c r="AY152" s="19" t="s">
        <v>213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81</v>
      </c>
      <c r="BK152" s="227">
        <f>ROUND(I152*H152,2)</f>
        <v>0</v>
      </c>
      <c r="BL152" s="19" t="s">
        <v>309</v>
      </c>
      <c r="BM152" s="226" t="s">
        <v>8306</v>
      </c>
    </row>
    <row r="153" s="2" customFormat="1" ht="16.5" customHeight="1">
      <c r="A153" s="40"/>
      <c r="B153" s="41"/>
      <c r="C153" s="215" t="s">
        <v>473</v>
      </c>
      <c r="D153" s="215" t="s">
        <v>215</v>
      </c>
      <c r="E153" s="216" t="s">
        <v>6234</v>
      </c>
      <c r="F153" s="217" t="s">
        <v>6235</v>
      </c>
      <c r="G153" s="218" t="s">
        <v>487</v>
      </c>
      <c r="H153" s="219">
        <v>3</v>
      </c>
      <c r="I153" s="220"/>
      <c r="J153" s="221">
        <f>ROUND(I153*H153,2)</f>
        <v>0</v>
      </c>
      <c r="K153" s="217" t="s">
        <v>4470</v>
      </c>
      <c r="L153" s="46"/>
      <c r="M153" s="222" t="s">
        <v>19</v>
      </c>
      <c r="N153" s="223" t="s">
        <v>45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309</v>
      </c>
      <c r="AT153" s="226" t="s">
        <v>215</v>
      </c>
      <c r="AU153" s="226" t="s">
        <v>83</v>
      </c>
      <c r="AY153" s="19" t="s">
        <v>213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81</v>
      </c>
      <c r="BK153" s="227">
        <f>ROUND(I153*H153,2)</f>
        <v>0</v>
      </c>
      <c r="BL153" s="19" t="s">
        <v>309</v>
      </c>
      <c r="BM153" s="226" t="s">
        <v>8307</v>
      </c>
    </row>
    <row r="154" s="2" customFormat="1" ht="16.5" customHeight="1">
      <c r="A154" s="40"/>
      <c r="B154" s="41"/>
      <c r="C154" s="215" t="s">
        <v>479</v>
      </c>
      <c r="D154" s="215" t="s">
        <v>215</v>
      </c>
      <c r="E154" s="216" t="s">
        <v>6237</v>
      </c>
      <c r="F154" s="217" t="s">
        <v>6238</v>
      </c>
      <c r="G154" s="218" t="s">
        <v>501</v>
      </c>
      <c r="H154" s="219">
        <v>1</v>
      </c>
      <c r="I154" s="220"/>
      <c r="J154" s="221">
        <f>ROUND(I154*H154,2)</f>
        <v>0</v>
      </c>
      <c r="K154" s="217" t="s">
        <v>4470</v>
      </c>
      <c r="L154" s="46"/>
      <c r="M154" s="222" t="s">
        <v>19</v>
      </c>
      <c r="N154" s="223" t="s">
        <v>45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309</v>
      </c>
      <c r="AT154" s="226" t="s">
        <v>215</v>
      </c>
      <c r="AU154" s="226" t="s">
        <v>83</v>
      </c>
      <c r="AY154" s="19" t="s">
        <v>213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81</v>
      </c>
      <c r="BK154" s="227">
        <f>ROUND(I154*H154,2)</f>
        <v>0</v>
      </c>
      <c r="BL154" s="19" t="s">
        <v>309</v>
      </c>
      <c r="BM154" s="226" t="s">
        <v>8308</v>
      </c>
    </row>
    <row r="155" s="2" customFormat="1" ht="16.5" customHeight="1">
      <c r="A155" s="40"/>
      <c r="B155" s="41"/>
      <c r="C155" s="272" t="s">
        <v>484</v>
      </c>
      <c r="D155" s="272" t="s">
        <v>310</v>
      </c>
      <c r="E155" s="273" t="s">
        <v>6240</v>
      </c>
      <c r="F155" s="274" t="s">
        <v>6241</v>
      </c>
      <c r="G155" s="275" t="s">
        <v>501</v>
      </c>
      <c r="H155" s="276">
        <v>1</v>
      </c>
      <c r="I155" s="277"/>
      <c r="J155" s="278">
        <f>ROUND(I155*H155,2)</f>
        <v>0</v>
      </c>
      <c r="K155" s="274" t="s">
        <v>4470</v>
      </c>
      <c r="L155" s="279"/>
      <c r="M155" s="280" t="s">
        <v>19</v>
      </c>
      <c r="N155" s="281" t="s">
        <v>45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397</v>
      </c>
      <c r="AT155" s="226" t="s">
        <v>310</v>
      </c>
      <c r="AU155" s="226" t="s">
        <v>83</v>
      </c>
      <c r="AY155" s="19" t="s">
        <v>213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81</v>
      </c>
      <c r="BK155" s="227">
        <f>ROUND(I155*H155,2)</f>
        <v>0</v>
      </c>
      <c r="BL155" s="19" t="s">
        <v>309</v>
      </c>
      <c r="BM155" s="226" t="s">
        <v>8309</v>
      </c>
    </row>
    <row r="156" s="2" customFormat="1" ht="16.5" customHeight="1">
      <c r="A156" s="40"/>
      <c r="B156" s="41"/>
      <c r="C156" s="215" t="s">
        <v>493</v>
      </c>
      <c r="D156" s="215" t="s">
        <v>215</v>
      </c>
      <c r="E156" s="216" t="s">
        <v>6243</v>
      </c>
      <c r="F156" s="217" t="s">
        <v>6244</v>
      </c>
      <c r="G156" s="218" t="s">
        <v>487</v>
      </c>
      <c r="H156" s="219">
        <v>2</v>
      </c>
      <c r="I156" s="220"/>
      <c r="J156" s="221">
        <f>ROUND(I156*H156,2)</f>
        <v>0</v>
      </c>
      <c r="K156" s="217" t="s">
        <v>4470</v>
      </c>
      <c r="L156" s="46"/>
      <c r="M156" s="222" t="s">
        <v>19</v>
      </c>
      <c r="N156" s="223" t="s">
        <v>45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309</v>
      </c>
      <c r="AT156" s="226" t="s">
        <v>215</v>
      </c>
      <c r="AU156" s="226" t="s">
        <v>83</v>
      </c>
      <c r="AY156" s="19" t="s">
        <v>213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81</v>
      </c>
      <c r="BK156" s="227">
        <f>ROUND(I156*H156,2)</f>
        <v>0</v>
      </c>
      <c r="BL156" s="19" t="s">
        <v>309</v>
      </c>
      <c r="BM156" s="226" t="s">
        <v>8310</v>
      </c>
    </row>
    <row r="157" s="2" customFormat="1" ht="16.5" customHeight="1">
      <c r="A157" s="40"/>
      <c r="B157" s="41"/>
      <c r="C157" s="215" t="s">
        <v>498</v>
      </c>
      <c r="D157" s="215" t="s">
        <v>215</v>
      </c>
      <c r="E157" s="216" t="s">
        <v>6252</v>
      </c>
      <c r="F157" s="217" t="s">
        <v>6253</v>
      </c>
      <c r="G157" s="218" t="s">
        <v>487</v>
      </c>
      <c r="H157" s="219">
        <v>3</v>
      </c>
      <c r="I157" s="220"/>
      <c r="J157" s="221">
        <f>ROUND(I157*H157,2)</f>
        <v>0</v>
      </c>
      <c r="K157" s="217" t="s">
        <v>4470</v>
      </c>
      <c r="L157" s="46"/>
      <c r="M157" s="222" t="s">
        <v>19</v>
      </c>
      <c r="N157" s="223" t="s">
        <v>45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309</v>
      </c>
      <c r="AT157" s="226" t="s">
        <v>215</v>
      </c>
      <c r="AU157" s="226" t="s">
        <v>83</v>
      </c>
      <c r="AY157" s="19" t="s">
        <v>213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81</v>
      </c>
      <c r="BK157" s="227">
        <f>ROUND(I157*H157,2)</f>
        <v>0</v>
      </c>
      <c r="BL157" s="19" t="s">
        <v>309</v>
      </c>
      <c r="BM157" s="226" t="s">
        <v>8311</v>
      </c>
    </row>
    <row r="158" s="2" customFormat="1" ht="16.5" customHeight="1">
      <c r="A158" s="40"/>
      <c r="B158" s="41"/>
      <c r="C158" s="215" t="s">
        <v>510</v>
      </c>
      <c r="D158" s="215" t="s">
        <v>215</v>
      </c>
      <c r="E158" s="216" t="s">
        <v>6255</v>
      </c>
      <c r="F158" s="217" t="s">
        <v>6256</v>
      </c>
      <c r="G158" s="218" t="s">
        <v>487</v>
      </c>
      <c r="H158" s="219">
        <v>1</v>
      </c>
      <c r="I158" s="220"/>
      <c r="J158" s="221">
        <f>ROUND(I158*H158,2)</f>
        <v>0</v>
      </c>
      <c r="K158" s="217" t="s">
        <v>4470</v>
      </c>
      <c r="L158" s="46"/>
      <c r="M158" s="222" t="s">
        <v>19</v>
      </c>
      <c r="N158" s="223" t="s">
        <v>45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309</v>
      </c>
      <c r="AT158" s="226" t="s">
        <v>215</v>
      </c>
      <c r="AU158" s="226" t="s">
        <v>83</v>
      </c>
      <c r="AY158" s="19" t="s">
        <v>213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81</v>
      </c>
      <c r="BK158" s="227">
        <f>ROUND(I158*H158,2)</f>
        <v>0</v>
      </c>
      <c r="BL158" s="19" t="s">
        <v>309</v>
      </c>
      <c r="BM158" s="226" t="s">
        <v>8312</v>
      </c>
    </row>
    <row r="159" s="2" customFormat="1" ht="16.5" customHeight="1">
      <c r="A159" s="40"/>
      <c r="B159" s="41"/>
      <c r="C159" s="215" t="s">
        <v>514</v>
      </c>
      <c r="D159" s="215" t="s">
        <v>215</v>
      </c>
      <c r="E159" s="216" t="s">
        <v>6267</v>
      </c>
      <c r="F159" s="217" t="s">
        <v>6268</v>
      </c>
      <c r="G159" s="218" t="s">
        <v>487</v>
      </c>
      <c r="H159" s="219">
        <v>4</v>
      </c>
      <c r="I159" s="220"/>
      <c r="J159" s="221">
        <f>ROUND(I159*H159,2)</f>
        <v>0</v>
      </c>
      <c r="K159" s="217" t="s">
        <v>4470</v>
      </c>
      <c r="L159" s="46"/>
      <c r="M159" s="222" t="s">
        <v>19</v>
      </c>
      <c r="N159" s="223" t="s">
        <v>45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309</v>
      </c>
      <c r="AT159" s="226" t="s">
        <v>215</v>
      </c>
      <c r="AU159" s="226" t="s">
        <v>83</v>
      </c>
      <c r="AY159" s="19" t="s">
        <v>213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81</v>
      </c>
      <c r="BK159" s="227">
        <f>ROUND(I159*H159,2)</f>
        <v>0</v>
      </c>
      <c r="BL159" s="19" t="s">
        <v>309</v>
      </c>
      <c r="BM159" s="226" t="s">
        <v>8313</v>
      </c>
    </row>
    <row r="160" s="2" customFormat="1" ht="16.5" customHeight="1">
      <c r="A160" s="40"/>
      <c r="B160" s="41"/>
      <c r="C160" s="215" t="s">
        <v>518</v>
      </c>
      <c r="D160" s="215" t="s">
        <v>215</v>
      </c>
      <c r="E160" s="216" t="s">
        <v>6270</v>
      </c>
      <c r="F160" s="217" t="s">
        <v>6271</v>
      </c>
      <c r="G160" s="218" t="s">
        <v>487</v>
      </c>
      <c r="H160" s="219">
        <v>4</v>
      </c>
      <c r="I160" s="220"/>
      <c r="J160" s="221">
        <f>ROUND(I160*H160,2)</f>
        <v>0</v>
      </c>
      <c r="K160" s="217" t="s">
        <v>4470</v>
      </c>
      <c r="L160" s="46"/>
      <c r="M160" s="222" t="s">
        <v>19</v>
      </c>
      <c r="N160" s="223" t="s">
        <v>45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309</v>
      </c>
      <c r="AT160" s="226" t="s">
        <v>215</v>
      </c>
      <c r="AU160" s="226" t="s">
        <v>83</v>
      </c>
      <c r="AY160" s="19" t="s">
        <v>213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81</v>
      </c>
      <c r="BK160" s="227">
        <f>ROUND(I160*H160,2)</f>
        <v>0</v>
      </c>
      <c r="BL160" s="19" t="s">
        <v>309</v>
      </c>
      <c r="BM160" s="226" t="s">
        <v>8314</v>
      </c>
    </row>
    <row r="161" s="2" customFormat="1" ht="16.5" customHeight="1">
      <c r="A161" s="40"/>
      <c r="B161" s="41"/>
      <c r="C161" s="215" t="s">
        <v>525</v>
      </c>
      <c r="D161" s="215" t="s">
        <v>215</v>
      </c>
      <c r="E161" s="216" t="s">
        <v>6273</v>
      </c>
      <c r="F161" s="217" t="s">
        <v>6274</v>
      </c>
      <c r="G161" s="218" t="s">
        <v>487</v>
      </c>
      <c r="H161" s="219">
        <v>3</v>
      </c>
      <c r="I161" s="220"/>
      <c r="J161" s="221">
        <f>ROUND(I161*H161,2)</f>
        <v>0</v>
      </c>
      <c r="K161" s="217" t="s">
        <v>4470</v>
      </c>
      <c r="L161" s="46"/>
      <c r="M161" s="222" t="s">
        <v>19</v>
      </c>
      <c r="N161" s="223" t="s">
        <v>45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309</v>
      </c>
      <c r="AT161" s="226" t="s">
        <v>215</v>
      </c>
      <c r="AU161" s="226" t="s">
        <v>83</v>
      </c>
      <c r="AY161" s="19" t="s">
        <v>213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81</v>
      </c>
      <c r="BK161" s="227">
        <f>ROUND(I161*H161,2)</f>
        <v>0</v>
      </c>
      <c r="BL161" s="19" t="s">
        <v>309</v>
      </c>
      <c r="BM161" s="226" t="s">
        <v>8315</v>
      </c>
    </row>
    <row r="162" s="2" customFormat="1" ht="16.5" customHeight="1">
      <c r="A162" s="40"/>
      <c r="B162" s="41"/>
      <c r="C162" s="215" t="s">
        <v>529</v>
      </c>
      <c r="D162" s="215" t="s">
        <v>215</v>
      </c>
      <c r="E162" s="216" t="s">
        <v>6282</v>
      </c>
      <c r="F162" s="217" t="s">
        <v>6283</v>
      </c>
      <c r="G162" s="218" t="s">
        <v>487</v>
      </c>
      <c r="H162" s="219">
        <v>1</v>
      </c>
      <c r="I162" s="220"/>
      <c r="J162" s="221">
        <f>ROUND(I162*H162,2)</f>
        <v>0</v>
      </c>
      <c r="K162" s="217" t="s">
        <v>4470</v>
      </c>
      <c r="L162" s="46"/>
      <c r="M162" s="222" t="s">
        <v>19</v>
      </c>
      <c r="N162" s="223" t="s">
        <v>45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309</v>
      </c>
      <c r="AT162" s="226" t="s">
        <v>215</v>
      </c>
      <c r="AU162" s="226" t="s">
        <v>83</v>
      </c>
      <c r="AY162" s="19" t="s">
        <v>213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81</v>
      </c>
      <c r="BK162" s="227">
        <f>ROUND(I162*H162,2)</f>
        <v>0</v>
      </c>
      <c r="BL162" s="19" t="s">
        <v>309</v>
      </c>
      <c r="BM162" s="226" t="s">
        <v>8316</v>
      </c>
    </row>
    <row r="163" s="2" customFormat="1" ht="16.5" customHeight="1">
      <c r="A163" s="40"/>
      <c r="B163" s="41"/>
      <c r="C163" s="215" t="s">
        <v>536</v>
      </c>
      <c r="D163" s="215" t="s">
        <v>215</v>
      </c>
      <c r="E163" s="216" t="s">
        <v>6285</v>
      </c>
      <c r="F163" s="217" t="s">
        <v>6286</v>
      </c>
      <c r="G163" s="218" t="s">
        <v>487</v>
      </c>
      <c r="H163" s="219">
        <v>2</v>
      </c>
      <c r="I163" s="220"/>
      <c r="J163" s="221">
        <f>ROUND(I163*H163,2)</f>
        <v>0</v>
      </c>
      <c r="K163" s="217" t="s">
        <v>4470</v>
      </c>
      <c r="L163" s="46"/>
      <c r="M163" s="222" t="s">
        <v>19</v>
      </c>
      <c r="N163" s="223" t="s">
        <v>45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309</v>
      </c>
      <c r="AT163" s="226" t="s">
        <v>215</v>
      </c>
      <c r="AU163" s="226" t="s">
        <v>83</v>
      </c>
      <c r="AY163" s="19" t="s">
        <v>213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81</v>
      </c>
      <c r="BK163" s="227">
        <f>ROUND(I163*H163,2)</f>
        <v>0</v>
      </c>
      <c r="BL163" s="19" t="s">
        <v>309</v>
      </c>
      <c r="BM163" s="226" t="s">
        <v>8317</v>
      </c>
    </row>
    <row r="164" s="2" customFormat="1" ht="16.5" customHeight="1">
      <c r="A164" s="40"/>
      <c r="B164" s="41"/>
      <c r="C164" s="215" t="s">
        <v>541</v>
      </c>
      <c r="D164" s="215" t="s">
        <v>215</v>
      </c>
      <c r="E164" s="216" t="s">
        <v>6288</v>
      </c>
      <c r="F164" s="217" t="s">
        <v>6289</v>
      </c>
      <c r="G164" s="218" t="s">
        <v>487</v>
      </c>
      <c r="H164" s="219">
        <v>1</v>
      </c>
      <c r="I164" s="220"/>
      <c r="J164" s="221">
        <f>ROUND(I164*H164,2)</f>
        <v>0</v>
      </c>
      <c r="K164" s="217" t="s">
        <v>4470</v>
      </c>
      <c r="L164" s="46"/>
      <c r="M164" s="222" t="s">
        <v>19</v>
      </c>
      <c r="N164" s="223" t="s">
        <v>45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309</v>
      </c>
      <c r="AT164" s="226" t="s">
        <v>215</v>
      </c>
      <c r="AU164" s="226" t="s">
        <v>83</v>
      </c>
      <c r="AY164" s="19" t="s">
        <v>213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81</v>
      </c>
      <c r="BK164" s="227">
        <f>ROUND(I164*H164,2)</f>
        <v>0</v>
      </c>
      <c r="BL164" s="19" t="s">
        <v>309</v>
      </c>
      <c r="BM164" s="226" t="s">
        <v>8318</v>
      </c>
    </row>
    <row r="165" s="2" customFormat="1" ht="16.5" customHeight="1">
      <c r="A165" s="40"/>
      <c r="B165" s="41"/>
      <c r="C165" s="215" t="s">
        <v>547</v>
      </c>
      <c r="D165" s="215" t="s">
        <v>215</v>
      </c>
      <c r="E165" s="216" t="s">
        <v>6303</v>
      </c>
      <c r="F165" s="217" t="s">
        <v>6304</v>
      </c>
      <c r="G165" s="218" t="s">
        <v>487</v>
      </c>
      <c r="H165" s="219">
        <v>14</v>
      </c>
      <c r="I165" s="220"/>
      <c r="J165" s="221">
        <f>ROUND(I165*H165,2)</f>
        <v>0</v>
      </c>
      <c r="K165" s="217" t="s">
        <v>4470</v>
      </c>
      <c r="L165" s="46"/>
      <c r="M165" s="222" t="s">
        <v>19</v>
      </c>
      <c r="N165" s="223" t="s">
        <v>45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309</v>
      </c>
      <c r="AT165" s="226" t="s">
        <v>215</v>
      </c>
      <c r="AU165" s="226" t="s">
        <v>83</v>
      </c>
      <c r="AY165" s="19" t="s">
        <v>213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81</v>
      </c>
      <c r="BK165" s="227">
        <f>ROUND(I165*H165,2)</f>
        <v>0</v>
      </c>
      <c r="BL165" s="19" t="s">
        <v>309</v>
      </c>
      <c r="BM165" s="226" t="s">
        <v>8319</v>
      </c>
    </row>
    <row r="166" s="2" customFormat="1" ht="16.5" customHeight="1">
      <c r="A166" s="40"/>
      <c r="B166" s="41"/>
      <c r="C166" s="215" t="s">
        <v>553</v>
      </c>
      <c r="D166" s="215" t="s">
        <v>215</v>
      </c>
      <c r="E166" s="216" t="s">
        <v>6309</v>
      </c>
      <c r="F166" s="217" t="s">
        <v>6310</v>
      </c>
      <c r="G166" s="218" t="s">
        <v>487</v>
      </c>
      <c r="H166" s="219">
        <v>14</v>
      </c>
      <c r="I166" s="220"/>
      <c r="J166" s="221">
        <f>ROUND(I166*H166,2)</f>
        <v>0</v>
      </c>
      <c r="K166" s="217" t="s">
        <v>4470</v>
      </c>
      <c r="L166" s="46"/>
      <c r="M166" s="222" t="s">
        <v>19</v>
      </c>
      <c r="N166" s="223" t="s">
        <v>45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309</v>
      </c>
      <c r="AT166" s="226" t="s">
        <v>215</v>
      </c>
      <c r="AU166" s="226" t="s">
        <v>83</v>
      </c>
      <c r="AY166" s="19" t="s">
        <v>213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81</v>
      </c>
      <c r="BK166" s="227">
        <f>ROUND(I166*H166,2)</f>
        <v>0</v>
      </c>
      <c r="BL166" s="19" t="s">
        <v>309</v>
      </c>
      <c r="BM166" s="226" t="s">
        <v>8320</v>
      </c>
    </row>
    <row r="167" s="2" customFormat="1" ht="16.5" customHeight="1">
      <c r="A167" s="40"/>
      <c r="B167" s="41"/>
      <c r="C167" s="215" t="s">
        <v>558</v>
      </c>
      <c r="D167" s="215" t="s">
        <v>215</v>
      </c>
      <c r="E167" s="216" t="s">
        <v>6315</v>
      </c>
      <c r="F167" s="217" t="s">
        <v>6316</v>
      </c>
      <c r="G167" s="218" t="s">
        <v>487</v>
      </c>
      <c r="H167" s="219">
        <v>1</v>
      </c>
      <c r="I167" s="220"/>
      <c r="J167" s="221">
        <f>ROUND(I167*H167,2)</f>
        <v>0</v>
      </c>
      <c r="K167" s="217" t="s">
        <v>4470</v>
      </c>
      <c r="L167" s="46"/>
      <c r="M167" s="222" t="s">
        <v>19</v>
      </c>
      <c r="N167" s="223" t="s">
        <v>45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309</v>
      </c>
      <c r="AT167" s="226" t="s">
        <v>215</v>
      </c>
      <c r="AU167" s="226" t="s">
        <v>83</v>
      </c>
      <c r="AY167" s="19" t="s">
        <v>213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81</v>
      </c>
      <c r="BK167" s="227">
        <f>ROUND(I167*H167,2)</f>
        <v>0</v>
      </c>
      <c r="BL167" s="19" t="s">
        <v>309</v>
      </c>
      <c r="BM167" s="226" t="s">
        <v>8321</v>
      </c>
    </row>
    <row r="168" s="2" customFormat="1" ht="16.5" customHeight="1">
      <c r="A168" s="40"/>
      <c r="B168" s="41"/>
      <c r="C168" s="215" t="s">
        <v>566</v>
      </c>
      <c r="D168" s="215" t="s">
        <v>215</v>
      </c>
      <c r="E168" s="216" t="s">
        <v>6321</v>
      </c>
      <c r="F168" s="217" t="s">
        <v>6322</v>
      </c>
      <c r="G168" s="218" t="s">
        <v>487</v>
      </c>
      <c r="H168" s="219">
        <v>4</v>
      </c>
      <c r="I168" s="220"/>
      <c r="J168" s="221">
        <f>ROUND(I168*H168,2)</f>
        <v>0</v>
      </c>
      <c r="K168" s="217" t="s">
        <v>4470</v>
      </c>
      <c r="L168" s="46"/>
      <c r="M168" s="222" t="s">
        <v>19</v>
      </c>
      <c r="N168" s="223" t="s">
        <v>45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309</v>
      </c>
      <c r="AT168" s="226" t="s">
        <v>215</v>
      </c>
      <c r="AU168" s="226" t="s">
        <v>83</v>
      </c>
      <c r="AY168" s="19" t="s">
        <v>213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81</v>
      </c>
      <c r="BK168" s="227">
        <f>ROUND(I168*H168,2)</f>
        <v>0</v>
      </c>
      <c r="BL168" s="19" t="s">
        <v>309</v>
      </c>
      <c r="BM168" s="226" t="s">
        <v>8322</v>
      </c>
    </row>
    <row r="169" s="2" customFormat="1" ht="16.5" customHeight="1">
      <c r="A169" s="40"/>
      <c r="B169" s="41"/>
      <c r="C169" s="215" t="s">
        <v>573</v>
      </c>
      <c r="D169" s="215" t="s">
        <v>215</v>
      </c>
      <c r="E169" s="216" t="s">
        <v>6333</v>
      </c>
      <c r="F169" s="217" t="s">
        <v>6334</v>
      </c>
      <c r="G169" s="218" t="s">
        <v>501</v>
      </c>
      <c r="H169" s="219">
        <v>3</v>
      </c>
      <c r="I169" s="220"/>
      <c r="J169" s="221">
        <f>ROUND(I169*H169,2)</f>
        <v>0</v>
      </c>
      <c r="K169" s="217" t="s">
        <v>4470</v>
      </c>
      <c r="L169" s="46"/>
      <c r="M169" s="222" t="s">
        <v>19</v>
      </c>
      <c r="N169" s="223" t="s">
        <v>45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309</v>
      </c>
      <c r="AT169" s="226" t="s">
        <v>215</v>
      </c>
      <c r="AU169" s="226" t="s">
        <v>83</v>
      </c>
      <c r="AY169" s="19" t="s">
        <v>213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81</v>
      </c>
      <c r="BK169" s="227">
        <f>ROUND(I169*H169,2)</f>
        <v>0</v>
      </c>
      <c r="BL169" s="19" t="s">
        <v>309</v>
      </c>
      <c r="BM169" s="226" t="s">
        <v>8323</v>
      </c>
    </row>
    <row r="170" s="2" customFormat="1" ht="16.5" customHeight="1">
      <c r="A170" s="40"/>
      <c r="B170" s="41"/>
      <c r="C170" s="215" t="s">
        <v>580</v>
      </c>
      <c r="D170" s="215" t="s">
        <v>215</v>
      </c>
      <c r="E170" s="216" t="s">
        <v>6339</v>
      </c>
      <c r="F170" s="217" t="s">
        <v>6340</v>
      </c>
      <c r="G170" s="218" t="s">
        <v>501</v>
      </c>
      <c r="H170" s="219">
        <v>1</v>
      </c>
      <c r="I170" s="220"/>
      <c r="J170" s="221">
        <f>ROUND(I170*H170,2)</f>
        <v>0</v>
      </c>
      <c r="K170" s="217" t="s">
        <v>4470</v>
      </c>
      <c r="L170" s="46"/>
      <c r="M170" s="222" t="s">
        <v>19</v>
      </c>
      <c r="N170" s="223" t="s">
        <v>45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309</v>
      </c>
      <c r="AT170" s="226" t="s">
        <v>215</v>
      </c>
      <c r="AU170" s="226" t="s">
        <v>83</v>
      </c>
      <c r="AY170" s="19" t="s">
        <v>213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81</v>
      </c>
      <c r="BK170" s="227">
        <f>ROUND(I170*H170,2)</f>
        <v>0</v>
      </c>
      <c r="BL170" s="19" t="s">
        <v>309</v>
      </c>
      <c r="BM170" s="226" t="s">
        <v>8324</v>
      </c>
    </row>
    <row r="171" s="2" customFormat="1" ht="16.5" customHeight="1">
      <c r="A171" s="40"/>
      <c r="B171" s="41"/>
      <c r="C171" s="272" t="s">
        <v>585</v>
      </c>
      <c r="D171" s="272" t="s">
        <v>310</v>
      </c>
      <c r="E171" s="273" t="s">
        <v>6342</v>
      </c>
      <c r="F171" s="274" t="s">
        <v>6343</v>
      </c>
      <c r="G171" s="275" t="s">
        <v>501</v>
      </c>
      <c r="H171" s="276">
        <v>1</v>
      </c>
      <c r="I171" s="277"/>
      <c r="J171" s="278">
        <f>ROUND(I171*H171,2)</f>
        <v>0</v>
      </c>
      <c r="K171" s="274" t="s">
        <v>4470</v>
      </c>
      <c r="L171" s="279"/>
      <c r="M171" s="280" t="s">
        <v>19</v>
      </c>
      <c r="N171" s="281" t="s">
        <v>45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397</v>
      </c>
      <c r="AT171" s="226" t="s">
        <v>310</v>
      </c>
      <c r="AU171" s="226" t="s">
        <v>83</v>
      </c>
      <c r="AY171" s="19" t="s">
        <v>213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81</v>
      </c>
      <c r="BK171" s="227">
        <f>ROUND(I171*H171,2)</f>
        <v>0</v>
      </c>
      <c r="BL171" s="19" t="s">
        <v>309</v>
      </c>
      <c r="BM171" s="226" t="s">
        <v>8325</v>
      </c>
    </row>
    <row r="172" s="2" customFormat="1" ht="16.5" customHeight="1">
      <c r="A172" s="40"/>
      <c r="B172" s="41"/>
      <c r="C172" s="215" t="s">
        <v>592</v>
      </c>
      <c r="D172" s="215" t="s">
        <v>215</v>
      </c>
      <c r="E172" s="216" t="s">
        <v>6345</v>
      </c>
      <c r="F172" s="217" t="s">
        <v>6346</v>
      </c>
      <c r="G172" s="218" t="s">
        <v>501</v>
      </c>
      <c r="H172" s="219">
        <v>4</v>
      </c>
      <c r="I172" s="220"/>
      <c r="J172" s="221">
        <f>ROUND(I172*H172,2)</f>
        <v>0</v>
      </c>
      <c r="K172" s="217" t="s">
        <v>4470</v>
      </c>
      <c r="L172" s="46"/>
      <c r="M172" s="222" t="s">
        <v>19</v>
      </c>
      <c r="N172" s="223" t="s">
        <v>45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309</v>
      </c>
      <c r="AT172" s="226" t="s">
        <v>215</v>
      </c>
      <c r="AU172" s="226" t="s">
        <v>83</v>
      </c>
      <c r="AY172" s="19" t="s">
        <v>213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81</v>
      </c>
      <c r="BK172" s="227">
        <f>ROUND(I172*H172,2)</f>
        <v>0</v>
      </c>
      <c r="BL172" s="19" t="s">
        <v>309</v>
      </c>
      <c r="BM172" s="226" t="s">
        <v>8326</v>
      </c>
    </row>
    <row r="173" s="2" customFormat="1" ht="16.5" customHeight="1">
      <c r="A173" s="40"/>
      <c r="B173" s="41"/>
      <c r="C173" s="272" t="s">
        <v>598</v>
      </c>
      <c r="D173" s="272" t="s">
        <v>310</v>
      </c>
      <c r="E173" s="273" t="s">
        <v>6348</v>
      </c>
      <c r="F173" s="274" t="s">
        <v>6349</v>
      </c>
      <c r="G173" s="275" t="s">
        <v>501</v>
      </c>
      <c r="H173" s="276">
        <v>4</v>
      </c>
      <c r="I173" s="277"/>
      <c r="J173" s="278">
        <f>ROUND(I173*H173,2)</f>
        <v>0</v>
      </c>
      <c r="K173" s="274" t="s">
        <v>19</v>
      </c>
      <c r="L173" s="279"/>
      <c r="M173" s="280" t="s">
        <v>19</v>
      </c>
      <c r="N173" s="281" t="s">
        <v>45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397</v>
      </c>
      <c r="AT173" s="226" t="s">
        <v>310</v>
      </c>
      <c r="AU173" s="226" t="s">
        <v>83</v>
      </c>
      <c r="AY173" s="19" t="s">
        <v>213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81</v>
      </c>
      <c r="BK173" s="227">
        <f>ROUND(I173*H173,2)</f>
        <v>0</v>
      </c>
      <c r="BL173" s="19" t="s">
        <v>309</v>
      </c>
      <c r="BM173" s="226" t="s">
        <v>8327</v>
      </c>
    </row>
    <row r="174" s="2" customFormat="1" ht="16.5" customHeight="1">
      <c r="A174" s="40"/>
      <c r="B174" s="41"/>
      <c r="C174" s="215" t="s">
        <v>603</v>
      </c>
      <c r="D174" s="215" t="s">
        <v>215</v>
      </c>
      <c r="E174" s="216" t="s">
        <v>6351</v>
      </c>
      <c r="F174" s="217" t="s">
        <v>6352</v>
      </c>
      <c r="G174" s="218" t="s">
        <v>501</v>
      </c>
      <c r="H174" s="219">
        <v>1</v>
      </c>
      <c r="I174" s="220"/>
      <c r="J174" s="221">
        <f>ROUND(I174*H174,2)</f>
        <v>0</v>
      </c>
      <c r="K174" s="217" t="s">
        <v>4470</v>
      </c>
      <c r="L174" s="46"/>
      <c r="M174" s="222" t="s">
        <v>19</v>
      </c>
      <c r="N174" s="223" t="s">
        <v>45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309</v>
      </c>
      <c r="AT174" s="226" t="s">
        <v>215</v>
      </c>
      <c r="AU174" s="226" t="s">
        <v>83</v>
      </c>
      <c r="AY174" s="19" t="s">
        <v>213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81</v>
      </c>
      <c r="BK174" s="227">
        <f>ROUND(I174*H174,2)</f>
        <v>0</v>
      </c>
      <c r="BL174" s="19" t="s">
        <v>309</v>
      </c>
      <c r="BM174" s="226" t="s">
        <v>8328</v>
      </c>
    </row>
    <row r="175" s="2" customFormat="1" ht="16.5" customHeight="1">
      <c r="A175" s="40"/>
      <c r="B175" s="41"/>
      <c r="C175" s="215" t="s">
        <v>610</v>
      </c>
      <c r="D175" s="215" t="s">
        <v>215</v>
      </c>
      <c r="E175" s="216" t="s">
        <v>8329</v>
      </c>
      <c r="F175" s="217" t="s">
        <v>8330</v>
      </c>
      <c r="G175" s="218" t="s">
        <v>288</v>
      </c>
      <c r="H175" s="219">
        <v>0.249</v>
      </c>
      <c r="I175" s="220"/>
      <c r="J175" s="221">
        <f>ROUND(I175*H175,2)</f>
        <v>0</v>
      </c>
      <c r="K175" s="217" t="s">
        <v>4470</v>
      </c>
      <c r="L175" s="46"/>
      <c r="M175" s="222" t="s">
        <v>19</v>
      </c>
      <c r="N175" s="223" t="s">
        <v>45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309</v>
      </c>
      <c r="AT175" s="226" t="s">
        <v>215</v>
      </c>
      <c r="AU175" s="226" t="s">
        <v>83</v>
      </c>
      <c r="AY175" s="19" t="s">
        <v>213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81</v>
      </c>
      <c r="BK175" s="227">
        <f>ROUND(I175*H175,2)</f>
        <v>0</v>
      </c>
      <c r="BL175" s="19" t="s">
        <v>309</v>
      </c>
      <c r="BM175" s="226" t="s">
        <v>8331</v>
      </c>
    </row>
    <row r="176" s="12" customFormat="1" ht="22.8" customHeight="1">
      <c r="A176" s="12"/>
      <c r="B176" s="199"/>
      <c r="C176" s="200"/>
      <c r="D176" s="201" t="s">
        <v>73</v>
      </c>
      <c r="E176" s="213" t="s">
        <v>6357</v>
      </c>
      <c r="F176" s="213" t="s">
        <v>6358</v>
      </c>
      <c r="G176" s="200"/>
      <c r="H176" s="200"/>
      <c r="I176" s="203"/>
      <c r="J176" s="214">
        <f>BK176</f>
        <v>0</v>
      </c>
      <c r="K176" s="200"/>
      <c r="L176" s="205"/>
      <c r="M176" s="206"/>
      <c r="N176" s="207"/>
      <c r="O176" s="207"/>
      <c r="P176" s="208">
        <f>SUM(P177:P180)</f>
        <v>0</v>
      </c>
      <c r="Q176" s="207"/>
      <c r="R176" s="208">
        <f>SUM(R177:R180)</f>
        <v>0</v>
      </c>
      <c r="S176" s="207"/>
      <c r="T176" s="209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0" t="s">
        <v>83</v>
      </c>
      <c r="AT176" s="211" t="s">
        <v>73</v>
      </c>
      <c r="AU176" s="211" t="s">
        <v>81</v>
      </c>
      <c r="AY176" s="210" t="s">
        <v>213</v>
      </c>
      <c r="BK176" s="212">
        <f>SUM(BK177:BK180)</f>
        <v>0</v>
      </c>
    </row>
    <row r="177" s="2" customFormat="1" ht="16.5" customHeight="1">
      <c r="A177" s="40"/>
      <c r="B177" s="41"/>
      <c r="C177" s="215" t="s">
        <v>617</v>
      </c>
      <c r="D177" s="215" t="s">
        <v>215</v>
      </c>
      <c r="E177" s="216" t="s">
        <v>6359</v>
      </c>
      <c r="F177" s="217" t="s">
        <v>6360</v>
      </c>
      <c r="G177" s="218" t="s">
        <v>487</v>
      </c>
      <c r="H177" s="219">
        <v>4</v>
      </c>
      <c r="I177" s="220"/>
      <c r="J177" s="221">
        <f>ROUND(I177*H177,2)</f>
        <v>0</v>
      </c>
      <c r="K177" s="217" t="s">
        <v>4470</v>
      </c>
      <c r="L177" s="46"/>
      <c r="M177" s="222" t="s">
        <v>19</v>
      </c>
      <c r="N177" s="223" t="s">
        <v>45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309</v>
      </c>
      <c r="AT177" s="226" t="s">
        <v>215</v>
      </c>
      <c r="AU177" s="226" t="s">
        <v>83</v>
      </c>
      <c r="AY177" s="19" t="s">
        <v>213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81</v>
      </c>
      <c r="BK177" s="227">
        <f>ROUND(I177*H177,2)</f>
        <v>0</v>
      </c>
      <c r="BL177" s="19" t="s">
        <v>309</v>
      </c>
      <c r="BM177" s="226" t="s">
        <v>8332</v>
      </c>
    </row>
    <row r="178" s="2" customFormat="1" ht="16.5" customHeight="1">
      <c r="A178" s="40"/>
      <c r="B178" s="41"/>
      <c r="C178" s="215" t="s">
        <v>623</v>
      </c>
      <c r="D178" s="215" t="s">
        <v>215</v>
      </c>
      <c r="E178" s="216" t="s">
        <v>6362</v>
      </c>
      <c r="F178" s="217" t="s">
        <v>6363</v>
      </c>
      <c r="G178" s="218" t="s">
        <v>487</v>
      </c>
      <c r="H178" s="219">
        <v>4</v>
      </c>
      <c r="I178" s="220"/>
      <c r="J178" s="221">
        <f>ROUND(I178*H178,2)</f>
        <v>0</v>
      </c>
      <c r="K178" s="217" t="s">
        <v>4470</v>
      </c>
      <c r="L178" s="46"/>
      <c r="M178" s="222" t="s">
        <v>19</v>
      </c>
      <c r="N178" s="223" t="s">
        <v>45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309</v>
      </c>
      <c r="AT178" s="226" t="s">
        <v>215</v>
      </c>
      <c r="AU178" s="226" t="s">
        <v>83</v>
      </c>
      <c r="AY178" s="19" t="s">
        <v>213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81</v>
      </c>
      <c r="BK178" s="227">
        <f>ROUND(I178*H178,2)</f>
        <v>0</v>
      </c>
      <c r="BL178" s="19" t="s">
        <v>309</v>
      </c>
      <c r="BM178" s="226" t="s">
        <v>8333</v>
      </c>
    </row>
    <row r="179" s="2" customFormat="1" ht="16.5" customHeight="1">
      <c r="A179" s="40"/>
      <c r="B179" s="41"/>
      <c r="C179" s="215" t="s">
        <v>630</v>
      </c>
      <c r="D179" s="215" t="s">
        <v>215</v>
      </c>
      <c r="E179" s="216" t="s">
        <v>6365</v>
      </c>
      <c r="F179" s="217" t="s">
        <v>6366</v>
      </c>
      <c r="G179" s="218" t="s">
        <v>487</v>
      </c>
      <c r="H179" s="219">
        <v>4</v>
      </c>
      <c r="I179" s="220"/>
      <c r="J179" s="221">
        <f>ROUND(I179*H179,2)</f>
        <v>0</v>
      </c>
      <c r="K179" s="217" t="s">
        <v>4470</v>
      </c>
      <c r="L179" s="46"/>
      <c r="M179" s="222" t="s">
        <v>19</v>
      </c>
      <c r="N179" s="223" t="s">
        <v>45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309</v>
      </c>
      <c r="AT179" s="226" t="s">
        <v>215</v>
      </c>
      <c r="AU179" s="226" t="s">
        <v>83</v>
      </c>
      <c r="AY179" s="19" t="s">
        <v>213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81</v>
      </c>
      <c r="BK179" s="227">
        <f>ROUND(I179*H179,2)</f>
        <v>0</v>
      </c>
      <c r="BL179" s="19" t="s">
        <v>309</v>
      </c>
      <c r="BM179" s="226" t="s">
        <v>8334</v>
      </c>
    </row>
    <row r="180" s="2" customFormat="1" ht="16.5" customHeight="1">
      <c r="A180" s="40"/>
      <c r="B180" s="41"/>
      <c r="C180" s="215" t="s">
        <v>635</v>
      </c>
      <c r="D180" s="215" t="s">
        <v>215</v>
      </c>
      <c r="E180" s="216" t="s">
        <v>8335</v>
      </c>
      <c r="F180" s="217" t="s">
        <v>8336</v>
      </c>
      <c r="G180" s="218" t="s">
        <v>288</v>
      </c>
      <c r="H180" s="219">
        <v>0.039</v>
      </c>
      <c r="I180" s="220"/>
      <c r="J180" s="221">
        <f>ROUND(I180*H180,2)</f>
        <v>0</v>
      </c>
      <c r="K180" s="217" t="s">
        <v>4470</v>
      </c>
      <c r="L180" s="46"/>
      <c r="M180" s="283" t="s">
        <v>19</v>
      </c>
      <c r="N180" s="284" t="s">
        <v>45</v>
      </c>
      <c r="O180" s="285"/>
      <c r="P180" s="286">
        <f>O180*H180</f>
        <v>0</v>
      </c>
      <c r="Q180" s="286">
        <v>0</v>
      </c>
      <c r="R180" s="286">
        <f>Q180*H180</f>
        <v>0</v>
      </c>
      <c r="S180" s="286">
        <v>0</v>
      </c>
      <c r="T180" s="28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309</v>
      </c>
      <c r="AT180" s="226" t="s">
        <v>215</v>
      </c>
      <c r="AU180" s="226" t="s">
        <v>83</v>
      </c>
      <c r="AY180" s="19" t="s">
        <v>213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81</v>
      </c>
      <c r="BK180" s="227">
        <f>ROUND(I180*H180,2)</f>
        <v>0</v>
      </c>
      <c r="BL180" s="19" t="s">
        <v>309</v>
      </c>
      <c r="BM180" s="226" t="s">
        <v>8337</v>
      </c>
    </row>
    <row r="181" s="2" customFormat="1" ht="6.96" customHeight="1">
      <c r="A181" s="40"/>
      <c r="B181" s="61"/>
      <c r="C181" s="62"/>
      <c r="D181" s="62"/>
      <c r="E181" s="62"/>
      <c r="F181" s="62"/>
      <c r="G181" s="62"/>
      <c r="H181" s="62"/>
      <c r="I181" s="62"/>
      <c r="J181" s="62"/>
      <c r="K181" s="62"/>
      <c r="L181" s="46"/>
      <c r="M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</row>
  </sheetData>
  <sheetProtection sheet="1" autoFilter="0" formatColumns="0" formatRows="0" objects="1" scenarios="1" spinCount="100000" saltValue="qTF2divAjy6h30Hhkf2XtmuC+oJ3lIdHKSiq196pxShrfwT/dgMOQufEjQuZRuaATWnZRRqclpRb7egMp+EfGA==" hashValue="VgTjtjBM2sztJbmZGEnT9e58i6Ox0LxrLzxoXaAppaDd64zKIrwfQ5yq+GYEJy8Z+gvjum77VkRz5eB3GKAwZg==" algorithmName="SHA-512" password="CC35"/>
  <autoFilter ref="C96:K18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a přístavba budovy ZUŠ náměstí Míru, Krnov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6935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156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8338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7. 3. 2021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32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35</v>
      </c>
      <c r="E25" s="40"/>
      <c r="F25" s="40"/>
      <c r="G25" s="40"/>
      <c r="H25" s="40"/>
      <c r="I25" s="145" t="s">
        <v>26</v>
      </c>
      <c r="J25" s="135" t="s">
        <v>36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5" t="s">
        <v>28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7.25" customHeight="1">
      <c r="A29" s="150"/>
      <c r="B29" s="151"/>
      <c r="C29" s="150"/>
      <c r="D29" s="150"/>
      <c r="E29" s="152" t="s">
        <v>39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ROUND(J90,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ROUND((SUM(BE90:BE173)),  2)</f>
        <v>0</v>
      </c>
      <c r="G35" s="40"/>
      <c r="H35" s="40"/>
      <c r="I35" s="160">
        <v>0.20999999999999999</v>
      </c>
      <c r="J35" s="159">
        <f>ROUND(((SUM(BE90:BE173))*I35),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ROUND((SUM(BF90:BF173)),  2)</f>
        <v>0</v>
      </c>
      <c r="G36" s="40"/>
      <c r="H36" s="40"/>
      <c r="I36" s="160">
        <v>0.14999999999999999</v>
      </c>
      <c r="J36" s="159">
        <f>ROUND(((SUM(BF90:BF173))*I36),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ROUND((SUM(BG90:BG173)),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ROUND((SUM(BH90:BH173)),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ROUND((SUM(BI90:BI173)),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Rekonstrukce a přístavba budovy ZUŠ náměstí Míru, Krnov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6935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156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SO 02-EL - Elektroinstalace 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parc.č. 341, 344/1, k.ú.opavské předměstí</v>
      </c>
      <c r="G56" s="42"/>
      <c r="H56" s="42"/>
      <c r="I56" s="34" t="s">
        <v>23</v>
      </c>
      <c r="J56" s="74" t="str">
        <f>IF(J14="","",J14)</f>
        <v>7. 3. 2021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Krnov</v>
      </c>
      <c r="G58" s="42"/>
      <c r="H58" s="42"/>
      <c r="I58" s="34" t="s">
        <v>31</v>
      </c>
      <c r="J58" s="38" t="str">
        <f>E23</f>
        <v>Ing. Karel Grygera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Ing. Alena Chmelová, Opava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159</v>
      </c>
      <c r="D61" s="174"/>
      <c r="E61" s="174"/>
      <c r="F61" s="174"/>
      <c r="G61" s="174"/>
      <c r="H61" s="174"/>
      <c r="I61" s="174"/>
      <c r="J61" s="175" t="s">
        <v>160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161</v>
      </c>
    </row>
    <row r="64" s="9" customFormat="1" ht="24.96" customHeight="1">
      <c r="A64" s="9"/>
      <c r="B64" s="177"/>
      <c r="C64" s="178"/>
      <c r="D64" s="179" t="s">
        <v>6397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4286</v>
      </c>
      <c r="E65" s="180"/>
      <c r="F65" s="180"/>
      <c r="G65" s="180"/>
      <c r="H65" s="180"/>
      <c r="I65" s="180"/>
      <c r="J65" s="181">
        <f>J125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4287</v>
      </c>
      <c r="E66" s="180"/>
      <c r="F66" s="180"/>
      <c r="G66" s="180"/>
      <c r="H66" s="180"/>
      <c r="I66" s="180"/>
      <c r="J66" s="181">
        <f>J160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4288</v>
      </c>
      <c r="E67" s="180"/>
      <c r="F67" s="180"/>
      <c r="G67" s="180"/>
      <c r="H67" s="180"/>
      <c r="I67" s="180"/>
      <c r="J67" s="181">
        <f>J163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4648</v>
      </c>
      <c r="E68" s="180"/>
      <c r="F68" s="180"/>
      <c r="G68" s="180"/>
      <c r="H68" s="180"/>
      <c r="I68" s="180"/>
      <c r="J68" s="181">
        <f>J171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198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Rekonstrukce a přístavba budovy ZUŠ náměstí Míru, Krnov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154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6935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156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 xml:space="preserve">SO 02-EL - Elektroinstalace 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>parc.č. 341, 344/1, k.ú.opavské předměstí</v>
      </c>
      <c r="G84" s="42"/>
      <c r="H84" s="42"/>
      <c r="I84" s="34" t="s">
        <v>23</v>
      </c>
      <c r="J84" s="74" t="str">
        <f>IF(J14="","",J14)</f>
        <v>7. 3. 2021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město Krnov</v>
      </c>
      <c r="G86" s="42"/>
      <c r="H86" s="42"/>
      <c r="I86" s="34" t="s">
        <v>31</v>
      </c>
      <c r="J86" s="38" t="str">
        <f>E23</f>
        <v>Ing. Karel Grygera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29</v>
      </c>
      <c r="D87" s="42"/>
      <c r="E87" s="42"/>
      <c r="F87" s="29" t="str">
        <f>IF(E20="","",E20)</f>
        <v>Vyplň údaj</v>
      </c>
      <c r="G87" s="42"/>
      <c r="H87" s="42"/>
      <c r="I87" s="34" t="s">
        <v>35</v>
      </c>
      <c r="J87" s="38" t="str">
        <f>E26</f>
        <v>Ing. Alena Chmelová, Opava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8"/>
      <c r="B89" s="189"/>
      <c r="C89" s="190" t="s">
        <v>199</v>
      </c>
      <c r="D89" s="191" t="s">
        <v>59</v>
      </c>
      <c r="E89" s="191" t="s">
        <v>55</v>
      </c>
      <c r="F89" s="191" t="s">
        <v>56</v>
      </c>
      <c r="G89" s="191" t="s">
        <v>200</v>
      </c>
      <c r="H89" s="191" t="s">
        <v>201</v>
      </c>
      <c r="I89" s="191" t="s">
        <v>202</v>
      </c>
      <c r="J89" s="191" t="s">
        <v>160</v>
      </c>
      <c r="K89" s="192" t="s">
        <v>203</v>
      </c>
      <c r="L89" s="193"/>
      <c r="M89" s="94" t="s">
        <v>19</v>
      </c>
      <c r="N89" s="95" t="s">
        <v>44</v>
      </c>
      <c r="O89" s="95" t="s">
        <v>204</v>
      </c>
      <c r="P89" s="95" t="s">
        <v>205</v>
      </c>
      <c r="Q89" s="95" t="s">
        <v>206</v>
      </c>
      <c r="R89" s="95" t="s">
        <v>207</v>
      </c>
      <c r="S89" s="95" t="s">
        <v>208</v>
      </c>
      <c r="T89" s="96" t="s">
        <v>209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0"/>
      <c r="B90" s="41"/>
      <c r="C90" s="101" t="s">
        <v>210</v>
      </c>
      <c r="D90" s="42"/>
      <c r="E90" s="42"/>
      <c r="F90" s="42"/>
      <c r="G90" s="42"/>
      <c r="H90" s="42"/>
      <c r="I90" s="42"/>
      <c r="J90" s="194">
        <f>BK90</f>
        <v>0</v>
      </c>
      <c r="K90" s="42"/>
      <c r="L90" s="46"/>
      <c r="M90" s="97"/>
      <c r="N90" s="195"/>
      <c r="O90" s="98"/>
      <c r="P90" s="196">
        <f>P91+P125+P160+P163+P171</f>
        <v>0</v>
      </c>
      <c r="Q90" s="98"/>
      <c r="R90" s="196">
        <f>R91+R125+R160+R163+R171</f>
        <v>0</v>
      </c>
      <c r="S90" s="98"/>
      <c r="T90" s="197">
        <f>T91+T125+T160+T163+T171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73</v>
      </c>
      <c r="AU90" s="19" t="s">
        <v>161</v>
      </c>
      <c r="BK90" s="198">
        <f>BK91+BK125+BK160+BK163+BK171</f>
        <v>0</v>
      </c>
    </row>
    <row r="91" s="12" customFormat="1" ht="25.92" customHeight="1">
      <c r="A91" s="12"/>
      <c r="B91" s="199"/>
      <c r="C91" s="200"/>
      <c r="D91" s="201" t="s">
        <v>73</v>
      </c>
      <c r="E91" s="202" t="s">
        <v>6398</v>
      </c>
      <c r="F91" s="202" t="s">
        <v>4291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SUM(P92:P124)</f>
        <v>0</v>
      </c>
      <c r="Q91" s="207"/>
      <c r="R91" s="208">
        <f>SUM(R92:R124)</f>
        <v>0</v>
      </c>
      <c r="S91" s="207"/>
      <c r="T91" s="209">
        <f>SUM(T92:T124)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83</v>
      </c>
      <c r="AT91" s="211" t="s">
        <v>73</v>
      </c>
      <c r="AU91" s="211" t="s">
        <v>74</v>
      </c>
      <c r="AY91" s="210" t="s">
        <v>213</v>
      </c>
      <c r="BK91" s="212">
        <f>SUM(BK92:BK124)</f>
        <v>0</v>
      </c>
    </row>
    <row r="92" s="2" customFormat="1" ht="16.5" customHeight="1">
      <c r="A92" s="40"/>
      <c r="B92" s="41"/>
      <c r="C92" s="215" t="s">
        <v>81</v>
      </c>
      <c r="D92" s="215" t="s">
        <v>215</v>
      </c>
      <c r="E92" s="216" t="s">
        <v>6399</v>
      </c>
      <c r="F92" s="217" t="s">
        <v>6430</v>
      </c>
      <c r="G92" s="218" t="s">
        <v>4066</v>
      </c>
      <c r="H92" s="219">
        <v>4</v>
      </c>
      <c r="I92" s="220"/>
      <c r="J92" s="221">
        <f>ROUND(I92*H92,2)</f>
        <v>0</v>
      </c>
      <c r="K92" s="217" t="s">
        <v>19</v>
      </c>
      <c r="L92" s="46"/>
      <c r="M92" s="222" t="s">
        <v>19</v>
      </c>
      <c r="N92" s="223" t="s">
        <v>45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309</v>
      </c>
      <c r="AT92" s="226" t="s">
        <v>215</v>
      </c>
      <c r="AU92" s="226" t="s">
        <v>81</v>
      </c>
      <c r="AY92" s="19" t="s">
        <v>213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81</v>
      </c>
      <c r="BK92" s="227">
        <f>ROUND(I92*H92,2)</f>
        <v>0</v>
      </c>
      <c r="BL92" s="19" t="s">
        <v>309</v>
      </c>
      <c r="BM92" s="226" t="s">
        <v>8339</v>
      </c>
    </row>
    <row r="93" s="2" customFormat="1" ht="16.5" customHeight="1">
      <c r="A93" s="40"/>
      <c r="B93" s="41"/>
      <c r="C93" s="215" t="s">
        <v>83</v>
      </c>
      <c r="D93" s="215" t="s">
        <v>215</v>
      </c>
      <c r="E93" s="216" t="s">
        <v>6402</v>
      </c>
      <c r="F93" s="217" t="s">
        <v>6433</v>
      </c>
      <c r="G93" s="218" t="s">
        <v>4066</v>
      </c>
      <c r="H93" s="219">
        <v>10</v>
      </c>
      <c r="I93" s="220"/>
      <c r="J93" s="221">
        <f>ROUND(I93*H93,2)</f>
        <v>0</v>
      </c>
      <c r="K93" s="217" t="s">
        <v>19</v>
      </c>
      <c r="L93" s="46"/>
      <c r="M93" s="222" t="s">
        <v>19</v>
      </c>
      <c r="N93" s="223" t="s">
        <v>45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309</v>
      </c>
      <c r="AT93" s="226" t="s">
        <v>215</v>
      </c>
      <c r="AU93" s="226" t="s">
        <v>81</v>
      </c>
      <c r="AY93" s="19" t="s">
        <v>213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81</v>
      </c>
      <c r="BK93" s="227">
        <f>ROUND(I93*H93,2)</f>
        <v>0</v>
      </c>
      <c r="BL93" s="19" t="s">
        <v>309</v>
      </c>
      <c r="BM93" s="226" t="s">
        <v>8340</v>
      </c>
    </row>
    <row r="94" s="2" customFormat="1" ht="16.5" customHeight="1">
      <c r="A94" s="40"/>
      <c r="B94" s="41"/>
      <c r="C94" s="215" t="s">
        <v>106</v>
      </c>
      <c r="D94" s="215" t="s">
        <v>215</v>
      </c>
      <c r="E94" s="216" t="s">
        <v>6405</v>
      </c>
      <c r="F94" s="217" t="s">
        <v>6406</v>
      </c>
      <c r="G94" s="218" t="s">
        <v>4066</v>
      </c>
      <c r="H94" s="219">
        <v>8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45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309</v>
      </c>
      <c r="AT94" s="226" t="s">
        <v>215</v>
      </c>
      <c r="AU94" s="226" t="s">
        <v>81</v>
      </c>
      <c r="AY94" s="19" t="s">
        <v>213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81</v>
      </c>
      <c r="BK94" s="227">
        <f>ROUND(I94*H94,2)</f>
        <v>0</v>
      </c>
      <c r="BL94" s="19" t="s">
        <v>309</v>
      </c>
      <c r="BM94" s="226" t="s">
        <v>8341</v>
      </c>
    </row>
    <row r="95" s="2" customFormat="1" ht="16.5" customHeight="1">
      <c r="A95" s="40"/>
      <c r="B95" s="41"/>
      <c r="C95" s="215" t="s">
        <v>220</v>
      </c>
      <c r="D95" s="215" t="s">
        <v>215</v>
      </c>
      <c r="E95" s="216" t="s">
        <v>6408</v>
      </c>
      <c r="F95" s="217" t="s">
        <v>6403</v>
      </c>
      <c r="G95" s="218" t="s">
        <v>4066</v>
      </c>
      <c r="H95" s="219">
        <v>13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45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309</v>
      </c>
      <c r="AT95" s="226" t="s">
        <v>215</v>
      </c>
      <c r="AU95" s="226" t="s">
        <v>81</v>
      </c>
      <c r="AY95" s="19" t="s">
        <v>213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81</v>
      </c>
      <c r="BK95" s="227">
        <f>ROUND(I95*H95,2)</f>
        <v>0</v>
      </c>
      <c r="BL95" s="19" t="s">
        <v>309</v>
      </c>
      <c r="BM95" s="226" t="s">
        <v>8342</v>
      </c>
    </row>
    <row r="96" s="2" customFormat="1" ht="16.5" customHeight="1">
      <c r="A96" s="40"/>
      <c r="B96" s="41"/>
      <c r="C96" s="215" t="s">
        <v>243</v>
      </c>
      <c r="D96" s="215" t="s">
        <v>215</v>
      </c>
      <c r="E96" s="216" t="s">
        <v>6411</v>
      </c>
      <c r="F96" s="217" t="s">
        <v>8343</v>
      </c>
      <c r="G96" s="218" t="s">
        <v>4066</v>
      </c>
      <c r="H96" s="219">
        <v>8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45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309</v>
      </c>
      <c r="AT96" s="226" t="s">
        <v>215</v>
      </c>
      <c r="AU96" s="226" t="s">
        <v>81</v>
      </c>
      <c r="AY96" s="19" t="s">
        <v>213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81</v>
      </c>
      <c r="BK96" s="227">
        <f>ROUND(I96*H96,2)</f>
        <v>0</v>
      </c>
      <c r="BL96" s="19" t="s">
        <v>309</v>
      </c>
      <c r="BM96" s="226" t="s">
        <v>8344</v>
      </c>
    </row>
    <row r="97" s="2" customFormat="1" ht="16.5" customHeight="1">
      <c r="A97" s="40"/>
      <c r="B97" s="41"/>
      <c r="C97" s="215" t="s">
        <v>248</v>
      </c>
      <c r="D97" s="215" t="s">
        <v>215</v>
      </c>
      <c r="E97" s="216" t="s">
        <v>6414</v>
      </c>
      <c r="F97" s="217" t="s">
        <v>6400</v>
      </c>
      <c r="G97" s="218" t="s">
        <v>4066</v>
      </c>
      <c r="H97" s="219">
        <v>6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45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309</v>
      </c>
      <c r="AT97" s="226" t="s">
        <v>215</v>
      </c>
      <c r="AU97" s="226" t="s">
        <v>81</v>
      </c>
      <c r="AY97" s="19" t="s">
        <v>213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81</v>
      </c>
      <c r="BK97" s="227">
        <f>ROUND(I97*H97,2)</f>
        <v>0</v>
      </c>
      <c r="BL97" s="19" t="s">
        <v>309</v>
      </c>
      <c r="BM97" s="226" t="s">
        <v>8345</v>
      </c>
    </row>
    <row r="98" s="2" customFormat="1" ht="16.5" customHeight="1">
      <c r="A98" s="40"/>
      <c r="B98" s="41"/>
      <c r="C98" s="215" t="s">
        <v>253</v>
      </c>
      <c r="D98" s="215" t="s">
        <v>215</v>
      </c>
      <c r="E98" s="216" t="s">
        <v>6417</v>
      </c>
      <c r="F98" s="217" t="s">
        <v>8346</v>
      </c>
      <c r="G98" s="218" t="s">
        <v>4066</v>
      </c>
      <c r="H98" s="219">
        <v>10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45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309</v>
      </c>
      <c r="AT98" s="226" t="s">
        <v>215</v>
      </c>
      <c r="AU98" s="226" t="s">
        <v>81</v>
      </c>
      <c r="AY98" s="19" t="s">
        <v>213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81</v>
      </c>
      <c r="BK98" s="227">
        <f>ROUND(I98*H98,2)</f>
        <v>0</v>
      </c>
      <c r="BL98" s="19" t="s">
        <v>309</v>
      </c>
      <c r="BM98" s="226" t="s">
        <v>8347</v>
      </c>
    </row>
    <row r="99" s="2" customFormat="1" ht="16.5" customHeight="1">
      <c r="A99" s="40"/>
      <c r="B99" s="41"/>
      <c r="C99" s="215" t="s">
        <v>257</v>
      </c>
      <c r="D99" s="215" t="s">
        <v>215</v>
      </c>
      <c r="E99" s="216" t="s">
        <v>6420</v>
      </c>
      <c r="F99" s="217" t="s">
        <v>8348</v>
      </c>
      <c r="G99" s="218" t="s">
        <v>4066</v>
      </c>
      <c r="H99" s="219">
        <v>30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45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309</v>
      </c>
      <c r="AT99" s="226" t="s">
        <v>215</v>
      </c>
      <c r="AU99" s="226" t="s">
        <v>81</v>
      </c>
      <c r="AY99" s="19" t="s">
        <v>213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81</v>
      </c>
      <c r="BK99" s="227">
        <f>ROUND(I99*H99,2)</f>
        <v>0</v>
      </c>
      <c r="BL99" s="19" t="s">
        <v>309</v>
      </c>
      <c r="BM99" s="226" t="s">
        <v>8349</v>
      </c>
    </row>
    <row r="100" s="2" customFormat="1" ht="16.5" customHeight="1">
      <c r="A100" s="40"/>
      <c r="B100" s="41"/>
      <c r="C100" s="215" t="s">
        <v>261</v>
      </c>
      <c r="D100" s="215" t="s">
        <v>215</v>
      </c>
      <c r="E100" s="216" t="s">
        <v>6456</v>
      </c>
      <c r="F100" s="217" t="s">
        <v>6457</v>
      </c>
      <c r="G100" s="218" t="s">
        <v>4066</v>
      </c>
      <c r="H100" s="219">
        <v>17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45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309</v>
      </c>
      <c r="AT100" s="226" t="s">
        <v>215</v>
      </c>
      <c r="AU100" s="226" t="s">
        <v>81</v>
      </c>
      <c r="AY100" s="19" t="s">
        <v>213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81</v>
      </c>
      <c r="BK100" s="227">
        <f>ROUND(I100*H100,2)</f>
        <v>0</v>
      </c>
      <c r="BL100" s="19" t="s">
        <v>309</v>
      </c>
      <c r="BM100" s="226" t="s">
        <v>8350</v>
      </c>
    </row>
    <row r="101" s="2" customFormat="1" ht="16.5" customHeight="1">
      <c r="A101" s="40"/>
      <c r="B101" s="41"/>
      <c r="C101" s="215" t="s">
        <v>267</v>
      </c>
      <c r="D101" s="215" t="s">
        <v>215</v>
      </c>
      <c r="E101" s="216" t="s">
        <v>6456</v>
      </c>
      <c r="F101" s="217" t="s">
        <v>6457</v>
      </c>
      <c r="G101" s="218" t="s">
        <v>4066</v>
      </c>
      <c r="H101" s="219">
        <v>36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45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309</v>
      </c>
      <c r="AT101" s="226" t="s">
        <v>215</v>
      </c>
      <c r="AU101" s="226" t="s">
        <v>81</v>
      </c>
      <c r="AY101" s="19" t="s">
        <v>213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81</v>
      </c>
      <c r="BK101" s="227">
        <f>ROUND(I101*H101,2)</f>
        <v>0</v>
      </c>
      <c r="BL101" s="19" t="s">
        <v>309</v>
      </c>
      <c r="BM101" s="226" t="s">
        <v>8351</v>
      </c>
    </row>
    <row r="102" s="2" customFormat="1" ht="16.5" customHeight="1">
      <c r="A102" s="40"/>
      <c r="B102" s="41"/>
      <c r="C102" s="215" t="s">
        <v>274</v>
      </c>
      <c r="D102" s="215" t="s">
        <v>215</v>
      </c>
      <c r="E102" s="216" t="s">
        <v>6456</v>
      </c>
      <c r="F102" s="217" t="s">
        <v>6457</v>
      </c>
      <c r="G102" s="218" t="s">
        <v>4066</v>
      </c>
      <c r="H102" s="219">
        <v>3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45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309</v>
      </c>
      <c r="AT102" s="226" t="s">
        <v>215</v>
      </c>
      <c r="AU102" s="226" t="s">
        <v>81</v>
      </c>
      <c r="AY102" s="19" t="s">
        <v>213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81</v>
      </c>
      <c r="BK102" s="227">
        <f>ROUND(I102*H102,2)</f>
        <v>0</v>
      </c>
      <c r="BL102" s="19" t="s">
        <v>309</v>
      </c>
      <c r="BM102" s="226" t="s">
        <v>8352</v>
      </c>
    </row>
    <row r="103" s="2" customFormat="1" ht="16.5" customHeight="1">
      <c r="A103" s="40"/>
      <c r="B103" s="41"/>
      <c r="C103" s="215" t="s">
        <v>279</v>
      </c>
      <c r="D103" s="215" t="s">
        <v>215</v>
      </c>
      <c r="E103" s="216" t="s">
        <v>6462</v>
      </c>
      <c r="F103" s="217" t="s">
        <v>6463</v>
      </c>
      <c r="G103" s="218" t="s">
        <v>4066</v>
      </c>
      <c r="H103" s="219">
        <v>28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45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309</v>
      </c>
      <c r="AT103" s="226" t="s">
        <v>215</v>
      </c>
      <c r="AU103" s="226" t="s">
        <v>81</v>
      </c>
      <c r="AY103" s="19" t="s">
        <v>213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81</v>
      </c>
      <c r="BK103" s="227">
        <f>ROUND(I103*H103,2)</f>
        <v>0</v>
      </c>
      <c r="BL103" s="19" t="s">
        <v>309</v>
      </c>
      <c r="BM103" s="226" t="s">
        <v>8353</v>
      </c>
    </row>
    <row r="104" s="2" customFormat="1" ht="16.5" customHeight="1">
      <c r="A104" s="40"/>
      <c r="B104" s="41"/>
      <c r="C104" s="215" t="s">
        <v>285</v>
      </c>
      <c r="D104" s="215" t="s">
        <v>215</v>
      </c>
      <c r="E104" s="216" t="s">
        <v>6465</v>
      </c>
      <c r="F104" s="217" t="s">
        <v>6466</v>
      </c>
      <c r="G104" s="218" t="s">
        <v>4066</v>
      </c>
      <c r="H104" s="219">
        <v>82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45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309</v>
      </c>
      <c r="AT104" s="226" t="s">
        <v>215</v>
      </c>
      <c r="AU104" s="226" t="s">
        <v>81</v>
      </c>
      <c r="AY104" s="19" t="s">
        <v>213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81</v>
      </c>
      <c r="BK104" s="227">
        <f>ROUND(I104*H104,2)</f>
        <v>0</v>
      </c>
      <c r="BL104" s="19" t="s">
        <v>309</v>
      </c>
      <c r="BM104" s="226" t="s">
        <v>8354</v>
      </c>
    </row>
    <row r="105" s="2" customFormat="1" ht="16.5" customHeight="1">
      <c r="A105" s="40"/>
      <c r="B105" s="41"/>
      <c r="C105" s="215" t="s">
        <v>291</v>
      </c>
      <c r="D105" s="215" t="s">
        <v>215</v>
      </c>
      <c r="E105" s="216" t="s">
        <v>6468</v>
      </c>
      <c r="F105" s="217" t="s">
        <v>6469</v>
      </c>
      <c r="G105" s="218" t="s">
        <v>4066</v>
      </c>
      <c r="H105" s="219">
        <v>85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45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309</v>
      </c>
      <c r="AT105" s="226" t="s">
        <v>215</v>
      </c>
      <c r="AU105" s="226" t="s">
        <v>81</v>
      </c>
      <c r="AY105" s="19" t="s">
        <v>213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81</v>
      </c>
      <c r="BK105" s="227">
        <f>ROUND(I105*H105,2)</f>
        <v>0</v>
      </c>
      <c r="BL105" s="19" t="s">
        <v>309</v>
      </c>
      <c r="BM105" s="226" t="s">
        <v>8355</v>
      </c>
    </row>
    <row r="106" s="2" customFormat="1" ht="16.5" customHeight="1">
      <c r="A106" s="40"/>
      <c r="B106" s="41"/>
      <c r="C106" s="215" t="s">
        <v>8</v>
      </c>
      <c r="D106" s="215" t="s">
        <v>215</v>
      </c>
      <c r="E106" s="216" t="s">
        <v>6471</v>
      </c>
      <c r="F106" s="217" t="s">
        <v>6472</v>
      </c>
      <c r="G106" s="218" t="s">
        <v>4066</v>
      </c>
      <c r="H106" s="219">
        <v>6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309</v>
      </c>
      <c r="AT106" s="226" t="s">
        <v>215</v>
      </c>
      <c r="AU106" s="226" t="s">
        <v>81</v>
      </c>
      <c r="AY106" s="19" t="s">
        <v>213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81</v>
      </c>
      <c r="BK106" s="227">
        <f>ROUND(I106*H106,2)</f>
        <v>0</v>
      </c>
      <c r="BL106" s="19" t="s">
        <v>309</v>
      </c>
      <c r="BM106" s="226" t="s">
        <v>8356</v>
      </c>
    </row>
    <row r="107" s="2" customFormat="1" ht="16.5" customHeight="1">
      <c r="A107" s="40"/>
      <c r="B107" s="41"/>
      <c r="C107" s="215" t="s">
        <v>309</v>
      </c>
      <c r="D107" s="215" t="s">
        <v>215</v>
      </c>
      <c r="E107" s="216" t="s">
        <v>6478</v>
      </c>
      <c r="F107" s="217" t="s">
        <v>6479</v>
      </c>
      <c r="G107" s="218" t="s">
        <v>4066</v>
      </c>
      <c r="H107" s="219">
        <v>3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45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309</v>
      </c>
      <c r="AT107" s="226" t="s">
        <v>215</v>
      </c>
      <c r="AU107" s="226" t="s">
        <v>81</v>
      </c>
      <c r="AY107" s="19" t="s">
        <v>213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81</v>
      </c>
      <c r="BK107" s="227">
        <f>ROUND(I107*H107,2)</f>
        <v>0</v>
      </c>
      <c r="BL107" s="19" t="s">
        <v>309</v>
      </c>
      <c r="BM107" s="226" t="s">
        <v>8357</v>
      </c>
    </row>
    <row r="108" s="2" customFormat="1" ht="16.5" customHeight="1">
      <c r="A108" s="40"/>
      <c r="B108" s="41"/>
      <c r="C108" s="215" t="s">
        <v>315</v>
      </c>
      <c r="D108" s="215" t="s">
        <v>215</v>
      </c>
      <c r="E108" s="216" t="s">
        <v>4314</v>
      </c>
      <c r="F108" s="217" t="s">
        <v>6495</v>
      </c>
      <c r="G108" s="218" t="s">
        <v>4066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45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309</v>
      </c>
      <c r="AT108" s="226" t="s">
        <v>215</v>
      </c>
      <c r="AU108" s="226" t="s">
        <v>81</v>
      </c>
      <c r="AY108" s="19" t="s">
        <v>213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81</v>
      </c>
      <c r="BK108" s="227">
        <f>ROUND(I108*H108,2)</f>
        <v>0</v>
      </c>
      <c r="BL108" s="19" t="s">
        <v>309</v>
      </c>
      <c r="BM108" s="226" t="s">
        <v>8358</v>
      </c>
    </row>
    <row r="109" s="2" customFormat="1" ht="16.5" customHeight="1">
      <c r="A109" s="40"/>
      <c r="B109" s="41"/>
      <c r="C109" s="215" t="s">
        <v>321</v>
      </c>
      <c r="D109" s="215" t="s">
        <v>215</v>
      </c>
      <c r="E109" s="216" t="s">
        <v>6527</v>
      </c>
      <c r="F109" s="217" t="s">
        <v>6528</v>
      </c>
      <c r="G109" s="218" t="s">
        <v>4066</v>
      </c>
      <c r="H109" s="219">
        <v>22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45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309</v>
      </c>
      <c r="AT109" s="226" t="s">
        <v>215</v>
      </c>
      <c r="AU109" s="226" t="s">
        <v>81</v>
      </c>
      <c r="AY109" s="19" t="s">
        <v>213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81</v>
      </c>
      <c r="BK109" s="227">
        <f>ROUND(I109*H109,2)</f>
        <v>0</v>
      </c>
      <c r="BL109" s="19" t="s">
        <v>309</v>
      </c>
      <c r="BM109" s="226" t="s">
        <v>8359</v>
      </c>
    </row>
    <row r="110" s="2" customFormat="1" ht="16.5" customHeight="1">
      <c r="A110" s="40"/>
      <c r="B110" s="41"/>
      <c r="C110" s="215" t="s">
        <v>324</v>
      </c>
      <c r="D110" s="215" t="s">
        <v>215</v>
      </c>
      <c r="E110" s="216" t="s">
        <v>6545</v>
      </c>
      <c r="F110" s="217" t="s">
        <v>6546</v>
      </c>
      <c r="G110" s="218" t="s">
        <v>338</v>
      </c>
      <c r="H110" s="219">
        <v>40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45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309</v>
      </c>
      <c r="AT110" s="226" t="s">
        <v>215</v>
      </c>
      <c r="AU110" s="226" t="s">
        <v>81</v>
      </c>
      <c r="AY110" s="19" t="s">
        <v>213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81</v>
      </c>
      <c r="BK110" s="227">
        <f>ROUND(I110*H110,2)</f>
        <v>0</v>
      </c>
      <c r="BL110" s="19" t="s">
        <v>309</v>
      </c>
      <c r="BM110" s="226" t="s">
        <v>8360</v>
      </c>
    </row>
    <row r="111" s="2" customFormat="1" ht="16.5" customHeight="1">
      <c r="A111" s="40"/>
      <c r="B111" s="41"/>
      <c r="C111" s="215" t="s">
        <v>330</v>
      </c>
      <c r="D111" s="215" t="s">
        <v>215</v>
      </c>
      <c r="E111" s="216" t="s">
        <v>6548</v>
      </c>
      <c r="F111" s="217" t="s">
        <v>6549</v>
      </c>
      <c r="G111" s="218" t="s">
        <v>338</v>
      </c>
      <c r="H111" s="219">
        <v>240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45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309</v>
      </c>
      <c r="AT111" s="226" t="s">
        <v>215</v>
      </c>
      <c r="AU111" s="226" t="s">
        <v>81</v>
      </c>
      <c r="AY111" s="19" t="s">
        <v>213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81</v>
      </c>
      <c r="BK111" s="227">
        <f>ROUND(I111*H111,2)</f>
        <v>0</v>
      </c>
      <c r="BL111" s="19" t="s">
        <v>309</v>
      </c>
      <c r="BM111" s="226" t="s">
        <v>8361</v>
      </c>
    </row>
    <row r="112" s="2" customFormat="1" ht="16.5" customHeight="1">
      <c r="A112" s="40"/>
      <c r="B112" s="41"/>
      <c r="C112" s="215" t="s">
        <v>7</v>
      </c>
      <c r="D112" s="215" t="s">
        <v>215</v>
      </c>
      <c r="E112" s="216" t="s">
        <v>6551</v>
      </c>
      <c r="F112" s="217" t="s">
        <v>6555</v>
      </c>
      <c r="G112" s="218" t="s">
        <v>338</v>
      </c>
      <c r="H112" s="219">
        <v>560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45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309</v>
      </c>
      <c r="AT112" s="226" t="s">
        <v>215</v>
      </c>
      <c r="AU112" s="226" t="s">
        <v>81</v>
      </c>
      <c r="AY112" s="19" t="s">
        <v>213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81</v>
      </c>
      <c r="BK112" s="227">
        <f>ROUND(I112*H112,2)</f>
        <v>0</v>
      </c>
      <c r="BL112" s="19" t="s">
        <v>309</v>
      </c>
      <c r="BM112" s="226" t="s">
        <v>8362</v>
      </c>
    </row>
    <row r="113" s="2" customFormat="1" ht="16.5" customHeight="1">
      <c r="A113" s="40"/>
      <c r="B113" s="41"/>
      <c r="C113" s="215" t="s">
        <v>342</v>
      </c>
      <c r="D113" s="215" t="s">
        <v>215</v>
      </c>
      <c r="E113" s="216" t="s">
        <v>4326</v>
      </c>
      <c r="F113" s="217" t="s">
        <v>4327</v>
      </c>
      <c r="G113" s="218" t="s">
        <v>338</v>
      </c>
      <c r="H113" s="219">
        <v>660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45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309</v>
      </c>
      <c r="AT113" s="226" t="s">
        <v>215</v>
      </c>
      <c r="AU113" s="226" t="s">
        <v>81</v>
      </c>
      <c r="AY113" s="19" t="s">
        <v>213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81</v>
      </c>
      <c r="BK113" s="227">
        <f>ROUND(I113*H113,2)</f>
        <v>0</v>
      </c>
      <c r="BL113" s="19" t="s">
        <v>309</v>
      </c>
      <c r="BM113" s="226" t="s">
        <v>8363</v>
      </c>
    </row>
    <row r="114" s="2" customFormat="1" ht="16.5" customHeight="1">
      <c r="A114" s="40"/>
      <c r="B114" s="41"/>
      <c r="C114" s="215" t="s">
        <v>347</v>
      </c>
      <c r="D114" s="215" t="s">
        <v>215</v>
      </c>
      <c r="E114" s="216" t="s">
        <v>6573</v>
      </c>
      <c r="F114" s="217" t="s">
        <v>6574</v>
      </c>
      <c r="G114" s="218" t="s">
        <v>4066</v>
      </c>
      <c r="H114" s="219">
        <v>17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45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309</v>
      </c>
      <c r="AT114" s="226" t="s">
        <v>215</v>
      </c>
      <c r="AU114" s="226" t="s">
        <v>81</v>
      </c>
      <c r="AY114" s="19" t="s">
        <v>213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81</v>
      </c>
      <c r="BK114" s="227">
        <f>ROUND(I114*H114,2)</f>
        <v>0</v>
      </c>
      <c r="BL114" s="19" t="s">
        <v>309</v>
      </c>
      <c r="BM114" s="226" t="s">
        <v>8364</v>
      </c>
    </row>
    <row r="115" s="2" customFormat="1" ht="16.5" customHeight="1">
      <c r="A115" s="40"/>
      <c r="B115" s="41"/>
      <c r="C115" s="215" t="s">
        <v>352</v>
      </c>
      <c r="D115" s="215" t="s">
        <v>215</v>
      </c>
      <c r="E115" s="216" t="s">
        <v>6576</v>
      </c>
      <c r="F115" s="217" t="s">
        <v>6577</v>
      </c>
      <c r="G115" s="218" t="s">
        <v>4066</v>
      </c>
      <c r="H115" s="219">
        <v>13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45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309</v>
      </c>
      <c r="AT115" s="226" t="s">
        <v>215</v>
      </c>
      <c r="AU115" s="226" t="s">
        <v>81</v>
      </c>
      <c r="AY115" s="19" t="s">
        <v>213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81</v>
      </c>
      <c r="BK115" s="227">
        <f>ROUND(I115*H115,2)</f>
        <v>0</v>
      </c>
      <c r="BL115" s="19" t="s">
        <v>309</v>
      </c>
      <c r="BM115" s="226" t="s">
        <v>8365</v>
      </c>
    </row>
    <row r="116" s="2" customFormat="1" ht="16.5" customHeight="1">
      <c r="A116" s="40"/>
      <c r="B116" s="41"/>
      <c r="C116" s="215" t="s">
        <v>359</v>
      </c>
      <c r="D116" s="215" t="s">
        <v>215</v>
      </c>
      <c r="E116" s="216" t="s">
        <v>6579</v>
      </c>
      <c r="F116" s="217" t="s">
        <v>6580</v>
      </c>
      <c r="G116" s="218" t="s">
        <v>338</v>
      </c>
      <c r="H116" s="219">
        <v>140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45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309</v>
      </c>
      <c r="AT116" s="226" t="s">
        <v>215</v>
      </c>
      <c r="AU116" s="226" t="s">
        <v>81</v>
      </c>
      <c r="AY116" s="19" t="s">
        <v>213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81</v>
      </c>
      <c r="BK116" s="227">
        <f>ROUND(I116*H116,2)</f>
        <v>0</v>
      </c>
      <c r="BL116" s="19" t="s">
        <v>309</v>
      </c>
      <c r="BM116" s="226" t="s">
        <v>8366</v>
      </c>
    </row>
    <row r="117" s="2" customFormat="1" ht="16.5" customHeight="1">
      <c r="A117" s="40"/>
      <c r="B117" s="41"/>
      <c r="C117" s="215" t="s">
        <v>364</v>
      </c>
      <c r="D117" s="215" t="s">
        <v>215</v>
      </c>
      <c r="E117" s="216" t="s">
        <v>6583</v>
      </c>
      <c r="F117" s="217" t="s">
        <v>6584</v>
      </c>
      <c r="G117" s="218" t="s">
        <v>236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45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309</v>
      </c>
      <c r="AT117" s="226" t="s">
        <v>215</v>
      </c>
      <c r="AU117" s="226" t="s">
        <v>81</v>
      </c>
      <c r="AY117" s="19" t="s">
        <v>213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81</v>
      </c>
      <c r="BK117" s="227">
        <f>ROUND(I117*H117,2)</f>
        <v>0</v>
      </c>
      <c r="BL117" s="19" t="s">
        <v>309</v>
      </c>
      <c r="BM117" s="226" t="s">
        <v>8367</v>
      </c>
    </row>
    <row r="118" s="2" customFormat="1" ht="16.5" customHeight="1">
      <c r="A118" s="40"/>
      <c r="B118" s="41"/>
      <c r="C118" s="215" t="s">
        <v>369</v>
      </c>
      <c r="D118" s="215" t="s">
        <v>215</v>
      </c>
      <c r="E118" s="216" t="s">
        <v>6586</v>
      </c>
      <c r="F118" s="217" t="s">
        <v>6587</v>
      </c>
      <c r="G118" s="218" t="s">
        <v>4066</v>
      </c>
      <c r="H118" s="219">
        <v>36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45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309</v>
      </c>
      <c r="AT118" s="226" t="s">
        <v>215</v>
      </c>
      <c r="AU118" s="226" t="s">
        <v>81</v>
      </c>
      <c r="AY118" s="19" t="s">
        <v>213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81</v>
      </c>
      <c r="BK118" s="227">
        <f>ROUND(I118*H118,2)</f>
        <v>0</v>
      </c>
      <c r="BL118" s="19" t="s">
        <v>309</v>
      </c>
      <c r="BM118" s="226" t="s">
        <v>8368</v>
      </c>
    </row>
    <row r="119" s="2" customFormat="1" ht="16.5" customHeight="1">
      <c r="A119" s="40"/>
      <c r="B119" s="41"/>
      <c r="C119" s="215" t="s">
        <v>377</v>
      </c>
      <c r="D119" s="215" t="s">
        <v>215</v>
      </c>
      <c r="E119" s="216" t="s">
        <v>6590</v>
      </c>
      <c r="F119" s="217" t="s">
        <v>6591</v>
      </c>
      <c r="G119" s="218" t="s">
        <v>4066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45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309</v>
      </c>
      <c r="AT119" s="226" t="s">
        <v>215</v>
      </c>
      <c r="AU119" s="226" t="s">
        <v>81</v>
      </c>
      <c r="AY119" s="19" t="s">
        <v>213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81</v>
      </c>
      <c r="BK119" s="227">
        <f>ROUND(I119*H119,2)</f>
        <v>0</v>
      </c>
      <c r="BL119" s="19" t="s">
        <v>309</v>
      </c>
      <c r="BM119" s="226" t="s">
        <v>8369</v>
      </c>
    </row>
    <row r="120" s="2" customFormat="1" ht="16.5" customHeight="1">
      <c r="A120" s="40"/>
      <c r="B120" s="41"/>
      <c r="C120" s="215" t="s">
        <v>381</v>
      </c>
      <c r="D120" s="215" t="s">
        <v>215</v>
      </c>
      <c r="E120" s="216" t="s">
        <v>6593</v>
      </c>
      <c r="F120" s="217" t="s">
        <v>8370</v>
      </c>
      <c r="G120" s="218" t="s">
        <v>4066</v>
      </c>
      <c r="H120" s="219">
        <v>2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45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309</v>
      </c>
      <c r="AT120" s="226" t="s">
        <v>215</v>
      </c>
      <c r="AU120" s="226" t="s">
        <v>81</v>
      </c>
      <c r="AY120" s="19" t="s">
        <v>213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81</v>
      </c>
      <c r="BK120" s="227">
        <f>ROUND(I120*H120,2)</f>
        <v>0</v>
      </c>
      <c r="BL120" s="19" t="s">
        <v>309</v>
      </c>
      <c r="BM120" s="226" t="s">
        <v>8371</v>
      </c>
    </row>
    <row r="121" s="2" customFormat="1" ht="16.5" customHeight="1">
      <c r="A121" s="40"/>
      <c r="B121" s="41"/>
      <c r="C121" s="215" t="s">
        <v>387</v>
      </c>
      <c r="D121" s="215" t="s">
        <v>215</v>
      </c>
      <c r="E121" s="216" t="s">
        <v>6596</v>
      </c>
      <c r="F121" s="217" t="s">
        <v>8372</v>
      </c>
      <c r="G121" s="218" t="s">
        <v>4066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45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309</v>
      </c>
      <c r="AT121" s="226" t="s">
        <v>215</v>
      </c>
      <c r="AU121" s="226" t="s">
        <v>81</v>
      </c>
      <c r="AY121" s="19" t="s">
        <v>213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81</v>
      </c>
      <c r="BK121" s="227">
        <f>ROUND(I121*H121,2)</f>
        <v>0</v>
      </c>
      <c r="BL121" s="19" t="s">
        <v>309</v>
      </c>
      <c r="BM121" s="226" t="s">
        <v>8373</v>
      </c>
    </row>
    <row r="122" s="2" customFormat="1" ht="16.5" customHeight="1">
      <c r="A122" s="40"/>
      <c r="B122" s="41"/>
      <c r="C122" s="215" t="s">
        <v>393</v>
      </c>
      <c r="D122" s="215" t="s">
        <v>215</v>
      </c>
      <c r="E122" s="216" t="s">
        <v>6599</v>
      </c>
      <c r="F122" s="217" t="s">
        <v>6594</v>
      </c>
      <c r="G122" s="218" t="s">
        <v>4066</v>
      </c>
      <c r="H122" s="219">
        <v>3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45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309</v>
      </c>
      <c r="AT122" s="226" t="s">
        <v>215</v>
      </c>
      <c r="AU122" s="226" t="s">
        <v>81</v>
      </c>
      <c r="AY122" s="19" t="s">
        <v>213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81</v>
      </c>
      <c r="BK122" s="227">
        <f>ROUND(I122*H122,2)</f>
        <v>0</v>
      </c>
      <c r="BL122" s="19" t="s">
        <v>309</v>
      </c>
      <c r="BM122" s="226" t="s">
        <v>8374</v>
      </c>
    </row>
    <row r="123" s="2" customFormat="1" ht="16.5" customHeight="1">
      <c r="A123" s="40"/>
      <c r="B123" s="41"/>
      <c r="C123" s="215" t="s">
        <v>397</v>
      </c>
      <c r="D123" s="215" t="s">
        <v>215</v>
      </c>
      <c r="E123" s="216" t="s">
        <v>6602</v>
      </c>
      <c r="F123" s="217" t="s">
        <v>6600</v>
      </c>
      <c r="G123" s="218" t="s">
        <v>4066</v>
      </c>
      <c r="H123" s="219">
        <v>2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45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309</v>
      </c>
      <c r="AT123" s="226" t="s">
        <v>215</v>
      </c>
      <c r="AU123" s="226" t="s">
        <v>81</v>
      </c>
      <c r="AY123" s="19" t="s">
        <v>213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81</v>
      </c>
      <c r="BK123" s="227">
        <f>ROUND(I123*H123,2)</f>
        <v>0</v>
      </c>
      <c r="BL123" s="19" t="s">
        <v>309</v>
      </c>
      <c r="BM123" s="226" t="s">
        <v>8375</v>
      </c>
    </row>
    <row r="124" s="2" customFormat="1" ht="16.5" customHeight="1">
      <c r="A124" s="40"/>
      <c r="B124" s="41"/>
      <c r="C124" s="215" t="s">
        <v>402</v>
      </c>
      <c r="D124" s="215" t="s">
        <v>215</v>
      </c>
      <c r="E124" s="216" t="s">
        <v>6608</v>
      </c>
      <c r="F124" s="217" t="s">
        <v>6609</v>
      </c>
      <c r="G124" s="218" t="s">
        <v>4066</v>
      </c>
      <c r="H124" s="219">
        <v>460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45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309</v>
      </c>
      <c r="AT124" s="226" t="s">
        <v>215</v>
      </c>
      <c r="AU124" s="226" t="s">
        <v>81</v>
      </c>
      <c r="AY124" s="19" t="s">
        <v>213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81</v>
      </c>
      <c r="BK124" s="227">
        <f>ROUND(I124*H124,2)</f>
        <v>0</v>
      </c>
      <c r="BL124" s="19" t="s">
        <v>309</v>
      </c>
      <c r="BM124" s="226" t="s">
        <v>8376</v>
      </c>
    </row>
    <row r="125" s="12" customFormat="1" ht="25.92" customHeight="1">
      <c r="A125" s="12"/>
      <c r="B125" s="199"/>
      <c r="C125" s="200"/>
      <c r="D125" s="201" t="s">
        <v>73</v>
      </c>
      <c r="E125" s="202" t="s">
        <v>4373</v>
      </c>
      <c r="F125" s="202" t="s">
        <v>4374</v>
      </c>
      <c r="G125" s="200"/>
      <c r="H125" s="200"/>
      <c r="I125" s="203"/>
      <c r="J125" s="204">
        <f>BK125</f>
        <v>0</v>
      </c>
      <c r="K125" s="200"/>
      <c r="L125" s="205"/>
      <c r="M125" s="206"/>
      <c r="N125" s="207"/>
      <c r="O125" s="207"/>
      <c r="P125" s="208">
        <f>SUM(P126:P159)</f>
        <v>0</v>
      </c>
      <c r="Q125" s="207"/>
      <c r="R125" s="208">
        <f>SUM(R126:R159)</f>
        <v>0</v>
      </c>
      <c r="S125" s="207"/>
      <c r="T125" s="209">
        <f>SUM(T126:T159)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81</v>
      </c>
      <c r="AT125" s="211" t="s">
        <v>73</v>
      </c>
      <c r="AU125" s="211" t="s">
        <v>74</v>
      </c>
      <c r="AY125" s="210" t="s">
        <v>213</v>
      </c>
      <c r="BK125" s="212">
        <f>SUM(BK126:BK159)</f>
        <v>0</v>
      </c>
    </row>
    <row r="126" s="2" customFormat="1" ht="16.5" customHeight="1">
      <c r="A126" s="40"/>
      <c r="B126" s="41"/>
      <c r="C126" s="272" t="s">
        <v>408</v>
      </c>
      <c r="D126" s="272" t="s">
        <v>310</v>
      </c>
      <c r="E126" s="273" t="s">
        <v>6614</v>
      </c>
      <c r="F126" s="274" t="s">
        <v>6615</v>
      </c>
      <c r="G126" s="275" t="s">
        <v>4066</v>
      </c>
      <c r="H126" s="276">
        <v>82</v>
      </c>
      <c r="I126" s="277"/>
      <c r="J126" s="278">
        <f>ROUND(I126*H126,2)</f>
        <v>0</v>
      </c>
      <c r="K126" s="274" t="s">
        <v>19</v>
      </c>
      <c r="L126" s="279"/>
      <c r="M126" s="280" t="s">
        <v>19</v>
      </c>
      <c r="N126" s="281" t="s">
        <v>45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397</v>
      </c>
      <c r="AT126" s="226" t="s">
        <v>310</v>
      </c>
      <c r="AU126" s="226" t="s">
        <v>81</v>
      </c>
      <c r="AY126" s="19" t="s">
        <v>213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81</v>
      </c>
      <c r="BK126" s="227">
        <f>ROUND(I126*H126,2)</f>
        <v>0</v>
      </c>
      <c r="BL126" s="19" t="s">
        <v>309</v>
      </c>
      <c r="BM126" s="226" t="s">
        <v>8377</v>
      </c>
    </row>
    <row r="127" s="2" customFormat="1" ht="16.5" customHeight="1">
      <c r="A127" s="40"/>
      <c r="B127" s="41"/>
      <c r="C127" s="272" t="s">
        <v>412</v>
      </c>
      <c r="D127" s="272" t="s">
        <v>310</v>
      </c>
      <c r="E127" s="273" t="s">
        <v>6623</v>
      </c>
      <c r="F127" s="274" t="s">
        <v>6624</v>
      </c>
      <c r="G127" s="275" t="s">
        <v>310</v>
      </c>
      <c r="H127" s="276">
        <v>40</v>
      </c>
      <c r="I127" s="277"/>
      <c r="J127" s="278">
        <f>ROUND(I127*H127,2)</f>
        <v>0</v>
      </c>
      <c r="K127" s="274" t="s">
        <v>19</v>
      </c>
      <c r="L127" s="279"/>
      <c r="M127" s="280" t="s">
        <v>19</v>
      </c>
      <c r="N127" s="281" t="s">
        <v>45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397</v>
      </c>
      <c r="AT127" s="226" t="s">
        <v>310</v>
      </c>
      <c r="AU127" s="226" t="s">
        <v>81</v>
      </c>
      <c r="AY127" s="19" t="s">
        <v>213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81</v>
      </c>
      <c r="BK127" s="227">
        <f>ROUND(I127*H127,2)</f>
        <v>0</v>
      </c>
      <c r="BL127" s="19" t="s">
        <v>309</v>
      </c>
      <c r="BM127" s="226" t="s">
        <v>8378</v>
      </c>
    </row>
    <row r="128" s="2" customFormat="1" ht="16.5" customHeight="1">
      <c r="A128" s="40"/>
      <c r="B128" s="41"/>
      <c r="C128" s="272" t="s">
        <v>417</v>
      </c>
      <c r="D128" s="272" t="s">
        <v>310</v>
      </c>
      <c r="E128" s="273" t="s">
        <v>6626</v>
      </c>
      <c r="F128" s="274" t="s">
        <v>6627</v>
      </c>
      <c r="G128" s="275" t="s">
        <v>310</v>
      </c>
      <c r="H128" s="276">
        <v>240</v>
      </c>
      <c r="I128" s="277"/>
      <c r="J128" s="278">
        <f>ROUND(I128*H128,2)</f>
        <v>0</v>
      </c>
      <c r="K128" s="274" t="s">
        <v>19</v>
      </c>
      <c r="L128" s="279"/>
      <c r="M128" s="280" t="s">
        <v>19</v>
      </c>
      <c r="N128" s="281" t="s">
        <v>45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397</v>
      </c>
      <c r="AT128" s="226" t="s">
        <v>310</v>
      </c>
      <c r="AU128" s="226" t="s">
        <v>81</v>
      </c>
      <c r="AY128" s="19" t="s">
        <v>213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81</v>
      </c>
      <c r="BK128" s="227">
        <f>ROUND(I128*H128,2)</f>
        <v>0</v>
      </c>
      <c r="BL128" s="19" t="s">
        <v>309</v>
      </c>
      <c r="BM128" s="226" t="s">
        <v>8379</v>
      </c>
    </row>
    <row r="129" s="2" customFormat="1" ht="16.5" customHeight="1">
      <c r="A129" s="40"/>
      <c r="B129" s="41"/>
      <c r="C129" s="272" t="s">
        <v>427</v>
      </c>
      <c r="D129" s="272" t="s">
        <v>310</v>
      </c>
      <c r="E129" s="273" t="s">
        <v>6629</v>
      </c>
      <c r="F129" s="274" t="s">
        <v>6630</v>
      </c>
      <c r="G129" s="275" t="s">
        <v>310</v>
      </c>
      <c r="H129" s="276">
        <v>560</v>
      </c>
      <c r="I129" s="277"/>
      <c r="J129" s="278">
        <f>ROUND(I129*H129,2)</f>
        <v>0</v>
      </c>
      <c r="K129" s="274" t="s">
        <v>19</v>
      </c>
      <c r="L129" s="279"/>
      <c r="M129" s="280" t="s">
        <v>19</v>
      </c>
      <c r="N129" s="281" t="s">
        <v>45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397</v>
      </c>
      <c r="AT129" s="226" t="s">
        <v>310</v>
      </c>
      <c r="AU129" s="226" t="s">
        <v>81</v>
      </c>
      <c r="AY129" s="19" t="s">
        <v>213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81</v>
      </c>
      <c r="BK129" s="227">
        <f>ROUND(I129*H129,2)</f>
        <v>0</v>
      </c>
      <c r="BL129" s="19" t="s">
        <v>309</v>
      </c>
      <c r="BM129" s="226" t="s">
        <v>8380</v>
      </c>
    </row>
    <row r="130" s="2" customFormat="1" ht="16.5" customHeight="1">
      <c r="A130" s="40"/>
      <c r="B130" s="41"/>
      <c r="C130" s="272" t="s">
        <v>432</v>
      </c>
      <c r="D130" s="272" t="s">
        <v>310</v>
      </c>
      <c r="E130" s="273" t="s">
        <v>4378</v>
      </c>
      <c r="F130" s="274" t="s">
        <v>6633</v>
      </c>
      <c r="G130" s="275" t="s">
        <v>310</v>
      </c>
      <c r="H130" s="276">
        <v>660</v>
      </c>
      <c r="I130" s="277"/>
      <c r="J130" s="278">
        <f>ROUND(I130*H130,2)</f>
        <v>0</v>
      </c>
      <c r="K130" s="274" t="s">
        <v>19</v>
      </c>
      <c r="L130" s="279"/>
      <c r="M130" s="280" t="s">
        <v>19</v>
      </c>
      <c r="N130" s="281" t="s">
        <v>45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397</v>
      </c>
      <c r="AT130" s="226" t="s">
        <v>310</v>
      </c>
      <c r="AU130" s="226" t="s">
        <v>81</v>
      </c>
      <c r="AY130" s="19" t="s">
        <v>213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81</v>
      </c>
      <c r="BK130" s="227">
        <f>ROUND(I130*H130,2)</f>
        <v>0</v>
      </c>
      <c r="BL130" s="19" t="s">
        <v>309</v>
      </c>
      <c r="BM130" s="226" t="s">
        <v>8381</v>
      </c>
    </row>
    <row r="131" s="2" customFormat="1">
      <c r="A131" s="40"/>
      <c r="B131" s="41"/>
      <c r="C131" s="272" t="s">
        <v>438</v>
      </c>
      <c r="D131" s="272" t="s">
        <v>310</v>
      </c>
      <c r="E131" s="273" t="s">
        <v>6717</v>
      </c>
      <c r="F131" s="274" t="s">
        <v>6718</v>
      </c>
      <c r="G131" s="275" t="s">
        <v>4309</v>
      </c>
      <c r="H131" s="276">
        <v>3</v>
      </c>
      <c r="I131" s="277"/>
      <c r="J131" s="278">
        <f>ROUND(I131*H131,2)</f>
        <v>0</v>
      </c>
      <c r="K131" s="274" t="s">
        <v>19</v>
      </c>
      <c r="L131" s="279"/>
      <c r="M131" s="280" t="s">
        <v>19</v>
      </c>
      <c r="N131" s="281" t="s">
        <v>45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397</v>
      </c>
      <c r="AT131" s="226" t="s">
        <v>310</v>
      </c>
      <c r="AU131" s="226" t="s">
        <v>81</v>
      </c>
      <c r="AY131" s="19" t="s">
        <v>213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81</v>
      </c>
      <c r="BK131" s="227">
        <f>ROUND(I131*H131,2)</f>
        <v>0</v>
      </c>
      <c r="BL131" s="19" t="s">
        <v>309</v>
      </c>
      <c r="BM131" s="226" t="s">
        <v>8382</v>
      </c>
    </row>
    <row r="132" s="2" customFormat="1">
      <c r="A132" s="40"/>
      <c r="B132" s="41"/>
      <c r="C132" s="272" t="s">
        <v>445</v>
      </c>
      <c r="D132" s="272" t="s">
        <v>310</v>
      </c>
      <c r="E132" s="273" t="s">
        <v>6720</v>
      </c>
      <c r="F132" s="274" t="s">
        <v>6721</v>
      </c>
      <c r="G132" s="275" t="s">
        <v>4309</v>
      </c>
      <c r="H132" s="276">
        <v>17</v>
      </c>
      <c r="I132" s="277"/>
      <c r="J132" s="278">
        <f>ROUND(I132*H132,2)</f>
        <v>0</v>
      </c>
      <c r="K132" s="274" t="s">
        <v>19</v>
      </c>
      <c r="L132" s="279"/>
      <c r="M132" s="280" t="s">
        <v>19</v>
      </c>
      <c r="N132" s="281" t="s">
        <v>45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397</v>
      </c>
      <c r="AT132" s="226" t="s">
        <v>310</v>
      </c>
      <c r="AU132" s="226" t="s">
        <v>81</v>
      </c>
      <c r="AY132" s="19" t="s">
        <v>213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81</v>
      </c>
      <c r="BK132" s="227">
        <f>ROUND(I132*H132,2)</f>
        <v>0</v>
      </c>
      <c r="BL132" s="19" t="s">
        <v>309</v>
      </c>
      <c r="BM132" s="226" t="s">
        <v>8383</v>
      </c>
    </row>
    <row r="133" s="2" customFormat="1" ht="16.5" customHeight="1">
      <c r="A133" s="40"/>
      <c r="B133" s="41"/>
      <c r="C133" s="272" t="s">
        <v>461</v>
      </c>
      <c r="D133" s="272" t="s">
        <v>310</v>
      </c>
      <c r="E133" s="273" t="s">
        <v>6723</v>
      </c>
      <c r="F133" s="274" t="s">
        <v>6724</v>
      </c>
      <c r="G133" s="275" t="s">
        <v>4395</v>
      </c>
      <c r="H133" s="276">
        <v>22</v>
      </c>
      <c r="I133" s="277"/>
      <c r="J133" s="278">
        <f>ROUND(I133*H133,2)</f>
        <v>0</v>
      </c>
      <c r="K133" s="274" t="s">
        <v>19</v>
      </c>
      <c r="L133" s="279"/>
      <c r="M133" s="280" t="s">
        <v>19</v>
      </c>
      <c r="N133" s="281" t="s">
        <v>45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397</v>
      </c>
      <c r="AT133" s="226" t="s">
        <v>310</v>
      </c>
      <c r="AU133" s="226" t="s">
        <v>81</v>
      </c>
      <c r="AY133" s="19" t="s">
        <v>213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81</v>
      </c>
      <c r="BK133" s="227">
        <f>ROUND(I133*H133,2)</f>
        <v>0</v>
      </c>
      <c r="BL133" s="19" t="s">
        <v>309</v>
      </c>
      <c r="BM133" s="226" t="s">
        <v>8384</v>
      </c>
    </row>
    <row r="134" s="2" customFormat="1" ht="16.5" customHeight="1">
      <c r="A134" s="40"/>
      <c r="B134" s="41"/>
      <c r="C134" s="272" t="s">
        <v>468</v>
      </c>
      <c r="D134" s="272" t="s">
        <v>310</v>
      </c>
      <c r="E134" s="273" t="s">
        <v>6726</v>
      </c>
      <c r="F134" s="274" t="s">
        <v>6727</v>
      </c>
      <c r="G134" s="275" t="s">
        <v>4395</v>
      </c>
      <c r="H134" s="276">
        <v>22</v>
      </c>
      <c r="I134" s="277"/>
      <c r="J134" s="278">
        <f>ROUND(I134*H134,2)</f>
        <v>0</v>
      </c>
      <c r="K134" s="274" t="s">
        <v>19</v>
      </c>
      <c r="L134" s="279"/>
      <c r="M134" s="280" t="s">
        <v>19</v>
      </c>
      <c r="N134" s="281" t="s">
        <v>45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397</v>
      </c>
      <c r="AT134" s="226" t="s">
        <v>310</v>
      </c>
      <c r="AU134" s="226" t="s">
        <v>81</v>
      </c>
      <c r="AY134" s="19" t="s">
        <v>213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81</v>
      </c>
      <c r="BK134" s="227">
        <f>ROUND(I134*H134,2)</f>
        <v>0</v>
      </c>
      <c r="BL134" s="19" t="s">
        <v>309</v>
      </c>
      <c r="BM134" s="226" t="s">
        <v>8385</v>
      </c>
    </row>
    <row r="135" s="2" customFormat="1" ht="16.5" customHeight="1">
      <c r="A135" s="40"/>
      <c r="B135" s="41"/>
      <c r="C135" s="272" t="s">
        <v>473</v>
      </c>
      <c r="D135" s="272" t="s">
        <v>310</v>
      </c>
      <c r="E135" s="273" t="s">
        <v>6743</v>
      </c>
      <c r="F135" s="274" t="s">
        <v>6749</v>
      </c>
      <c r="G135" s="275" t="s">
        <v>4309</v>
      </c>
      <c r="H135" s="276">
        <v>17</v>
      </c>
      <c r="I135" s="277"/>
      <c r="J135" s="278">
        <f>ROUND(I135*H135,2)</f>
        <v>0</v>
      </c>
      <c r="K135" s="274" t="s">
        <v>19</v>
      </c>
      <c r="L135" s="279"/>
      <c r="M135" s="280" t="s">
        <v>19</v>
      </c>
      <c r="N135" s="281" t="s">
        <v>45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397</v>
      </c>
      <c r="AT135" s="226" t="s">
        <v>310</v>
      </c>
      <c r="AU135" s="226" t="s">
        <v>81</v>
      </c>
      <c r="AY135" s="19" t="s">
        <v>213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81</v>
      </c>
      <c r="BK135" s="227">
        <f>ROUND(I135*H135,2)</f>
        <v>0</v>
      </c>
      <c r="BL135" s="19" t="s">
        <v>309</v>
      </c>
      <c r="BM135" s="226" t="s">
        <v>8386</v>
      </c>
    </row>
    <row r="136" s="2" customFormat="1" ht="16.5" customHeight="1">
      <c r="A136" s="40"/>
      <c r="B136" s="41"/>
      <c r="C136" s="272" t="s">
        <v>479</v>
      </c>
      <c r="D136" s="272" t="s">
        <v>310</v>
      </c>
      <c r="E136" s="273" t="s">
        <v>6743</v>
      </c>
      <c r="F136" s="274" t="s">
        <v>6749</v>
      </c>
      <c r="G136" s="275" t="s">
        <v>4309</v>
      </c>
      <c r="H136" s="276">
        <v>36</v>
      </c>
      <c r="I136" s="277"/>
      <c r="J136" s="278">
        <f>ROUND(I136*H136,2)</f>
        <v>0</v>
      </c>
      <c r="K136" s="274" t="s">
        <v>19</v>
      </c>
      <c r="L136" s="279"/>
      <c r="M136" s="280" t="s">
        <v>19</v>
      </c>
      <c r="N136" s="281" t="s">
        <v>45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397</v>
      </c>
      <c r="AT136" s="226" t="s">
        <v>310</v>
      </c>
      <c r="AU136" s="226" t="s">
        <v>81</v>
      </c>
      <c r="AY136" s="19" t="s">
        <v>213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81</v>
      </c>
      <c r="BK136" s="227">
        <f>ROUND(I136*H136,2)</f>
        <v>0</v>
      </c>
      <c r="BL136" s="19" t="s">
        <v>309</v>
      </c>
      <c r="BM136" s="226" t="s">
        <v>8387</v>
      </c>
    </row>
    <row r="137" s="2" customFormat="1" ht="16.5" customHeight="1">
      <c r="A137" s="40"/>
      <c r="B137" s="41"/>
      <c r="C137" s="272" t="s">
        <v>484</v>
      </c>
      <c r="D137" s="272" t="s">
        <v>310</v>
      </c>
      <c r="E137" s="273" t="s">
        <v>6743</v>
      </c>
      <c r="F137" s="274" t="s">
        <v>6749</v>
      </c>
      <c r="G137" s="275" t="s">
        <v>4309</v>
      </c>
      <c r="H137" s="276">
        <v>3</v>
      </c>
      <c r="I137" s="277"/>
      <c r="J137" s="278">
        <f>ROUND(I137*H137,2)</f>
        <v>0</v>
      </c>
      <c r="K137" s="274" t="s">
        <v>19</v>
      </c>
      <c r="L137" s="279"/>
      <c r="M137" s="280" t="s">
        <v>19</v>
      </c>
      <c r="N137" s="281" t="s">
        <v>45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397</v>
      </c>
      <c r="AT137" s="226" t="s">
        <v>310</v>
      </c>
      <c r="AU137" s="226" t="s">
        <v>81</v>
      </c>
      <c r="AY137" s="19" t="s">
        <v>213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81</v>
      </c>
      <c r="BK137" s="227">
        <f>ROUND(I137*H137,2)</f>
        <v>0</v>
      </c>
      <c r="BL137" s="19" t="s">
        <v>309</v>
      </c>
      <c r="BM137" s="226" t="s">
        <v>8388</v>
      </c>
    </row>
    <row r="138" s="2" customFormat="1" ht="16.5" customHeight="1">
      <c r="A138" s="40"/>
      <c r="B138" s="41"/>
      <c r="C138" s="272" t="s">
        <v>493</v>
      </c>
      <c r="D138" s="272" t="s">
        <v>310</v>
      </c>
      <c r="E138" s="273" t="s">
        <v>6751</v>
      </c>
      <c r="F138" s="274" t="s">
        <v>6752</v>
      </c>
      <c r="G138" s="275" t="s">
        <v>4309</v>
      </c>
      <c r="H138" s="276">
        <v>28</v>
      </c>
      <c r="I138" s="277"/>
      <c r="J138" s="278">
        <f>ROUND(I138*H138,2)</f>
        <v>0</v>
      </c>
      <c r="K138" s="274" t="s">
        <v>19</v>
      </c>
      <c r="L138" s="279"/>
      <c r="M138" s="280" t="s">
        <v>19</v>
      </c>
      <c r="N138" s="281" t="s">
        <v>45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397</v>
      </c>
      <c r="AT138" s="226" t="s">
        <v>310</v>
      </c>
      <c r="AU138" s="226" t="s">
        <v>81</v>
      </c>
      <c r="AY138" s="19" t="s">
        <v>213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81</v>
      </c>
      <c r="BK138" s="227">
        <f>ROUND(I138*H138,2)</f>
        <v>0</v>
      </c>
      <c r="BL138" s="19" t="s">
        <v>309</v>
      </c>
      <c r="BM138" s="226" t="s">
        <v>8389</v>
      </c>
    </row>
    <row r="139" s="2" customFormat="1" ht="21.75" customHeight="1">
      <c r="A139" s="40"/>
      <c r="B139" s="41"/>
      <c r="C139" s="272" t="s">
        <v>498</v>
      </c>
      <c r="D139" s="272" t="s">
        <v>310</v>
      </c>
      <c r="E139" s="273" t="s">
        <v>6754</v>
      </c>
      <c r="F139" s="274" t="s">
        <v>6770</v>
      </c>
      <c r="G139" s="275" t="s">
        <v>4309</v>
      </c>
      <c r="H139" s="276">
        <v>10</v>
      </c>
      <c r="I139" s="277"/>
      <c r="J139" s="278">
        <f>ROUND(I139*H139,2)</f>
        <v>0</v>
      </c>
      <c r="K139" s="274" t="s">
        <v>19</v>
      </c>
      <c r="L139" s="279"/>
      <c r="M139" s="280" t="s">
        <v>19</v>
      </c>
      <c r="N139" s="281" t="s">
        <v>45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397</v>
      </c>
      <c r="AT139" s="226" t="s">
        <v>310</v>
      </c>
      <c r="AU139" s="226" t="s">
        <v>81</v>
      </c>
      <c r="AY139" s="19" t="s">
        <v>213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81</v>
      </c>
      <c r="BK139" s="227">
        <f>ROUND(I139*H139,2)</f>
        <v>0</v>
      </c>
      <c r="BL139" s="19" t="s">
        <v>309</v>
      </c>
      <c r="BM139" s="226" t="s">
        <v>8390</v>
      </c>
    </row>
    <row r="140" s="2" customFormat="1">
      <c r="A140" s="40"/>
      <c r="B140" s="41"/>
      <c r="C140" s="272" t="s">
        <v>510</v>
      </c>
      <c r="D140" s="272" t="s">
        <v>310</v>
      </c>
      <c r="E140" s="273" t="s">
        <v>6757</v>
      </c>
      <c r="F140" s="274" t="s">
        <v>6767</v>
      </c>
      <c r="G140" s="275" t="s">
        <v>4309</v>
      </c>
      <c r="H140" s="276">
        <v>4</v>
      </c>
      <c r="I140" s="277"/>
      <c r="J140" s="278">
        <f>ROUND(I140*H140,2)</f>
        <v>0</v>
      </c>
      <c r="K140" s="274" t="s">
        <v>19</v>
      </c>
      <c r="L140" s="279"/>
      <c r="M140" s="280" t="s">
        <v>19</v>
      </c>
      <c r="N140" s="281" t="s">
        <v>45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397</v>
      </c>
      <c r="AT140" s="226" t="s">
        <v>310</v>
      </c>
      <c r="AU140" s="226" t="s">
        <v>81</v>
      </c>
      <c r="AY140" s="19" t="s">
        <v>213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81</v>
      </c>
      <c r="BK140" s="227">
        <f>ROUND(I140*H140,2)</f>
        <v>0</v>
      </c>
      <c r="BL140" s="19" t="s">
        <v>309</v>
      </c>
      <c r="BM140" s="226" t="s">
        <v>8391</v>
      </c>
    </row>
    <row r="141" s="2" customFormat="1">
      <c r="A141" s="40"/>
      <c r="B141" s="41"/>
      <c r="C141" s="272" t="s">
        <v>514</v>
      </c>
      <c r="D141" s="272" t="s">
        <v>310</v>
      </c>
      <c r="E141" s="273" t="s">
        <v>6760</v>
      </c>
      <c r="F141" s="274" t="s">
        <v>6758</v>
      </c>
      <c r="G141" s="275" t="s">
        <v>4309</v>
      </c>
      <c r="H141" s="276">
        <v>8</v>
      </c>
      <c r="I141" s="277"/>
      <c r="J141" s="278">
        <f>ROUND(I141*H141,2)</f>
        <v>0</v>
      </c>
      <c r="K141" s="274" t="s">
        <v>19</v>
      </c>
      <c r="L141" s="279"/>
      <c r="M141" s="280" t="s">
        <v>19</v>
      </c>
      <c r="N141" s="281" t="s">
        <v>45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397</v>
      </c>
      <c r="AT141" s="226" t="s">
        <v>310</v>
      </c>
      <c r="AU141" s="226" t="s">
        <v>81</v>
      </c>
      <c r="AY141" s="19" t="s">
        <v>213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81</v>
      </c>
      <c r="BK141" s="227">
        <f>ROUND(I141*H141,2)</f>
        <v>0</v>
      </c>
      <c r="BL141" s="19" t="s">
        <v>309</v>
      </c>
      <c r="BM141" s="226" t="s">
        <v>8392</v>
      </c>
    </row>
    <row r="142" s="2" customFormat="1">
      <c r="A142" s="40"/>
      <c r="B142" s="41"/>
      <c r="C142" s="272" t="s">
        <v>518</v>
      </c>
      <c r="D142" s="272" t="s">
        <v>310</v>
      </c>
      <c r="E142" s="273" t="s">
        <v>6763</v>
      </c>
      <c r="F142" s="274" t="s">
        <v>6761</v>
      </c>
      <c r="G142" s="275" t="s">
        <v>4309</v>
      </c>
      <c r="H142" s="276">
        <v>13</v>
      </c>
      <c r="I142" s="277"/>
      <c r="J142" s="278">
        <f>ROUND(I142*H142,2)</f>
        <v>0</v>
      </c>
      <c r="K142" s="274" t="s">
        <v>19</v>
      </c>
      <c r="L142" s="279"/>
      <c r="M142" s="280" t="s">
        <v>19</v>
      </c>
      <c r="N142" s="281" t="s">
        <v>45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397</v>
      </c>
      <c r="AT142" s="226" t="s">
        <v>310</v>
      </c>
      <c r="AU142" s="226" t="s">
        <v>81</v>
      </c>
      <c r="AY142" s="19" t="s">
        <v>213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81</v>
      </c>
      <c r="BK142" s="227">
        <f>ROUND(I142*H142,2)</f>
        <v>0</v>
      </c>
      <c r="BL142" s="19" t="s">
        <v>309</v>
      </c>
      <c r="BM142" s="226" t="s">
        <v>8393</v>
      </c>
    </row>
    <row r="143" s="2" customFormat="1" ht="16.5" customHeight="1">
      <c r="A143" s="40"/>
      <c r="B143" s="41"/>
      <c r="C143" s="272" t="s">
        <v>525</v>
      </c>
      <c r="D143" s="272" t="s">
        <v>310</v>
      </c>
      <c r="E143" s="273" t="s">
        <v>6766</v>
      </c>
      <c r="F143" s="274" t="s">
        <v>8394</v>
      </c>
      <c r="G143" s="275" t="s">
        <v>7898</v>
      </c>
      <c r="H143" s="276">
        <v>8</v>
      </c>
      <c r="I143" s="277"/>
      <c r="J143" s="278">
        <f>ROUND(I143*H143,2)</f>
        <v>0</v>
      </c>
      <c r="K143" s="274" t="s">
        <v>19</v>
      </c>
      <c r="L143" s="279"/>
      <c r="M143" s="280" t="s">
        <v>19</v>
      </c>
      <c r="N143" s="281" t="s">
        <v>45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397</v>
      </c>
      <c r="AT143" s="226" t="s">
        <v>310</v>
      </c>
      <c r="AU143" s="226" t="s">
        <v>81</v>
      </c>
      <c r="AY143" s="19" t="s">
        <v>213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81</v>
      </c>
      <c r="BK143" s="227">
        <f>ROUND(I143*H143,2)</f>
        <v>0</v>
      </c>
      <c r="BL143" s="19" t="s">
        <v>309</v>
      </c>
      <c r="BM143" s="226" t="s">
        <v>8395</v>
      </c>
    </row>
    <row r="144" s="2" customFormat="1">
      <c r="A144" s="40"/>
      <c r="B144" s="41"/>
      <c r="C144" s="272" t="s">
        <v>529</v>
      </c>
      <c r="D144" s="272" t="s">
        <v>310</v>
      </c>
      <c r="E144" s="273" t="s">
        <v>6769</v>
      </c>
      <c r="F144" s="274" t="s">
        <v>6755</v>
      </c>
      <c r="G144" s="275" t="s">
        <v>4309</v>
      </c>
      <c r="H144" s="276">
        <v>6</v>
      </c>
      <c r="I144" s="277"/>
      <c r="J144" s="278">
        <f>ROUND(I144*H144,2)</f>
        <v>0</v>
      </c>
      <c r="K144" s="274" t="s">
        <v>19</v>
      </c>
      <c r="L144" s="279"/>
      <c r="M144" s="280" t="s">
        <v>19</v>
      </c>
      <c r="N144" s="281" t="s">
        <v>45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397</v>
      </c>
      <c r="AT144" s="226" t="s">
        <v>310</v>
      </c>
      <c r="AU144" s="226" t="s">
        <v>81</v>
      </c>
      <c r="AY144" s="19" t="s">
        <v>213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81</v>
      </c>
      <c r="BK144" s="227">
        <f>ROUND(I144*H144,2)</f>
        <v>0</v>
      </c>
      <c r="BL144" s="19" t="s">
        <v>309</v>
      </c>
      <c r="BM144" s="226" t="s">
        <v>8396</v>
      </c>
    </row>
    <row r="145" s="2" customFormat="1">
      <c r="A145" s="40"/>
      <c r="B145" s="41"/>
      <c r="C145" s="272" t="s">
        <v>536</v>
      </c>
      <c r="D145" s="272" t="s">
        <v>310</v>
      </c>
      <c r="E145" s="273" t="s">
        <v>8397</v>
      </c>
      <c r="F145" s="274" t="s">
        <v>8398</v>
      </c>
      <c r="G145" s="275" t="s">
        <v>4309</v>
      </c>
      <c r="H145" s="276">
        <v>30</v>
      </c>
      <c r="I145" s="277"/>
      <c r="J145" s="278">
        <f>ROUND(I145*H145,2)</f>
        <v>0</v>
      </c>
      <c r="K145" s="274" t="s">
        <v>19</v>
      </c>
      <c r="L145" s="279"/>
      <c r="M145" s="280" t="s">
        <v>19</v>
      </c>
      <c r="N145" s="281" t="s">
        <v>45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397</v>
      </c>
      <c r="AT145" s="226" t="s">
        <v>310</v>
      </c>
      <c r="AU145" s="226" t="s">
        <v>81</v>
      </c>
      <c r="AY145" s="19" t="s">
        <v>213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81</v>
      </c>
      <c r="BK145" s="227">
        <f>ROUND(I145*H145,2)</f>
        <v>0</v>
      </c>
      <c r="BL145" s="19" t="s">
        <v>309</v>
      </c>
      <c r="BM145" s="226" t="s">
        <v>8399</v>
      </c>
    </row>
    <row r="146" s="2" customFormat="1" ht="21.75" customHeight="1">
      <c r="A146" s="40"/>
      <c r="B146" s="41"/>
      <c r="C146" s="272" t="s">
        <v>541</v>
      </c>
      <c r="D146" s="272" t="s">
        <v>310</v>
      </c>
      <c r="E146" s="273" t="s">
        <v>8400</v>
      </c>
      <c r="F146" s="274" t="s">
        <v>8401</v>
      </c>
      <c r="G146" s="275" t="s">
        <v>4309</v>
      </c>
      <c r="H146" s="276">
        <v>10</v>
      </c>
      <c r="I146" s="277"/>
      <c r="J146" s="278">
        <f>ROUND(I146*H146,2)</f>
        <v>0</v>
      </c>
      <c r="K146" s="274" t="s">
        <v>19</v>
      </c>
      <c r="L146" s="279"/>
      <c r="M146" s="280" t="s">
        <v>19</v>
      </c>
      <c r="N146" s="281" t="s">
        <v>45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397</v>
      </c>
      <c r="AT146" s="226" t="s">
        <v>310</v>
      </c>
      <c r="AU146" s="226" t="s">
        <v>81</v>
      </c>
      <c r="AY146" s="19" t="s">
        <v>213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81</v>
      </c>
      <c r="BK146" s="227">
        <f>ROUND(I146*H146,2)</f>
        <v>0</v>
      </c>
      <c r="BL146" s="19" t="s">
        <v>309</v>
      </c>
      <c r="BM146" s="226" t="s">
        <v>8402</v>
      </c>
    </row>
    <row r="147" s="2" customFormat="1" ht="16.5" customHeight="1">
      <c r="A147" s="40"/>
      <c r="B147" s="41"/>
      <c r="C147" s="272" t="s">
        <v>547</v>
      </c>
      <c r="D147" s="272" t="s">
        <v>310</v>
      </c>
      <c r="E147" s="273" t="s">
        <v>8403</v>
      </c>
      <c r="F147" s="274" t="s">
        <v>8404</v>
      </c>
      <c r="G147" s="275" t="s">
        <v>4309</v>
      </c>
      <c r="H147" s="276">
        <v>2</v>
      </c>
      <c r="I147" s="277"/>
      <c r="J147" s="278">
        <f>ROUND(I147*H147,2)</f>
        <v>0</v>
      </c>
      <c r="K147" s="274" t="s">
        <v>19</v>
      </c>
      <c r="L147" s="279"/>
      <c r="M147" s="280" t="s">
        <v>19</v>
      </c>
      <c r="N147" s="281" t="s">
        <v>45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397</v>
      </c>
      <c r="AT147" s="226" t="s">
        <v>310</v>
      </c>
      <c r="AU147" s="226" t="s">
        <v>81</v>
      </c>
      <c r="AY147" s="19" t="s">
        <v>213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81</v>
      </c>
      <c r="BK147" s="227">
        <f>ROUND(I147*H147,2)</f>
        <v>0</v>
      </c>
      <c r="BL147" s="19" t="s">
        <v>309</v>
      </c>
      <c r="BM147" s="226" t="s">
        <v>8405</v>
      </c>
    </row>
    <row r="148" s="2" customFormat="1" ht="16.5" customHeight="1">
      <c r="A148" s="40"/>
      <c r="B148" s="41"/>
      <c r="C148" s="272" t="s">
        <v>553</v>
      </c>
      <c r="D148" s="272" t="s">
        <v>310</v>
      </c>
      <c r="E148" s="273" t="s">
        <v>8406</v>
      </c>
      <c r="F148" s="274" t="s">
        <v>8407</v>
      </c>
      <c r="G148" s="275" t="s">
        <v>4309</v>
      </c>
      <c r="H148" s="276">
        <v>2</v>
      </c>
      <c r="I148" s="277"/>
      <c r="J148" s="278">
        <f>ROUND(I148*H148,2)</f>
        <v>0</v>
      </c>
      <c r="K148" s="274" t="s">
        <v>19</v>
      </c>
      <c r="L148" s="279"/>
      <c r="M148" s="280" t="s">
        <v>19</v>
      </c>
      <c r="N148" s="281" t="s">
        <v>45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397</v>
      </c>
      <c r="AT148" s="226" t="s">
        <v>310</v>
      </c>
      <c r="AU148" s="226" t="s">
        <v>81</v>
      </c>
      <c r="AY148" s="19" t="s">
        <v>213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81</v>
      </c>
      <c r="BK148" s="227">
        <f>ROUND(I148*H148,2)</f>
        <v>0</v>
      </c>
      <c r="BL148" s="19" t="s">
        <v>309</v>
      </c>
      <c r="BM148" s="226" t="s">
        <v>8408</v>
      </c>
    </row>
    <row r="149" s="2" customFormat="1" ht="16.5" customHeight="1">
      <c r="A149" s="40"/>
      <c r="B149" s="41"/>
      <c r="C149" s="272" t="s">
        <v>558</v>
      </c>
      <c r="D149" s="272" t="s">
        <v>310</v>
      </c>
      <c r="E149" s="273" t="s">
        <v>8409</v>
      </c>
      <c r="F149" s="274" t="s">
        <v>8410</v>
      </c>
      <c r="G149" s="275" t="s">
        <v>4309</v>
      </c>
      <c r="H149" s="276">
        <v>30</v>
      </c>
      <c r="I149" s="277"/>
      <c r="J149" s="278">
        <f>ROUND(I149*H149,2)</f>
        <v>0</v>
      </c>
      <c r="K149" s="274" t="s">
        <v>19</v>
      </c>
      <c r="L149" s="279"/>
      <c r="M149" s="280" t="s">
        <v>19</v>
      </c>
      <c r="N149" s="281" t="s">
        <v>45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397</v>
      </c>
      <c r="AT149" s="226" t="s">
        <v>310</v>
      </c>
      <c r="AU149" s="226" t="s">
        <v>81</v>
      </c>
      <c r="AY149" s="19" t="s">
        <v>213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81</v>
      </c>
      <c r="BK149" s="227">
        <f>ROUND(I149*H149,2)</f>
        <v>0</v>
      </c>
      <c r="BL149" s="19" t="s">
        <v>309</v>
      </c>
      <c r="BM149" s="226" t="s">
        <v>8411</v>
      </c>
    </row>
    <row r="150" s="2" customFormat="1" ht="16.5" customHeight="1">
      <c r="A150" s="40"/>
      <c r="B150" s="41"/>
      <c r="C150" s="272" t="s">
        <v>566</v>
      </c>
      <c r="D150" s="272" t="s">
        <v>310</v>
      </c>
      <c r="E150" s="273" t="s">
        <v>8412</v>
      </c>
      <c r="F150" s="274" t="s">
        <v>8413</v>
      </c>
      <c r="G150" s="275" t="s">
        <v>4309</v>
      </c>
      <c r="H150" s="276">
        <v>1</v>
      </c>
      <c r="I150" s="277"/>
      <c r="J150" s="278">
        <f>ROUND(I150*H150,2)</f>
        <v>0</v>
      </c>
      <c r="K150" s="274" t="s">
        <v>19</v>
      </c>
      <c r="L150" s="279"/>
      <c r="M150" s="280" t="s">
        <v>19</v>
      </c>
      <c r="N150" s="281" t="s">
        <v>45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397</v>
      </c>
      <c r="AT150" s="226" t="s">
        <v>310</v>
      </c>
      <c r="AU150" s="226" t="s">
        <v>81</v>
      </c>
      <c r="AY150" s="19" t="s">
        <v>213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81</v>
      </c>
      <c r="BK150" s="227">
        <f>ROUND(I150*H150,2)</f>
        <v>0</v>
      </c>
      <c r="BL150" s="19" t="s">
        <v>309</v>
      </c>
      <c r="BM150" s="226" t="s">
        <v>8414</v>
      </c>
    </row>
    <row r="151" s="2" customFormat="1" ht="16.5" customHeight="1">
      <c r="A151" s="40"/>
      <c r="B151" s="41"/>
      <c r="C151" s="272" t="s">
        <v>573</v>
      </c>
      <c r="D151" s="272" t="s">
        <v>310</v>
      </c>
      <c r="E151" s="273" t="s">
        <v>8415</v>
      </c>
      <c r="F151" s="274" t="s">
        <v>8416</v>
      </c>
      <c r="G151" s="275" t="s">
        <v>4309</v>
      </c>
      <c r="H151" s="276">
        <v>1</v>
      </c>
      <c r="I151" s="277"/>
      <c r="J151" s="278">
        <f>ROUND(I151*H151,2)</f>
        <v>0</v>
      </c>
      <c r="K151" s="274" t="s">
        <v>19</v>
      </c>
      <c r="L151" s="279"/>
      <c r="M151" s="280" t="s">
        <v>19</v>
      </c>
      <c r="N151" s="281" t="s">
        <v>45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397</v>
      </c>
      <c r="AT151" s="226" t="s">
        <v>310</v>
      </c>
      <c r="AU151" s="226" t="s">
        <v>81</v>
      </c>
      <c r="AY151" s="19" t="s">
        <v>213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81</v>
      </c>
      <c r="BK151" s="227">
        <f>ROUND(I151*H151,2)</f>
        <v>0</v>
      </c>
      <c r="BL151" s="19" t="s">
        <v>309</v>
      </c>
      <c r="BM151" s="226" t="s">
        <v>8417</v>
      </c>
    </row>
    <row r="152" s="2" customFormat="1" ht="16.5" customHeight="1">
      <c r="A152" s="40"/>
      <c r="B152" s="41"/>
      <c r="C152" s="272" t="s">
        <v>580</v>
      </c>
      <c r="D152" s="272" t="s">
        <v>310</v>
      </c>
      <c r="E152" s="273" t="s">
        <v>8418</v>
      </c>
      <c r="F152" s="274" t="s">
        <v>8419</v>
      </c>
      <c r="G152" s="275" t="s">
        <v>4309</v>
      </c>
      <c r="H152" s="276">
        <v>10</v>
      </c>
      <c r="I152" s="277"/>
      <c r="J152" s="278">
        <f>ROUND(I152*H152,2)</f>
        <v>0</v>
      </c>
      <c r="K152" s="274" t="s">
        <v>19</v>
      </c>
      <c r="L152" s="279"/>
      <c r="M152" s="280" t="s">
        <v>19</v>
      </c>
      <c r="N152" s="281" t="s">
        <v>45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397</v>
      </c>
      <c r="AT152" s="226" t="s">
        <v>310</v>
      </c>
      <c r="AU152" s="226" t="s">
        <v>81</v>
      </c>
      <c r="AY152" s="19" t="s">
        <v>213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81</v>
      </c>
      <c r="BK152" s="227">
        <f>ROUND(I152*H152,2)</f>
        <v>0</v>
      </c>
      <c r="BL152" s="19" t="s">
        <v>309</v>
      </c>
      <c r="BM152" s="226" t="s">
        <v>8420</v>
      </c>
    </row>
    <row r="153" s="2" customFormat="1" ht="16.5" customHeight="1">
      <c r="A153" s="40"/>
      <c r="B153" s="41"/>
      <c r="C153" s="272" t="s">
        <v>585</v>
      </c>
      <c r="D153" s="272" t="s">
        <v>310</v>
      </c>
      <c r="E153" s="273" t="s">
        <v>8421</v>
      </c>
      <c r="F153" s="274" t="s">
        <v>8422</v>
      </c>
      <c r="G153" s="275" t="s">
        <v>4309</v>
      </c>
      <c r="H153" s="276">
        <v>10</v>
      </c>
      <c r="I153" s="277"/>
      <c r="J153" s="278">
        <f>ROUND(I153*H153,2)</f>
        <v>0</v>
      </c>
      <c r="K153" s="274" t="s">
        <v>19</v>
      </c>
      <c r="L153" s="279"/>
      <c r="M153" s="280" t="s">
        <v>19</v>
      </c>
      <c r="N153" s="281" t="s">
        <v>45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397</v>
      </c>
      <c r="AT153" s="226" t="s">
        <v>310</v>
      </c>
      <c r="AU153" s="226" t="s">
        <v>81</v>
      </c>
      <c r="AY153" s="19" t="s">
        <v>213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81</v>
      </c>
      <c r="BK153" s="227">
        <f>ROUND(I153*H153,2)</f>
        <v>0</v>
      </c>
      <c r="BL153" s="19" t="s">
        <v>309</v>
      </c>
      <c r="BM153" s="226" t="s">
        <v>8423</v>
      </c>
    </row>
    <row r="154" s="2" customFormat="1" ht="16.5" customHeight="1">
      <c r="A154" s="40"/>
      <c r="B154" s="41"/>
      <c r="C154" s="272" t="s">
        <v>592</v>
      </c>
      <c r="D154" s="272" t="s">
        <v>310</v>
      </c>
      <c r="E154" s="273" t="s">
        <v>6808</v>
      </c>
      <c r="F154" s="274" t="s">
        <v>6809</v>
      </c>
      <c r="G154" s="275" t="s">
        <v>6810</v>
      </c>
      <c r="H154" s="276">
        <v>20</v>
      </c>
      <c r="I154" s="277"/>
      <c r="J154" s="278">
        <f>ROUND(I154*H154,2)</f>
        <v>0</v>
      </c>
      <c r="K154" s="274" t="s">
        <v>19</v>
      </c>
      <c r="L154" s="279"/>
      <c r="M154" s="280" t="s">
        <v>19</v>
      </c>
      <c r="N154" s="281" t="s">
        <v>45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397</v>
      </c>
      <c r="AT154" s="226" t="s">
        <v>310</v>
      </c>
      <c r="AU154" s="226" t="s">
        <v>81</v>
      </c>
      <c r="AY154" s="19" t="s">
        <v>213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81</v>
      </c>
      <c r="BK154" s="227">
        <f>ROUND(I154*H154,2)</f>
        <v>0</v>
      </c>
      <c r="BL154" s="19" t="s">
        <v>309</v>
      </c>
      <c r="BM154" s="226" t="s">
        <v>8424</v>
      </c>
    </row>
    <row r="155" s="2" customFormat="1" ht="16.5" customHeight="1">
      <c r="A155" s="40"/>
      <c r="B155" s="41"/>
      <c r="C155" s="272" t="s">
        <v>598</v>
      </c>
      <c r="D155" s="272" t="s">
        <v>310</v>
      </c>
      <c r="E155" s="273" t="s">
        <v>6821</v>
      </c>
      <c r="F155" s="274" t="s">
        <v>6822</v>
      </c>
      <c r="G155" s="275" t="s">
        <v>4309</v>
      </c>
      <c r="H155" s="276">
        <v>13</v>
      </c>
      <c r="I155" s="277"/>
      <c r="J155" s="278">
        <f>ROUND(I155*H155,2)</f>
        <v>0</v>
      </c>
      <c r="K155" s="274" t="s">
        <v>19</v>
      </c>
      <c r="L155" s="279"/>
      <c r="M155" s="280" t="s">
        <v>19</v>
      </c>
      <c r="N155" s="281" t="s">
        <v>45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397</v>
      </c>
      <c r="AT155" s="226" t="s">
        <v>310</v>
      </c>
      <c r="AU155" s="226" t="s">
        <v>81</v>
      </c>
      <c r="AY155" s="19" t="s">
        <v>213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81</v>
      </c>
      <c r="BK155" s="227">
        <f>ROUND(I155*H155,2)</f>
        <v>0</v>
      </c>
      <c r="BL155" s="19" t="s">
        <v>309</v>
      </c>
      <c r="BM155" s="226" t="s">
        <v>8425</v>
      </c>
    </row>
    <row r="156" s="2" customFormat="1" ht="16.5" customHeight="1">
      <c r="A156" s="40"/>
      <c r="B156" s="41"/>
      <c r="C156" s="272" t="s">
        <v>603</v>
      </c>
      <c r="D156" s="272" t="s">
        <v>310</v>
      </c>
      <c r="E156" s="273" t="s">
        <v>6824</v>
      </c>
      <c r="F156" s="274" t="s">
        <v>6825</v>
      </c>
      <c r="G156" s="275" t="s">
        <v>310</v>
      </c>
      <c r="H156" s="276">
        <v>140</v>
      </c>
      <c r="I156" s="277"/>
      <c r="J156" s="278">
        <f>ROUND(I156*H156,2)</f>
        <v>0</v>
      </c>
      <c r="K156" s="274" t="s">
        <v>19</v>
      </c>
      <c r="L156" s="279"/>
      <c r="M156" s="280" t="s">
        <v>19</v>
      </c>
      <c r="N156" s="281" t="s">
        <v>45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397</v>
      </c>
      <c r="AT156" s="226" t="s">
        <v>310</v>
      </c>
      <c r="AU156" s="226" t="s">
        <v>81</v>
      </c>
      <c r="AY156" s="19" t="s">
        <v>213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81</v>
      </c>
      <c r="BK156" s="227">
        <f>ROUND(I156*H156,2)</f>
        <v>0</v>
      </c>
      <c r="BL156" s="19" t="s">
        <v>309</v>
      </c>
      <c r="BM156" s="226" t="s">
        <v>8426</v>
      </c>
    </row>
    <row r="157" s="2" customFormat="1" ht="16.5" customHeight="1">
      <c r="A157" s="40"/>
      <c r="B157" s="41"/>
      <c r="C157" s="272" t="s">
        <v>610</v>
      </c>
      <c r="D157" s="272" t="s">
        <v>310</v>
      </c>
      <c r="E157" s="273" t="s">
        <v>6828</v>
      </c>
      <c r="F157" s="274" t="s">
        <v>6829</v>
      </c>
      <c r="G157" s="275" t="s">
        <v>4309</v>
      </c>
      <c r="H157" s="276">
        <v>1</v>
      </c>
      <c r="I157" s="277"/>
      <c r="J157" s="278">
        <f>ROUND(I157*H157,2)</f>
        <v>0</v>
      </c>
      <c r="K157" s="274" t="s">
        <v>19</v>
      </c>
      <c r="L157" s="279"/>
      <c r="M157" s="280" t="s">
        <v>19</v>
      </c>
      <c r="N157" s="281" t="s">
        <v>45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397</v>
      </c>
      <c r="AT157" s="226" t="s">
        <v>310</v>
      </c>
      <c r="AU157" s="226" t="s">
        <v>81</v>
      </c>
      <c r="AY157" s="19" t="s">
        <v>213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81</v>
      </c>
      <c r="BK157" s="227">
        <f>ROUND(I157*H157,2)</f>
        <v>0</v>
      </c>
      <c r="BL157" s="19" t="s">
        <v>309</v>
      </c>
      <c r="BM157" s="226" t="s">
        <v>8427</v>
      </c>
    </row>
    <row r="158" s="2" customFormat="1" ht="16.5" customHeight="1">
      <c r="A158" s="40"/>
      <c r="B158" s="41"/>
      <c r="C158" s="272" t="s">
        <v>617</v>
      </c>
      <c r="D158" s="272" t="s">
        <v>310</v>
      </c>
      <c r="E158" s="273" t="s">
        <v>6831</v>
      </c>
      <c r="F158" s="274" t="s">
        <v>6832</v>
      </c>
      <c r="G158" s="275" t="s">
        <v>4309</v>
      </c>
      <c r="H158" s="276">
        <v>460</v>
      </c>
      <c r="I158" s="277"/>
      <c r="J158" s="278">
        <f>ROUND(I158*H158,2)</f>
        <v>0</v>
      </c>
      <c r="K158" s="274" t="s">
        <v>19</v>
      </c>
      <c r="L158" s="279"/>
      <c r="M158" s="280" t="s">
        <v>19</v>
      </c>
      <c r="N158" s="281" t="s">
        <v>45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397</v>
      </c>
      <c r="AT158" s="226" t="s">
        <v>310</v>
      </c>
      <c r="AU158" s="226" t="s">
        <v>81</v>
      </c>
      <c r="AY158" s="19" t="s">
        <v>213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81</v>
      </c>
      <c r="BK158" s="227">
        <f>ROUND(I158*H158,2)</f>
        <v>0</v>
      </c>
      <c r="BL158" s="19" t="s">
        <v>309</v>
      </c>
      <c r="BM158" s="226" t="s">
        <v>8428</v>
      </c>
    </row>
    <row r="159" s="2" customFormat="1">
      <c r="A159" s="40"/>
      <c r="B159" s="41"/>
      <c r="C159" s="272" t="s">
        <v>623</v>
      </c>
      <c r="D159" s="272" t="s">
        <v>310</v>
      </c>
      <c r="E159" s="273" t="s">
        <v>6837</v>
      </c>
      <c r="F159" s="274" t="s">
        <v>6838</v>
      </c>
      <c r="G159" s="275" t="s">
        <v>4309</v>
      </c>
      <c r="H159" s="276">
        <v>36</v>
      </c>
      <c r="I159" s="277"/>
      <c r="J159" s="278">
        <f>ROUND(I159*H159,2)</f>
        <v>0</v>
      </c>
      <c r="K159" s="274" t="s">
        <v>19</v>
      </c>
      <c r="L159" s="279"/>
      <c r="M159" s="280" t="s">
        <v>19</v>
      </c>
      <c r="N159" s="281" t="s">
        <v>45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397</v>
      </c>
      <c r="AT159" s="226" t="s">
        <v>310</v>
      </c>
      <c r="AU159" s="226" t="s">
        <v>81</v>
      </c>
      <c r="AY159" s="19" t="s">
        <v>213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81</v>
      </c>
      <c r="BK159" s="227">
        <f>ROUND(I159*H159,2)</f>
        <v>0</v>
      </c>
      <c r="BL159" s="19" t="s">
        <v>309</v>
      </c>
      <c r="BM159" s="226" t="s">
        <v>8429</v>
      </c>
    </row>
    <row r="160" s="12" customFormat="1" ht="25.92" customHeight="1">
      <c r="A160" s="12"/>
      <c r="B160" s="199"/>
      <c r="C160" s="200"/>
      <c r="D160" s="201" t="s">
        <v>73</v>
      </c>
      <c r="E160" s="202" t="s">
        <v>4406</v>
      </c>
      <c r="F160" s="202" t="s">
        <v>4407</v>
      </c>
      <c r="G160" s="200"/>
      <c r="H160" s="200"/>
      <c r="I160" s="203"/>
      <c r="J160" s="204">
        <f>BK160</f>
        <v>0</v>
      </c>
      <c r="K160" s="200"/>
      <c r="L160" s="205"/>
      <c r="M160" s="206"/>
      <c r="N160" s="207"/>
      <c r="O160" s="207"/>
      <c r="P160" s="208">
        <f>SUM(P161:P162)</f>
        <v>0</v>
      </c>
      <c r="Q160" s="207"/>
      <c r="R160" s="208">
        <f>SUM(R161:R162)</f>
        <v>0</v>
      </c>
      <c r="S160" s="207"/>
      <c r="T160" s="209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0" t="s">
        <v>81</v>
      </c>
      <c r="AT160" s="211" t="s">
        <v>73</v>
      </c>
      <c r="AU160" s="211" t="s">
        <v>74</v>
      </c>
      <c r="AY160" s="210" t="s">
        <v>213</v>
      </c>
      <c r="BK160" s="212">
        <f>SUM(BK161:BK162)</f>
        <v>0</v>
      </c>
    </row>
    <row r="161" s="2" customFormat="1" ht="16.5" customHeight="1">
      <c r="A161" s="40"/>
      <c r="B161" s="41"/>
      <c r="C161" s="215" t="s">
        <v>630</v>
      </c>
      <c r="D161" s="215" t="s">
        <v>215</v>
      </c>
      <c r="E161" s="216" t="s">
        <v>6841</v>
      </c>
      <c r="F161" s="217" t="s">
        <v>8430</v>
      </c>
      <c r="G161" s="218" t="s">
        <v>4066</v>
      </c>
      <c r="H161" s="219">
        <v>1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45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309</v>
      </c>
      <c r="AT161" s="226" t="s">
        <v>215</v>
      </c>
      <c r="AU161" s="226" t="s">
        <v>81</v>
      </c>
      <c r="AY161" s="19" t="s">
        <v>213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81</v>
      </c>
      <c r="BK161" s="227">
        <f>ROUND(I161*H161,2)</f>
        <v>0</v>
      </c>
      <c r="BL161" s="19" t="s">
        <v>309</v>
      </c>
      <c r="BM161" s="226" t="s">
        <v>8431</v>
      </c>
    </row>
    <row r="162" s="2" customFormat="1" ht="16.5" customHeight="1">
      <c r="A162" s="40"/>
      <c r="B162" s="41"/>
      <c r="C162" s="215" t="s">
        <v>635</v>
      </c>
      <c r="D162" s="215" t="s">
        <v>215</v>
      </c>
      <c r="E162" s="216" t="s">
        <v>6868</v>
      </c>
      <c r="F162" s="217" t="s">
        <v>6869</v>
      </c>
      <c r="G162" s="218" t="s">
        <v>4066</v>
      </c>
      <c r="H162" s="219">
        <v>1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45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309</v>
      </c>
      <c r="AT162" s="226" t="s">
        <v>215</v>
      </c>
      <c r="AU162" s="226" t="s">
        <v>81</v>
      </c>
      <c r="AY162" s="19" t="s">
        <v>213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81</v>
      </c>
      <c r="BK162" s="227">
        <f>ROUND(I162*H162,2)</f>
        <v>0</v>
      </c>
      <c r="BL162" s="19" t="s">
        <v>309</v>
      </c>
      <c r="BM162" s="226" t="s">
        <v>8432</v>
      </c>
    </row>
    <row r="163" s="12" customFormat="1" ht="25.92" customHeight="1">
      <c r="A163" s="12"/>
      <c r="B163" s="199"/>
      <c r="C163" s="200"/>
      <c r="D163" s="201" t="s">
        <v>73</v>
      </c>
      <c r="E163" s="202" t="s">
        <v>4444</v>
      </c>
      <c r="F163" s="202" t="s">
        <v>4445</v>
      </c>
      <c r="G163" s="200"/>
      <c r="H163" s="200"/>
      <c r="I163" s="203"/>
      <c r="J163" s="204">
        <f>BK163</f>
        <v>0</v>
      </c>
      <c r="K163" s="200"/>
      <c r="L163" s="205"/>
      <c r="M163" s="206"/>
      <c r="N163" s="207"/>
      <c r="O163" s="207"/>
      <c r="P163" s="208">
        <f>SUM(P164:P170)</f>
        <v>0</v>
      </c>
      <c r="Q163" s="207"/>
      <c r="R163" s="208">
        <f>SUM(R164:R170)</f>
        <v>0</v>
      </c>
      <c r="S163" s="207"/>
      <c r="T163" s="209">
        <f>SUM(T164:T170)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0" t="s">
        <v>220</v>
      </c>
      <c r="AT163" s="211" t="s">
        <v>73</v>
      </c>
      <c r="AU163" s="211" t="s">
        <v>74</v>
      </c>
      <c r="AY163" s="210" t="s">
        <v>213</v>
      </c>
      <c r="BK163" s="212">
        <f>SUM(BK164:BK170)</f>
        <v>0</v>
      </c>
    </row>
    <row r="164" s="2" customFormat="1" ht="16.5" customHeight="1">
      <c r="A164" s="40"/>
      <c r="B164" s="41"/>
      <c r="C164" s="215" t="s">
        <v>640</v>
      </c>
      <c r="D164" s="215" t="s">
        <v>215</v>
      </c>
      <c r="E164" s="216" t="s">
        <v>6871</v>
      </c>
      <c r="F164" s="217" t="s">
        <v>6872</v>
      </c>
      <c r="G164" s="218" t="s">
        <v>6873</v>
      </c>
      <c r="H164" s="219">
        <v>85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45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309</v>
      </c>
      <c r="AT164" s="226" t="s">
        <v>215</v>
      </c>
      <c r="AU164" s="226" t="s">
        <v>81</v>
      </c>
      <c r="AY164" s="19" t="s">
        <v>213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81</v>
      </c>
      <c r="BK164" s="227">
        <f>ROUND(I164*H164,2)</f>
        <v>0</v>
      </c>
      <c r="BL164" s="19" t="s">
        <v>309</v>
      </c>
      <c r="BM164" s="226" t="s">
        <v>8433</v>
      </c>
    </row>
    <row r="165" s="2" customFormat="1" ht="16.5" customHeight="1">
      <c r="A165" s="40"/>
      <c r="B165" s="41"/>
      <c r="C165" s="215" t="s">
        <v>652</v>
      </c>
      <c r="D165" s="215" t="s">
        <v>215</v>
      </c>
      <c r="E165" s="216" t="s">
        <v>6875</v>
      </c>
      <c r="F165" s="217" t="s">
        <v>6876</v>
      </c>
      <c r="G165" s="218" t="s">
        <v>6873</v>
      </c>
      <c r="H165" s="219">
        <v>20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45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309</v>
      </c>
      <c r="AT165" s="226" t="s">
        <v>215</v>
      </c>
      <c r="AU165" s="226" t="s">
        <v>81</v>
      </c>
      <c r="AY165" s="19" t="s">
        <v>213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81</v>
      </c>
      <c r="BK165" s="227">
        <f>ROUND(I165*H165,2)</f>
        <v>0</v>
      </c>
      <c r="BL165" s="19" t="s">
        <v>309</v>
      </c>
      <c r="BM165" s="226" t="s">
        <v>8434</v>
      </c>
    </row>
    <row r="166" s="2" customFormat="1" ht="16.5" customHeight="1">
      <c r="A166" s="40"/>
      <c r="B166" s="41"/>
      <c r="C166" s="215" t="s">
        <v>658</v>
      </c>
      <c r="D166" s="215" t="s">
        <v>215</v>
      </c>
      <c r="E166" s="216" t="s">
        <v>6878</v>
      </c>
      <c r="F166" s="217" t="s">
        <v>6879</v>
      </c>
      <c r="G166" s="218" t="s">
        <v>6873</v>
      </c>
      <c r="H166" s="219">
        <v>15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45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309</v>
      </c>
      <c r="AT166" s="226" t="s">
        <v>215</v>
      </c>
      <c r="AU166" s="226" t="s">
        <v>81</v>
      </c>
      <c r="AY166" s="19" t="s">
        <v>213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81</v>
      </c>
      <c r="BK166" s="227">
        <f>ROUND(I166*H166,2)</f>
        <v>0</v>
      </c>
      <c r="BL166" s="19" t="s">
        <v>309</v>
      </c>
      <c r="BM166" s="226" t="s">
        <v>8435</v>
      </c>
    </row>
    <row r="167" s="2" customFormat="1" ht="16.5" customHeight="1">
      <c r="A167" s="40"/>
      <c r="B167" s="41"/>
      <c r="C167" s="215" t="s">
        <v>671</v>
      </c>
      <c r="D167" s="215" t="s">
        <v>215</v>
      </c>
      <c r="E167" s="216" t="s">
        <v>6881</v>
      </c>
      <c r="F167" s="217" t="s">
        <v>4281</v>
      </c>
      <c r="G167" s="218" t="s">
        <v>6873</v>
      </c>
      <c r="H167" s="219">
        <v>20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45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309</v>
      </c>
      <c r="AT167" s="226" t="s">
        <v>215</v>
      </c>
      <c r="AU167" s="226" t="s">
        <v>81</v>
      </c>
      <c r="AY167" s="19" t="s">
        <v>213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81</v>
      </c>
      <c r="BK167" s="227">
        <f>ROUND(I167*H167,2)</f>
        <v>0</v>
      </c>
      <c r="BL167" s="19" t="s">
        <v>309</v>
      </c>
      <c r="BM167" s="226" t="s">
        <v>8436</v>
      </c>
    </row>
    <row r="168" s="2" customFormat="1" ht="16.5" customHeight="1">
      <c r="A168" s="40"/>
      <c r="B168" s="41"/>
      <c r="C168" s="215" t="s">
        <v>678</v>
      </c>
      <c r="D168" s="215" t="s">
        <v>215</v>
      </c>
      <c r="E168" s="216" t="s">
        <v>6883</v>
      </c>
      <c r="F168" s="217" t="s">
        <v>4457</v>
      </c>
      <c r="G168" s="218" t="s">
        <v>6873</v>
      </c>
      <c r="H168" s="219">
        <v>15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45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309</v>
      </c>
      <c r="AT168" s="226" t="s">
        <v>215</v>
      </c>
      <c r="AU168" s="226" t="s">
        <v>81</v>
      </c>
      <c r="AY168" s="19" t="s">
        <v>213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81</v>
      </c>
      <c r="BK168" s="227">
        <f>ROUND(I168*H168,2)</f>
        <v>0</v>
      </c>
      <c r="BL168" s="19" t="s">
        <v>309</v>
      </c>
      <c r="BM168" s="226" t="s">
        <v>8437</v>
      </c>
    </row>
    <row r="169" s="2" customFormat="1" ht="16.5" customHeight="1">
      <c r="A169" s="40"/>
      <c r="B169" s="41"/>
      <c r="C169" s="215" t="s">
        <v>684</v>
      </c>
      <c r="D169" s="215" t="s">
        <v>215</v>
      </c>
      <c r="E169" s="216" t="s">
        <v>8438</v>
      </c>
      <c r="F169" s="217" t="s">
        <v>8439</v>
      </c>
      <c r="G169" s="218" t="s">
        <v>6873</v>
      </c>
      <c r="H169" s="219">
        <v>16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45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309</v>
      </c>
      <c r="AT169" s="226" t="s">
        <v>215</v>
      </c>
      <c r="AU169" s="226" t="s">
        <v>81</v>
      </c>
      <c r="AY169" s="19" t="s">
        <v>213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81</v>
      </c>
      <c r="BK169" s="227">
        <f>ROUND(I169*H169,2)</f>
        <v>0</v>
      </c>
      <c r="BL169" s="19" t="s">
        <v>309</v>
      </c>
      <c r="BM169" s="226" t="s">
        <v>8440</v>
      </c>
    </row>
    <row r="170" s="2" customFormat="1" ht="16.5" customHeight="1">
      <c r="A170" s="40"/>
      <c r="B170" s="41"/>
      <c r="C170" s="215" t="s">
        <v>689</v>
      </c>
      <c r="D170" s="215" t="s">
        <v>215</v>
      </c>
      <c r="E170" s="216" t="s">
        <v>6891</v>
      </c>
      <c r="F170" s="217" t="s">
        <v>6892</v>
      </c>
      <c r="G170" s="218" t="s">
        <v>6873</v>
      </c>
      <c r="H170" s="219">
        <v>20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45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309</v>
      </c>
      <c r="AT170" s="226" t="s">
        <v>215</v>
      </c>
      <c r="AU170" s="226" t="s">
        <v>81</v>
      </c>
      <c r="AY170" s="19" t="s">
        <v>213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81</v>
      </c>
      <c r="BK170" s="227">
        <f>ROUND(I170*H170,2)</f>
        <v>0</v>
      </c>
      <c r="BL170" s="19" t="s">
        <v>309</v>
      </c>
      <c r="BM170" s="226" t="s">
        <v>8441</v>
      </c>
    </row>
    <row r="171" s="12" customFormat="1" ht="25.92" customHeight="1">
      <c r="A171" s="12"/>
      <c r="B171" s="199"/>
      <c r="C171" s="200"/>
      <c r="D171" s="201" t="s">
        <v>73</v>
      </c>
      <c r="E171" s="202" t="s">
        <v>4459</v>
      </c>
      <c r="F171" s="202" t="s">
        <v>4726</v>
      </c>
      <c r="G171" s="200"/>
      <c r="H171" s="200"/>
      <c r="I171" s="203"/>
      <c r="J171" s="204">
        <f>BK171</f>
        <v>0</v>
      </c>
      <c r="K171" s="200"/>
      <c r="L171" s="205"/>
      <c r="M171" s="206"/>
      <c r="N171" s="207"/>
      <c r="O171" s="207"/>
      <c r="P171" s="208">
        <f>SUM(P172:P173)</f>
        <v>0</v>
      </c>
      <c r="Q171" s="207"/>
      <c r="R171" s="208">
        <f>SUM(R172:R173)</f>
        <v>0</v>
      </c>
      <c r="S171" s="207"/>
      <c r="T171" s="209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220</v>
      </c>
      <c r="AT171" s="211" t="s">
        <v>73</v>
      </c>
      <c r="AU171" s="211" t="s">
        <v>74</v>
      </c>
      <c r="AY171" s="210" t="s">
        <v>213</v>
      </c>
      <c r="BK171" s="212">
        <f>SUM(BK172:BK173)</f>
        <v>0</v>
      </c>
    </row>
    <row r="172" s="2" customFormat="1" ht="16.5" customHeight="1">
      <c r="A172" s="40"/>
      <c r="B172" s="41"/>
      <c r="C172" s="215" t="s">
        <v>694</v>
      </c>
      <c r="D172" s="215" t="s">
        <v>215</v>
      </c>
      <c r="E172" s="216" t="s">
        <v>8442</v>
      </c>
      <c r="F172" s="217" t="s">
        <v>4462</v>
      </c>
      <c r="G172" s="218" t="s">
        <v>2760</v>
      </c>
      <c r="H172" s="219">
        <v>1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45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309</v>
      </c>
      <c r="AT172" s="226" t="s">
        <v>215</v>
      </c>
      <c r="AU172" s="226" t="s">
        <v>81</v>
      </c>
      <c r="AY172" s="19" t="s">
        <v>213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81</v>
      </c>
      <c r="BK172" s="227">
        <f>ROUND(I172*H172,2)</f>
        <v>0</v>
      </c>
      <c r="BL172" s="19" t="s">
        <v>309</v>
      </c>
      <c r="BM172" s="226" t="s">
        <v>8443</v>
      </c>
    </row>
    <row r="173" s="2" customFormat="1" ht="16.5" customHeight="1">
      <c r="A173" s="40"/>
      <c r="B173" s="41"/>
      <c r="C173" s="215" t="s">
        <v>699</v>
      </c>
      <c r="D173" s="215" t="s">
        <v>215</v>
      </c>
      <c r="E173" s="216" t="s">
        <v>8444</v>
      </c>
      <c r="F173" s="217" t="s">
        <v>6915</v>
      </c>
      <c r="G173" s="218" t="s">
        <v>2760</v>
      </c>
      <c r="H173" s="219">
        <v>1</v>
      </c>
      <c r="I173" s="220"/>
      <c r="J173" s="221">
        <f>ROUND(I173*H173,2)</f>
        <v>0</v>
      </c>
      <c r="K173" s="217" t="s">
        <v>19</v>
      </c>
      <c r="L173" s="46"/>
      <c r="M173" s="283" t="s">
        <v>19</v>
      </c>
      <c r="N173" s="284" t="s">
        <v>45</v>
      </c>
      <c r="O173" s="285"/>
      <c r="P173" s="286">
        <f>O173*H173</f>
        <v>0</v>
      </c>
      <c r="Q173" s="286">
        <v>0</v>
      </c>
      <c r="R173" s="286">
        <f>Q173*H173</f>
        <v>0</v>
      </c>
      <c r="S173" s="286">
        <v>0</v>
      </c>
      <c r="T173" s="28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309</v>
      </c>
      <c r="AT173" s="226" t="s">
        <v>215</v>
      </c>
      <c r="AU173" s="226" t="s">
        <v>81</v>
      </c>
      <c r="AY173" s="19" t="s">
        <v>213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81</v>
      </c>
      <c r="BK173" s="227">
        <f>ROUND(I173*H173,2)</f>
        <v>0</v>
      </c>
      <c r="BL173" s="19" t="s">
        <v>309</v>
      </c>
      <c r="BM173" s="226" t="s">
        <v>8445</v>
      </c>
    </row>
    <row r="174" s="2" customFormat="1" ht="6.96" customHeight="1">
      <c r="A174" s="40"/>
      <c r="B174" s="61"/>
      <c r="C174" s="62"/>
      <c r="D174" s="62"/>
      <c r="E174" s="62"/>
      <c r="F174" s="62"/>
      <c r="G174" s="62"/>
      <c r="H174" s="62"/>
      <c r="I174" s="62"/>
      <c r="J174" s="62"/>
      <c r="K174" s="62"/>
      <c r="L174" s="46"/>
      <c r="M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</row>
  </sheetData>
  <sheetProtection sheet="1" autoFilter="0" formatColumns="0" formatRows="0" objects="1" scenarios="1" spinCount="100000" saltValue="3rShBcmR93qwysXQSt/DWhQV5BluoTk23EPsiAbirNVgJyM0hTOx+K06Jo8fZPQRAwIZaxtWc+yJrtk59ORgGQ==" hashValue="WPO1RNxolGgUv0OMjBEgfXKccUvE5XqBNhePyYplS4qhdOWFh84Io+xAjL7hobDBfCYYPZ+z8Zste+/zzeZ0oA==" algorithmName="SHA-512" password="CC35"/>
  <autoFilter ref="C89:K1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a přístavba budovy ZUŠ náměstí Míru, Krnov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154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8446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7. 3. 2021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5" t="s">
        <v>28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32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35</v>
      </c>
      <c r="E23" s="40"/>
      <c r="F23" s="40"/>
      <c r="G23" s="40"/>
      <c r="H23" s="40"/>
      <c r="I23" s="145" t="s">
        <v>26</v>
      </c>
      <c r="J23" s="135" t="s">
        <v>36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37</v>
      </c>
      <c r="F24" s="40"/>
      <c r="G24" s="40"/>
      <c r="H24" s="40"/>
      <c r="I24" s="145" t="s">
        <v>28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38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50"/>
      <c r="B27" s="151"/>
      <c r="C27" s="150"/>
      <c r="D27" s="150"/>
      <c r="E27" s="152" t="s">
        <v>39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40</v>
      </c>
      <c r="E30" s="40"/>
      <c r="F30" s="40"/>
      <c r="G30" s="40"/>
      <c r="H30" s="40"/>
      <c r="I30" s="40"/>
      <c r="J30" s="156">
        <f>ROUND(J89,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42</v>
      </c>
      <c r="G32" s="40"/>
      <c r="H32" s="40"/>
      <c r="I32" s="157" t="s">
        <v>41</v>
      </c>
      <c r="J32" s="157" t="s">
        <v>43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44</v>
      </c>
      <c r="E33" s="145" t="s">
        <v>45</v>
      </c>
      <c r="F33" s="159">
        <f>ROUND((SUM(BE89:BE213)),  2)</f>
        <v>0</v>
      </c>
      <c r="G33" s="40"/>
      <c r="H33" s="40"/>
      <c r="I33" s="160">
        <v>0.20999999999999999</v>
      </c>
      <c r="J33" s="159">
        <f>ROUND(((SUM(BE89:BE213))*I33),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46</v>
      </c>
      <c r="F34" s="159">
        <f>ROUND((SUM(BF89:BF213)),  2)</f>
        <v>0</v>
      </c>
      <c r="G34" s="40"/>
      <c r="H34" s="40"/>
      <c r="I34" s="160">
        <v>0.14999999999999999</v>
      </c>
      <c r="J34" s="159">
        <f>ROUND(((SUM(BF89:BF213))*I34),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47</v>
      </c>
      <c r="F35" s="159">
        <f>ROUND((SUM(BG89:BG213)),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48</v>
      </c>
      <c r="F36" s="159">
        <f>ROUND((SUM(BH89:BH213)),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ROUND((SUM(BI89:BI213)),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50</v>
      </c>
      <c r="E39" s="163"/>
      <c r="F39" s="163"/>
      <c r="G39" s="164" t="s">
        <v>51</v>
      </c>
      <c r="H39" s="165" t="s">
        <v>52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158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Rekonstrukce a přístavba budovy ZUŠ náměstí Míru, Krnov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03 - Dešťová kanalizace - vsakovací systém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parc.č. 341, 344/1, k.ú.opavské předměstí</v>
      </c>
      <c r="G52" s="42"/>
      <c r="H52" s="42"/>
      <c r="I52" s="34" t="s">
        <v>23</v>
      </c>
      <c r="J52" s="74" t="str">
        <f>IF(J12="","",J12)</f>
        <v>7. 3. 2021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Krnov</v>
      </c>
      <c r="G54" s="42"/>
      <c r="H54" s="42"/>
      <c r="I54" s="34" t="s">
        <v>31</v>
      </c>
      <c r="J54" s="38" t="str">
        <f>E21</f>
        <v>Ing. Karel Grygera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Ing. Alena Chmelová, Opava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159</v>
      </c>
      <c r="D57" s="174"/>
      <c r="E57" s="174"/>
      <c r="F57" s="174"/>
      <c r="G57" s="174"/>
      <c r="H57" s="174"/>
      <c r="I57" s="174"/>
      <c r="J57" s="175" t="s">
        <v>160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72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161</v>
      </c>
    </row>
    <row r="60" s="9" customFormat="1" ht="24.96" customHeight="1">
      <c r="A60" s="9"/>
      <c r="B60" s="177"/>
      <c r="C60" s="178"/>
      <c r="D60" s="179" t="s">
        <v>8447</v>
      </c>
      <c r="E60" s="180"/>
      <c r="F60" s="180"/>
      <c r="G60" s="180"/>
      <c r="H60" s="180"/>
      <c r="I60" s="180"/>
      <c r="J60" s="181">
        <f>J90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7"/>
      <c r="C61" s="178"/>
      <c r="D61" s="179" t="s">
        <v>8448</v>
      </c>
      <c r="E61" s="180"/>
      <c r="F61" s="180"/>
      <c r="G61" s="180"/>
      <c r="H61" s="180"/>
      <c r="I61" s="180"/>
      <c r="J61" s="181">
        <f>J136</f>
        <v>0</v>
      </c>
      <c r="K61" s="178"/>
      <c r="L61" s="18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7"/>
      <c r="C62" s="178"/>
      <c r="D62" s="179" t="s">
        <v>8449</v>
      </c>
      <c r="E62" s="180"/>
      <c r="F62" s="180"/>
      <c r="G62" s="180"/>
      <c r="H62" s="180"/>
      <c r="I62" s="180"/>
      <c r="J62" s="181">
        <f>J141</f>
        <v>0</v>
      </c>
      <c r="K62" s="178"/>
      <c r="L62" s="18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7"/>
      <c r="C63" s="178"/>
      <c r="D63" s="179" t="s">
        <v>8450</v>
      </c>
      <c r="E63" s="180"/>
      <c r="F63" s="180"/>
      <c r="G63" s="180"/>
      <c r="H63" s="180"/>
      <c r="I63" s="180"/>
      <c r="J63" s="181">
        <f>J144</f>
        <v>0</v>
      </c>
      <c r="K63" s="178"/>
      <c r="L63" s="18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7"/>
      <c r="C64" s="178"/>
      <c r="D64" s="179" t="s">
        <v>8451</v>
      </c>
      <c r="E64" s="180"/>
      <c r="F64" s="180"/>
      <c r="G64" s="180"/>
      <c r="H64" s="180"/>
      <c r="I64" s="180"/>
      <c r="J64" s="181">
        <f>J154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8452</v>
      </c>
      <c r="E65" s="180"/>
      <c r="F65" s="180"/>
      <c r="G65" s="180"/>
      <c r="H65" s="180"/>
      <c r="I65" s="180"/>
      <c r="J65" s="181">
        <f>J167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8453</v>
      </c>
      <c r="E66" s="180"/>
      <c r="F66" s="180"/>
      <c r="G66" s="180"/>
      <c r="H66" s="180"/>
      <c r="I66" s="180"/>
      <c r="J66" s="181">
        <f>J185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8454</v>
      </c>
      <c r="E67" s="180"/>
      <c r="F67" s="180"/>
      <c r="G67" s="180"/>
      <c r="H67" s="180"/>
      <c r="I67" s="180"/>
      <c r="J67" s="181">
        <f>J206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8455</v>
      </c>
      <c r="E68" s="180"/>
      <c r="F68" s="180"/>
      <c r="G68" s="180"/>
      <c r="H68" s="180"/>
      <c r="I68" s="180"/>
      <c r="J68" s="181">
        <f>J208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8456</v>
      </c>
      <c r="E69" s="180"/>
      <c r="F69" s="180"/>
      <c r="G69" s="180"/>
      <c r="H69" s="180"/>
      <c r="I69" s="180"/>
      <c r="J69" s="181">
        <f>J210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198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Rekonstrukce a přístavba budovy ZUŠ náměstí Míru, Krnov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154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SO 03 - Dešťová kanalizace - vsakovací systém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parc.č. 341, 344/1, k.ú.opavské předměstí</v>
      </c>
      <c r="G83" s="42"/>
      <c r="H83" s="42"/>
      <c r="I83" s="34" t="s">
        <v>23</v>
      </c>
      <c r="J83" s="74" t="str">
        <f>IF(J12="","",J12)</f>
        <v>7. 3. 2021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>město Krnov</v>
      </c>
      <c r="G85" s="42"/>
      <c r="H85" s="42"/>
      <c r="I85" s="34" t="s">
        <v>31</v>
      </c>
      <c r="J85" s="38" t="str">
        <f>E21</f>
        <v>Ing. Karel Grygera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5.6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35</v>
      </c>
      <c r="J86" s="38" t="str">
        <f>E24</f>
        <v>Ing. Alena Chmelová, Opava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8"/>
      <c r="B88" s="189"/>
      <c r="C88" s="190" t="s">
        <v>199</v>
      </c>
      <c r="D88" s="191" t="s">
        <v>59</v>
      </c>
      <c r="E88" s="191" t="s">
        <v>55</v>
      </c>
      <c r="F88" s="191" t="s">
        <v>56</v>
      </c>
      <c r="G88" s="191" t="s">
        <v>200</v>
      </c>
      <c r="H88" s="191" t="s">
        <v>201</v>
      </c>
      <c r="I88" s="191" t="s">
        <v>202</v>
      </c>
      <c r="J88" s="191" t="s">
        <v>160</v>
      </c>
      <c r="K88" s="192" t="s">
        <v>203</v>
      </c>
      <c r="L88" s="193"/>
      <c r="M88" s="94" t="s">
        <v>19</v>
      </c>
      <c r="N88" s="95" t="s">
        <v>44</v>
      </c>
      <c r="O88" s="95" t="s">
        <v>204</v>
      </c>
      <c r="P88" s="95" t="s">
        <v>205</v>
      </c>
      <c r="Q88" s="95" t="s">
        <v>206</v>
      </c>
      <c r="R88" s="95" t="s">
        <v>207</v>
      </c>
      <c r="S88" s="95" t="s">
        <v>208</v>
      </c>
      <c r="T88" s="96" t="s">
        <v>209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0"/>
      <c r="B89" s="41"/>
      <c r="C89" s="101" t="s">
        <v>210</v>
      </c>
      <c r="D89" s="42"/>
      <c r="E89" s="42"/>
      <c r="F89" s="42"/>
      <c r="G89" s="42"/>
      <c r="H89" s="42"/>
      <c r="I89" s="42"/>
      <c r="J89" s="194">
        <f>BK89</f>
        <v>0</v>
      </c>
      <c r="K89" s="42"/>
      <c r="L89" s="46"/>
      <c r="M89" s="97"/>
      <c r="N89" s="195"/>
      <c r="O89" s="98"/>
      <c r="P89" s="196">
        <f>P90+P136+P141+P144+P154+P167+P185+P206+P208+P210</f>
        <v>0</v>
      </c>
      <c r="Q89" s="98"/>
      <c r="R89" s="196">
        <f>R90+R136+R141+R144+R154+R167+R185+R206+R208+R210</f>
        <v>67.389570707070746</v>
      </c>
      <c r="S89" s="98"/>
      <c r="T89" s="197">
        <f>T90+T136+T141+T144+T154+T167+T185+T206+T208+T210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73</v>
      </c>
      <c r="AU89" s="19" t="s">
        <v>161</v>
      </c>
      <c r="BK89" s="198">
        <f>BK90+BK136+BK141+BK144+BK154+BK167+BK185+BK206+BK208+BK210</f>
        <v>0</v>
      </c>
    </row>
    <row r="90" s="12" customFormat="1" ht="25.92" customHeight="1">
      <c r="A90" s="12"/>
      <c r="B90" s="199"/>
      <c r="C90" s="200"/>
      <c r="D90" s="201" t="s">
        <v>73</v>
      </c>
      <c r="E90" s="202" t="s">
        <v>81</v>
      </c>
      <c r="F90" s="202" t="s">
        <v>214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SUM(P91:P135)</f>
        <v>0</v>
      </c>
      <c r="Q90" s="207"/>
      <c r="R90" s="208">
        <f>SUM(R91:R135)</f>
        <v>34.810000000000002</v>
      </c>
      <c r="S90" s="207"/>
      <c r="T90" s="209">
        <f>SUM(T91:T135)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81</v>
      </c>
      <c r="AT90" s="211" t="s">
        <v>73</v>
      </c>
      <c r="AU90" s="211" t="s">
        <v>74</v>
      </c>
      <c r="AY90" s="210" t="s">
        <v>213</v>
      </c>
      <c r="BK90" s="212">
        <f>SUM(BK91:BK135)</f>
        <v>0</v>
      </c>
    </row>
    <row r="91" s="2" customFormat="1" ht="16.5" customHeight="1">
      <c r="A91" s="40"/>
      <c r="B91" s="41"/>
      <c r="C91" s="215" t="s">
        <v>81</v>
      </c>
      <c r="D91" s="215" t="s">
        <v>215</v>
      </c>
      <c r="E91" s="216" t="s">
        <v>4468</v>
      </c>
      <c r="F91" s="217" t="s">
        <v>8457</v>
      </c>
      <c r="G91" s="218" t="s">
        <v>236</v>
      </c>
      <c r="H91" s="219">
        <v>6</v>
      </c>
      <c r="I91" s="220"/>
      <c r="J91" s="221">
        <f>ROUND(I91*H91,2)</f>
        <v>0</v>
      </c>
      <c r="K91" s="217" t="s">
        <v>19</v>
      </c>
      <c r="L91" s="46"/>
      <c r="M91" s="222" t="s">
        <v>19</v>
      </c>
      <c r="N91" s="223" t="s">
        <v>45</v>
      </c>
      <c r="O91" s="86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220</v>
      </c>
      <c r="AT91" s="226" t="s">
        <v>215</v>
      </c>
      <c r="AU91" s="226" t="s">
        <v>81</v>
      </c>
      <c r="AY91" s="19" t="s">
        <v>213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81</v>
      </c>
      <c r="BK91" s="227">
        <f>ROUND(I91*H91,2)</f>
        <v>0</v>
      </c>
      <c r="BL91" s="19" t="s">
        <v>220</v>
      </c>
      <c r="BM91" s="226" t="s">
        <v>8458</v>
      </c>
    </row>
    <row r="92" s="2" customFormat="1" ht="16.5" customHeight="1">
      <c r="A92" s="40"/>
      <c r="B92" s="41"/>
      <c r="C92" s="215" t="s">
        <v>83</v>
      </c>
      <c r="D92" s="215" t="s">
        <v>215</v>
      </c>
      <c r="E92" s="216" t="s">
        <v>8459</v>
      </c>
      <c r="F92" s="217" t="s">
        <v>8460</v>
      </c>
      <c r="G92" s="218" t="s">
        <v>236</v>
      </c>
      <c r="H92" s="219">
        <v>6</v>
      </c>
      <c r="I92" s="220"/>
      <c r="J92" s="221">
        <f>ROUND(I92*H92,2)</f>
        <v>0</v>
      </c>
      <c r="K92" s="217" t="s">
        <v>19</v>
      </c>
      <c r="L92" s="46"/>
      <c r="M92" s="222" t="s">
        <v>19</v>
      </c>
      <c r="N92" s="223" t="s">
        <v>45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220</v>
      </c>
      <c r="AT92" s="226" t="s">
        <v>215</v>
      </c>
      <c r="AU92" s="226" t="s">
        <v>81</v>
      </c>
      <c r="AY92" s="19" t="s">
        <v>213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81</v>
      </c>
      <c r="BK92" s="227">
        <f>ROUND(I92*H92,2)</f>
        <v>0</v>
      </c>
      <c r="BL92" s="19" t="s">
        <v>220</v>
      </c>
      <c r="BM92" s="226" t="s">
        <v>8461</v>
      </c>
    </row>
    <row r="93" s="2" customFormat="1" ht="16.5" customHeight="1">
      <c r="A93" s="40"/>
      <c r="B93" s="41"/>
      <c r="C93" s="215" t="s">
        <v>106</v>
      </c>
      <c r="D93" s="215" t="s">
        <v>215</v>
      </c>
      <c r="E93" s="216" t="s">
        <v>8462</v>
      </c>
      <c r="F93" s="217" t="s">
        <v>8463</v>
      </c>
      <c r="G93" s="218" t="s">
        <v>236</v>
      </c>
      <c r="H93" s="219">
        <v>9</v>
      </c>
      <c r="I93" s="220"/>
      <c r="J93" s="221">
        <f>ROUND(I93*H93,2)</f>
        <v>0</v>
      </c>
      <c r="K93" s="217" t="s">
        <v>19</v>
      </c>
      <c r="L93" s="46"/>
      <c r="M93" s="222" t="s">
        <v>19</v>
      </c>
      <c r="N93" s="223" t="s">
        <v>45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220</v>
      </c>
      <c r="AT93" s="226" t="s">
        <v>215</v>
      </c>
      <c r="AU93" s="226" t="s">
        <v>81</v>
      </c>
      <c r="AY93" s="19" t="s">
        <v>213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81</v>
      </c>
      <c r="BK93" s="227">
        <f>ROUND(I93*H93,2)</f>
        <v>0</v>
      </c>
      <c r="BL93" s="19" t="s">
        <v>220</v>
      </c>
      <c r="BM93" s="226" t="s">
        <v>8464</v>
      </c>
    </row>
    <row r="94" s="14" customFormat="1">
      <c r="A94" s="14"/>
      <c r="B94" s="239"/>
      <c r="C94" s="240"/>
      <c r="D94" s="230" t="s">
        <v>222</v>
      </c>
      <c r="E94" s="241" t="s">
        <v>19</v>
      </c>
      <c r="F94" s="242" t="s">
        <v>8465</v>
      </c>
      <c r="G94" s="240"/>
      <c r="H94" s="243">
        <v>9</v>
      </c>
      <c r="I94" s="244"/>
      <c r="J94" s="240"/>
      <c r="K94" s="240"/>
      <c r="L94" s="245"/>
      <c r="M94" s="246"/>
      <c r="N94" s="247"/>
      <c r="O94" s="247"/>
      <c r="P94" s="247"/>
      <c r="Q94" s="247"/>
      <c r="R94" s="247"/>
      <c r="S94" s="247"/>
      <c r="T94" s="248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9" t="s">
        <v>222</v>
      </c>
      <c r="AU94" s="249" t="s">
        <v>81</v>
      </c>
      <c r="AV94" s="14" t="s">
        <v>83</v>
      </c>
      <c r="AW94" s="14" t="s">
        <v>34</v>
      </c>
      <c r="AX94" s="14" t="s">
        <v>81</v>
      </c>
      <c r="AY94" s="249" t="s">
        <v>213</v>
      </c>
    </row>
    <row r="95" s="2" customFormat="1" ht="16.5" customHeight="1">
      <c r="A95" s="40"/>
      <c r="B95" s="41"/>
      <c r="C95" s="215" t="s">
        <v>220</v>
      </c>
      <c r="D95" s="215" t="s">
        <v>215</v>
      </c>
      <c r="E95" s="216" t="s">
        <v>8466</v>
      </c>
      <c r="F95" s="217" t="s">
        <v>8467</v>
      </c>
      <c r="G95" s="218" t="s">
        <v>236</v>
      </c>
      <c r="H95" s="219">
        <v>9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45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220</v>
      </c>
      <c r="AT95" s="226" t="s">
        <v>215</v>
      </c>
      <c r="AU95" s="226" t="s">
        <v>81</v>
      </c>
      <c r="AY95" s="19" t="s">
        <v>213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81</v>
      </c>
      <c r="BK95" s="227">
        <f>ROUND(I95*H95,2)</f>
        <v>0</v>
      </c>
      <c r="BL95" s="19" t="s">
        <v>220</v>
      </c>
      <c r="BM95" s="226" t="s">
        <v>8468</v>
      </c>
    </row>
    <row r="96" s="2" customFormat="1" ht="16.5" customHeight="1">
      <c r="A96" s="40"/>
      <c r="B96" s="41"/>
      <c r="C96" s="215" t="s">
        <v>243</v>
      </c>
      <c r="D96" s="215" t="s">
        <v>215</v>
      </c>
      <c r="E96" s="216" t="s">
        <v>8469</v>
      </c>
      <c r="F96" s="217" t="s">
        <v>8470</v>
      </c>
      <c r="G96" s="218" t="s">
        <v>8471</v>
      </c>
      <c r="H96" s="219">
        <v>200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45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220</v>
      </c>
      <c r="AT96" s="226" t="s">
        <v>215</v>
      </c>
      <c r="AU96" s="226" t="s">
        <v>81</v>
      </c>
      <c r="AY96" s="19" t="s">
        <v>213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81</v>
      </c>
      <c r="BK96" s="227">
        <f>ROUND(I96*H96,2)</f>
        <v>0</v>
      </c>
      <c r="BL96" s="19" t="s">
        <v>220</v>
      </c>
      <c r="BM96" s="226" t="s">
        <v>8472</v>
      </c>
    </row>
    <row r="97" s="2" customFormat="1" ht="16.5" customHeight="1">
      <c r="A97" s="40"/>
      <c r="B97" s="41"/>
      <c r="C97" s="215" t="s">
        <v>248</v>
      </c>
      <c r="D97" s="215" t="s">
        <v>215</v>
      </c>
      <c r="E97" s="216" t="s">
        <v>8473</v>
      </c>
      <c r="F97" s="217" t="s">
        <v>8474</v>
      </c>
      <c r="G97" s="218" t="s">
        <v>4277</v>
      </c>
      <c r="H97" s="219">
        <v>10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45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220</v>
      </c>
      <c r="AT97" s="226" t="s">
        <v>215</v>
      </c>
      <c r="AU97" s="226" t="s">
        <v>81</v>
      </c>
      <c r="AY97" s="19" t="s">
        <v>213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81</v>
      </c>
      <c r="BK97" s="227">
        <f>ROUND(I97*H97,2)</f>
        <v>0</v>
      </c>
      <c r="BL97" s="19" t="s">
        <v>220</v>
      </c>
      <c r="BM97" s="226" t="s">
        <v>8475</v>
      </c>
    </row>
    <row r="98" s="2" customFormat="1" ht="16.5" customHeight="1">
      <c r="A98" s="40"/>
      <c r="B98" s="41"/>
      <c r="C98" s="215" t="s">
        <v>253</v>
      </c>
      <c r="D98" s="215" t="s">
        <v>215</v>
      </c>
      <c r="E98" s="216" t="s">
        <v>8476</v>
      </c>
      <c r="F98" s="217" t="s">
        <v>8477</v>
      </c>
      <c r="G98" s="218" t="s">
        <v>487</v>
      </c>
      <c r="H98" s="219">
        <v>1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45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220</v>
      </c>
      <c r="AT98" s="226" t="s">
        <v>215</v>
      </c>
      <c r="AU98" s="226" t="s">
        <v>81</v>
      </c>
      <c r="AY98" s="19" t="s">
        <v>213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81</v>
      </c>
      <c r="BK98" s="227">
        <f>ROUND(I98*H98,2)</f>
        <v>0</v>
      </c>
      <c r="BL98" s="19" t="s">
        <v>220</v>
      </c>
      <c r="BM98" s="226" t="s">
        <v>8478</v>
      </c>
    </row>
    <row r="99" s="2" customFormat="1" ht="16.5" customHeight="1">
      <c r="A99" s="40"/>
      <c r="B99" s="41"/>
      <c r="C99" s="215" t="s">
        <v>257</v>
      </c>
      <c r="D99" s="215" t="s">
        <v>215</v>
      </c>
      <c r="E99" s="216" t="s">
        <v>8479</v>
      </c>
      <c r="F99" s="217" t="s">
        <v>8480</v>
      </c>
      <c r="G99" s="218" t="s">
        <v>218</v>
      </c>
      <c r="H99" s="219">
        <v>116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45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220</v>
      </c>
      <c r="AT99" s="226" t="s">
        <v>215</v>
      </c>
      <c r="AU99" s="226" t="s">
        <v>81</v>
      </c>
      <c r="AY99" s="19" t="s">
        <v>213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81</v>
      </c>
      <c r="BK99" s="227">
        <f>ROUND(I99*H99,2)</f>
        <v>0</v>
      </c>
      <c r="BL99" s="19" t="s">
        <v>220</v>
      </c>
      <c r="BM99" s="226" t="s">
        <v>8481</v>
      </c>
    </row>
    <row r="100" s="14" customFormat="1">
      <c r="A100" s="14"/>
      <c r="B100" s="239"/>
      <c r="C100" s="240"/>
      <c r="D100" s="230" t="s">
        <v>222</v>
      </c>
      <c r="E100" s="241" t="s">
        <v>19</v>
      </c>
      <c r="F100" s="242" t="s">
        <v>8482</v>
      </c>
      <c r="G100" s="240"/>
      <c r="H100" s="243">
        <v>116</v>
      </c>
      <c r="I100" s="244"/>
      <c r="J100" s="240"/>
      <c r="K100" s="240"/>
      <c r="L100" s="245"/>
      <c r="M100" s="246"/>
      <c r="N100" s="247"/>
      <c r="O100" s="247"/>
      <c r="P100" s="247"/>
      <c r="Q100" s="247"/>
      <c r="R100" s="247"/>
      <c r="S100" s="247"/>
      <c r="T100" s="248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9" t="s">
        <v>222</v>
      </c>
      <c r="AU100" s="249" t="s">
        <v>81</v>
      </c>
      <c r="AV100" s="14" t="s">
        <v>83</v>
      </c>
      <c r="AW100" s="14" t="s">
        <v>34</v>
      </c>
      <c r="AX100" s="14" t="s">
        <v>81</v>
      </c>
      <c r="AY100" s="249" t="s">
        <v>213</v>
      </c>
    </row>
    <row r="101" s="2" customFormat="1" ht="16.5" customHeight="1">
      <c r="A101" s="40"/>
      <c r="B101" s="41"/>
      <c r="C101" s="215" t="s">
        <v>261</v>
      </c>
      <c r="D101" s="215" t="s">
        <v>215</v>
      </c>
      <c r="E101" s="216" t="s">
        <v>8483</v>
      </c>
      <c r="F101" s="217" t="s">
        <v>8484</v>
      </c>
      <c r="G101" s="218" t="s">
        <v>218</v>
      </c>
      <c r="H101" s="219">
        <v>116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45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220</v>
      </c>
      <c r="AT101" s="226" t="s">
        <v>215</v>
      </c>
      <c r="AU101" s="226" t="s">
        <v>81</v>
      </c>
      <c r="AY101" s="19" t="s">
        <v>213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81</v>
      </c>
      <c r="BK101" s="227">
        <f>ROUND(I101*H101,2)</f>
        <v>0</v>
      </c>
      <c r="BL101" s="19" t="s">
        <v>220</v>
      </c>
      <c r="BM101" s="226" t="s">
        <v>8485</v>
      </c>
    </row>
    <row r="102" s="2" customFormat="1" ht="16.5" customHeight="1">
      <c r="A102" s="40"/>
      <c r="B102" s="41"/>
      <c r="C102" s="215" t="s">
        <v>267</v>
      </c>
      <c r="D102" s="215" t="s">
        <v>215</v>
      </c>
      <c r="E102" s="216" t="s">
        <v>5932</v>
      </c>
      <c r="F102" s="217" t="s">
        <v>8486</v>
      </c>
      <c r="G102" s="218" t="s">
        <v>218</v>
      </c>
      <c r="H102" s="219">
        <v>64.239999999999995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45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220</v>
      </c>
      <c r="AT102" s="226" t="s">
        <v>215</v>
      </c>
      <c r="AU102" s="226" t="s">
        <v>81</v>
      </c>
      <c r="AY102" s="19" t="s">
        <v>213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81</v>
      </c>
      <c r="BK102" s="227">
        <f>ROUND(I102*H102,2)</f>
        <v>0</v>
      </c>
      <c r="BL102" s="19" t="s">
        <v>220</v>
      </c>
      <c r="BM102" s="226" t="s">
        <v>8487</v>
      </c>
    </row>
    <row r="103" s="14" customFormat="1">
      <c r="A103" s="14"/>
      <c r="B103" s="239"/>
      <c r="C103" s="240"/>
      <c r="D103" s="230" t="s">
        <v>222</v>
      </c>
      <c r="E103" s="241" t="s">
        <v>19</v>
      </c>
      <c r="F103" s="242" t="s">
        <v>8488</v>
      </c>
      <c r="G103" s="240"/>
      <c r="H103" s="243">
        <v>46.960000000000001</v>
      </c>
      <c r="I103" s="244"/>
      <c r="J103" s="240"/>
      <c r="K103" s="240"/>
      <c r="L103" s="245"/>
      <c r="M103" s="246"/>
      <c r="N103" s="247"/>
      <c r="O103" s="247"/>
      <c r="P103" s="247"/>
      <c r="Q103" s="247"/>
      <c r="R103" s="247"/>
      <c r="S103" s="247"/>
      <c r="T103" s="248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9" t="s">
        <v>222</v>
      </c>
      <c r="AU103" s="249" t="s">
        <v>81</v>
      </c>
      <c r="AV103" s="14" t="s">
        <v>83</v>
      </c>
      <c r="AW103" s="14" t="s">
        <v>34</v>
      </c>
      <c r="AX103" s="14" t="s">
        <v>74</v>
      </c>
      <c r="AY103" s="249" t="s">
        <v>213</v>
      </c>
    </row>
    <row r="104" s="14" customFormat="1">
      <c r="A104" s="14"/>
      <c r="B104" s="239"/>
      <c r="C104" s="240"/>
      <c r="D104" s="230" t="s">
        <v>222</v>
      </c>
      <c r="E104" s="241" t="s">
        <v>19</v>
      </c>
      <c r="F104" s="242" t="s">
        <v>8489</v>
      </c>
      <c r="G104" s="240"/>
      <c r="H104" s="243">
        <v>17.280000000000001</v>
      </c>
      <c r="I104" s="244"/>
      <c r="J104" s="240"/>
      <c r="K104" s="240"/>
      <c r="L104" s="245"/>
      <c r="M104" s="246"/>
      <c r="N104" s="247"/>
      <c r="O104" s="247"/>
      <c r="P104" s="247"/>
      <c r="Q104" s="247"/>
      <c r="R104" s="247"/>
      <c r="S104" s="247"/>
      <c r="T104" s="24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9" t="s">
        <v>222</v>
      </c>
      <c r="AU104" s="249" t="s">
        <v>81</v>
      </c>
      <c r="AV104" s="14" t="s">
        <v>83</v>
      </c>
      <c r="AW104" s="14" t="s">
        <v>34</v>
      </c>
      <c r="AX104" s="14" t="s">
        <v>74</v>
      </c>
      <c r="AY104" s="249" t="s">
        <v>213</v>
      </c>
    </row>
    <row r="105" s="15" customFormat="1">
      <c r="A105" s="15"/>
      <c r="B105" s="250"/>
      <c r="C105" s="251"/>
      <c r="D105" s="230" t="s">
        <v>222</v>
      </c>
      <c r="E105" s="252" t="s">
        <v>19</v>
      </c>
      <c r="F105" s="253" t="s">
        <v>228</v>
      </c>
      <c r="G105" s="251"/>
      <c r="H105" s="254">
        <v>64.240000000000009</v>
      </c>
      <c r="I105" s="255"/>
      <c r="J105" s="251"/>
      <c r="K105" s="251"/>
      <c r="L105" s="256"/>
      <c r="M105" s="257"/>
      <c r="N105" s="258"/>
      <c r="O105" s="258"/>
      <c r="P105" s="258"/>
      <c r="Q105" s="258"/>
      <c r="R105" s="258"/>
      <c r="S105" s="258"/>
      <c r="T105" s="259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0" t="s">
        <v>222</v>
      </c>
      <c r="AU105" s="260" t="s">
        <v>81</v>
      </c>
      <c r="AV105" s="15" t="s">
        <v>220</v>
      </c>
      <c r="AW105" s="15" t="s">
        <v>34</v>
      </c>
      <c r="AX105" s="15" t="s">
        <v>81</v>
      </c>
      <c r="AY105" s="260" t="s">
        <v>213</v>
      </c>
    </row>
    <row r="106" s="2" customFormat="1" ht="16.5" customHeight="1">
      <c r="A106" s="40"/>
      <c r="B106" s="41"/>
      <c r="C106" s="215" t="s">
        <v>274</v>
      </c>
      <c r="D106" s="215" t="s">
        <v>215</v>
      </c>
      <c r="E106" s="216" t="s">
        <v>5935</v>
      </c>
      <c r="F106" s="217" t="s">
        <v>8490</v>
      </c>
      <c r="G106" s="218" t="s">
        <v>218</v>
      </c>
      <c r="H106" s="219">
        <v>64.239999999999995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45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220</v>
      </c>
      <c r="AT106" s="226" t="s">
        <v>215</v>
      </c>
      <c r="AU106" s="226" t="s">
        <v>81</v>
      </c>
      <c r="AY106" s="19" t="s">
        <v>213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81</v>
      </c>
      <c r="BK106" s="227">
        <f>ROUND(I106*H106,2)</f>
        <v>0</v>
      </c>
      <c r="BL106" s="19" t="s">
        <v>220</v>
      </c>
      <c r="BM106" s="226" t="s">
        <v>8491</v>
      </c>
    </row>
    <row r="107" s="2" customFormat="1" ht="16.5" customHeight="1">
      <c r="A107" s="40"/>
      <c r="B107" s="41"/>
      <c r="C107" s="215" t="s">
        <v>279</v>
      </c>
      <c r="D107" s="215" t="s">
        <v>215</v>
      </c>
      <c r="E107" s="216" t="s">
        <v>8492</v>
      </c>
      <c r="F107" s="217" t="s">
        <v>8493</v>
      </c>
      <c r="G107" s="218" t="s">
        <v>218</v>
      </c>
      <c r="H107" s="219">
        <v>0.5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45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220</v>
      </c>
      <c r="AT107" s="226" t="s">
        <v>215</v>
      </c>
      <c r="AU107" s="226" t="s">
        <v>81</v>
      </c>
      <c r="AY107" s="19" t="s">
        <v>213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81</v>
      </c>
      <c r="BK107" s="227">
        <f>ROUND(I107*H107,2)</f>
        <v>0</v>
      </c>
      <c r="BL107" s="19" t="s">
        <v>220</v>
      </c>
      <c r="BM107" s="226" t="s">
        <v>8494</v>
      </c>
    </row>
    <row r="108" s="2" customFormat="1" ht="16.5" customHeight="1">
      <c r="A108" s="40"/>
      <c r="B108" s="41"/>
      <c r="C108" s="215" t="s">
        <v>285</v>
      </c>
      <c r="D108" s="215" t="s">
        <v>215</v>
      </c>
      <c r="E108" s="216" t="s">
        <v>8495</v>
      </c>
      <c r="F108" s="217" t="s">
        <v>8496</v>
      </c>
      <c r="G108" s="218" t="s">
        <v>236</v>
      </c>
      <c r="H108" s="219">
        <v>104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45</v>
      </c>
      <c r="O108" s="86"/>
      <c r="P108" s="224">
        <f>O108*H108</f>
        <v>0</v>
      </c>
      <c r="Q108" s="224">
        <v>0.0020192307692307701</v>
      </c>
      <c r="R108" s="224">
        <f>Q108*H108</f>
        <v>0.2100000000000001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220</v>
      </c>
      <c r="AT108" s="226" t="s">
        <v>215</v>
      </c>
      <c r="AU108" s="226" t="s">
        <v>81</v>
      </c>
      <c r="AY108" s="19" t="s">
        <v>213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81</v>
      </c>
      <c r="BK108" s="227">
        <f>ROUND(I108*H108,2)</f>
        <v>0</v>
      </c>
      <c r="BL108" s="19" t="s">
        <v>220</v>
      </c>
      <c r="BM108" s="226" t="s">
        <v>8497</v>
      </c>
    </row>
    <row r="109" s="14" customFormat="1">
      <c r="A109" s="14"/>
      <c r="B109" s="239"/>
      <c r="C109" s="240"/>
      <c r="D109" s="230" t="s">
        <v>222</v>
      </c>
      <c r="E109" s="241" t="s">
        <v>19</v>
      </c>
      <c r="F109" s="242" t="s">
        <v>8498</v>
      </c>
      <c r="G109" s="240"/>
      <c r="H109" s="243">
        <v>104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9" t="s">
        <v>222</v>
      </c>
      <c r="AU109" s="249" t="s">
        <v>81</v>
      </c>
      <c r="AV109" s="14" t="s">
        <v>83</v>
      </c>
      <c r="AW109" s="14" t="s">
        <v>34</v>
      </c>
      <c r="AX109" s="14" t="s">
        <v>81</v>
      </c>
      <c r="AY109" s="249" t="s">
        <v>213</v>
      </c>
    </row>
    <row r="110" s="2" customFormat="1" ht="16.5" customHeight="1">
      <c r="A110" s="40"/>
      <c r="B110" s="41"/>
      <c r="C110" s="215" t="s">
        <v>291</v>
      </c>
      <c r="D110" s="215" t="s">
        <v>215</v>
      </c>
      <c r="E110" s="216" t="s">
        <v>8499</v>
      </c>
      <c r="F110" s="217" t="s">
        <v>8500</v>
      </c>
      <c r="G110" s="218" t="s">
        <v>236</v>
      </c>
      <c r="H110" s="219">
        <v>104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45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220</v>
      </c>
      <c r="AT110" s="226" t="s">
        <v>215</v>
      </c>
      <c r="AU110" s="226" t="s">
        <v>81</v>
      </c>
      <c r="AY110" s="19" t="s">
        <v>213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81</v>
      </c>
      <c r="BK110" s="227">
        <f>ROUND(I110*H110,2)</f>
        <v>0</v>
      </c>
      <c r="BL110" s="19" t="s">
        <v>220</v>
      </c>
      <c r="BM110" s="226" t="s">
        <v>8501</v>
      </c>
    </row>
    <row r="111" s="2" customFormat="1" ht="16.5" customHeight="1">
      <c r="A111" s="40"/>
      <c r="B111" s="41"/>
      <c r="C111" s="215" t="s">
        <v>8</v>
      </c>
      <c r="D111" s="215" t="s">
        <v>215</v>
      </c>
      <c r="E111" s="216" t="s">
        <v>4494</v>
      </c>
      <c r="F111" s="217" t="s">
        <v>8502</v>
      </c>
      <c r="G111" s="218" t="s">
        <v>218</v>
      </c>
      <c r="H111" s="219">
        <v>64.239999999999995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45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220</v>
      </c>
      <c r="AT111" s="226" t="s">
        <v>215</v>
      </c>
      <c r="AU111" s="226" t="s">
        <v>81</v>
      </c>
      <c r="AY111" s="19" t="s">
        <v>213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81</v>
      </c>
      <c r="BK111" s="227">
        <f>ROUND(I111*H111,2)</f>
        <v>0</v>
      </c>
      <c r="BL111" s="19" t="s">
        <v>220</v>
      </c>
      <c r="BM111" s="226" t="s">
        <v>8503</v>
      </c>
    </row>
    <row r="112" s="2" customFormat="1" ht="16.5" customHeight="1">
      <c r="A112" s="40"/>
      <c r="B112" s="41"/>
      <c r="C112" s="215" t="s">
        <v>309</v>
      </c>
      <c r="D112" s="215" t="s">
        <v>215</v>
      </c>
      <c r="E112" s="216" t="s">
        <v>8504</v>
      </c>
      <c r="F112" s="217" t="s">
        <v>8505</v>
      </c>
      <c r="G112" s="218" t="s">
        <v>218</v>
      </c>
      <c r="H112" s="219">
        <v>18.559999999999999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45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220</v>
      </c>
      <c r="AT112" s="226" t="s">
        <v>215</v>
      </c>
      <c r="AU112" s="226" t="s">
        <v>81</v>
      </c>
      <c r="AY112" s="19" t="s">
        <v>213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81</v>
      </c>
      <c r="BK112" s="227">
        <f>ROUND(I112*H112,2)</f>
        <v>0</v>
      </c>
      <c r="BL112" s="19" t="s">
        <v>220</v>
      </c>
      <c r="BM112" s="226" t="s">
        <v>8506</v>
      </c>
    </row>
    <row r="113" s="14" customFormat="1">
      <c r="A113" s="14"/>
      <c r="B113" s="239"/>
      <c r="C113" s="240"/>
      <c r="D113" s="230" t="s">
        <v>222</v>
      </c>
      <c r="E113" s="241" t="s">
        <v>19</v>
      </c>
      <c r="F113" s="242" t="s">
        <v>8507</v>
      </c>
      <c r="G113" s="240"/>
      <c r="H113" s="243">
        <v>18.559999999999999</v>
      </c>
      <c r="I113" s="244"/>
      <c r="J113" s="240"/>
      <c r="K113" s="240"/>
      <c r="L113" s="245"/>
      <c r="M113" s="246"/>
      <c r="N113" s="247"/>
      <c r="O113" s="247"/>
      <c r="P113" s="247"/>
      <c r="Q113" s="247"/>
      <c r="R113" s="247"/>
      <c r="S113" s="247"/>
      <c r="T113" s="24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9" t="s">
        <v>222</v>
      </c>
      <c r="AU113" s="249" t="s">
        <v>81</v>
      </c>
      <c r="AV113" s="14" t="s">
        <v>83</v>
      </c>
      <c r="AW113" s="14" t="s">
        <v>34</v>
      </c>
      <c r="AX113" s="14" t="s">
        <v>81</v>
      </c>
      <c r="AY113" s="249" t="s">
        <v>213</v>
      </c>
    </row>
    <row r="114" s="2" customFormat="1" ht="16.5" customHeight="1">
      <c r="A114" s="40"/>
      <c r="B114" s="41"/>
      <c r="C114" s="215" t="s">
        <v>315</v>
      </c>
      <c r="D114" s="215" t="s">
        <v>215</v>
      </c>
      <c r="E114" s="216" t="s">
        <v>8508</v>
      </c>
      <c r="F114" s="217" t="s">
        <v>8509</v>
      </c>
      <c r="G114" s="218" t="s">
        <v>218</v>
      </c>
      <c r="H114" s="219">
        <v>237.80000000000001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45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220</v>
      </c>
      <c r="AT114" s="226" t="s">
        <v>215</v>
      </c>
      <c r="AU114" s="226" t="s">
        <v>81</v>
      </c>
      <c r="AY114" s="19" t="s">
        <v>213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81</v>
      </c>
      <c r="BK114" s="227">
        <f>ROUND(I114*H114,2)</f>
        <v>0</v>
      </c>
      <c r="BL114" s="19" t="s">
        <v>220</v>
      </c>
      <c r="BM114" s="226" t="s">
        <v>8510</v>
      </c>
    </row>
    <row r="115" s="14" customFormat="1">
      <c r="A115" s="14"/>
      <c r="B115" s="239"/>
      <c r="C115" s="240"/>
      <c r="D115" s="230" t="s">
        <v>222</v>
      </c>
      <c r="E115" s="241" t="s">
        <v>19</v>
      </c>
      <c r="F115" s="242" t="s">
        <v>8511</v>
      </c>
      <c r="G115" s="240"/>
      <c r="H115" s="243">
        <v>182.28</v>
      </c>
      <c r="I115" s="244"/>
      <c r="J115" s="240"/>
      <c r="K115" s="240"/>
      <c r="L115" s="245"/>
      <c r="M115" s="246"/>
      <c r="N115" s="247"/>
      <c r="O115" s="247"/>
      <c r="P115" s="247"/>
      <c r="Q115" s="247"/>
      <c r="R115" s="247"/>
      <c r="S115" s="247"/>
      <c r="T115" s="248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9" t="s">
        <v>222</v>
      </c>
      <c r="AU115" s="249" t="s">
        <v>81</v>
      </c>
      <c r="AV115" s="14" t="s">
        <v>83</v>
      </c>
      <c r="AW115" s="14" t="s">
        <v>34</v>
      </c>
      <c r="AX115" s="14" t="s">
        <v>74</v>
      </c>
      <c r="AY115" s="249" t="s">
        <v>213</v>
      </c>
    </row>
    <row r="116" s="14" customFormat="1">
      <c r="A116" s="14"/>
      <c r="B116" s="239"/>
      <c r="C116" s="240"/>
      <c r="D116" s="230" t="s">
        <v>222</v>
      </c>
      <c r="E116" s="241" t="s">
        <v>19</v>
      </c>
      <c r="F116" s="242" t="s">
        <v>8512</v>
      </c>
      <c r="G116" s="240"/>
      <c r="H116" s="243">
        <v>55.520000000000003</v>
      </c>
      <c r="I116" s="244"/>
      <c r="J116" s="240"/>
      <c r="K116" s="240"/>
      <c r="L116" s="245"/>
      <c r="M116" s="246"/>
      <c r="N116" s="247"/>
      <c r="O116" s="247"/>
      <c r="P116" s="247"/>
      <c r="Q116" s="247"/>
      <c r="R116" s="247"/>
      <c r="S116" s="247"/>
      <c r="T116" s="248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9" t="s">
        <v>222</v>
      </c>
      <c r="AU116" s="249" t="s">
        <v>81</v>
      </c>
      <c r="AV116" s="14" t="s">
        <v>83</v>
      </c>
      <c r="AW116" s="14" t="s">
        <v>34</v>
      </c>
      <c r="AX116" s="14" t="s">
        <v>74</v>
      </c>
      <c r="AY116" s="249" t="s">
        <v>213</v>
      </c>
    </row>
    <row r="117" s="15" customFormat="1">
      <c r="A117" s="15"/>
      <c r="B117" s="250"/>
      <c r="C117" s="251"/>
      <c r="D117" s="230" t="s">
        <v>222</v>
      </c>
      <c r="E117" s="252" t="s">
        <v>19</v>
      </c>
      <c r="F117" s="253" t="s">
        <v>228</v>
      </c>
      <c r="G117" s="251"/>
      <c r="H117" s="254">
        <v>237.80000000000001</v>
      </c>
      <c r="I117" s="255"/>
      <c r="J117" s="251"/>
      <c r="K117" s="251"/>
      <c r="L117" s="256"/>
      <c r="M117" s="257"/>
      <c r="N117" s="258"/>
      <c r="O117" s="258"/>
      <c r="P117" s="258"/>
      <c r="Q117" s="258"/>
      <c r="R117" s="258"/>
      <c r="S117" s="258"/>
      <c r="T117" s="259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0" t="s">
        <v>222</v>
      </c>
      <c r="AU117" s="260" t="s">
        <v>81</v>
      </c>
      <c r="AV117" s="15" t="s">
        <v>220</v>
      </c>
      <c r="AW117" s="15" t="s">
        <v>34</v>
      </c>
      <c r="AX117" s="15" t="s">
        <v>81</v>
      </c>
      <c r="AY117" s="260" t="s">
        <v>213</v>
      </c>
    </row>
    <row r="118" s="2" customFormat="1" ht="16.5" customHeight="1">
      <c r="A118" s="40"/>
      <c r="B118" s="41"/>
      <c r="C118" s="215" t="s">
        <v>321</v>
      </c>
      <c r="D118" s="215" t="s">
        <v>215</v>
      </c>
      <c r="E118" s="216" t="s">
        <v>4497</v>
      </c>
      <c r="F118" s="217" t="s">
        <v>8513</v>
      </c>
      <c r="G118" s="218" t="s">
        <v>218</v>
      </c>
      <c r="H118" s="219">
        <v>52.719999999999999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45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220</v>
      </c>
      <c r="AT118" s="226" t="s">
        <v>215</v>
      </c>
      <c r="AU118" s="226" t="s">
        <v>81</v>
      </c>
      <c r="AY118" s="19" t="s">
        <v>213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81</v>
      </c>
      <c r="BK118" s="227">
        <f>ROUND(I118*H118,2)</f>
        <v>0</v>
      </c>
      <c r="BL118" s="19" t="s">
        <v>220</v>
      </c>
      <c r="BM118" s="226" t="s">
        <v>8514</v>
      </c>
    </row>
    <row r="119" s="14" customFormat="1">
      <c r="A119" s="14"/>
      <c r="B119" s="239"/>
      <c r="C119" s="240"/>
      <c r="D119" s="230" t="s">
        <v>222</v>
      </c>
      <c r="E119" s="241" t="s">
        <v>19</v>
      </c>
      <c r="F119" s="242" t="s">
        <v>8515</v>
      </c>
      <c r="G119" s="240"/>
      <c r="H119" s="243">
        <v>52.719999999999999</v>
      </c>
      <c r="I119" s="244"/>
      <c r="J119" s="240"/>
      <c r="K119" s="240"/>
      <c r="L119" s="245"/>
      <c r="M119" s="246"/>
      <c r="N119" s="247"/>
      <c r="O119" s="247"/>
      <c r="P119" s="247"/>
      <c r="Q119" s="247"/>
      <c r="R119" s="247"/>
      <c r="S119" s="247"/>
      <c r="T119" s="24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9" t="s">
        <v>222</v>
      </c>
      <c r="AU119" s="249" t="s">
        <v>81</v>
      </c>
      <c r="AV119" s="14" t="s">
        <v>83</v>
      </c>
      <c r="AW119" s="14" t="s">
        <v>34</v>
      </c>
      <c r="AX119" s="14" t="s">
        <v>81</v>
      </c>
      <c r="AY119" s="249" t="s">
        <v>213</v>
      </c>
    </row>
    <row r="120" s="2" customFormat="1" ht="16.5" customHeight="1">
      <c r="A120" s="40"/>
      <c r="B120" s="41"/>
      <c r="C120" s="215" t="s">
        <v>324</v>
      </c>
      <c r="D120" s="215" t="s">
        <v>215</v>
      </c>
      <c r="E120" s="216" t="s">
        <v>4500</v>
      </c>
      <c r="F120" s="217" t="s">
        <v>8516</v>
      </c>
      <c r="G120" s="218" t="s">
        <v>218</v>
      </c>
      <c r="H120" s="219">
        <v>118.90000000000001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45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220</v>
      </c>
      <c r="AT120" s="226" t="s">
        <v>215</v>
      </c>
      <c r="AU120" s="226" t="s">
        <v>81</v>
      </c>
      <c r="AY120" s="19" t="s">
        <v>213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81</v>
      </c>
      <c r="BK120" s="227">
        <f>ROUND(I120*H120,2)</f>
        <v>0</v>
      </c>
      <c r="BL120" s="19" t="s">
        <v>220</v>
      </c>
      <c r="BM120" s="226" t="s">
        <v>8517</v>
      </c>
    </row>
    <row r="121" s="2" customFormat="1" ht="16.5" customHeight="1">
      <c r="A121" s="40"/>
      <c r="B121" s="41"/>
      <c r="C121" s="215" t="s">
        <v>330</v>
      </c>
      <c r="D121" s="215" t="s">
        <v>215</v>
      </c>
      <c r="E121" s="216" t="s">
        <v>4509</v>
      </c>
      <c r="F121" s="217" t="s">
        <v>8518</v>
      </c>
      <c r="G121" s="218" t="s">
        <v>218</v>
      </c>
      <c r="H121" s="219">
        <v>45.060000000000002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45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220</v>
      </c>
      <c r="AT121" s="226" t="s">
        <v>215</v>
      </c>
      <c r="AU121" s="226" t="s">
        <v>81</v>
      </c>
      <c r="AY121" s="19" t="s">
        <v>213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81</v>
      </c>
      <c r="BK121" s="227">
        <f>ROUND(I121*H121,2)</f>
        <v>0</v>
      </c>
      <c r="BL121" s="19" t="s">
        <v>220</v>
      </c>
      <c r="BM121" s="226" t="s">
        <v>8519</v>
      </c>
    </row>
    <row r="122" s="14" customFormat="1">
      <c r="A122" s="14"/>
      <c r="B122" s="239"/>
      <c r="C122" s="240"/>
      <c r="D122" s="230" t="s">
        <v>222</v>
      </c>
      <c r="E122" s="241" t="s">
        <v>19</v>
      </c>
      <c r="F122" s="242" t="s">
        <v>8520</v>
      </c>
      <c r="G122" s="240"/>
      <c r="H122" s="243">
        <v>37.359999999999999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9" t="s">
        <v>222</v>
      </c>
      <c r="AU122" s="249" t="s">
        <v>81</v>
      </c>
      <c r="AV122" s="14" t="s">
        <v>83</v>
      </c>
      <c r="AW122" s="14" t="s">
        <v>34</v>
      </c>
      <c r="AX122" s="14" t="s">
        <v>74</v>
      </c>
      <c r="AY122" s="249" t="s">
        <v>213</v>
      </c>
    </row>
    <row r="123" s="14" customFormat="1">
      <c r="A123" s="14"/>
      <c r="B123" s="239"/>
      <c r="C123" s="240"/>
      <c r="D123" s="230" t="s">
        <v>222</v>
      </c>
      <c r="E123" s="241" t="s">
        <v>19</v>
      </c>
      <c r="F123" s="242" t="s">
        <v>8521</v>
      </c>
      <c r="G123" s="240"/>
      <c r="H123" s="243">
        <v>7.7000000000000002</v>
      </c>
      <c r="I123" s="244"/>
      <c r="J123" s="240"/>
      <c r="K123" s="240"/>
      <c r="L123" s="245"/>
      <c r="M123" s="246"/>
      <c r="N123" s="247"/>
      <c r="O123" s="247"/>
      <c r="P123" s="247"/>
      <c r="Q123" s="247"/>
      <c r="R123" s="247"/>
      <c r="S123" s="247"/>
      <c r="T123" s="248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9" t="s">
        <v>222</v>
      </c>
      <c r="AU123" s="249" t="s">
        <v>81</v>
      </c>
      <c r="AV123" s="14" t="s">
        <v>83</v>
      </c>
      <c r="AW123" s="14" t="s">
        <v>34</v>
      </c>
      <c r="AX123" s="14" t="s">
        <v>74</v>
      </c>
      <c r="AY123" s="249" t="s">
        <v>213</v>
      </c>
    </row>
    <row r="124" s="15" customFormat="1">
      <c r="A124" s="15"/>
      <c r="B124" s="250"/>
      <c r="C124" s="251"/>
      <c r="D124" s="230" t="s">
        <v>222</v>
      </c>
      <c r="E124" s="252" t="s">
        <v>19</v>
      </c>
      <c r="F124" s="253" t="s">
        <v>228</v>
      </c>
      <c r="G124" s="251"/>
      <c r="H124" s="254">
        <v>45.060000000000002</v>
      </c>
      <c r="I124" s="255"/>
      <c r="J124" s="251"/>
      <c r="K124" s="251"/>
      <c r="L124" s="256"/>
      <c r="M124" s="257"/>
      <c r="N124" s="258"/>
      <c r="O124" s="258"/>
      <c r="P124" s="258"/>
      <c r="Q124" s="258"/>
      <c r="R124" s="258"/>
      <c r="S124" s="258"/>
      <c r="T124" s="259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0" t="s">
        <v>222</v>
      </c>
      <c r="AU124" s="260" t="s">
        <v>81</v>
      </c>
      <c r="AV124" s="15" t="s">
        <v>220</v>
      </c>
      <c r="AW124" s="15" t="s">
        <v>34</v>
      </c>
      <c r="AX124" s="15" t="s">
        <v>81</v>
      </c>
      <c r="AY124" s="260" t="s">
        <v>213</v>
      </c>
    </row>
    <row r="125" s="2" customFormat="1" ht="16.5" customHeight="1">
      <c r="A125" s="40"/>
      <c r="B125" s="41"/>
      <c r="C125" s="215" t="s">
        <v>7</v>
      </c>
      <c r="D125" s="215" t="s">
        <v>215</v>
      </c>
      <c r="E125" s="216" t="s">
        <v>8522</v>
      </c>
      <c r="F125" s="217" t="s">
        <v>8523</v>
      </c>
      <c r="G125" s="218" t="s">
        <v>218</v>
      </c>
      <c r="H125" s="219">
        <v>22.399999999999999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45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220</v>
      </c>
      <c r="AT125" s="226" t="s">
        <v>215</v>
      </c>
      <c r="AU125" s="226" t="s">
        <v>81</v>
      </c>
      <c r="AY125" s="19" t="s">
        <v>213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81</v>
      </c>
      <c r="BK125" s="227">
        <f>ROUND(I125*H125,2)</f>
        <v>0</v>
      </c>
      <c r="BL125" s="19" t="s">
        <v>220</v>
      </c>
      <c r="BM125" s="226" t="s">
        <v>8524</v>
      </c>
    </row>
    <row r="126" s="14" customFormat="1">
      <c r="A126" s="14"/>
      <c r="B126" s="239"/>
      <c r="C126" s="240"/>
      <c r="D126" s="230" t="s">
        <v>222</v>
      </c>
      <c r="E126" s="241" t="s">
        <v>19</v>
      </c>
      <c r="F126" s="242" t="s">
        <v>8525</v>
      </c>
      <c r="G126" s="240"/>
      <c r="H126" s="243">
        <v>22.399999999999999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9" t="s">
        <v>222</v>
      </c>
      <c r="AU126" s="249" t="s">
        <v>81</v>
      </c>
      <c r="AV126" s="14" t="s">
        <v>83</v>
      </c>
      <c r="AW126" s="14" t="s">
        <v>34</v>
      </c>
      <c r="AX126" s="14" t="s">
        <v>81</v>
      </c>
      <c r="AY126" s="249" t="s">
        <v>213</v>
      </c>
    </row>
    <row r="127" s="2" customFormat="1" ht="16.5" customHeight="1">
      <c r="A127" s="40"/>
      <c r="B127" s="41"/>
      <c r="C127" s="215" t="s">
        <v>342</v>
      </c>
      <c r="D127" s="215" t="s">
        <v>215</v>
      </c>
      <c r="E127" s="216" t="s">
        <v>8526</v>
      </c>
      <c r="F127" s="217" t="s">
        <v>8527</v>
      </c>
      <c r="G127" s="218" t="s">
        <v>218</v>
      </c>
      <c r="H127" s="219">
        <v>22.399999999999999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45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220</v>
      </c>
      <c r="AT127" s="226" t="s">
        <v>215</v>
      </c>
      <c r="AU127" s="226" t="s">
        <v>81</v>
      </c>
      <c r="AY127" s="19" t="s">
        <v>213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81</v>
      </c>
      <c r="BK127" s="227">
        <f>ROUND(I127*H127,2)</f>
        <v>0</v>
      </c>
      <c r="BL127" s="19" t="s">
        <v>220</v>
      </c>
      <c r="BM127" s="226" t="s">
        <v>8528</v>
      </c>
    </row>
    <row r="128" s="2" customFormat="1" ht="16.5" customHeight="1">
      <c r="A128" s="40"/>
      <c r="B128" s="41"/>
      <c r="C128" s="215" t="s">
        <v>347</v>
      </c>
      <c r="D128" s="215" t="s">
        <v>215</v>
      </c>
      <c r="E128" s="216" t="s">
        <v>8529</v>
      </c>
      <c r="F128" s="217" t="s">
        <v>8530</v>
      </c>
      <c r="G128" s="218" t="s">
        <v>218</v>
      </c>
      <c r="H128" s="219">
        <v>91.144999999999996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45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220</v>
      </c>
      <c r="AT128" s="226" t="s">
        <v>215</v>
      </c>
      <c r="AU128" s="226" t="s">
        <v>81</v>
      </c>
      <c r="AY128" s="19" t="s">
        <v>213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81</v>
      </c>
      <c r="BK128" s="227">
        <f>ROUND(I128*H128,2)</f>
        <v>0</v>
      </c>
      <c r="BL128" s="19" t="s">
        <v>220</v>
      </c>
      <c r="BM128" s="226" t="s">
        <v>8531</v>
      </c>
    </row>
    <row r="129" s="14" customFormat="1">
      <c r="A129" s="14"/>
      <c r="B129" s="239"/>
      <c r="C129" s="240"/>
      <c r="D129" s="230" t="s">
        <v>222</v>
      </c>
      <c r="E129" s="241" t="s">
        <v>19</v>
      </c>
      <c r="F129" s="242" t="s">
        <v>8532</v>
      </c>
      <c r="G129" s="240"/>
      <c r="H129" s="243">
        <v>91.144999999999996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9" t="s">
        <v>222</v>
      </c>
      <c r="AU129" s="249" t="s">
        <v>81</v>
      </c>
      <c r="AV129" s="14" t="s">
        <v>83</v>
      </c>
      <c r="AW129" s="14" t="s">
        <v>34</v>
      </c>
      <c r="AX129" s="14" t="s">
        <v>81</v>
      </c>
      <c r="AY129" s="249" t="s">
        <v>213</v>
      </c>
    </row>
    <row r="130" s="2" customFormat="1" ht="16.5" customHeight="1">
      <c r="A130" s="40"/>
      <c r="B130" s="41"/>
      <c r="C130" s="215" t="s">
        <v>352</v>
      </c>
      <c r="D130" s="215" t="s">
        <v>215</v>
      </c>
      <c r="E130" s="216" t="s">
        <v>8533</v>
      </c>
      <c r="F130" s="217" t="s">
        <v>8534</v>
      </c>
      <c r="G130" s="218" t="s">
        <v>288</v>
      </c>
      <c r="H130" s="219">
        <v>94.896000000000001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45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220</v>
      </c>
      <c r="AT130" s="226" t="s">
        <v>215</v>
      </c>
      <c r="AU130" s="226" t="s">
        <v>81</v>
      </c>
      <c r="AY130" s="19" t="s">
        <v>213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81</v>
      </c>
      <c r="BK130" s="227">
        <f>ROUND(I130*H130,2)</f>
        <v>0</v>
      </c>
      <c r="BL130" s="19" t="s">
        <v>220</v>
      </c>
      <c r="BM130" s="226" t="s">
        <v>8535</v>
      </c>
    </row>
    <row r="131" s="14" customFormat="1">
      <c r="A131" s="14"/>
      <c r="B131" s="239"/>
      <c r="C131" s="240"/>
      <c r="D131" s="230" t="s">
        <v>222</v>
      </c>
      <c r="E131" s="241" t="s">
        <v>19</v>
      </c>
      <c r="F131" s="242" t="s">
        <v>8536</v>
      </c>
      <c r="G131" s="240"/>
      <c r="H131" s="243">
        <v>94.896000000000001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9" t="s">
        <v>222</v>
      </c>
      <c r="AU131" s="249" t="s">
        <v>81</v>
      </c>
      <c r="AV131" s="14" t="s">
        <v>83</v>
      </c>
      <c r="AW131" s="14" t="s">
        <v>34</v>
      </c>
      <c r="AX131" s="14" t="s">
        <v>81</v>
      </c>
      <c r="AY131" s="249" t="s">
        <v>213</v>
      </c>
    </row>
    <row r="132" s="2" customFormat="1" ht="16.5" customHeight="1">
      <c r="A132" s="40"/>
      <c r="B132" s="41"/>
      <c r="C132" s="215" t="s">
        <v>359</v>
      </c>
      <c r="D132" s="215" t="s">
        <v>215</v>
      </c>
      <c r="E132" s="216" t="s">
        <v>8537</v>
      </c>
      <c r="F132" s="217" t="s">
        <v>8538</v>
      </c>
      <c r="G132" s="218" t="s">
        <v>8539</v>
      </c>
      <c r="H132" s="219">
        <v>15.4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45</v>
      </c>
      <c r="O132" s="86"/>
      <c r="P132" s="224">
        <f>O132*H132</f>
        <v>0</v>
      </c>
      <c r="Q132" s="224">
        <v>1</v>
      </c>
      <c r="R132" s="224">
        <f>Q132*H132</f>
        <v>15.4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220</v>
      </c>
      <c r="AT132" s="226" t="s">
        <v>215</v>
      </c>
      <c r="AU132" s="226" t="s">
        <v>81</v>
      </c>
      <c r="AY132" s="19" t="s">
        <v>213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81</v>
      </c>
      <c r="BK132" s="227">
        <f>ROUND(I132*H132,2)</f>
        <v>0</v>
      </c>
      <c r="BL132" s="19" t="s">
        <v>220</v>
      </c>
      <c r="BM132" s="226" t="s">
        <v>8540</v>
      </c>
    </row>
    <row r="133" s="14" customFormat="1">
      <c r="A133" s="14"/>
      <c r="B133" s="239"/>
      <c r="C133" s="240"/>
      <c r="D133" s="230" t="s">
        <v>222</v>
      </c>
      <c r="E133" s="241" t="s">
        <v>19</v>
      </c>
      <c r="F133" s="242" t="s">
        <v>8541</v>
      </c>
      <c r="G133" s="240"/>
      <c r="H133" s="243">
        <v>15.4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9" t="s">
        <v>222</v>
      </c>
      <c r="AU133" s="249" t="s">
        <v>81</v>
      </c>
      <c r="AV133" s="14" t="s">
        <v>83</v>
      </c>
      <c r="AW133" s="14" t="s">
        <v>34</v>
      </c>
      <c r="AX133" s="14" t="s">
        <v>81</v>
      </c>
      <c r="AY133" s="249" t="s">
        <v>213</v>
      </c>
    </row>
    <row r="134" s="2" customFormat="1" ht="16.5" customHeight="1">
      <c r="A134" s="40"/>
      <c r="B134" s="41"/>
      <c r="C134" s="215" t="s">
        <v>364</v>
      </c>
      <c r="D134" s="215" t="s">
        <v>215</v>
      </c>
      <c r="E134" s="216" t="s">
        <v>8542</v>
      </c>
      <c r="F134" s="217" t="s">
        <v>8543</v>
      </c>
      <c r="G134" s="218" t="s">
        <v>8539</v>
      </c>
      <c r="H134" s="219">
        <v>19.199999999999999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45</v>
      </c>
      <c r="O134" s="86"/>
      <c r="P134" s="224">
        <f>O134*H134</f>
        <v>0</v>
      </c>
      <c r="Q134" s="224">
        <v>1</v>
      </c>
      <c r="R134" s="224">
        <f>Q134*H134</f>
        <v>19.199999999999999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220</v>
      </c>
      <c r="AT134" s="226" t="s">
        <v>215</v>
      </c>
      <c r="AU134" s="226" t="s">
        <v>81</v>
      </c>
      <c r="AY134" s="19" t="s">
        <v>213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81</v>
      </c>
      <c r="BK134" s="227">
        <f>ROUND(I134*H134,2)</f>
        <v>0</v>
      </c>
      <c r="BL134" s="19" t="s">
        <v>220</v>
      </c>
      <c r="BM134" s="226" t="s">
        <v>8544</v>
      </c>
    </row>
    <row r="135" s="14" customFormat="1">
      <c r="A135" s="14"/>
      <c r="B135" s="239"/>
      <c r="C135" s="240"/>
      <c r="D135" s="230" t="s">
        <v>222</v>
      </c>
      <c r="E135" s="241" t="s">
        <v>19</v>
      </c>
      <c r="F135" s="242" t="s">
        <v>8545</v>
      </c>
      <c r="G135" s="240"/>
      <c r="H135" s="243">
        <v>19.199999999999999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9" t="s">
        <v>222</v>
      </c>
      <c r="AU135" s="249" t="s">
        <v>81</v>
      </c>
      <c r="AV135" s="14" t="s">
        <v>83</v>
      </c>
      <c r="AW135" s="14" t="s">
        <v>34</v>
      </c>
      <c r="AX135" s="14" t="s">
        <v>81</v>
      </c>
      <c r="AY135" s="249" t="s">
        <v>213</v>
      </c>
    </row>
    <row r="136" s="12" customFormat="1" ht="25.92" customHeight="1">
      <c r="A136" s="12"/>
      <c r="B136" s="199"/>
      <c r="C136" s="200"/>
      <c r="D136" s="201" t="s">
        <v>73</v>
      </c>
      <c r="E136" s="202" t="s">
        <v>83</v>
      </c>
      <c r="F136" s="202" t="s">
        <v>8546</v>
      </c>
      <c r="G136" s="200"/>
      <c r="H136" s="200"/>
      <c r="I136" s="203"/>
      <c r="J136" s="204">
        <f>BK136</f>
        <v>0</v>
      </c>
      <c r="K136" s="200"/>
      <c r="L136" s="205"/>
      <c r="M136" s="206"/>
      <c r="N136" s="207"/>
      <c r="O136" s="207"/>
      <c r="P136" s="208">
        <f>SUM(P137:P140)</f>
        <v>0</v>
      </c>
      <c r="Q136" s="207"/>
      <c r="R136" s="208">
        <f>SUM(R137:R140)</f>
        <v>0</v>
      </c>
      <c r="S136" s="207"/>
      <c r="T136" s="209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0" t="s">
        <v>81</v>
      </c>
      <c r="AT136" s="211" t="s">
        <v>73</v>
      </c>
      <c r="AU136" s="211" t="s">
        <v>74</v>
      </c>
      <c r="AY136" s="210" t="s">
        <v>213</v>
      </c>
      <c r="BK136" s="212">
        <f>SUM(BK137:BK140)</f>
        <v>0</v>
      </c>
    </row>
    <row r="137" s="2" customFormat="1" ht="16.5" customHeight="1">
      <c r="A137" s="40"/>
      <c r="B137" s="41"/>
      <c r="C137" s="215" t="s">
        <v>369</v>
      </c>
      <c r="D137" s="215" t="s">
        <v>215</v>
      </c>
      <c r="E137" s="216" t="s">
        <v>8547</v>
      </c>
      <c r="F137" s="217" t="s">
        <v>8548</v>
      </c>
      <c r="G137" s="218" t="s">
        <v>236</v>
      </c>
      <c r="H137" s="219">
        <v>18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45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220</v>
      </c>
      <c r="AT137" s="226" t="s">
        <v>215</v>
      </c>
      <c r="AU137" s="226" t="s">
        <v>81</v>
      </c>
      <c r="AY137" s="19" t="s">
        <v>213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81</v>
      </c>
      <c r="BK137" s="227">
        <f>ROUND(I137*H137,2)</f>
        <v>0</v>
      </c>
      <c r="BL137" s="19" t="s">
        <v>220</v>
      </c>
      <c r="BM137" s="226" t="s">
        <v>8549</v>
      </c>
    </row>
    <row r="138" s="14" customFormat="1">
      <c r="A138" s="14"/>
      <c r="B138" s="239"/>
      <c r="C138" s="240"/>
      <c r="D138" s="230" t="s">
        <v>222</v>
      </c>
      <c r="E138" s="241" t="s">
        <v>19</v>
      </c>
      <c r="F138" s="242" t="s">
        <v>8550</v>
      </c>
      <c r="G138" s="240"/>
      <c r="H138" s="243">
        <v>18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9" t="s">
        <v>222</v>
      </c>
      <c r="AU138" s="249" t="s">
        <v>81</v>
      </c>
      <c r="AV138" s="14" t="s">
        <v>83</v>
      </c>
      <c r="AW138" s="14" t="s">
        <v>34</v>
      </c>
      <c r="AX138" s="14" t="s">
        <v>81</v>
      </c>
      <c r="AY138" s="249" t="s">
        <v>213</v>
      </c>
    </row>
    <row r="139" s="2" customFormat="1" ht="16.5" customHeight="1">
      <c r="A139" s="40"/>
      <c r="B139" s="41"/>
      <c r="C139" s="215" t="s">
        <v>377</v>
      </c>
      <c r="D139" s="215" t="s">
        <v>215</v>
      </c>
      <c r="E139" s="216" t="s">
        <v>8551</v>
      </c>
      <c r="F139" s="217" t="s">
        <v>8552</v>
      </c>
      <c r="G139" s="218" t="s">
        <v>236</v>
      </c>
      <c r="H139" s="219">
        <v>21.600000000000001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45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220</v>
      </c>
      <c r="AT139" s="226" t="s">
        <v>215</v>
      </c>
      <c r="AU139" s="226" t="s">
        <v>81</v>
      </c>
      <c r="AY139" s="19" t="s">
        <v>213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81</v>
      </c>
      <c r="BK139" s="227">
        <f>ROUND(I139*H139,2)</f>
        <v>0</v>
      </c>
      <c r="BL139" s="19" t="s">
        <v>220</v>
      </c>
      <c r="BM139" s="226" t="s">
        <v>8553</v>
      </c>
    </row>
    <row r="140" s="14" customFormat="1">
      <c r="A140" s="14"/>
      <c r="B140" s="239"/>
      <c r="C140" s="240"/>
      <c r="D140" s="230" t="s">
        <v>222</v>
      </c>
      <c r="E140" s="241" t="s">
        <v>19</v>
      </c>
      <c r="F140" s="242" t="s">
        <v>8554</v>
      </c>
      <c r="G140" s="240"/>
      <c r="H140" s="243">
        <v>21.600000000000001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9" t="s">
        <v>222</v>
      </c>
      <c r="AU140" s="249" t="s">
        <v>81</v>
      </c>
      <c r="AV140" s="14" t="s">
        <v>83</v>
      </c>
      <c r="AW140" s="14" t="s">
        <v>34</v>
      </c>
      <c r="AX140" s="14" t="s">
        <v>81</v>
      </c>
      <c r="AY140" s="249" t="s">
        <v>213</v>
      </c>
    </row>
    <row r="141" s="12" customFormat="1" ht="25.92" customHeight="1">
      <c r="A141" s="12"/>
      <c r="B141" s="199"/>
      <c r="C141" s="200"/>
      <c r="D141" s="201" t="s">
        <v>73</v>
      </c>
      <c r="E141" s="202" t="s">
        <v>220</v>
      </c>
      <c r="F141" s="202" t="s">
        <v>677</v>
      </c>
      <c r="G141" s="200"/>
      <c r="H141" s="200"/>
      <c r="I141" s="203"/>
      <c r="J141" s="204">
        <f>BK141</f>
        <v>0</v>
      </c>
      <c r="K141" s="200"/>
      <c r="L141" s="205"/>
      <c r="M141" s="206"/>
      <c r="N141" s="207"/>
      <c r="O141" s="207"/>
      <c r="P141" s="208">
        <f>SUM(P142:P143)</f>
        <v>0</v>
      </c>
      <c r="Q141" s="207"/>
      <c r="R141" s="208">
        <f>SUM(R142:R143)</f>
        <v>8.4700000000000006</v>
      </c>
      <c r="S141" s="207"/>
      <c r="T141" s="209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81</v>
      </c>
      <c r="AT141" s="211" t="s">
        <v>73</v>
      </c>
      <c r="AU141" s="211" t="s">
        <v>74</v>
      </c>
      <c r="AY141" s="210" t="s">
        <v>213</v>
      </c>
      <c r="BK141" s="212">
        <f>SUM(BK142:BK143)</f>
        <v>0</v>
      </c>
    </row>
    <row r="142" s="2" customFormat="1" ht="16.5" customHeight="1">
      <c r="A142" s="40"/>
      <c r="B142" s="41"/>
      <c r="C142" s="215" t="s">
        <v>381</v>
      </c>
      <c r="D142" s="215" t="s">
        <v>215</v>
      </c>
      <c r="E142" s="216" t="s">
        <v>4521</v>
      </c>
      <c r="F142" s="217" t="s">
        <v>8555</v>
      </c>
      <c r="G142" s="218" t="s">
        <v>218</v>
      </c>
      <c r="H142" s="219">
        <v>4.4800000000000004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45</v>
      </c>
      <c r="O142" s="86"/>
      <c r="P142" s="224">
        <f>O142*H142</f>
        <v>0</v>
      </c>
      <c r="Q142" s="224">
        <v>1.890625</v>
      </c>
      <c r="R142" s="224">
        <f>Q142*H142</f>
        <v>8.4700000000000006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220</v>
      </c>
      <c r="AT142" s="226" t="s">
        <v>215</v>
      </c>
      <c r="AU142" s="226" t="s">
        <v>81</v>
      </c>
      <c r="AY142" s="19" t="s">
        <v>213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81</v>
      </c>
      <c r="BK142" s="227">
        <f>ROUND(I142*H142,2)</f>
        <v>0</v>
      </c>
      <c r="BL142" s="19" t="s">
        <v>220</v>
      </c>
      <c r="BM142" s="226" t="s">
        <v>8556</v>
      </c>
    </row>
    <row r="143" s="14" customFormat="1">
      <c r="A143" s="14"/>
      <c r="B143" s="239"/>
      <c r="C143" s="240"/>
      <c r="D143" s="230" t="s">
        <v>222</v>
      </c>
      <c r="E143" s="241" t="s">
        <v>19</v>
      </c>
      <c r="F143" s="242" t="s">
        <v>8557</v>
      </c>
      <c r="G143" s="240"/>
      <c r="H143" s="243">
        <v>4.4800000000000004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9" t="s">
        <v>222</v>
      </c>
      <c r="AU143" s="249" t="s">
        <v>81</v>
      </c>
      <c r="AV143" s="14" t="s">
        <v>83</v>
      </c>
      <c r="AW143" s="14" t="s">
        <v>34</v>
      </c>
      <c r="AX143" s="14" t="s">
        <v>81</v>
      </c>
      <c r="AY143" s="249" t="s">
        <v>213</v>
      </c>
    </row>
    <row r="144" s="12" customFormat="1" ht="25.92" customHeight="1">
      <c r="A144" s="12"/>
      <c r="B144" s="199"/>
      <c r="C144" s="200"/>
      <c r="D144" s="201" t="s">
        <v>73</v>
      </c>
      <c r="E144" s="202" t="s">
        <v>243</v>
      </c>
      <c r="F144" s="202" t="s">
        <v>4524</v>
      </c>
      <c r="G144" s="200"/>
      <c r="H144" s="200"/>
      <c r="I144" s="203"/>
      <c r="J144" s="204">
        <f>BK144</f>
        <v>0</v>
      </c>
      <c r="K144" s="200"/>
      <c r="L144" s="205"/>
      <c r="M144" s="206"/>
      <c r="N144" s="207"/>
      <c r="O144" s="207"/>
      <c r="P144" s="208">
        <f>SUM(P145:P153)</f>
        <v>0</v>
      </c>
      <c r="Q144" s="207"/>
      <c r="R144" s="208">
        <f>SUM(R145:R153)</f>
        <v>14.020000000000021</v>
      </c>
      <c r="S144" s="207"/>
      <c r="T144" s="209">
        <f>SUM(T145:T153)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81</v>
      </c>
      <c r="AT144" s="211" t="s">
        <v>73</v>
      </c>
      <c r="AU144" s="211" t="s">
        <v>74</v>
      </c>
      <c r="AY144" s="210" t="s">
        <v>213</v>
      </c>
      <c r="BK144" s="212">
        <f>SUM(BK145:BK153)</f>
        <v>0</v>
      </c>
    </row>
    <row r="145" s="2" customFormat="1" ht="16.5" customHeight="1">
      <c r="A145" s="40"/>
      <c r="B145" s="41"/>
      <c r="C145" s="215" t="s">
        <v>387</v>
      </c>
      <c r="D145" s="215" t="s">
        <v>215</v>
      </c>
      <c r="E145" s="216" t="s">
        <v>8558</v>
      </c>
      <c r="F145" s="217" t="s">
        <v>8559</v>
      </c>
      <c r="G145" s="218" t="s">
        <v>218</v>
      </c>
      <c r="H145" s="219">
        <v>1.5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45</v>
      </c>
      <c r="O145" s="86"/>
      <c r="P145" s="224">
        <f>O145*H145</f>
        <v>0</v>
      </c>
      <c r="Q145" s="224">
        <v>1.6866666666666701</v>
      </c>
      <c r="R145" s="224">
        <f>Q145*H145</f>
        <v>2.5300000000000051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220</v>
      </c>
      <c r="AT145" s="226" t="s">
        <v>215</v>
      </c>
      <c r="AU145" s="226" t="s">
        <v>81</v>
      </c>
      <c r="AY145" s="19" t="s">
        <v>213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81</v>
      </c>
      <c r="BK145" s="227">
        <f>ROUND(I145*H145,2)</f>
        <v>0</v>
      </c>
      <c r="BL145" s="19" t="s">
        <v>220</v>
      </c>
      <c r="BM145" s="226" t="s">
        <v>8560</v>
      </c>
    </row>
    <row r="146" s="14" customFormat="1">
      <c r="A146" s="14"/>
      <c r="B146" s="239"/>
      <c r="C146" s="240"/>
      <c r="D146" s="230" t="s">
        <v>222</v>
      </c>
      <c r="E146" s="241" t="s">
        <v>19</v>
      </c>
      <c r="F146" s="242" t="s">
        <v>8561</v>
      </c>
      <c r="G146" s="240"/>
      <c r="H146" s="243">
        <v>1.5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9" t="s">
        <v>222</v>
      </c>
      <c r="AU146" s="249" t="s">
        <v>81</v>
      </c>
      <c r="AV146" s="14" t="s">
        <v>83</v>
      </c>
      <c r="AW146" s="14" t="s">
        <v>34</v>
      </c>
      <c r="AX146" s="14" t="s">
        <v>81</v>
      </c>
      <c r="AY146" s="249" t="s">
        <v>213</v>
      </c>
    </row>
    <row r="147" s="2" customFormat="1" ht="16.5" customHeight="1">
      <c r="A147" s="40"/>
      <c r="B147" s="41"/>
      <c r="C147" s="215" t="s">
        <v>393</v>
      </c>
      <c r="D147" s="215" t="s">
        <v>215</v>
      </c>
      <c r="E147" s="216" t="s">
        <v>8562</v>
      </c>
      <c r="F147" s="217" t="s">
        <v>8563</v>
      </c>
      <c r="G147" s="218" t="s">
        <v>218</v>
      </c>
      <c r="H147" s="219">
        <v>3.6000000000000001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45</v>
      </c>
      <c r="O147" s="86"/>
      <c r="P147" s="224">
        <f>O147*H147</f>
        <v>0</v>
      </c>
      <c r="Q147" s="224">
        <v>1.9805555555555601</v>
      </c>
      <c r="R147" s="224">
        <f>Q147*H147</f>
        <v>7.1300000000000168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220</v>
      </c>
      <c r="AT147" s="226" t="s">
        <v>215</v>
      </c>
      <c r="AU147" s="226" t="s">
        <v>81</v>
      </c>
      <c r="AY147" s="19" t="s">
        <v>213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81</v>
      </c>
      <c r="BK147" s="227">
        <f>ROUND(I147*H147,2)</f>
        <v>0</v>
      </c>
      <c r="BL147" s="19" t="s">
        <v>220</v>
      </c>
      <c r="BM147" s="226" t="s">
        <v>8564</v>
      </c>
    </row>
    <row r="148" s="14" customFormat="1">
      <c r="A148" s="14"/>
      <c r="B148" s="239"/>
      <c r="C148" s="240"/>
      <c r="D148" s="230" t="s">
        <v>222</v>
      </c>
      <c r="E148" s="241" t="s">
        <v>19</v>
      </c>
      <c r="F148" s="242" t="s">
        <v>8565</v>
      </c>
      <c r="G148" s="240"/>
      <c r="H148" s="243">
        <v>3.6000000000000001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9" t="s">
        <v>222</v>
      </c>
      <c r="AU148" s="249" t="s">
        <v>81</v>
      </c>
      <c r="AV148" s="14" t="s">
        <v>83</v>
      </c>
      <c r="AW148" s="14" t="s">
        <v>34</v>
      </c>
      <c r="AX148" s="14" t="s">
        <v>81</v>
      </c>
      <c r="AY148" s="249" t="s">
        <v>213</v>
      </c>
    </row>
    <row r="149" s="2" customFormat="1" ht="16.5" customHeight="1">
      <c r="A149" s="40"/>
      <c r="B149" s="41"/>
      <c r="C149" s="215" t="s">
        <v>397</v>
      </c>
      <c r="D149" s="215" t="s">
        <v>215</v>
      </c>
      <c r="E149" s="216" t="s">
        <v>8566</v>
      </c>
      <c r="F149" s="217" t="s">
        <v>8567</v>
      </c>
      <c r="G149" s="218" t="s">
        <v>288</v>
      </c>
      <c r="H149" s="219">
        <v>3.7799999999999998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45</v>
      </c>
      <c r="O149" s="86"/>
      <c r="P149" s="224">
        <f>O149*H149</f>
        <v>0</v>
      </c>
      <c r="Q149" s="224">
        <v>1</v>
      </c>
      <c r="R149" s="224">
        <f>Q149*H149</f>
        <v>3.7799999999999998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220</v>
      </c>
      <c r="AT149" s="226" t="s">
        <v>215</v>
      </c>
      <c r="AU149" s="226" t="s">
        <v>81</v>
      </c>
      <c r="AY149" s="19" t="s">
        <v>213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81</v>
      </c>
      <c r="BK149" s="227">
        <f>ROUND(I149*H149,2)</f>
        <v>0</v>
      </c>
      <c r="BL149" s="19" t="s">
        <v>220</v>
      </c>
      <c r="BM149" s="226" t="s">
        <v>8568</v>
      </c>
    </row>
    <row r="150" s="14" customFormat="1">
      <c r="A150" s="14"/>
      <c r="B150" s="239"/>
      <c r="C150" s="240"/>
      <c r="D150" s="230" t="s">
        <v>222</v>
      </c>
      <c r="E150" s="241" t="s">
        <v>19</v>
      </c>
      <c r="F150" s="242" t="s">
        <v>8569</v>
      </c>
      <c r="G150" s="240"/>
      <c r="H150" s="243">
        <v>3.7799999999999998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9" t="s">
        <v>222</v>
      </c>
      <c r="AU150" s="249" t="s">
        <v>81</v>
      </c>
      <c r="AV150" s="14" t="s">
        <v>83</v>
      </c>
      <c r="AW150" s="14" t="s">
        <v>34</v>
      </c>
      <c r="AX150" s="14" t="s">
        <v>81</v>
      </c>
      <c r="AY150" s="249" t="s">
        <v>213</v>
      </c>
    </row>
    <row r="151" s="2" customFormat="1" ht="16.5" customHeight="1">
      <c r="A151" s="40"/>
      <c r="B151" s="41"/>
      <c r="C151" s="215" t="s">
        <v>402</v>
      </c>
      <c r="D151" s="215" t="s">
        <v>215</v>
      </c>
      <c r="E151" s="216" t="s">
        <v>8570</v>
      </c>
      <c r="F151" s="217" t="s">
        <v>8571</v>
      </c>
      <c r="G151" s="218" t="s">
        <v>236</v>
      </c>
      <c r="H151" s="219">
        <v>9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45</v>
      </c>
      <c r="O151" s="86"/>
      <c r="P151" s="224">
        <f>O151*H151</f>
        <v>0</v>
      </c>
      <c r="Q151" s="224">
        <v>0.0077777777777777802</v>
      </c>
      <c r="R151" s="224">
        <f>Q151*H151</f>
        <v>0.070000000000000021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220</v>
      </c>
      <c r="AT151" s="226" t="s">
        <v>215</v>
      </c>
      <c r="AU151" s="226" t="s">
        <v>81</v>
      </c>
      <c r="AY151" s="19" t="s">
        <v>213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81</v>
      </c>
      <c r="BK151" s="227">
        <f>ROUND(I151*H151,2)</f>
        <v>0</v>
      </c>
      <c r="BL151" s="19" t="s">
        <v>220</v>
      </c>
      <c r="BM151" s="226" t="s">
        <v>8572</v>
      </c>
    </row>
    <row r="152" s="2" customFormat="1" ht="16.5" customHeight="1">
      <c r="A152" s="40"/>
      <c r="B152" s="41"/>
      <c r="C152" s="215" t="s">
        <v>408</v>
      </c>
      <c r="D152" s="215" t="s">
        <v>215</v>
      </c>
      <c r="E152" s="216" t="s">
        <v>8573</v>
      </c>
      <c r="F152" s="217" t="s">
        <v>8574</v>
      </c>
      <c r="G152" s="218" t="s">
        <v>236</v>
      </c>
      <c r="H152" s="219">
        <v>6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45</v>
      </c>
      <c r="O152" s="86"/>
      <c r="P152" s="224">
        <f>O152*H152</f>
        <v>0</v>
      </c>
      <c r="Q152" s="224">
        <v>0.073333333333333306</v>
      </c>
      <c r="R152" s="224">
        <f>Q152*H152</f>
        <v>0.43999999999999984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220</v>
      </c>
      <c r="AT152" s="226" t="s">
        <v>215</v>
      </c>
      <c r="AU152" s="226" t="s">
        <v>81</v>
      </c>
      <c r="AY152" s="19" t="s">
        <v>213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81</v>
      </c>
      <c r="BK152" s="227">
        <f>ROUND(I152*H152,2)</f>
        <v>0</v>
      </c>
      <c r="BL152" s="19" t="s">
        <v>220</v>
      </c>
      <c r="BM152" s="226" t="s">
        <v>8575</v>
      </c>
    </row>
    <row r="153" s="2" customFormat="1" ht="16.5" customHeight="1">
      <c r="A153" s="40"/>
      <c r="B153" s="41"/>
      <c r="C153" s="215" t="s">
        <v>412</v>
      </c>
      <c r="D153" s="215" t="s">
        <v>215</v>
      </c>
      <c r="E153" s="216" t="s">
        <v>8576</v>
      </c>
      <c r="F153" s="217" t="s">
        <v>8577</v>
      </c>
      <c r="G153" s="218" t="s">
        <v>236</v>
      </c>
      <c r="H153" s="219">
        <v>1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45</v>
      </c>
      <c r="O153" s="86"/>
      <c r="P153" s="224">
        <f>O153*H153</f>
        <v>0</v>
      </c>
      <c r="Q153" s="224">
        <v>0.070000000000000007</v>
      </c>
      <c r="R153" s="224">
        <f>Q153*H153</f>
        <v>0.070000000000000007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220</v>
      </c>
      <c r="AT153" s="226" t="s">
        <v>215</v>
      </c>
      <c r="AU153" s="226" t="s">
        <v>81</v>
      </c>
      <c r="AY153" s="19" t="s">
        <v>213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81</v>
      </c>
      <c r="BK153" s="227">
        <f>ROUND(I153*H153,2)</f>
        <v>0</v>
      </c>
      <c r="BL153" s="19" t="s">
        <v>220</v>
      </c>
      <c r="BM153" s="226" t="s">
        <v>8578</v>
      </c>
    </row>
    <row r="154" s="12" customFormat="1" ht="25.92" customHeight="1">
      <c r="A154" s="12"/>
      <c r="B154" s="199"/>
      <c r="C154" s="200"/>
      <c r="D154" s="201" t="s">
        <v>73</v>
      </c>
      <c r="E154" s="202" t="s">
        <v>598</v>
      </c>
      <c r="F154" s="202" t="s">
        <v>8579</v>
      </c>
      <c r="G154" s="200"/>
      <c r="H154" s="200"/>
      <c r="I154" s="203"/>
      <c r="J154" s="204">
        <f>BK154</f>
        <v>0</v>
      </c>
      <c r="K154" s="200"/>
      <c r="L154" s="205"/>
      <c r="M154" s="206"/>
      <c r="N154" s="207"/>
      <c r="O154" s="207"/>
      <c r="P154" s="208">
        <f>SUM(P155:P166)</f>
        <v>0</v>
      </c>
      <c r="Q154" s="207"/>
      <c r="R154" s="208">
        <f>SUM(R155:R166)</f>
        <v>6.9395707070707173</v>
      </c>
      <c r="S154" s="207"/>
      <c r="T154" s="209">
        <f>SUM(T155:T166)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0" t="s">
        <v>81</v>
      </c>
      <c r="AT154" s="211" t="s">
        <v>73</v>
      </c>
      <c r="AU154" s="211" t="s">
        <v>74</v>
      </c>
      <c r="AY154" s="210" t="s">
        <v>213</v>
      </c>
      <c r="BK154" s="212">
        <f>SUM(BK155:BK166)</f>
        <v>0</v>
      </c>
    </row>
    <row r="155" s="2" customFormat="1" ht="16.5" customHeight="1">
      <c r="A155" s="40"/>
      <c r="B155" s="41"/>
      <c r="C155" s="215" t="s">
        <v>417</v>
      </c>
      <c r="D155" s="215" t="s">
        <v>215</v>
      </c>
      <c r="E155" s="216" t="s">
        <v>8580</v>
      </c>
      <c r="F155" s="217" t="s">
        <v>8581</v>
      </c>
      <c r="G155" s="218" t="s">
        <v>218</v>
      </c>
      <c r="H155" s="219">
        <v>1.4850000000000001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45</v>
      </c>
      <c r="O155" s="86"/>
      <c r="P155" s="224">
        <f>O155*H155</f>
        <v>0</v>
      </c>
      <c r="Q155" s="224">
        <v>2.52525252525253</v>
      </c>
      <c r="R155" s="224">
        <f>Q155*H155</f>
        <v>3.7500000000000071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220</v>
      </c>
      <c r="AT155" s="226" t="s">
        <v>215</v>
      </c>
      <c r="AU155" s="226" t="s">
        <v>81</v>
      </c>
      <c r="AY155" s="19" t="s">
        <v>213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81</v>
      </c>
      <c r="BK155" s="227">
        <f>ROUND(I155*H155,2)</f>
        <v>0</v>
      </c>
      <c r="BL155" s="19" t="s">
        <v>220</v>
      </c>
      <c r="BM155" s="226" t="s">
        <v>8582</v>
      </c>
    </row>
    <row r="156" s="14" customFormat="1">
      <c r="A156" s="14"/>
      <c r="B156" s="239"/>
      <c r="C156" s="240"/>
      <c r="D156" s="230" t="s">
        <v>222</v>
      </c>
      <c r="E156" s="241" t="s">
        <v>19</v>
      </c>
      <c r="F156" s="242" t="s">
        <v>8583</v>
      </c>
      <c r="G156" s="240"/>
      <c r="H156" s="243">
        <v>1.4850000000000001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9" t="s">
        <v>222</v>
      </c>
      <c r="AU156" s="249" t="s">
        <v>81</v>
      </c>
      <c r="AV156" s="14" t="s">
        <v>83</v>
      </c>
      <c r="AW156" s="14" t="s">
        <v>34</v>
      </c>
      <c r="AX156" s="14" t="s">
        <v>81</v>
      </c>
      <c r="AY156" s="249" t="s">
        <v>213</v>
      </c>
    </row>
    <row r="157" s="2" customFormat="1" ht="16.5" customHeight="1">
      <c r="A157" s="40"/>
      <c r="B157" s="41"/>
      <c r="C157" s="215" t="s">
        <v>427</v>
      </c>
      <c r="D157" s="215" t="s">
        <v>215</v>
      </c>
      <c r="E157" s="216" t="s">
        <v>8584</v>
      </c>
      <c r="F157" s="217" t="s">
        <v>8585</v>
      </c>
      <c r="G157" s="218" t="s">
        <v>218</v>
      </c>
      <c r="H157" s="219">
        <v>1.48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45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220</v>
      </c>
      <c r="AT157" s="226" t="s">
        <v>215</v>
      </c>
      <c r="AU157" s="226" t="s">
        <v>81</v>
      </c>
      <c r="AY157" s="19" t="s">
        <v>213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81</v>
      </c>
      <c r="BK157" s="227">
        <f>ROUND(I157*H157,2)</f>
        <v>0</v>
      </c>
      <c r="BL157" s="19" t="s">
        <v>220</v>
      </c>
      <c r="BM157" s="226" t="s">
        <v>8586</v>
      </c>
    </row>
    <row r="158" s="2" customFormat="1" ht="16.5" customHeight="1">
      <c r="A158" s="40"/>
      <c r="B158" s="41"/>
      <c r="C158" s="215" t="s">
        <v>432</v>
      </c>
      <c r="D158" s="215" t="s">
        <v>215</v>
      </c>
      <c r="E158" s="216" t="s">
        <v>8587</v>
      </c>
      <c r="F158" s="217" t="s">
        <v>8588</v>
      </c>
      <c r="G158" s="218" t="s">
        <v>236</v>
      </c>
      <c r="H158" s="219">
        <v>5.4000000000000004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45</v>
      </c>
      <c r="O158" s="86"/>
      <c r="P158" s="224">
        <f>O158*H158</f>
        <v>0</v>
      </c>
      <c r="Q158" s="224">
        <v>0.0148148148148148</v>
      </c>
      <c r="R158" s="224">
        <f>Q158*H158</f>
        <v>0.079999999999999918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220</v>
      </c>
      <c r="AT158" s="226" t="s">
        <v>215</v>
      </c>
      <c r="AU158" s="226" t="s">
        <v>81</v>
      </c>
      <c r="AY158" s="19" t="s">
        <v>213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81</v>
      </c>
      <c r="BK158" s="227">
        <f>ROUND(I158*H158,2)</f>
        <v>0</v>
      </c>
      <c r="BL158" s="19" t="s">
        <v>220</v>
      </c>
      <c r="BM158" s="226" t="s">
        <v>8589</v>
      </c>
    </row>
    <row r="159" s="14" customFormat="1">
      <c r="A159" s="14"/>
      <c r="B159" s="239"/>
      <c r="C159" s="240"/>
      <c r="D159" s="230" t="s">
        <v>222</v>
      </c>
      <c r="E159" s="241" t="s">
        <v>19</v>
      </c>
      <c r="F159" s="242" t="s">
        <v>8590</v>
      </c>
      <c r="G159" s="240"/>
      <c r="H159" s="243">
        <v>5.4000000000000004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9" t="s">
        <v>222</v>
      </c>
      <c r="AU159" s="249" t="s">
        <v>81</v>
      </c>
      <c r="AV159" s="14" t="s">
        <v>83</v>
      </c>
      <c r="AW159" s="14" t="s">
        <v>34</v>
      </c>
      <c r="AX159" s="14" t="s">
        <v>81</v>
      </c>
      <c r="AY159" s="249" t="s">
        <v>213</v>
      </c>
    </row>
    <row r="160" s="2" customFormat="1" ht="16.5" customHeight="1">
      <c r="A160" s="40"/>
      <c r="B160" s="41"/>
      <c r="C160" s="215" t="s">
        <v>438</v>
      </c>
      <c r="D160" s="215" t="s">
        <v>215</v>
      </c>
      <c r="E160" s="216" t="s">
        <v>8591</v>
      </c>
      <c r="F160" s="217" t="s">
        <v>8592</v>
      </c>
      <c r="G160" s="218" t="s">
        <v>236</v>
      </c>
      <c r="H160" s="219">
        <v>5.4000000000000004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45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220</v>
      </c>
      <c r="AT160" s="226" t="s">
        <v>215</v>
      </c>
      <c r="AU160" s="226" t="s">
        <v>81</v>
      </c>
      <c r="AY160" s="19" t="s">
        <v>213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81</v>
      </c>
      <c r="BK160" s="227">
        <f>ROUND(I160*H160,2)</f>
        <v>0</v>
      </c>
      <c r="BL160" s="19" t="s">
        <v>220</v>
      </c>
      <c r="BM160" s="226" t="s">
        <v>8593</v>
      </c>
    </row>
    <row r="161" s="2" customFormat="1" ht="16.5" customHeight="1">
      <c r="A161" s="40"/>
      <c r="B161" s="41"/>
      <c r="C161" s="215" t="s">
        <v>445</v>
      </c>
      <c r="D161" s="215" t="s">
        <v>215</v>
      </c>
      <c r="E161" s="216" t="s">
        <v>8594</v>
      </c>
      <c r="F161" s="217" t="s">
        <v>8595</v>
      </c>
      <c r="G161" s="218" t="s">
        <v>288</v>
      </c>
      <c r="H161" s="219">
        <v>0.158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45</v>
      </c>
      <c r="O161" s="86"/>
      <c r="P161" s="224">
        <f>O161*H161</f>
        <v>0</v>
      </c>
      <c r="Q161" s="224">
        <v>1.07323232323232</v>
      </c>
      <c r="R161" s="224">
        <f>Q161*H161</f>
        <v>0.16957070707070657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220</v>
      </c>
      <c r="AT161" s="226" t="s">
        <v>215</v>
      </c>
      <c r="AU161" s="226" t="s">
        <v>81</v>
      </c>
      <c r="AY161" s="19" t="s">
        <v>213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81</v>
      </c>
      <c r="BK161" s="227">
        <f>ROUND(I161*H161,2)</f>
        <v>0</v>
      </c>
      <c r="BL161" s="19" t="s">
        <v>220</v>
      </c>
      <c r="BM161" s="226" t="s">
        <v>8596</v>
      </c>
    </row>
    <row r="162" s="14" customFormat="1">
      <c r="A162" s="14"/>
      <c r="B162" s="239"/>
      <c r="C162" s="240"/>
      <c r="D162" s="230" t="s">
        <v>222</v>
      </c>
      <c r="E162" s="241" t="s">
        <v>19</v>
      </c>
      <c r="F162" s="242" t="s">
        <v>8597</v>
      </c>
      <c r="G162" s="240"/>
      <c r="H162" s="243">
        <v>0.158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9" t="s">
        <v>222</v>
      </c>
      <c r="AU162" s="249" t="s">
        <v>81</v>
      </c>
      <c r="AV162" s="14" t="s">
        <v>83</v>
      </c>
      <c r="AW162" s="14" t="s">
        <v>34</v>
      </c>
      <c r="AX162" s="14" t="s">
        <v>81</v>
      </c>
      <c r="AY162" s="249" t="s">
        <v>213</v>
      </c>
    </row>
    <row r="163" s="2" customFormat="1" ht="16.5" customHeight="1">
      <c r="A163" s="40"/>
      <c r="B163" s="41"/>
      <c r="C163" s="215" t="s">
        <v>461</v>
      </c>
      <c r="D163" s="215" t="s">
        <v>215</v>
      </c>
      <c r="E163" s="216" t="s">
        <v>8598</v>
      </c>
      <c r="F163" s="217" t="s">
        <v>8599</v>
      </c>
      <c r="G163" s="218" t="s">
        <v>218</v>
      </c>
      <c r="H163" s="219">
        <v>1.4039999999999999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45</v>
      </c>
      <c r="O163" s="86"/>
      <c r="P163" s="224">
        <f>O163*H163</f>
        <v>0</v>
      </c>
      <c r="Q163" s="224">
        <v>1.83760683760684</v>
      </c>
      <c r="R163" s="224">
        <f>Q163*H163</f>
        <v>2.5800000000000032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220</v>
      </c>
      <c r="AT163" s="226" t="s">
        <v>215</v>
      </c>
      <c r="AU163" s="226" t="s">
        <v>81</v>
      </c>
      <c r="AY163" s="19" t="s">
        <v>213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81</v>
      </c>
      <c r="BK163" s="227">
        <f>ROUND(I163*H163,2)</f>
        <v>0</v>
      </c>
      <c r="BL163" s="19" t="s">
        <v>220</v>
      </c>
      <c r="BM163" s="226" t="s">
        <v>8600</v>
      </c>
    </row>
    <row r="164" s="14" customFormat="1">
      <c r="A164" s="14"/>
      <c r="B164" s="239"/>
      <c r="C164" s="240"/>
      <c r="D164" s="230" t="s">
        <v>222</v>
      </c>
      <c r="E164" s="241" t="s">
        <v>19</v>
      </c>
      <c r="F164" s="242" t="s">
        <v>8601</v>
      </c>
      <c r="G164" s="240"/>
      <c r="H164" s="243">
        <v>1.4039999999999999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9" t="s">
        <v>222</v>
      </c>
      <c r="AU164" s="249" t="s">
        <v>81</v>
      </c>
      <c r="AV164" s="14" t="s">
        <v>83</v>
      </c>
      <c r="AW164" s="14" t="s">
        <v>34</v>
      </c>
      <c r="AX164" s="14" t="s">
        <v>81</v>
      </c>
      <c r="AY164" s="249" t="s">
        <v>213</v>
      </c>
    </row>
    <row r="165" s="2" customFormat="1" ht="16.5" customHeight="1">
      <c r="A165" s="40"/>
      <c r="B165" s="41"/>
      <c r="C165" s="215" t="s">
        <v>468</v>
      </c>
      <c r="D165" s="215" t="s">
        <v>215</v>
      </c>
      <c r="E165" s="216" t="s">
        <v>8602</v>
      </c>
      <c r="F165" s="217" t="s">
        <v>8603</v>
      </c>
      <c r="G165" s="218" t="s">
        <v>236</v>
      </c>
      <c r="H165" s="219">
        <v>9.9000000000000004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45</v>
      </c>
      <c r="O165" s="86"/>
      <c r="P165" s="224">
        <f>O165*H165</f>
        <v>0</v>
      </c>
      <c r="Q165" s="224">
        <v>0.036363636363636397</v>
      </c>
      <c r="R165" s="224">
        <f>Q165*H165</f>
        <v>0.36000000000000032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220</v>
      </c>
      <c r="AT165" s="226" t="s">
        <v>215</v>
      </c>
      <c r="AU165" s="226" t="s">
        <v>81</v>
      </c>
      <c r="AY165" s="19" t="s">
        <v>213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81</v>
      </c>
      <c r="BK165" s="227">
        <f>ROUND(I165*H165,2)</f>
        <v>0</v>
      </c>
      <c r="BL165" s="19" t="s">
        <v>220</v>
      </c>
      <c r="BM165" s="226" t="s">
        <v>8604</v>
      </c>
    </row>
    <row r="166" s="14" customFormat="1">
      <c r="A166" s="14"/>
      <c r="B166" s="239"/>
      <c r="C166" s="240"/>
      <c r="D166" s="230" t="s">
        <v>222</v>
      </c>
      <c r="E166" s="241" t="s">
        <v>19</v>
      </c>
      <c r="F166" s="242" t="s">
        <v>8605</v>
      </c>
      <c r="G166" s="240"/>
      <c r="H166" s="243">
        <v>9.9000000000000004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9" t="s">
        <v>222</v>
      </c>
      <c r="AU166" s="249" t="s">
        <v>81</v>
      </c>
      <c r="AV166" s="14" t="s">
        <v>83</v>
      </c>
      <c r="AW166" s="14" t="s">
        <v>34</v>
      </c>
      <c r="AX166" s="14" t="s">
        <v>81</v>
      </c>
      <c r="AY166" s="249" t="s">
        <v>213</v>
      </c>
    </row>
    <row r="167" s="12" customFormat="1" ht="25.92" customHeight="1">
      <c r="A167" s="12"/>
      <c r="B167" s="199"/>
      <c r="C167" s="200"/>
      <c r="D167" s="201" t="s">
        <v>73</v>
      </c>
      <c r="E167" s="202" t="s">
        <v>744</v>
      </c>
      <c r="F167" s="202" t="s">
        <v>8606</v>
      </c>
      <c r="G167" s="200"/>
      <c r="H167" s="200"/>
      <c r="I167" s="203"/>
      <c r="J167" s="204">
        <f>BK167</f>
        <v>0</v>
      </c>
      <c r="K167" s="200"/>
      <c r="L167" s="205"/>
      <c r="M167" s="206"/>
      <c r="N167" s="207"/>
      <c r="O167" s="207"/>
      <c r="P167" s="208">
        <f>SUM(P168:P184)</f>
        <v>0</v>
      </c>
      <c r="Q167" s="207"/>
      <c r="R167" s="208">
        <f>SUM(R168:R184)</f>
        <v>0.23000000000000026</v>
      </c>
      <c r="S167" s="207"/>
      <c r="T167" s="209">
        <f>SUM(T168:T184)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0" t="s">
        <v>81</v>
      </c>
      <c r="AT167" s="211" t="s">
        <v>73</v>
      </c>
      <c r="AU167" s="211" t="s">
        <v>74</v>
      </c>
      <c r="AY167" s="210" t="s">
        <v>213</v>
      </c>
      <c r="BK167" s="212">
        <f>SUM(BK168:BK184)</f>
        <v>0</v>
      </c>
    </row>
    <row r="168" s="2" customFormat="1" ht="16.5" customHeight="1">
      <c r="A168" s="40"/>
      <c r="B168" s="41"/>
      <c r="C168" s="215" t="s">
        <v>473</v>
      </c>
      <c r="D168" s="215" t="s">
        <v>215</v>
      </c>
      <c r="E168" s="216" t="s">
        <v>8607</v>
      </c>
      <c r="F168" s="217" t="s">
        <v>8608</v>
      </c>
      <c r="G168" s="218" t="s">
        <v>338</v>
      </c>
      <c r="H168" s="219">
        <v>56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45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220</v>
      </c>
      <c r="AT168" s="226" t="s">
        <v>215</v>
      </c>
      <c r="AU168" s="226" t="s">
        <v>81</v>
      </c>
      <c r="AY168" s="19" t="s">
        <v>213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81</v>
      </c>
      <c r="BK168" s="227">
        <f>ROUND(I168*H168,2)</f>
        <v>0</v>
      </c>
      <c r="BL168" s="19" t="s">
        <v>220</v>
      </c>
      <c r="BM168" s="226" t="s">
        <v>8609</v>
      </c>
    </row>
    <row r="169" s="2" customFormat="1" ht="16.5" customHeight="1">
      <c r="A169" s="40"/>
      <c r="B169" s="41"/>
      <c r="C169" s="215" t="s">
        <v>479</v>
      </c>
      <c r="D169" s="215" t="s">
        <v>215</v>
      </c>
      <c r="E169" s="216" t="s">
        <v>8610</v>
      </c>
      <c r="F169" s="217" t="s">
        <v>8611</v>
      </c>
      <c r="G169" s="218" t="s">
        <v>501</v>
      </c>
      <c r="H169" s="219">
        <v>2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45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220</v>
      </c>
      <c r="AT169" s="226" t="s">
        <v>215</v>
      </c>
      <c r="AU169" s="226" t="s">
        <v>81</v>
      </c>
      <c r="AY169" s="19" t="s">
        <v>213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81</v>
      </c>
      <c r="BK169" s="227">
        <f>ROUND(I169*H169,2)</f>
        <v>0</v>
      </c>
      <c r="BL169" s="19" t="s">
        <v>220</v>
      </c>
      <c r="BM169" s="226" t="s">
        <v>8612</v>
      </c>
    </row>
    <row r="170" s="2" customFormat="1" ht="16.5" customHeight="1">
      <c r="A170" s="40"/>
      <c r="B170" s="41"/>
      <c r="C170" s="215" t="s">
        <v>484</v>
      </c>
      <c r="D170" s="215" t="s">
        <v>215</v>
      </c>
      <c r="E170" s="216" t="s">
        <v>8613</v>
      </c>
      <c r="F170" s="217" t="s">
        <v>8614</v>
      </c>
      <c r="G170" s="218" t="s">
        <v>501</v>
      </c>
      <c r="H170" s="219">
        <v>12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45</v>
      </c>
      <c r="O170" s="86"/>
      <c r="P170" s="224">
        <f>O170*H170</f>
        <v>0</v>
      </c>
      <c r="Q170" s="224">
        <v>0.00166666666666667</v>
      </c>
      <c r="R170" s="224">
        <f>Q170*H170</f>
        <v>0.020000000000000039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220</v>
      </c>
      <c r="AT170" s="226" t="s">
        <v>215</v>
      </c>
      <c r="AU170" s="226" t="s">
        <v>81</v>
      </c>
      <c r="AY170" s="19" t="s">
        <v>213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81</v>
      </c>
      <c r="BK170" s="227">
        <f>ROUND(I170*H170,2)</f>
        <v>0</v>
      </c>
      <c r="BL170" s="19" t="s">
        <v>220</v>
      </c>
      <c r="BM170" s="226" t="s">
        <v>8615</v>
      </c>
    </row>
    <row r="171" s="2" customFormat="1" ht="16.5" customHeight="1">
      <c r="A171" s="40"/>
      <c r="B171" s="41"/>
      <c r="C171" s="215" t="s">
        <v>493</v>
      </c>
      <c r="D171" s="215" t="s">
        <v>215</v>
      </c>
      <c r="E171" s="216" t="s">
        <v>8616</v>
      </c>
      <c r="F171" s="217" t="s">
        <v>8617</v>
      </c>
      <c r="G171" s="218" t="s">
        <v>501</v>
      </c>
      <c r="H171" s="219">
        <v>3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45</v>
      </c>
      <c r="O171" s="86"/>
      <c r="P171" s="224">
        <f>O171*H171</f>
        <v>0</v>
      </c>
      <c r="Q171" s="224">
        <v>0.0033333333333333301</v>
      </c>
      <c r="R171" s="224">
        <f>Q171*H171</f>
        <v>0.0099999999999999898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220</v>
      </c>
      <c r="AT171" s="226" t="s">
        <v>215</v>
      </c>
      <c r="AU171" s="226" t="s">
        <v>81</v>
      </c>
      <c r="AY171" s="19" t="s">
        <v>213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81</v>
      </c>
      <c r="BK171" s="227">
        <f>ROUND(I171*H171,2)</f>
        <v>0</v>
      </c>
      <c r="BL171" s="19" t="s">
        <v>220</v>
      </c>
      <c r="BM171" s="226" t="s">
        <v>8618</v>
      </c>
    </row>
    <row r="172" s="2" customFormat="1" ht="16.5" customHeight="1">
      <c r="A172" s="40"/>
      <c r="B172" s="41"/>
      <c r="C172" s="215" t="s">
        <v>498</v>
      </c>
      <c r="D172" s="215" t="s">
        <v>215</v>
      </c>
      <c r="E172" s="216" t="s">
        <v>8619</v>
      </c>
      <c r="F172" s="217" t="s">
        <v>8620</v>
      </c>
      <c r="G172" s="218" t="s">
        <v>501</v>
      </c>
      <c r="H172" s="219">
        <v>3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45</v>
      </c>
      <c r="O172" s="86"/>
      <c r="P172" s="224">
        <f>O172*H172</f>
        <v>0</v>
      </c>
      <c r="Q172" s="224">
        <v>0.0066666666666666697</v>
      </c>
      <c r="R172" s="224">
        <f>Q172*H172</f>
        <v>0.020000000000000011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220</v>
      </c>
      <c r="AT172" s="226" t="s">
        <v>215</v>
      </c>
      <c r="AU172" s="226" t="s">
        <v>81</v>
      </c>
      <c r="AY172" s="19" t="s">
        <v>213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81</v>
      </c>
      <c r="BK172" s="227">
        <f>ROUND(I172*H172,2)</f>
        <v>0</v>
      </c>
      <c r="BL172" s="19" t="s">
        <v>220</v>
      </c>
      <c r="BM172" s="226" t="s">
        <v>8621</v>
      </c>
    </row>
    <row r="173" s="2" customFormat="1" ht="16.5" customHeight="1">
      <c r="A173" s="40"/>
      <c r="B173" s="41"/>
      <c r="C173" s="215" t="s">
        <v>510</v>
      </c>
      <c r="D173" s="215" t="s">
        <v>215</v>
      </c>
      <c r="E173" s="216" t="s">
        <v>8622</v>
      </c>
      <c r="F173" s="217" t="s">
        <v>8623</v>
      </c>
      <c r="G173" s="218" t="s">
        <v>501</v>
      </c>
      <c r="H173" s="219">
        <v>4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45</v>
      </c>
      <c r="O173" s="86"/>
      <c r="P173" s="224">
        <f>O173*H173</f>
        <v>0</v>
      </c>
      <c r="Q173" s="224">
        <v>0.0074999999999999997</v>
      </c>
      <c r="R173" s="224">
        <f>Q173*H173</f>
        <v>0.029999999999999999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220</v>
      </c>
      <c r="AT173" s="226" t="s">
        <v>215</v>
      </c>
      <c r="AU173" s="226" t="s">
        <v>81</v>
      </c>
      <c r="AY173" s="19" t="s">
        <v>213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81</v>
      </c>
      <c r="BK173" s="227">
        <f>ROUND(I173*H173,2)</f>
        <v>0</v>
      </c>
      <c r="BL173" s="19" t="s">
        <v>220</v>
      </c>
      <c r="BM173" s="226" t="s">
        <v>8624</v>
      </c>
    </row>
    <row r="174" s="2" customFormat="1" ht="16.5" customHeight="1">
      <c r="A174" s="40"/>
      <c r="B174" s="41"/>
      <c r="C174" s="215" t="s">
        <v>514</v>
      </c>
      <c r="D174" s="215" t="s">
        <v>215</v>
      </c>
      <c r="E174" s="216" t="s">
        <v>8625</v>
      </c>
      <c r="F174" s="217" t="s">
        <v>8626</v>
      </c>
      <c r="G174" s="218" t="s">
        <v>501</v>
      </c>
      <c r="H174" s="219">
        <v>3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45</v>
      </c>
      <c r="O174" s="86"/>
      <c r="P174" s="224">
        <f>O174*H174</f>
        <v>0</v>
      </c>
      <c r="Q174" s="224">
        <v>0.0033333333333333301</v>
      </c>
      <c r="R174" s="224">
        <f>Q174*H174</f>
        <v>0.0099999999999999898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220</v>
      </c>
      <c r="AT174" s="226" t="s">
        <v>215</v>
      </c>
      <c r="AU174" s="226" t="s">
        <v>81</v>
      </c>
      <c r="AY174" s="19" t="s">
        <v>213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81</v>
      </c>
      <c r="BK174" s="227">
        <f>ROUND(I174*H174,2)</f>
        <v>0</v>
      </c>
      <c r="BL174" s="19" t="s">
        <v>220</v>
      </c>
      <c r="BM174" s="226" t="s">
        <v>8627</v>
      </c>
    </row>
    <row r="175" s="2" customFormat="1" ht="16.5" customHeight="1">
      <c r="A175" s="40"/>
      <c r="B175" s="41"/>
      <c r="C175" s="215" t="s">
        <v>518</v>
      </c>
      <c r="D175" s="215" t="s">
        <v>215</v>
      </c>
      <c r="E175" s="216" t="s">
        <v>8628</v>
      </c>
      <c r="F175" s="217" t="s">
        <v>8629</v>
      </c>
      <c r="G175" s="218" t="s">
        <v>501</v>
      </c>
      <c r="H175" s="219">
        <v>3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45</v>
      </c>
      <c r="O175" s="86"/>
      <c r="P175" s="224">
        <f>O175*H175</f>
        <v>0</v>
      </c>
      <c r="Q175" s="224">
        <v>0.01</v>
      </c>
      <c r="R175" s="224">
        <f>Q175*H175</f>
        <v>0.029999999999999999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220</v>
      </c>
      <c r="AT175" s="226" t="s">
        <v>215</v>
      </c>
      <c r="AU175" s="226" t="s">
        <v>81</v>
      </c>
      <c r="AY175" s="19" t="s">
        <v>213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81</v>
      </c>
      <c r="BK175" s="227">
        <f>ROUND(I175*H175,2)</f>
        <v>0</v>
      </c>
      <c r="BL175" s="19" t="s">
        <v>220</v>
      </c>
      <c r="BM175" s="226" t="s">
        <v>8630</v>
      </c>
    </row>
    <row r="176" s="2" customFormat="1" ht="16.5" customHeight="1">
      <c r="A176" s="40"/>
      <c r="B176" s="41"/>
      <c r="C176" s="215" t="s">
        <v>525</v>
      </c>
      <c r="D176" s="215" t="s">
        <v>215</v>
      </c>
      <c r="E176" s="216" t="s">
        <v>8631</v>
      </c>
      <c r="F176" s="217" t="s">
        <v>8632</v>
      </c>
      <c r="G176" s="218" t="s">
        <v>501</v>
      </c>
      <c r="H176" s="219">
        <v>6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45</v>
      </c>
      <c r="O176" s="86"/>
      <c r="P176" s="224">
        <f>O176*H176</f>
        <v>0</v>
      </c>
      <c r="Q176" s="224">
        <v>0.016666666666666701</v>
      </c>
      <c r="R176" s="224">
        <f>Q176*H176</f>
        <v>0.1000000000000002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220</v>
      </c>
      <c r="AT176" s="226" t="s">
        <v>215</v>
      </c>
      <c r="AU176" s="226" t="s">
        <v>81</v>
      </c>
      <c r="AY176" s="19" t="s">
        <v>213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81</v>
      </c>
      <c r="BK176" s="227">
        <f>ROUND(I176*H176,2)</f>
        <v>0</v>
      </c>
      <c r="BL176" s="19" t="s">
        <v>220</v>
      </c>
      <c r="BM176" s="226" t="s">
        <v>8633</v>
      </c>
    </row>
    <row r="177" s="2" customFormat="1" ht="16.5" customHeight="1">
      <c r="A177" s="40"/>
      <c r="B177" s="41"/>
      <c r="C177" s="215" t="s">
        <v>529</v>
      </c>
      <c r="D177" s="215" t="s">
        <v>215</v>
      </c>
      <c r="E177" s="216" t="s">
        <v>8634</v>
      </c>
      <c r="F177" s="217" t="s">
        <v>8635</v>
      </c>
      <c r="G177" s="218" t="s">
        <v>501</v>
      </c>
      <c r="H177" s="219">
        <v>2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45</v>
      </c>
      <c r="O177" s="86"/>
      <c r="P177" s="224">
        <f>O177*H177</f>
        <v>0</v>
      </c>
      <c r="Q177" s="224">
        <v>0.0050000000000000001</v>
      </c>
      <c r="R177" s="224">
        <f>Q177*H177</f>
        <v>0.01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220</v>
      </c>
      <c r="AT177" s="226" t="s">
        <v>215</v>
      </c>
      <c r="AU177" s="226" t="s">
        <v>81</v>
      </c>
      <c r="AY177" s="19" t="s">
        <v>213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81</v>
      </c>
      <c r="BK177" s="227">
        <f>ROUND(I177*H177,2)</f>
        <v>0</v>
      </c>
      <c r="BL177" s="19" t="s">
        <v>220</v>
      </c>
      <c r="BM177" s="226" t="s">
        <v>8636</v>
      </c>
    </row>
    <row r="178" s="2" customFormat="1" ht="16.5" customHeight="1">
      <c r="A178" s="40"/>
      <c r="B178" s="41"/>
      <c r="C178" s="215" t="s">
        <v>536</v>
      </c>
      <c r="D178" s="215" t="s">
        <v>215</v>
      </c>
      <c r="E178" s="216" t="s">
        <v>8637</v>
      </c>
      <c r="F178" s="217" t="s">
        <v>8638</v>
      </c>
      <c r="G178" s="218" t="s">
        <v>501</v>
      </c>
      <c r="H178" s="219">
        <v>3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45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220</v>
      </c>
      <c r="AT178" s="226" t="s">
        <v>215</v>
      </c>
      <c r="AU178" s="226" t="s">
        <v>81</v>
      </c>
      <c r="AY178" s="19" t="s">
        <v>213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81</v>
      </c>
      <c r="BK178" s="227">
        <f>ROUND(I178*H178,2)</f>
        <v>0</v>
      </c>
      <c r="BL178" s="19" t="s">
        <v>220</v>
      </c>
      <c r="BM178" s="226" t="s">
        <v>8639</v>
      </c>
    </row>
    <row r="179" s="2" customFormat="1" ht="16.5" customHeight="1">
      <c r="A179" s="40"/>
      <c r="B179" s="41"/>
      <c r="C179" s="215" t="s">
        <v>541</v>
      </c>
      <c r="D179" s="215" t="s">
        <v>215</v>
      </c>
      <c r="E179" s="216" t="s">
        <v>8640</v>
      </c>
      <c r="F179" s="217" t="s">
        <v>8641</v>
      </c>
      <c r="G179" s="218" t="s">
        <v>501</v>
      </c>
      <c r="H179" s="219">
        <v>3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45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220</v>
      </c>
      <c r="AT179" s="226" t="s">
        <v>215</v>
      </c>
      <c r="AU179" s="226" t="s">
        <v>81</v>
      </c>
      <c r="AY179" s="19" t="s">
        <v>213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81</v>
      </c>
      <c r="BK179" s="227">
        <f>ROUND(I179*H179,2)</f>
        <v>0</v>
      </c>
      <c r="BL179" s="19" t="s">
        <v>220</v>
      </c>
      <c r="BM179" s="226" t="s">
        <v>8642</v>
      </c>
    </row>
    <row r="180" s="2" customFormat="1" ht="16.5" customHeight="1">
      <c r="A180" s="40"/>
      <c r="B180" s="41"/>
      <c r="C180" s="215" t="s">
        <v>547</v>
      </c>
      <c r="D180" s="215" t="s">
        <v>215</v>
      </c>
      <c r="E180" s="216" t="s">
        <v>8643</v>
      </c>
      <c r="F180" s="217" t="s">
        <v>8644</v>
      </c>
      <c r="G180" s="218" t="s">
        <v>501</v>
      </c>
      <c r="H180" s="219">
        <v>3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45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220</v>
      </c>
      <c r="AT180" s="226" t="s">
        <v>215</v>
      </c>
      <c r="AU180" s="226" t="s">
        <v>81</v>
      </c>
      <c r="AY180" s="19" t="s">
        <v>213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81</v>
      </c>
      <c r="BK180" s="227">
        <f>ROUND(I180*H180,2)</f>
        <v>0</v>
      </c>
      <c r="BL180" s="19" t="s">
        <v>220</v>
      </c>
      <c r="BM180" s="226" t="s">
        <v>8645</v>
      </c>
    </row>
    <row r="181" s="2" customFormat="1" ht="16.5" customHeight="1">
      <c r="A181" s="40"/>
      <c r="B181" s="41"/>
      <c r="C181" s="215" t="s">
        <v>553</v>
      </c>
      <c r="D181" s="215" t="s">
        <v>215</v>
      </c>
      <c r="E181" s="216" t="s">
        <v>8646</v>
      </c>
      <c r="F181" s="217" t="s">
        <v>8647</v>
      </c>
      <c r="G181" s="218" t="s">
        <v>501</v>
      </c>
      <c r="H181" s="219">
        <v>2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45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220</v>
      </c>
      <c r="AT181" s="226" t="s">
        <v>215</v>
      </c>
      <c r="AU181" s="226" t="s">
        <v>81</v>
      </c>
      <c r="AY181" s="19" t="s">
        <v>213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81</v>
      </c>
      <c r="BK181" s="227">
        <f>ROUND(I181*H181,2)</f>
        <v>0</v>
      </c>
      <c r="BL181" s="19" t="s">
        <v>220</v>
      </c>
      <c r="BM181" s="226" t="s">
        <v>8648</v>
      </c>
    </row>
    <row r="182" s="2" customFormat="1" ht="16.5" customHeight="1">
      <c r="A182" s="40"/>
      <c r="B182" s="41"/>
      <c r="C182" s="215" t="s">
        <v>558</v>
      </c>
      <c r="D182" s="215" t="s">
        <v>215</v>
      </c>
      <c r="E182" s="216" t="s">
        <v>8649</v>
      </c>
      <c r="F182" s="217" t="s">
        <v>8650</v>
      </c>
      <c r="G182" s="218" t="s">
        <v>501</v>
      </c>
      <c r="H182" s="219">
        <v>1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45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220</v>
      </c>
      <c r="AT182" s="226" t="s">
        <v>215</v>
      </c>
      <c r="AU182" s="226" t="s">
        <v>81</v>
      </c>
      <c r="AY182" s="19" t="s">
        <v>213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81</v>
      </c>
      <c r="BK182" s="227">
        <f>ROUND(I182*H182,2)</f>
        <v>0</v>
      </c>
      <c r="BL182" s="19" t="s">
        <v>220</v>
      </c>
      <c r="BM182" s="226" t="s">
        <v>8651</v>
      </c>
    </row>
    <row r="183" s="2" customFormat="1" ht="16.5" customHeight="1">
      <c r="A183" s="40"/>
      <c r="B183" s="41"/>
      <c r="C183" s="215" t="s">
        <v>566</v>
      </c>
      <c r="D183" s="215" t="s">
        <v>215</v>
      </c>
      <c r="E183" s="216" t="s">
        <v>8652</v>
      </c>
      <c r="F183" s="217" t="s">
        <v>8653</v>
      </c>
      <c r="G183" s="218" t="s">
        <v>501</v>
      </c>
      <c r="H183" s="219">
        <v>2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45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220</v>
      </c>
      <c r="AT183" s="226" t="s">
        <v>215</v>
      </c>
      <c r="AU183" s="226" t="s">
        <v>81</v>
      </c>
      <c r="AY183" s="19" t="s">
        <v>213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81</v>
      </c>
      <c r="BK183" s="227">
        <f>ROUND(I183*H183,2)</f>
        <v>0</v>
      </c>
      <c r="BL183" s="19" t="s">
        <v>220</v>
      </c>
      <c r="BM183" s="226" t="s">
        <v>8654</v>
      </c>
    </row>
    <row r="184" s="2" customFormat="1" ht="16.5" customHeight="1">
      <c r="A184" s="40"/>
      <c r="B184" s="41"/>
      <c r="C184" s="215" t="s">
        <v>573</v>
      </c>
      <c r="D184" s="215" t="s">
        <v>215</v>
      </c>
      <c r="E184" s="216" t="s">
        <v>8655</v>
      </c>
      <c r="F184" s="217" t="s">
        <v>8656</v>
      </c>
      <c r="G184" s="218" t="s">
        <v>501</v>
      </c>
      <c r="H184" s="219">
        <v>2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45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220</v>
      </c>
      <c r="AT184" s="226" t="s">
        <v>215</v>
      </c>
      <c r="AU184" s="226" t="s">
        <v>81</v>
      </c>
      <c r="AY184" s="19" t="s">
        <v>213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81</v>
      </c>
      <c r="BK184" s="227">
        <f>ROUND(I184*H184,2)</f>
        <v>0</v>
      </c>
      <c r="BL184" s="19" t="s">
        <v>220</v>
      </c>
      <c r="BM184" s="226" t="s">
        <v>8657</v>
      </c>
    </row>
    <row r="185" s="12" customFormat="1" ht="25.92" customHeight="1">
      <c r="A185" s="12"/>
      <c r="B185" s="199"/>
      <c r="C185" s="200"/>
      <c r="D185" s="201" t="s">
        <v>73</v>
      </c>
      <c r="E185" s="202" t="s">
        <v>755</v>
      </c>
      <c r="F185" s="202" t="s">
        <v>8658</v>
      </c>
      <c r="G185" s="200"/>
      <c r="H185" s="200"/>
      <c r="I185" s="203"/>
      <c r="J185" s="204">
        <f>BK185</f>
        <v>0</v>
      </c>
      <c r="K185" s="200"/>
      <c r="L185" s="205"/>
      <c r="M185" s="206"/>
      <c r="N185" s="207"/>
      <c r="O185" s="207"/>
      <c r="P185" s="208">
        <f>SUM(P186:P205)</f>
        <v>0</v>
      </c>
      <c r="Q185" s="207"/>
      <c r="R185" s="208">
        <f>SUM(R186:R205)</f>
        <v>2.9200000000000004</v>
      </c>
      <c r="S185" s="207"/>
      <c r="T185" s="209">
        <f>SUM(T186:T205)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0" t="s">
        <v>81</v>
      </c>
      <c r="AT185" s="211" t="s">
        <v>73</v>
      </c>
      <c r="AU185" s="211" t="s">
        <v>74</v>
      </c>
      <c r="AY185" s="210" t="s">
        <v>213</v>
      </c>
      <c r="BK185" s="212">
        <f>SUM(BK186:BK205)</f>
        <v>0</v>
      </c>
    </row>
    <row r="186" s="2" customFormat="1" ht="16.5" customHeight="1">
      <c r="A186" s="40"/>
      <c r="B186" s="41"/>
      <c r="C186" s="215" t="s">
        <v>580</v>
      </c>
      <c r="D186" s="215" t="s">
        <v>215</v>
      </c>
      <c r="E186" s="216" t="s">
        <v>8659</v>
      </c>
      <c r="F186" s="217" t="s">
        <v>8660</v>
      </c>
      <c r="G186" s="218" t="s">
        <v>2760</v>
      </c>
      <c r="H186" s="219">
        <v>1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45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220</v>
      </c>
      <c r="AT186" s="226" t="s">
        <v>215</v>
      </c>
      <c r="AU186" s="226" t="s">
        <v>81</v>
      </c>
      <c r="AY186" s="19" t="s">
        <v>213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81</v>
      </c>
      <c r="BK186" s="227">
        <f>ROUND(I186*H186,2)</f>
        <v>0</v>
      </c>
      <c r="BL186" s="19" t="s">
        <v>220</v>
      </c>
      <c r="BM186" s="226" t="s">
        <v>8661</v>
      </c>
    </row>
    <row r="187" s="2" customFormat="1" ht="16.5" customHeight="1">
      <c r="A187" s="40"/>
      <c r="B187" s="41"/>
      <c r="C187" s="215" t="s">
        <v>585</v>
      </c>
      <c r="D187" s="215" t="s">
        <v>215</v>
      </c>
      <c r="E187" s="216" t="s">
        <v>8662</v>
      </c>
      <c r="F187" s="217" t="s">
        <v>8663</v>
      </c>
      <c r="G187" s="218" t="s">
        <v>4066</v>
      </c>
      <c r="H187" s="219">
        <v>1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45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220</v>
      </c>
      <c r="AT187" s="226" t="s">
        <v>215</v>
      </c>
      <c r="AU187" s="226" t="s">
        <v>81</v>
      </c>
      <c r="AY187" s="19" t="s">
        <v>213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81</v>
      </c>
      <c r="BK187" s="227">
        <f>ROUND(I187*H187,2)</f>
        <v>0</v>
      </c>
      <c r="BL187" s="19" t="s">
        <v>220</v>
      </c>
      <c r="BM187" s="226" t="s">
        <v>8664</v>
      </c>
    </row>
    <row r="188" s="2" customFormat="1" ht="16.5" customHeight="1">
      <c r="A188" s="40"/>
      <c r="B188" s="41"/>
      <c r="C188" s="215" t="s">
        <v>592</v>
      </c>
      <c r="D188" s="215" t="s">
        <v>215</v>
      </c>
      <c r="E188" s="216" t="s">
        <v>8665</v>
      </c>
      <c r="F188" s="217" t="s">
        <v>8666</v>
      </c>
      <c r="G188" s="218" t="s">
        <v>8667</v>
      </c>
      <c r="H188" s="219">
        <v>3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45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220</v>
      </c>
      <c r="AT188" s="226" t="s">
        <v>215</v>
      </c>
      <c r="AU188" s="226" t="s">
        <v>81</v>
      </c>
      <c r="AY188" s="19" t="s">
        <v>213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81</v>
      </c>
      <c r="BK188" s="227">
        <f>ROUND(I188*H188,2)</f>
        <v>0</v>
      </c>
      <c r="BL188" s="19" t="s">
        <v>220</v>
      </c>
      <c r="BM188" s="226" t="s">
        <v>8668</v>
      </c>
    </row>
    <row r="189" s="2" customFormat="1" ht="16.5" customHeight="1">
      <c r="A189" s="40"/>
      <c r="B189" s="41"/>
      <c r="C189" s="215" t="s">
        <v>598</v>
      </c>
      <c r="D189" s="215" t="s">
        <v>215</v>
      </c>
      <c r="E189" s="216" t="s">
        <v>8669</v>
      </c>
      <c r="F189" s="217" t="s">
        <v>8670</v>
      </c>
      <c r="G189" s="218" t="s">
        <v>501</v>
      </c>
      <c r="H189" s="219">
        <v>6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45</v>
      </c>
      <c r="O189" s="86"/>
      <c r="P189" s="224">
        <f>O189*H189</f>
        <v>0</v>
      </c>
      <c r="Q189" s="224">
        <v>0.021666666666666699</v>
      </c>
      <c r="R189" s="224">
        <f>Q189*H189</f>
        <v>0.1300000000000002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220</v>
      </c>
      <c r="AT189" s="226" t="s">
        <v>215</v>
      </c>
      <c r="AU189" s="226" t="s">
        <v>81</v>
      </c>
      <c r="AY189" s="19" t="s">
        <v>213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81</v>
      </c>
      <c r="BK189" s="227">
        <f>ROUND(I189*H189,2)</f>
        <v>0</v>
      </c>
      <c r="BL189" s="19" t="s">
        <v>220</v>
      </c>
      <c r="BM189" s="226" t="s">
        <v>8671</v>
      </c>
    </row>
    <row r="190" s="2" customFormat="1" ht="16.5" customHeight="1">
      <c r="A190" s="40"/>
      <c r="B190" s="41"/>
      <c r="C190" s="215" t="s">
        <v>603</v>
      </c>
      <c r="D190" s="215" t="s">
        <v>215</v>
      </c>
      <c r="E190" s="216" t="s">
        <v>8672</v>
      </c>
      <c r="F190" s="217" t="s">
        <v>8673</v>
      </c>
      <c r="G190" s="218" t="s">
        <v>501</v>
      </c>
      <c r="H190" s="219">
        <v>2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45</v>
      </c>
      <c r="O190" s="86"/>
      <c r="P190" s="224">
        <f>O190*H190</f>
        <v>0</v>
      </c>
      <c r="Q190" s="224">
        <v>0.025000000000000001</v>
      </c>
      <c r="R190" s="224">
        <f>Q190*H190</f>
        <v>0.050000000000000003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220</v>
      </c>
      <c r="AT190" s="226" t="s">
        <v>215</v>
      </c>
      <c r="AU190" s="226" t="s">
        <v>81</v>
      </c>
      <c r="AY190" s="19" t="s">
        <v>213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81</v>
      </c>
      <c r="BK190" s="227">
        <f>ROUND(I190*H190,2)</f>
        <v>0</v>
      </c>
      <c r="BL190" s="19" t="s">
        <v>220</v>
      </c>
      <c r="BM190" s="226" t="s">
        <v>8674</v>
      </c>
    </row>
    <row r="191" s="2" customFormat="1" ht="16.5" customHeight="1">
      <c r="A191" s="40"/>
      <c r="B191" s="41"/>
      <c r="C191" s="215" t="s">
        <v>610</v>
      </c>
      <c r="D191" s="215" t="s">
        <v>215</v>
      </c>
      <c r="E191" s="216" t="s">
        <v>8675</v>
      </c>
      <c r="F191" s="217" t="s">
        <v>8676</v>
      </c>
      <c r="G191" s="218" t="s">
        <v>501</v>
      </c>
      <c r="H191" s="219">
        <v>3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45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220</v>
      </c>
      <c r="AT191" s="226" t="s">
        <v>215</v>
      </c>
      <c r="AU191" s="226" t="s">
        <v>81</v>
      </c>
      <c r="AY191" s="19" t="s">
        <v>213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81</v>
      </c>
      <c r="BK191" s="227">
        <f>ROUND(I191*H191,2)</f>
        <v>0</v>
      </c>
      <c r="BL191" s="19" t="s">
        <v>220</v>
      </c>
      <c r="BM191" s="226" t="s">
        <v>8677</v>
      </c>
    </row>
    <row r="192" s="2" customFormat="1" ht="16.5" customHeight="1">
      <c r="A192" s="40"/>
      <c r="B192" s="41"/>
      <c r="C192" s="215" t="s">
        <v>617</v>
      </c>
      <c r="D192" s="215" t="s">
        <v>215</v>
      </c>
      <c r="E192" s="216" t="s">
        <v>8678</v>
      </c>
      <c r="F192" s="217" t="s">
        <v>8679</v>
      </c>
      <c r="G192" s="218" t="s">
        <v>4066</v>
      </c>
      <c r="H192" s="219">
        <v>1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45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220</v>
      </c>
      <c r="AT192" s="226" t="s">
        <v>215</v>
      </c>
      <c r="AU192" s="226" t="s">
        <v>81</v>
      </c>
      <c r="AY192" s="19" t="s">
        <v>213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81</v>
      </c>
      <c r="BK192" s="227">
        <f>ROUND(I192*H192,2)</f>
        <v>0</v>
      </c>
      <c r="BL192" s="19" t="s">
        <v>220</v>
      </c>
      <c r="BM192" s="226" t="s">
        <v>8680</v>
      </c>
    </row>
    <row r="193" s="2" customFormat="1" ht="16.5" customHeight="1">
      <c r="A193" s="40"/>
      <c r="B193" s="41"/>
      <c r="C193" s="215" t="s">
        <v>623</v>
      </c>
      <c r="D193" s="215" t="s">
        <v>215</v>
      </c>
      <c r="E193" s="216" t="s">
        <v>8681</v>
      </c>
      <c r="F193" s="217" t="s">
        <v>8682</v>
      </c>
      <c r="G193" s="218" t="s">
        <v>501</v>
      </c>
      <c r="H193" s="219">
        <v>3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45</v>
      </c>
      <c r="O193" s="86"/>
      <c r="P193" s="224">
        <f>O193*H193</f>
        <v>0</v>
      </c>
      <c r="Q193" s="224">
        <v>0.0033333333333333301</v>
      </c>
      <c r="R193" s="224">
        <f>Q193*H193</f>
        <v>0.0099999999999999898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220</v>
      </c>
      <c r="AT193" s="226" t="s">
        <v>215</v>
      </c>
      <c r="AU193" s="226" t="s">
        <v>81</v>
      </c>
      <c r="AY193" s="19" t="s">
        <v>213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81</v>
      </c>
      <c r="BK193" s="227">
        <f>ROUND(I193*H193,2)</f>
        <v>0</v>
      </c>
      <c r="BL193" s="19" t="s">
        <v>220</v>
      </c>
      <c r="BM193" s="226" t="s">
        <v>8683</v>
      </c>
    </row>
    <row r="194" s="2" customFormat="1" ht="16.5" customHeight="1">
      <c r="A194" s="40"/>
      <c r="B194" s="41"/>
      <c r="C194" s="215" t="s">
        <v>630</v>
      </c>
      <c r="D194" s="215" t="s">
        <v>215</v>
      </c>
      <c r="E194" s="216" t="s">
        <v>8684</v>
      </c>
      <c r="F194" s="217" t="s">
        <v>8685</v>
      </c>
      <c r="G194" s="218" t="s">
        <v>501</v>
      </c>
      <c r="H194" s="219">
        <v>2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45</v>
      </c>
      <c r="O194" s="86"/>
      <c r="P194" s="224">
        <f>O194*H194</f>
        <v>0</v>
      </c>
      <c r="Q194" s="224">
        <v>0.0050000000000000001</v>
      </c>
      <c r="R194" s="224">
        <f>Q194*H194</f>
        <v>0.01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220</v>
      </c>
      <c r="AT194" s="226" t="s">
        <v>215</v>
      </c>
      <c r="AU194" s="226" t="s">
        <v>81</v>
      </c>
      <c r="AY194" s="19" t="s">
        <v>213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81</v>
      </c>
      <c r="BK194" s="227">
        <f>ROUND(I194*H194,2)</f>
        <v>0</v>
      </c>
      <c r="BL194" s="19" t="s">
        <v>220</v>
      </c>
      <c r="BM194" s="226" t="s">
        <v>8686</v>
      </c>
    </row>
    <row r="195" s="2" customFormat="1" ht="16.5" customHeight="1">
      <c r="A195" s="40"/>
      <c r="B195" s="41"/>
      <c r="C195" s="215" t="s">
        <v>635</v>
      </c>
      <c r="D195" s="215" t="s">
        <v>215</v>
      </c>
      <c r="E195" s="216" t="s">
        <v>8687</v>
      </c>
      <c r="F195" s="217" t="s">
        <v>8688</v>
      </c>
      <c r="G195" s="218" t="s">
        <v>501</v>
      </c>
      <c r="H195" s="219">
        <v>3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45</v>
      </c>
      <c r="O195" s="86"/>
      <c r="P195" s="224">
        <f>O195*H195</f>
        <v>0</v>
      </c>
      <c r="Q195" s="224">
        <v>0.0066666666666666697</v>
      </c>
      <c r="R195" s="224">
        <f>Q195*H195</f>
        <v>0.020000000000000011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220</v>
      </c>
      <c r="AT195" s="226" t="s">
        <v>215</v>
      </c>
      <c r="AU195" s="226" t="s">
        <v>81</v>
      </c>
      <c r="AY195" s="19" t="s">
        <v>213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81</v>
      </c>
      <c r="BK195" s="227">
        <f>ROUND(I195*H195,2)</f>
        <v>0</v>
      </c>
      <c r="BL195" s="19" t="s">
        <v>220</v>
      </c>
      <c r="BM195" s="226" t="s">
        <v>8689</v>
      </c>
    </row>
    <row r="196" s="2" customFormat="1" ht="16.5" customHeight="1">
      <c r="A196" s="40"/>
      <c r="B196" s="41"/>
      <c r="C196" s="215" t="s">
        <v>640</v>
      </c>
      <c r="D196" s="215" t="s">
        <v>215</v>
      </c>
      <c r="E196" s="216" t="s">
        <v>8690</v>
      </c>
      <c r="F196" s="217" t="s">
        <v>8691</v>
      </c>
      <c r="G196" s="218" t="s">
        <v>501</v>
      </c>
      <c r="H196" s="219">
        <v>3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45</v>
      </c>
      <c r="O196" s="86"/>
      <c r="P196" s="224">
        <f>O196*H196</f>
        <v>0</v>
      </c>
      <c r="Q196" s="224">
        <v>0.0133333333333333</v>
      </c>
      <c r="R196" s="224">
        <f>Q196*H196</f>
        <v>0.039999999999999897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220</v>
      </c>
      <c r="AT196" s="226" t="s">
        <v>215</v>
      </c>
      <c r="AU196" s="226" t="s">
        <v>81</v>
      </c>
      <c r="AY196" s="19" t="s">
        <v>213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81</v>
      </c>
      <c r="BK196" s="227">
        <f>ROUND(I196*H196,2)</f>
        <v>0</v>
      </c>
      <c r="BL196" s="19" t="s">
        <v>220</v>
      </c>
      <c r="BM196" s="226" t="s">
        <v>8692</v>
      </c>
    </row>
    <row r="197" s="2" customFormat="1" ht="16.5" customHeight="1">
      <c r="A197" s="40"/>
      <c r="B197" s="41"/>
      <c r="C197" s="215" t="s">
        <v>652</v>
      </c>
      <c r="D197" s="215" t="s">
        <v>215</v>
      </c>
      <c r="E197" s="216" t="s">
        <v>8693</v>
      </c>
      <c r="F197" s="217" t="s">
        <v>8694</v>
      </c>
      <c r="G197" s="218" t="s">
        <v>501</v>
      </c>
      <c r="H197" s="219">
        <v>3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45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220</v>
      </c>
      <c r="AT197" s="226" t="s">
        <v>215</v>
      </c>
      <c r="AU197" s="226" t="s">
        <v>81</v>
      </c>
      <c r="AY197" s="19" t="s">
        <v>213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81</v>
      </c>
      <c r="BK197" s="227">
        <f>ROUND(I197*H197,2)</f>
        <v>0</v>
      </c>
      <c r="BL197" s="19" t="s">
        <v>220</v>
      </c>
      <c r="BM197" s="226" t="s">
        <v>8695</v>
      </c>
    </row>
    <row r="198" s="2" customFormat="1" ht="16.5" customHeight="1">
      <c r="A198" s="40"/>
      <c r="B198" s="41"/>
      <c r="C198" s="215" t="s">
        <v>658</v>
      </c>
      <c r="D198" s="215" t="s">
        <v>215</v>
      </c>
      <c r="E198" s="216" t="s">
        <v>8696</v>
      </c>
      <c r="F198" s="217" t="s">
        <v>8697</v>
      </c>
      <c r="G198" s="218" t="s">
        <v>501</v>
      </c>
      <c r="H198" s="219">
        <v>3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45</v>
      </c>
      <c r="O198" s="86"/>
      <c r="P198" s="224">
        <f>O198*H198</f>
        <v>0</v>
      </c>
      <c r="Q198" s="224">
        <v>0.056666666666666698</v>
      </c>
      <c r="R198" s="224">
        <f>Q198*H198</f>
        <v>0.1700000000000001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220</v>
      </c>
      <c r="AT198" s="226" t="s">
        <v>215</v>
      </c>
      <c r="AU198" s="226" t="s">
        <v>81</v>
      </c>
      <c r="AY198" s="19" t="s">
        <v>213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81</v>
      </c>
      <c r="BK198" s="227">
        <f>ROUND(I198*H198,2)</f>
        <v>0</v>
      </c>
      <c r="BL198" s="19" t="s">
        <v>220</v>
      </c>
      <c r="BM198" s="226" t="s">
        <v>8698</v>
      </c>
    </row>
    <row r="199" s="2" customFormat="1" ht="16.5" customHeight="1">
      <c r="A199" s="40"/>
      <c r="B199" s="41"/>
      <c r="C199" s="215" t="s">
        <v>671</v>
      </c>
      <c r="D199" s="215" t="s">
        <v>215</v>
      </c>
      <c r="E199" s="216" t="s">
        <v>8699</v>
      </c>
      <c r="F199" s="217" t="s">
        <v>8700</v>
      </c>
      <c r="G199" s="218" t="s">
        <v>501</v>
      </c>
      <c r="H199" s="219">
        <v>2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45</v>
      </c>
      <c r="O199" s="86"/>
      <c r="P199" s="224">
        <f>O199*H199</f>
        <v>0</v>
      </c>
      <c r="Q199" s="224">
        <v>0.16500000000000001</v>
      </c>
      <c r="R199" s="224">
        <f>Q199*H199</f>
        <v>0.33000000000000002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220</v>
      </c>
      <c r="AT199" s="226" t="s">
        <v>215</v>
      </c>
      <c r="AU199" s="226" t="s">
        <v>81</v>
      </c>
      <c r="AY199" s="19" t="s">
        <v>213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81</v>
      </c>
      <c r="BK199" s="227">
        <f>ROUND(I199*H199,2)</f>
        <v>0</v>
      </c>
      <c r="BL199" s="19" t="s">
        <v>220</v>
      </c>
      <c r="BM199" s="226" t="s">
        <v>8701</v>
      </c>
    </row>
    <row r="200" s="2" customFormat="1" ht="16.5" customHeight="1">
      <c r="A200" s="40"/>
      <c r="B200" s="41"/>
      <c r="C200" s="215" t="s">
        <v>678</v>
      </c>
      <c r="D200" s="215" t="s">
        <v>215</v>
      </c>
      <c r="E200" s="216" t="s">
        <v>8702</v>
      </c>
      <c r="F200" s="217" t="s">
        <v>8703</v>
      </c>
      <c r="G200" s="218" t="s">
        <v>501</v>
      </c>
      <c r="H200" s="219">
        <v>2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45</v>
      </c>
      <c r="O200" s="86"/>
      <c r="P200" s="224">
        <f>O200*H200</f>
        <v>0</v>
      </c>
      <c r="Q200" s="224">
        <v>0.080000000000000002</v>
      </c>
      <c r="R200" s="224">
        <f>Q200*H200</f>
        <v>0.16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220</v>
      </c>
      <c r="AT200" s="226" t="s">
        <v>215</v>
      </c>
      <c r="AU200" s="226" t="s">
        <v>81</v>
      </c>
      <c r="AY200" s="19" t="s">
        <v>213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81</v>
      </c>
      <c r="BK200" s="227">
        <f>ROUND(I200*H200,2)</f>
        <v>0</v>
      </c>
      <c r="BL200" s="19" t="s">
        <v>220</v>
      </c>
      <c r="BM200" s="226" t="s">
        <v>8704</v>
      </c>
    </row>
    <row r="201" s="2" customFormat="1" ht="16.5" customHeight="1">
      <c r="A201" s="40"/>
      <c r="B201" s="41"/>
      <c r="C201" s="215" t="s">
        <v>684</v>
      </c>
      <c r="D201" s="215" t="s">
        <v>215</v>
      </c>
      <c r="E201" s="216" t="s">
        <v>8705</v>
      </c>
      <c r="F201" s="217" t="s">
        <v>8706</v>
      </c>
      <c r="G201" s="218" t="s">
        <v>501</v>
      </c>
      <c r="H201" s="219">
        <v>2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45</v>
      </c>
      <c r="O201" s="86"/>
      <c r="P201" s="224">
        <f>O201*H201</f>
        <v>0</v>
      </c>
      <c r="Q201" s="224">
        <v>0.070000000000000007</v>
      </c>
      <c r="R201" s="224">
        <f>Q201*H201</f>
        <v>0.14000000000000001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220</v>
      </c>
      <c r="AT201" s="226" t="s">
        <v>215</v>
      </c>
      <c r="AU201" s="226" t="s">
        <v>81</v>
      </c>
      <c r="AY201" s="19" t="s">
        <v>213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81</v>
      </c>
      <c r="BK201" s="227">
        <f>ROUND(I201*H201,2)</f>
        <v>0</v>
      </c>
      <c r="BL201" s="19" t="s">
        <v>220</v>
      </c>
      <c r="BM201" s="226" t="s">
        <v>8707</v>
      </c>
    </row>
    <row r="202" s="2" customFormat="1" ht="16.5" customHeight="1">
      <c r="A202" s="40"/>
      <c r="B202" s="41"/>
      <c r="C202" s="215" t="s">
        <v>689</v>
      </c>
      <c r="D202" s="215" t="s">
        <v>215</v>
      </c>
      <c r="E202" s="216" t="s">
        <v>8708</v>
      </c>
      <c r="F202" s="217" t="s">
        <v>8709</v>
      </c>
      <c r="G202" s="218" t="s">
        <v>501</v>
      </c>
      <c r="H202" s="219">
        <v>2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45</v>
      </c>
      <c r="O202" s="86"/>
      <c r="P202" s="224">
        <f>O202*H202</f>
        <v>0</v>
      </c>
      <c r="Q202" s="224">
        <v>0.62</v>
      </c>
      <c r="R202" s="224">
        <f>Q202*H202</f>
        <v>1.24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220</v>
      </c>
      <c r="AT202" s="226" t="s">
        <v>215</v>
      </c>
      <c r="AU202" s="226" t="s">
        <v>81</v>
      </c>
      <c r="AY202" s="19" t="s">
        <v>213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81</v>
      </c>
      <c r="BK202" s="227">
        <f>ROUND(I202*H202,2)</f>
        <v>0</v>
      </c>
      <c r="BL202" s="19" t="s">
        <v>220</v>
      </c>
      <c r="BM202" s="226" t="s">
        <v>8710</v>
      </c>
    </row>
    <row r="203" s="2" customFormat="1" ht="16.5" customHeight="1">
      <c r="A203" s="40"/>
      <c r="B203" s="41"/>
      <c r="C203" s="215" t="s">
        <v>694</v>
      </c>
      <c r="D203" s="215" t="s">
        <v>215</v>
      </c>
      <c r="E203" s="216" t="s">
        <v>8711</v>
      </c>
      <c r="F203" s="217" t="s">
        <v>8712</v>
      </c>
      <c r="G203" s="218" t="s">
        <v>501</v>
      </c>
      <c r="H203" s="219">
        <v>2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45</v>
      </c>
      <c r="O203" s="86"/>
      <c r="P203" s="224">
        <f>O203*H203</f>
        <v>0</v>
      </c>
      <c r="Q203" s="224">
        <v>0.25</v>
      </c>
      <c r="R203" s="224">
        <f>Q203*H203</f>
        <v>0.5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220</v>
      </c>
      <c r="AT203" s="226" t="s">
        <v>215</v>
      </c>
      <c r="AU203" s="226" t="s">
        <v>81</v>
      </c>
      <c r="AY203" s="19" t="s">
        <v>213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81</v>
      </c>
      <c r="BK203" s="227">
        <f>ROUND(I203*H203,2)</f>
        <v>0</v>
      </c>
      <c r="BL203" s="19" t="s">
        <v>220</v>
      </c>
      <c r="BM203" s="226" t="s">
        <v>8713</v>
      </c>
    </row>
    <row r="204" s="2" customFormat="1" ht="16.5" customHeight="1">
      <c r="A204" s="40"/>
      <c r="B204" s="41"/>
      <c r="C204" s="215" t="s">
        <v>699</v>
      </c>
      <c r="D204" s="215" t="s">
        <v>215</v>
      </c>
      <c r="E204" s="216" t="s">
        <v>8714</v>
      </c>
      <c r="F204" s="217" t="s">
        <v>8715</v>
      </c>
      <c r="G204" s="218" t="s">
        <v>501</v>
      </c>
      <c r="H204" s="219">
        <v>3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45</v>
      </c>
      <c r="O204" s="86"/>
      <c r="P204" s="224">
        <f>O204*H204</f>
        <v>0</v>
      </c>
      <c r="Q204" s="224">
        <v>0.0033333333333333301</v>
      </c>
      <c r="R204" s="224">
        <f>Q204*H204</f>
        <v>0.0099999999999999898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220</v>
      </c>
      <c r="AT204" s="226" t="s">
        <v>215</v>
      </c>
      <c r="AU204" s="226" t="s">
        <v>81</v>
      </c>
      <c r="AY204" s="19" t="s">
        <v>213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81</v>
      </c>
      <c r="BK204" s="227">
        <f>ROUND(I204*H204,2)</f>
        <v>0</v>
      </c>
      <c r="BL204" s="19" t="s">
        <v>220</v>
      </c>
      <c r="BM204" s="226" t="s">
        <v>8716</v>
      </c>
    </row>
    <row r="205" s="2" customFormat="1" ht="16.5" customHeight="1">
      <c r="A205" s="40"/>
      <c r="B205" s="41"/>
      <c r="C205" s="215" t="s">
        <v>704</v>
      </c>
      <c r="D205" s="215" t="s">
        <v>215</v>
      </c>
      <c r="E205" s="216" t="s">
        <v>8717</v>
      </c>
      <c r="F205" s="217" t="s">
        <v>8718</v>
      </c>
      <c r="G205" s="218" t="s">
        <v>236</v>
      </c>
      <c r="H205" s="219">
        <v>1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45</v>
      </c>
      <c r="O205" s="86"/>
      <c r="P205" s="224">
        <f>O205*H205</f>
        <v>0</v>
      </c>
      <c r="Q205" s="224">
        <v>0.11</v>
      </c>
      <c r="R205" s="224">
        <f>Q205*H205</f>
        <v>0.11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220</v>
      </c>
      <c r="AT205" s="226" t="s">
        <v>215</v>
      </c>
      <c r="AU205" s="226" t="s">
        <v>81</v>
      </c>
      <c r="AY205" s="19" t="s">
        <v>213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81</v>
      </c>
      <c r="BK205" s="227">
        <f>ROUND(I205*H205,2)</f>
        <v>0</v>
      </c>
      <c r="BL205" s="19" t="s">
        <v>220</v>
      </c>
      <c r="BM205" s="226" t="s">
        <v>8719</v>
      </c>
    </row>
    <row r="206" s="12" customFormat="1" ht="25.92" customHeight="1">
      <c r="A206" s="12"/>
      <c r="B206" s="199"/>
      <c r="C206" s="200"/>
      <c r="D206" s="201" t="s">
        <v>73</v>
      </c>
      <c r="E206" s="202" t="s">
        <v>766</v>
      </c>
      <c r="F206" s="202" t="s">
        <v>8720</v>
      </c>
      <c r="G206" s="200"/>
      <c r="H206" s="200"/>
      <c r="I206" s="203"/>
      <c r="J206" s="204">
        <f>BK206</f>
        <v>0</v>
      </c>
      <c r="K206" s="200"/>
      <c r="L206" s="205"/>
      <c r="M206" s="206"/>
      <c r="N206" s="207"/>
      <c r="O206" s="207"/>
      <c r="P206" s="208">
        <f>P207</f>
        <v>0</v>
      </c>
      <c r="Q206" s="207"/>
      <c r="R206" s="208">
        <f>R207</f>
        <v>0</v>
      </c>
      <c r="S206" s="207"/>
      <c r="T206" s="209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0" t="s">
        <v>81</v>
      </c>
      <c r="AT206" s="211" t="s">
        <v>73</v>
      </c>
      <c r="AU206" s="211" t="s">
        <v>74</v>
      </c>
      <c r="AY206" s="210" t="s">
        <v>213</v>
      </c>
      <c r="BK206" s="212">
        <f>BK207</f>
        <v>0</v>
      </c>
    </row>
    <row r="207" s="2" customFormat="1" ht="16.5" customHeight="1">
      <c r="A207" s="40"/>
      <c r="B207" s="41"/>
      <c r="C207" s="215" t="s">
        <v>709</v>
      </c>
      <c r="D207" s="215" t="s">
        <v>215</v>
      </c>
      <c r="E207" s="216" t="s">
        <v>4604</v>
      </c>
      <c r="F207" s="217" t="s">
        <v>8721</v>
      </c>
      <c r="G207" s="218" t="s">
        <v>338</v>
      </c>
      <c r="H207" s="219">
        <v>13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45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220</v>
      </c>
      <c r="AT207" s="226" t="s">
        <v>215</v>
      </c>
      <c r="AU207" s="226" t="s">
        <v>81</v>
      </c>
      <c r="AY207" s="19" t="s">
        <v>213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81</v>
      </c>
      <c r="BK207" s="227">
        <f>ROUND(I207*H207,2)</f>
        <v>0</v>
      </c>
      <c r="BL207" s="19" t="s">
        <v>220</v>
      </c>
      <c r="BM207" s="226" t="s">
        <v>8722</v>
      </c>
    </row>
    <row r="208" s="12" customFormat="1" ht="25.92" customHeight="1">
      <c r="A208" s="12"/>
      <c r="B208" s="199"/>
      <c r="C208" s="200"/>
      <c r="D208" s="201" t="s">
        <v>73</v>
      </c>
      <c r="E208" s="202" t="s">
        <v>807</v>
      </c>
      <c r="F208" s="202" t="s">
        <v>8723</v>
      </c>
      <c r="G208" s="200"/>
      <c r="H208" s="200"/>
      <c r="I208" s="203"/>
      <c r="J208" s="204">
        <f>BK208</f>
        <v>0</v>
      </c>
      <c r="K208" s="200"/>
      <c r="L208" s="205"/>
      <c r="M208" s="206"/>
      <c r="N208" s="207"/>
      <c r="O208" s="207"/>
      <c r="P208" s="208">
        <f>P209</f>
        <v>0</v>
      </c>
      <c r="Q208" s="207"/>
      <c r="R208" s="208">
        <f>R209</f>
        <v>0</v>
      </c>
      <c r="S208" s="207"/>
      <c r="T208" s="209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0" t="s">
        <v>81</v>
      </c>
      <c r="AT208" s="211" t="s">
        <v>73</v>
      </c>
      <c r="AU208" s="211" t="s">
        <v>74</v>
      </c>
      <c r="AY208" s="210" t="s">
        <v>213</v>
      </c>
      <c r="BK208" s="212">
        <f>BK209</f>
        <v>0</v>
      </c>
    </row>
    <row r="209" s="2" customFormat="1" ht="16.5" customHeight="1">
      <c r="A209" s="40"/>
      <c r="B209" s="41"/>
      <c r="C209" s="215" t="s">
        <v>714</v>
      </c>
      <c r="D209" s="215" t="s">
        <v>215</v>
      </c>
      <c r="E209" s="216" t="s">
        <v>4607</v>
      </c>
      <c r="F209" s="217" t="s">
        <v>8724</v>
      </c>
      <c r="G209" s="218" t="s">
        <v>288</v>
      </c>
      <c r="H209" s="219">
        <v>67.378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45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220</v>
      </c>
      <c r="AT209" s="226" t="s">
        <v>215</v>
      </c>
      <c r="AU209" s="226" t="s">
        <v>81</v>
      </c>
      <c r="AY209" s="19" t="s">
        <v>213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81</v>
      </c>
      <c r="BK209" s="227">
        <f>ROUND(I209*H209,2)</f>
        <v>0</v>
      </c>
      <c r="BL209" s="19" t="s">
        <v>220</v>
      </c>
      <c r="BM209" s="226" t="s">
        <v>8725</v>
      </c>
    </row>
    <row r="210" s="12" customFormat="1" ht="25.92" customHeight="1">
      <c r="A210" s="12"/>
      <c r="B210" s="199"/>
      <c r="C210" s="200"/>
      <c r="D210" s="201" t="s">
        <v>73</v>
      </c>
      <c r="E210" s="202" t="s">
        <v>8726</v>
      </c>
      <c r="F210" s="202" t="s">
        <v>8727</v>
      </c>
      <c r="G210" s="200"/>
      <c r="H210" s="200"/>
      <c r="I210" s="203"/>
      <c r="J210" s="204">
        <f>BK210</f>
        <v>0</v>
      </c>
      <c r="K210" s="200"/>
      <c r="L210" s="205"/>
      <c r="M210" s="206"/>
      <c r="N210" s="207"/>
      <c r="O210" s="207"/>
      <c r="P210" s="208">
        <f>SUM(P211:P213)</f>
        <v>0</v>
      </c>
      <c r="Q210" s="207"/>
      <c r="R210" s="208">
        <f>SUM(R211:R213)</f>
        <v>0</v>
      </c>
      <c r="S210" s="207"/>
      <c r="T210" s="209">
        <f>SUM(T211:T213)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0" t="s">
        <v>81</v>
      </c>
      <c r="AT210" s="211" t="s">
        <v>73</v>
      </c>
      <c r="AU210" s="211" t="s">
        <v>74</v>
      </c>
      <c r="AY210" s="210" t="s">
        <v>213</v>
      </c>
      <c r="BK210" s="212">
        <f>SUM(BK211:BK213)</f>
        <v>0</v>
      </c>
    </row>
    <row r="211" s="2" customFormat="1" ht="16.5" customHeight="1">
      <c r="A211" s="40"/>
      <c r="B211" s="41"/>
      <c r="C211" s="215" t="s">
        <v>719</v>
      </c>
      <c r="D211" s="215" t="s">
        <v>215</v>
      </c>
      <c r="E211" s="216" t="s">
        <v>8728</v>
      </c>
      <c r="F211" s="217" t="s">
        <v>8729</v>
      </c>
      <c r="G211" s="218" t="s">
        <v>288</v>
      </c>
      <c r="H211" s="219">
        <v>9.6120000000000001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45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220</v>
      </c>
      <c r="AT211" s="226" t="s">
        <v>215</v>
      </c>
      <c r="AU211" s="226" t="s">
        <v>81</v>
      </c>
      <c r="AY211" s="19" t="s">
        <v>213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81</v>
      </c>
      <c r="BK211" s="227">
        <f>ROUND(I211*H211,2)</f>
        <v>0</v>
      </c>
      <c r="BL211" s="19" t="s">
        <v>220</v>
      </c>
      <c r="BM211" s="226" t="s">
        <v>8730</v>
      </c>
    </row>
    <row r="212" s="2" customFormat="1" ht="16.5" customHeight="1">
      <c r="A212" s="40"/>
      <c r="B212" s="41"/>
      <c r="C212" s="215" t="s">
        <v>724</v>
      </c>
      <c r="D212" s="215" t="s">
        <v>215</v>
      </c>
      <c r="E212" s="216" t="s">
        <v>8731</v>
      </c>
      <c r="F212" s="217" t="s">
        <v>8732</v>
      </c>
      <c r="G212" s="218" t="s">
        <v>288</v>
      </c>
      <c r="H212" s="219">
        <v>240.30000000000001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45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220</v>
      </c>
      <c r="AT212" s="226" t="s">
        <v>215</v>
      </c>
      <c r="AU212" s="226" t="s">
        <v>81</v>
      </c>
      <c r="AY212" s="19" t="s">
        <v>213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81</v>
      </c>
      <c r="BK212" s="227">
        <f>ROUND(I212*H212,2)</f>
        <v>0</v>
      </c>
      <c r="BL212" s="19" t="s">
        <v>220</v>
      </c>
      <c r="BM212" s="226" t="s">
        <v>8733</v>
      </c>
    </row>
    <row r="213" s="2" customFormat="1" ht="16.5" customHeight="1">
      <c r="A213" s="40"/>
      <c r="B213" s="41"/>
      <c r="C213" s="215" t="s">
        <v>729</v>
      </c>
      <c r="D213" s="215" t="s">
        <v>215</v>
      </c>
      <c r="E213" s="216" t="s">
        <v>8734</v>
      </c>
      <c r="F213" s="217" t="s">
        <v>8735</v>
      </c>
      <c r="G213" s="218" t="s">
        <v>288</v>
      </c>
      <c r="H213" s="219">
        <v>9.6120000000000001</v>
      </c>
      <c r="I213" s="220"/>
      <c r="J213" s="221">
        <f>ROUND(I213*H213,2)</f>
        <v>0</v>
      </c>
      <c r="K213" s="217" t="s">
        <v>19</v>
      </c>
      <c r="L213" s="46"/>
      <c r="M213" s="283" t="s">
        <v>19</v>
      </c>
      <c r="N213" s="284" t="s">
        <v>45</v>
      </c>
      <c r="O213" s="285"/>
      <c r="P213" s="286">
        <f>O213*H213</f>
        <v>0</v>
      </c>
      <c r="Q213" s="286">
        <v>0</v>
      </c>
      <c r="R213" s="286">
        <f>Q213*H213</f>
        <v>0</v>
      </c>
      <c r="S213" s="286">
        <v>0</v>
      </c>
      <c r="T213" s="287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220</v>
      </c>
      <c r="AT213" s="226" t="s">
        <v>215</v>
      </c>
      <c r="AU213" s="226" t="s">
        <v>81</v>
      </c>
      <c r="AY213" s="19" t="s">
        <v>213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81</v>
      </c>
      <c r="BK213" s="227">
        <f>ROUND(I213*H213,2)</f>
        <v>0</v>
      </c>
      <c r="BL213" s="19" t="s">
        <v>220</v>
      </c>
      <c r="BM213" s="226" t="s">
        <v>8736</v>
      </c>
    </row>
    <row r="214" s="2" customFormat="1" ht="6.96" customHeight="1">
      <c r="A214" s="40"/>
      <c r="B214" s="61"/>
      <c r="C214" s="62"/>
      <c r="D214" s="62"/>
      <c r="E214" s="62"/>
      <c r="F214" s="62"/>
      <c r="G214" s="62"/>
      <c r="H214" s="62"/>
      <c r="I214" s="62"/>
      <c r="J214" s="62"/>
      <c r="K214" s="62"/>
      <c r="L214" s="46"/>
      <c r="M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</row>
  </sheetData>
  <sheetProtection sheet="1" autoFilter="0" formatColumns="0" formatRows="0" objects="1" scenarios="1" spinCount="100000" saltValue="LYUdJazy34wMrf7qHkCnFi9dkhhDwz7KGVRF/uOcM4gU5jsgUDAfaRerzdfxXnC6kCNAHO0PIHgyTmexQgW5bQ==" hashValue="6VAmlMYi9HWQnDmwfJHdO6o3SEBrLFcXpNOOz9xneYiRCLiptEu3+x7RCxyUOL9AK4Hh1A3VPCHLfHm7DYR3gg==" algorithmName="SHA-512" password="CC35"/>
  <autoFilter ref="C88:K213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a přístavba budovy ZUŠ náměstí Míru, Krnov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154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8737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7. 3. 2021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5" t="s">
        <v>28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32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35</v>
      </c>
      <c r="E23" s="40"/>
      <c r="F23" s="40"/>
      <c r="G23" s="40"/>
      <c r="H23" s="40"/>
      <c r="I23" s="145" t="s">
        <v>26</v>
      </c>
      <c r="J23" s="135" t="s">
        <v>36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37</v>
      </c>
      <c r="F24" s="40"/>
      <c r="G24" s="40"/>
      <c r="H24" s="40"/>
      <c r="I24" s="145" t="s">
        <v>28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38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50"/>
      <c r="B27" s="151"/>
      <c r="C27" s="150"/>
      <c r="D27" s="150"/>
      <c r="E27" s="152" t="s">
        <v>39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40</v>
      </c>
      <c r="E30" s="40"/>
      <c r="F30" s="40"/>
      <c r="G30" s="40"/>
      <c r="H30" s="40"/>
      <c r="I30" s="40"/>
      <c r="J30" s="156">
        <f>ROUND(J90,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42</v>
      </c>
      <c r="G32" s="40"/>
      <c r="H32" s="40"/>
      <c r="I32" s="157" t="s">
        <v>41</v>
      </c>
      <c r="J32" s="157" t="s">
        <v>43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44</v>
      </c>
      <c r="E33" s="145" t="s">
        <v>45</v>
      </c>
      <c r="F33" s="159">
        <f>ROUND((SUM(BE90:BE248)),  2)</f>
        <v>0</v>
      </c>
      <c r="G33" s="40"/>
      <c r="H33" s="40"/>
      <c r="I33" s="160">
        <v>0.20999999999999999</v>
      </c>
      <c r="J33" s="159">
        <f>ROUND(((SUM(BE90:BE248))*I33),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46</v>
      </c>
      <c r="F34" s="159">
        <f>ROUND((SUM(BF90:BF248)),  2)</f>
        <v>0</v>
      </c>
      <c r="G34" s="40"/>
      <c r="H34" s="40"/>
      <c r="I34" s="160">
        <v>0.14999999999999999</v>
      </c>
      <c r="J34" s="159">
        <f>ROUND(((SUM(BF90:BF248))*I34),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47</v>
      </c>
      <c r="F35" s="159">
        <f>ROUND((SUM(BG90:BG248)),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48</v>
      </c>
      <c r="F36" s="159">
        <f>ROUND((SUM(BH90:BH248)),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ROUND((SUM(BI90:BI248)),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50</v>
      </c>
      <c r="E39" s="163"/>
      <c r="F39" s="163"/>
      <c r="G39" s="164" t="s">
        <v>51</v>
      </c>
      <c r="H39" s="165" t="s">
        <v>52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158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Rekonstrukce a přístavba budovy ZUŠ náměstí Míru, Krnov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04 - Zpevněné plochy a konečné terénní úpravy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parc.č. 341, 344/1, k.ú.opavské předměstí</v>
      </c>
      <c r="G52" s="42"/>
      <c r="H52" s="42"/>
      <c r="I52" s="34" t="s">
        <v>23</v>
      </c>
      <c r="J52" s="74" t="str">
        <f>IF(J12="","",J12)</f>
        <v>7. 3. 2021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Krnov</v>
      </c>
      <c r="G54" s="42"/>
      <c r="H54" s="42"/>
      <c r="I54" s="34" t="s">
        <v>31</v>
      </c>
      <c r="J54" s="38" t="str">
        <f>E21</f>
        <v>Ing. Karel Grygera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Ing. Alena Chmelová, Opava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159</v>
      </c>
      <c r="D57" s="174"/>
      <c r="E57" s="174"/>
      <c r="F57" s="174"/>
      <c r="G57" s="174"/>
      <c r="H57" s="174"/>
      <c r="I57" s="174"/>
      <c r="J57" s="175" t="s">
        <v>160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72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161</v>
      </c>
    </row>
    <row r="60" s="9" customFormat="1" ht="24.96" customHeight="1">
      <c r="A60" s="9"/>
      <c r="B60" s="177"/>
      <c r="C60" s="178"/>
      <c r="D60" s="179" t="s">
        <v>162</v>
      </c>
      <c r="E60" s="180"/>
      <c r="F60" s="180"/>
      <c r="G60" s="180"/>
      <c r="H60" s="180"/>
      <c r="I60" s="180"/>
      <c r="J60" s="181">
        <f>J91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163</v>
      </c>
      <c r="E61" s="185"/>
      <c r="F61" s="185"/>
      <c r="G61" s="185"/>
      <c r="H61" s="185"/>
      <c r="I61" s="185"/>
      <c r="J61" s="186">
        <f>J92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164</v>
      </c>
      <c r="E62" s="185"/>
      <c r="F62" s="185"/>
      <c r="G62" s="185"/>
      <c r="H62" s="185"/>
      <c r="I62" s="185"/>
      <c r="J62" s="186">
        <f>J156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165</v>
      </c>
      <c r="E63" s="185"/>
      <c r="F63" s="185"/>
      <c r="G63" s="185"/>
      <c r="H63" s="185"/>
      <c r="I63" s="185"/>
      <c r="J63" s="186">
        <f>J171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7"/>
      <c r="D64" s="184" t="s">
        <v>166</v>
      </c>
      <c r="E64" s="185"/>
      <c r="F64" s="185"/>
      <c r="G64" s="185"/>
      <c r="H64" s="185"/>
      <c r="I64" s="185"/>
      <c r="J64" s="186">
        <f>J176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7"/>
      <c r="D65" s="184" t="s">
        <v>8738</v>
      </c>
      <c r="E65" s="185"/>
      <c r="F65" s="185"/>
      <c r="G65" s="185"/>
      <c r="H65" s="185"/>
      <c r="I65" s="185"/>
      <c r="J65" s="186">
        <f>J180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169</v>
      </c>
      <c r="E66" s="185"/>
      <c r="F66" s="185"/>
      <c r="G66" s="185"/>
      <c r="H66" s="185"/>
      <c r="I66" s="185"/>
      <c r="J66" s="186">
        <f>J208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170</v>
      </c>
      <c r="E67" s="185"/>
      <c r="F67" s="185"/>
      <c r="G67" s="185"/>
      <c r="H67" s="185"/>
      <c r="I67" s="185"/>
      <c r="J67" s="186">
        <f>J231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171</v>
      </c>
      <c r="E68" s="185"/>
      <c r="F68" s="185"/>
      <c r="G68" s="185"/>
      <c r="H68" s="185"/>
      <c r="I68" s="185"/>
      <c r="J68" s="186">
        <f>J239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172</v>
      </c>
      <c r="E69" s="180"/>
      <c r="F69" s="180"/>
      <c r="G69" s="180"/>
      <c r="H69" s="180"/>
      <c r="I69" s="180"/>
      <c r="J69" s="181">
        <f>J241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7"/>
      <c r="D70" s="184" t="s">
        <v>182</v>
      </c>
      <c r="E70" s="185"/>
      <c r="F70" s="185"/>
      <c r="G70" s="185"/>
      <c r="H70" s="185"/>
      <c r="I70" s="185"/>
      <c r="J70" s="186">
        <f>J242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198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Rekonstrukce a přístavba budovy ZUŠ náměstí Míru, Krnov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154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SO 04 - Zpevněné plochy a konečné terénní úpravy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parc.č. 341, 344/1, k.ú.opavské předměstí</v>
      </c>
      <c r="G84" s="42"/>
      <c r="H84" s="42"/>
      <c r="I84" s="34" t="s">
        <v>23</v>
      </c>
      <c r="J84" s="74" t="str">
        <f>IF(J12="","",J12)</f>
        <v>7. 3. 2021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>město Krnov</v>
      </c>
      <c r="G86" s="42"/>
      <c r="H86" s="42"/>
      <c r="I86" s="34" t="s">
        <v>31</v>
      </c>
      <c r="J86" s="38" t="str">
        <f>E21</f>
        <v>Ing. Karel Grygera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35</v>
      </c>
      <c r="J87" s="38" t="str">
        <f>E24</f>
        <v>Ing. Alena Chmelová, Opava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8"/>
      <c r="B89" s="189"/>
      <c r="C89" s="190" t="s">
        <v>199</v>
      </c>
      <c r="D89" s="191" t="s">
        <v>59</v>
      </c>
      <c r="E89" s="191" t="s">
        <v>55</v>
      </c>
      <c r="F89" s="191" t="s">
        <v>56</v>
      </c>
      <c r="G89" s="191" t="s">
        <v>200</v>
      </c>
      <c r="H89" s="191" t="s">
        <v>201</v>
      </c>
      <c r="I89" s="191" t="s">
        <v>202</v>
      </c>
      <c r="J89" s="191" t="s">
        <v>160</v>
      </c>
      <c r="K89" s="192" t="s">
        <v>203</v>
      </c>
      <c r="L89" s="193"/>
      <c r="M89" s="94" t="s">
        <v>19</v>
      </c>
      <c r="N89" s="95" t="s">
        <v>44</v>
      </c>
      <c r="O89" s="95" t="s">
        <v>204</v>
      </c>
      <c r="P89" s="95" t="s">
        <v>205</v>
      </c>
      <c r="Q89" s="95" t="s">
        <v>206</v>
      </c>
      <c r="R89" s="95" t="s">
        <v>207</v>
      </c>
      <c r="S89" s="95" t="s">
        <v>208</v>
      </c>
      <c r="T89" s="96" t="s">
        <v>209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0"/>
      <c r="B90" s="41"/>
      <c r="C90" s="101" t="s">
        <v>210</v>
      </c>
      <c r="D90" s="42"/>
      <c r="E90" s="42"/>
      <c r="F90" s="42"/>
      <c r="G90" s="42"/>
      <c r="H90" s="42"/>
      <c r="I90" s="42"/>
      <c r="J90" s="194">
        <f>BK90</f>
        <v>0</v>
      </c>
      <c r="K90" s="42"/>
      <c r="L90" s="46"/>
      <c r="M90" s="97"/>
      <c r="N90" s="195"/>
      <c r="O90" s="98"/>
      <c r="P90" s="196">
        <f>P91+P241</f>
        <v>0</v>
      </c>
      <c r="Q90" s="98"/>
      <c r="R90" s="196">
        <f>R91+R241</f>
        <v>127.03801611</v>
      </c>
      <c r="S90" s="98"/>
      <c r="T90" s="197">
        <f>T91+T241</f>
        <v>106.51697205999999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73</v>
      </c>
      <c r="AU90" s="19" t="s">
        <v>161</v>
      </c>
      <c r="BK90" s="198">
        <f>BK91+BK241</f>
        <v>0</v>
      </c>
    </row>
    <row r="91" s="12" customFormat="1" ht="25.92" customHeight="1">
      <c r="A91" s="12"/>
      <c r="B91" s="199"/>
      <c r="C91" s="200"/>
      <c r="D91" s="201" t="s">
        <v>73</v>
      </c>
      <c r="E91" s="202" t="s">
        <v>211</v>
      </c>
      <c r="F91" s="202" t="s">
        <v>212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P92+P156+P171+P176+P180+P208+P231+P239</f>
        <v>0</v>
      </c>
      <c r="Q91" s="207"/>
      <c r="R91" s="208">
        <f>R92+R156+R171+R176+R180+R208+R231+R239</f>
        <v>126.95444211</v>
      </c>
      <c r="S91" s="207"/>
      <c r="T91" s="209">
        <f>T92+T156+T171+T176+T180+T208+T231+T239</f>
        <v>105.77777205999999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81</v>
      </c>
      <c r="AT91" s="211" t="s">
        <v>73</v>
      </c>
      <c r="AU91" s="211" t="s">
        <v>74</v>
      </c>
      <c r="AY91" s="210" t="s">
        <v>213</v>
      </c>
      <c r="BK91" s="212">
        <f>BK92+BK156+BK171+BK176+BK180+BK208+BK231+BK239</f>
        <v>0</v>
      </c>
    </row>
    <row r="92" s="12" customFormat="1" ht="22.8" customHeight="1">
      <c r="A92" s="12"/>
      <c r="B92" s="199"/>
      <c r="C92" s="200"/>
      <c r="D92" s="201" t="s">
        <v>73</v>
      </c>
      <c r="E92" s="213" t="s">
        <v>81</v>
      </c>
      <c r="F92" s="213" t="s">
        <v>214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SUM(P93:P155)</f>
        <v>0</v>
      </c>
      <c r="Q92" s="207"/>
      <c r="R92" s="208">
        <f>SUM(R93:R155)</f>
        <v>6.2659759999999993</v>
      </c>
      <c r="S92" s="207"/>
      <c r="T92" s="209">
        <f>SUM(T93:T155)</f>
        <v>81.154444999999996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81</v>
      </c>
      <c r="AT92" s="211" t="s">
        <v>73</v>
      </c>
      <c r="AU92" s="211" t="s">
        <v>81</v>
      </c>
      <c r="AY92" s="210" t="s">
        <v>213</v>
      </c>
      <c r="BK92" s="212">
        <f>SUM(BK93:BK155)</f>
        <v>0</v>
      </c>
    </row>
    <row r="93" s="2" customFormat="1" ht="16.5" customHeight="1">
      <c r="A93" s="40"/>
      <c r="B93" s="41"/>
      <c r="C93" s="215" t="s">
        <v>81</v>
      </c>
      <c r="D93" s="215" t="s">
        <v>215</v>
      </c>
      <c r="E93" s="216" t="s">
        <v>8739</v>
      </c>
      <c r="F93" s="217" t="s">
        <v>8740</v>
      </c>
      <c r="G93" s="218" t="s">
        <v>236</v>
      </c>
      <c r="H93" s="219">
        <v>938.28899999999999</v>
      </c>
      <c r="I93" s="220"/>
      <c r="J93" s="221">
        <f>ROUND(I93*H93,2)</f>
        <v>0</v>
      </c>
      <c r="K93" s="217" t="s">
        <v>219</v>
      </c>
      <c r="L93" s="46"/>
      <c r="M93" s="222" t="s">
        <v>19</v>
      </c>
      <c r="N93" s="223" t="s">
        <v>45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220</v>
      </c>
      <c r="AT93" s="226" t="s">
        <v>215</v>
      </c>
      <c r="AU93" s="226" t="s">
        <v>83</v>
      </c>
      <c r="AY93" s="19" t="s">
        <v>213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81</v>
      </c>
      <c r="BK93" s="227">
        <f>ROUND(I93*H93,2)</f>
        <v>0</v>
      </c>
      <c r="BL93" s="19" t="s">
        <v>220</v>
      </c>
      <c r="BM93" s="226" t="s">
        <v>8741</v>
      </c>
    </row>
    <row r="94" s="14" customFormat="1">
      <c r="A94" s="14"/>
      <c r="B94" s="239"/>
      <c r="C94" s="240"/>
      <c r="D94" s="230" t="s">
        <v>222</v>
      </c>
      <c r="E94" s="241" t="s">
        <v>19</v>
      </c>
      <c r="F94" s="242" t="s">
        <v>8742</v>
      </c>
      <c r="G94" s="240"/>
      <c r="H94" s="243">
        <v>938.28899999999999</v>
      </c>
      <c r="I94" s="244"/>
      <c r="J94" s="240"/>
      <c r="K94" s="240"/>
      <c r="L94" s="245"/>
      <c r="M94" s="246"/>
      <c r="N94" s="247"/>
      <c r="O94" s="247"/>
      <c r="P94" s="247"/>
      <c r="Q94" s="247"/>
      <c r="R94" s="247"/>
      <c r="S94" s="247"/>
      <c r="T94" s="248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9" t="s">
        <v>222</v>
      </c>
      <c r="AU94" s="249" t="s">
        <v>83</v>
      </c>
      <c r="AV94" s="14" t="s">
        <v>83</v>
      </c>
      <c r="AW94" s="14" t="s">
        <v>34</v>
      </c>
      <c r="AX94" s="14" t="s">
        <v>81</v>
      </c>
      <c r="AY94" s="249" t="s">
        <v>213</v>
      </c>
    </row>
    <row r="95" s="2" customFormat="1" ht="16.5" customHeight="1">
      <c r="A95" s="40"/>
      <c r="B95" s="41"/>
      <c r="C95" s="215" t="s">
        <v>83</v>
      </c>
      <c r="D95" s="215" t="s">
        <v>215</v>
      </c>
      <c r="E95" s="216" t="s">
        <v>8743</v>
      </c>
      <c r="F95" s="217" t="s">
        <v>8744</v>
      </c>
      <c r="G95" s="218" t="s">
        <v>236</v>
      </c>
      <c r="H95" s="219">
        <v>938.28899999999999</v>
      </c>
      <c r="I95" s="220"/>
      <c r="J95" s="221">
        <f>ROUND(I95*H95,2)</f>
        <v>0</v>
      </c>
      <c r="K95" s="217" t="s">
        <v>219</v>
      </c>
      <c r="L95" s="46"/>
      <c r="M95" s="222" t="s">
        <v>19</v>
      </c>
      <c r="N95" s="223" t="s">
        <v>45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220</v>
      </c>
      <c r="AT95" s="226" t="s">
        <v>215</v>
      </c>
      <c r="AU95" s="226" t="s">
        <v>83</v>
      </c>
      <c r="AY95" s="19" t="s">
        <v>213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81</v>
      </c>
      <c r="BK95" s="227">
        <f>ROUND(I95*H95,2)</f>
        <v>0</v>
      </c>
      <c r="BL95" s="19" t="s">
        <v>220</v>
      </c>
      <c r="BM95" s="226" t="s">
        <v>8745</v>
      </c>
    </row>
    <row r="96" s="2" customFormat="1">
      <c r="A96" s="40"/>
      <c r="B96" s="41"/>
      <c r="C96" s="215" t="s">
        <v>106</v>
      </c>
      <c r="D96" s="215" t="s">
        <v>215</v>
      </c>
      <c r="E96" s="216" t="s">
        <v>8746</v>
      </c>
      <c r="F96" s="217" t="s">
        <v>8747</v>
      </c>
      <c r="G96" s="218" t="s">
        <v>236</v>
      </c>
      <c r="H96" s="219">
        <v>28.873000000000001</v>
      </c>
      <c r="I96" s="220"/>
      <c r="J96" s="221">
        <f>ROUND(I96*H96,2)</f>
        <v>0</v>
      </c>
      <c r="K96" s="217" t="s">
        <v>219</v>
      </c>
      <c r="L96" s="46"/>
      <c r="M96" s="222" t="s">
        <v>19</v>
      </c>
      <c r="N96" s="223" t="s">
        <v>45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220</v>
      </c>
      <c r="AT96" s="226" t="s">
        <v>215</v>
      </c>
      <c r="AU96" s="226" t="s">
        <v>83</v>
      </c>
      <c r="AY96" s="19" t="s">
        <v>213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81</v>
      </c>
      <c r="BK96" s="227">
        <f>ROUND(I96*H96,2)</f>
        <v>0</v>
      </c>
      <c r="BL96" s="19" t="s">
        <v>220</v>
      </c>
      <c r="BM96" s="226" t="s">
        <v>8748</v>
      </c>
    </row>
    <row r="97" s="14" customFormat="1">
      <c r="A97" s="14"/>
      <c r="B97" s="239"/>
      <c r="C97" s="240"/>
      <c r="D97" s="230" t="s">
        <v>222</v>
      </c>
      <c r="E97" s="241" t="s">
        <v>19</v>
      </c>
      <c r="F97" s="242" t="s">
        <v>8749</v>
      </c>
      <c r="G97" s="240"/>
      <c r="H97" s="243">
        <v>28.873000000000001</v>
      </c>
      <c r="I97" s="244"/>
      <c r="J97" s="240"/>
      <c r="K97" s="240"/>
      <c r="L97" s="245"/>
      <c r="M97" s="246"/>
      <c r="N97" s="247"/>
      <c r="O97" s="247"/>
      <c r="P97" s="247"/>
      <c r="Q97" s="247"/>
      <c r="R97" s="247"/>
      <c r="S97" s="247"/>
      <c r="T97" s="248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9" t="s">
        <v>222</v>
      </c>
      <c r="AU97" s="249" t="s">
        <v>83</v>
      </c>
      <c r="AV97" s="14" t="s">
        <v>83</v>
      </c>
      <c r="AW97" s="14" t="s">
        <v>34</v>
      </c>
      <c r="AX97" s="14" t="s">
        <v>81</v>
      </c>
      <c r="AY97" s="249" t="s">
        <v>213</v>
      </c>
    </row>
    <row r="98" s="2" customFormat="1">
      <c r="A98" s="40"/>
      <c r="B98" s="41"/>
      <c r="C98" s="215" t="s">
        <v>220</v>
      </c>
      <c r="D98" s="215" t="s">
        <v>215</v>
      </c>
      <c r="E98" s="216" t="s">
        <v>4468</v>
      </c>
      <c r="F98" s="217" t="s">
        <v>8750</v>
      </c>
      <c r="G98" s="218" t="s">
        <v>236</v>
      </c>
      <c r="H98" s="219">
        <v>61.728000000000002</v>
      </c>
      <c r="I98" s="220"/>
      <c r="J98" s="221">
        <f>ROUND(I98*H98,2)</f>
        <v>0</v>
      </c>
      <c r="K98" s="217" t="s">
        <v>219</v>
      </c>
      <c r="L98" s="46"/>
      <c r="M98" s="222" t="s">
        <v>19</v>
      </c>
      <c r="N98" s="223" t="s">
        <v>45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0.255</v>
      </c>
      <c r="T98" s="225">
        <f>S98*H98</f>
        <v>15.740640000000001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220</v>
      </c>
      <c r="AT98" s="226" t="s">
        <v>215</v>
      </c>
      <c r="AU98" s="226" t="s">
        <v>83</v>
      </c>
      <c r="AY98" s="19" t="s">
        <v>213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81</v>
      </c>
      <c r="BK98" s="227">
        <f>ROUND(I98*H98,2)</f>
        <v>0</v>
      </c>
      <c r="BL98" s="19" t="s">
        <v>220</v>
      </c>
      <c r="BM98" s="226" t="s">
        <v>8751</v>
      </c>
    </row>
    <row r="99" s="14" customFormat="1">
      <c r="A99" s="14"/>
      <c r="B99" s="239"/>
      <c r="C99" s="240"/>
      <c r="D99" s="230" t="s">
        <v>222</v>
      </c>
      <c r="E99" s="241" t="s">
        <v>19</v>
      </c>
      <c r="F99" s="242" t="s">
        <v>8752</v>
      </c>
      <c r="G99" s="240"/>
      <c r="H99" s="243">
        <v>61.728000000000002</v>
      </c>
      <c r="I99" s="244"/>
      <c r="J99" s="240"/>
      <c r="K99" s="240"/>
      <c r="L99" s="245"/>
      <c r="M99" s="246"/>
      <c r="N99" s="247"/>
      <c r="O99" s="247"/>
      <c r="P99" s="247"/>
      <c r="Q99" s="247"/>
      <c r="R99" s="247"/>
      <c r="S99" s="247"/>
      <c r="T99" s="248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9" t="s">
        <v>222</v>
      </c>
      <c r="AU99" s="249" t="s">
        <v>83</v>
      </c>
      <c r="AV99" s="14" t="s">
        <v>83</v>
      </c>
      <c r="AW99" s="14" t="s">
        <v>34</v>
      </c>
      <c r="AX99" s="14" t="s">
        <v>81</v>
      </c>
      <c r="AY99" s="249" t="s">
        <v>213</v>
      </c>
    </row>
    <row r="100" s="2" customFormat="1">
      <c r="A100" s="40"/>
      <c r="B100" s="41"/>
      <c r="C100" s="215" t="s">
        <v>243</v>
      </c>
      <c r="D100" s="215" t="s">
        <v>215</v>
      </c>
      <c r="E100" s="216" t="s">
        <v>8753</v>
      </c>
      <c r="F100" s="217" t="s">
        <v>8754</v>
      </c>
      <c r="G100" s="218" t="s">
        <v>236</v>
      </c>
      <c r="H100" s="219">
        <v>185.196</v>
      </c>
      <c r="I100" s="220"/>
      <c r="J100" s="221">
        <f>ROUND(I100*H100,2)</f>
        <v>0</v>
      </c>
      <c r="K100" s="217" t="s">
        <v>219</v>
      </c>
      <c r="L100" s="46"/>
      <c r="M100" s="222" t="s">
        <v>19</v>
      </c>
      <c r="N100" s="223" t="s">
        <v>45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0.26000000000000001</v>
      </c>
      <c r="T100" s="225">
        <f>S100*H100</f>
        <v>48.150959999999998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220</v>
      </c>
      <c r="AT100" s="226" t="s">
        <v>215</v>
      </c>
      <c r="AU100" s="226" t="s">
        <v>83</v>
      </c>
      <c r="AY100" s="19" t="s">
        <v>213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81</v>
      </c>
      <c r="BK100" s="227">
        <f>ROUND(I100*H100,2)</f>
        <v>0</v>
      </c>
      <c r="BL100" s="19" t="s">
        <v>220</v>
      </c>
      <c r="BM100" s="226" t="s">
        <v>8755</v>
      </c>
    </row>
    <row r="101" s="14" customFormat="1">
      <c r="A101" s="14"/>
      <c r="B101" s="239"/>
      <c r="C101" s="240"/>
      <c r="D101" s="230" t="s">
        <v>222</v>
      </c>
      <c r="E101" s="241" t="s">
        <v>19</v>
      </c>
      <c r="F101" s="242" t="s">
        <v>8756</v>
      </c>
      <c r="G101" s="240"/>
      <c r="H101" s="243">
        <v>185.196</v>
      </c>
      <c r="I101" s="244"/>
      <c r="J101" s="240"/>
      <c r="K101" s="240"/>
      <c r="L101" s="245"/>
      <c r="M101" s="246"/>
      <c r="N101" s="247"/>
      <c r="O101" s="247"/>
      <c r="P101" s="247"/>
      <c r="Q101" s="247"/>
      <c r="R101" s="247"/>
      <c r="S101" s="247"/>
      <c r="T101" s="248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9" t="s">
        <v>222</v>
      </c>
      <c r="AU101" s="249" t="s">
        <v>83</v>
      </c>
      <c r="AV101" s="14" t="s">
        <v>83</v>
      </c>
      <c r="AW101" s="14" t="s">
        <v>34</v>
      </c>
      <c r="AX101" s="14" t="s">
        <v>81</v>
      </c>
      <c r="AY101" s="249" t="s">
        <v>213</v>
      </c>
    </row>
    <row r="102" s="2" customFormat="1">
      <c r="A102" s="40"/>
      <c r="B102" s="41"/>
      <c r="C102" s="215" t="s">
        <v>248</v>
      </c>
      <c r="D102" s="215" t="s">
        <v>215</v>
      </c>
      <c r="E102" s="216" t="s">
        <v>8757</v>
      </c>
      <c r="F102" s="217" t="s">
        <v>8758</v>
      </c>
      <c r="G102" s="218" t="s">
        <v>338</v>
      </c>
      <c r="H102" s="219">
        <v>84.209000000000003</v>
      </c>
      <c r="I102" s="220"/>
      <c r="J102" s="221">
        <f>ROUND(I102*H102,2)</f>
        <v>0</v>
      </c>
      <c r="K102" s="217" t="s">
        <v>219</v>
      </c>
      <c r="L102" s="46"/>
      <c r="M102" s="222" t="s">
        <v>19</v>
      </c>
      <c r="N102" s="223" t="s">
        <v>45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0.20499999999999999</v>
      </c>
      <c r="T102" s="225">
        <f>S102*H102</f>
        <v>17.262844999999999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220</v>
      </c>
      <c r="AT102" s="226" t="s">
        <v>215</v>
      </c>
      <c r="AU102" s="226" t="s">
        <v>83</v>
      </c>
      <c r="AY102" s="19" t="s">
        <v>213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81</v>
      </c>
      <c r="BK102" s="227">
        <f>ROUND(I102*H102,2)</f>
        <v>0</v>
      </c>
      <c r="BL102" s="19" t="s">
        <v>220</v>
      </c>
      <c r="BM102" s="226" t="s">
        <v>8759</v>
      </c>
    </row>
    <row r="103" s="14" customFormat="1">
      <c r="A103" s="14"/>
      <c r="B103" s="239"/>
      <c r="C103" s="240"/>
      <c r="D103" s="230" t="s">
        <v>222</v>
      </c>
      <c r="E103" s="241" t="s">
        <v>19</v>
      </c>
      <c r="F103" s="242" t="s">
        <v>8760</v>
      </c>
      <c r="G103" s="240"/>
      <c r="H103" s="243">
        <v>84.209000000000003</v>
      </c>
      <c r="I103" s="244"/>
      <c r="J103" s="240"/>
      <c r="K103" s="240"/>
      <c r="L103" s="245"/>
      <c r="M103" s="246"/>
      <c r="N103" s="247"/>
      <c r="O103" s="247"/>
      <c r="P103" s="247"/>
      <c r="Q103" s="247"/>
      <c r="R103" s="247"/>
      <c r="S103" s="247"/>
      <c r="T103" s="248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9" t="s">
        <v>222</v>
      </c>
      <c r="AU103" s="249" t="s">
        <v>83</v>
      </c>
      <c r="AV103" s="14" t="s">
        <v>83</v>
      </c>
      <c r="AW103" s="14" t="s">
        <v>34</v>
      </c>
      <c r="AX103" s="14" t="s">
        <v>81</v>
      </c>
      <c r="AY103" s="249" t="s">
        <v>213</v>
      </c>
    </row>
    <row r="104" s="2" customFormat="1" ht="16.5" customHeight="1">
      <c r="A104" s="40"/>
      <c r="B104" s="41"/>
      <c r="C104" s="215" t="s">
        <v>253</v>
      </c>
      <c r="D104" s="215" t="s">
        <v>215</v>
      </c>
      <c r="E104" s="216" t="s">
        <v>8761</v>
      </c>
      <c r="F104" s="217" t="s">
        <v>8762</v>
      </c>
      <c r="G104" s="218" t="s">
        <v>236</v>
      </c>
      <c r="H104" s="219">
        <v>938.28899999999999</v>
      </c>
      <c r="I104" s="220"/>
      <c r="J104" s="221">
        <f>ROUND(I104*H104,2)</f>
        <v>0</v>
      </c>
      <c r="K104" s="217" t="s">
        <v>219</v>
      </c>
      <c r="L104" s="46"/>
      <c r="M104" s="222" t="s">
        <v>19</v>
      </c>
      <c r="N104" s="223" t="s">
        <v>45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220</v>
      </c>
      <c r="AT104" s="226" t="s">
        <v>215</v>
      </c>
      <c r="AU104" s="226" t="s">
        <v>83</v>
      </c>
      <c r="AY104" s="19" t="s">
        <v>213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81</v>
      </c>
      <c r="BK104" s="227">
        <f>ROUND(I104*H104,2)</f>
        <v>0</v>
      </c>
      <c r="BL104" s="19" t="s">
        <v>220</v>
      </c>
      <c r="BM104" s="226" t="s">
        <v>8763</v>
      </c>
    </row>
    <row r="105" s="13" customFormat="1">
      <c r="A105" s="13"/>
      <c r="B105" s="228"/>
      <c r="C105" s="229"/>
      <c r="D105" s="230" t="s">
        <v>222</v>
      </c>
      <c r="E105" s="231" t="s">
        <v>19</v>
      </c>
      <c r="F105" s="232" t="s">
        <v>271</v>
      </c>
      <c r="G105" s="229"/>
      <c r="H105" s="231" t="s">
        <v>19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8" t="s">
        <v>222</v>
      </c>
      <c r="AU105" s="238" t="s">
        <v>83</v>
      </c>
      <c r="AV105" s="13" t="s">
        <v>81</v>
      </c>
      <c r="AW105" s="13" t="s">
        <v>34</v>
      </c>
      <c r="AX105" s="13" t="s">
        <v>74</v>
      </c>
      <c r="AY105" s="238" t="s">
        <v>213</v>
      </c>
    </row>
    <row r="106" s="14" customFormat="1">
      <c r="A106" s="14"/>
      <c r="B106" s="239"/>
      <c r="C106" s="240"/>
      <c r="D106" s="230" t="s">
        <v>222</v>
      </c>
      <c r="E106" s="241" t="s">
        <v>19</v>
      </c>
      <c r="F106" s="242" t="s">
        <v>8764</v>
      </c>
      <c r="G106" s="240"/>
      <c r="H106" s="243">
        <v>938.28899999999999</v>
      </c>
      <c r="I106" s="244"/>
      <c r="J106" s="240"/>
      <c r="K106" s="240"/>
      <c r="L106" s="245"/>
      <c r="M106" s="246"/>
      <c r="N106" s="247"/>
      <c r="O106" s="247"/>
      <c r="P106" s="247"/>
      <c r="Q106" s="247"/>
      <c r="R106" s="247"/>
      <c r="S106" s="247"/>
      <c r="T106" s="248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9" t="s">
        <v>222</v>
      </c>
      <c r="AU106" s="249" t="s">
        <v>83</v>
      </c>
      <c r="AV106" s="14" t="s">
        <v>83</v>
      </c>
      <c r="AW106" s="14" t="s">
        <v>34</v>
      </c>
      <c r="AX106" s="14" t="s">
        <v>81</v>
      </c>
      <c r="AY106" s="249" t="s">
        <v>213</v>
      </c>
    </row>
    <row r="107" s="2" customFormat="1">
      <c r="A107" s="40"/>
      <c r="B107" s="41"/>
      <c r="C107" s="215" t="s">
        <v>257</v>
      </c>
      <c r="D107" s="215" t="s">
        <v>215</v>
      </c>
      <c r="E107" s="216" t="s">
        <v>6949</v>
      </c>
      <c r="F107" s="217" t="s">
        <v>6950</v>
      </c>
      <c r="G107" s="218" t="s">
        <v>218</v>
      </c>
      <c r="H107" s="219">
        <v>232.773</v>
      </c>
      <c r="I107" s="220"/>
      <c r="J107" s="221">
        <f>ROUND(I107*H107,2)</f>
        <v>0</v>
      </c>
      <c r="K107" s="217" t="s">
        <v>219</v>
      </c>
      <c r="L107" s="46"/>
      <c r="M107" s="222" t="s">
        <v>19</v>
      </c>
      <c r="N107" s="223" t="s">
        <v>45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220</v>
      </c>
      <c r="AT107" s="226" t="s">
        <v>215</v>
      </c>
      <c r="AU107" s="226" t="s">
        <v>83</v>
      </c>
      <c r="AY107" s="19" t="s">
        <v>213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81</v>
      </c>
      <c r="BK107" s="227">
        <f>ROUND(I107*H107,2)</f>
        <v>0</v>
      </c>
      <c r="BL107" s="19" t="s">
        <v>220</v>
      </c>
      <c r="BM107" s="226" t="s">
        <v>8765</v>
      </c>
    </row>
    <row r="108" s="13" customFormat="1">
      <c r="A108" s="13"/>
      <c r="B108" s="228"/>
      <c r="C108" s="229"/>
      <c r="D108" s="230" t="s">
        <v>222</v>
      </c>
      <c r="E108" s="231" t="s">
        <v>19</v>
      </c>
      <c r="F108" s="232" t="s">
        <v>271</v>
      </c>
      <c r="G108" s="229"/>
      <c r="H108" s="231" t="s">
        <v>19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8" t="s">
        <v>222</v>
      </c>
      <c r="AU108" s="238" t="s">
        <v>83</v>
      </c>
      <c r="AV108" s="13" t="s">
        <v>81</v>
      </c>
      <c r="AW108" s="13" t="s">
        <v>34</v>
      </c>
      <c r="AX108" s="13" t="s">
        <v>74</v>
      </c>
      <c r="AY108" s="238" t="s">
        <v>213</v>
      </c>
    </row>
    <row r="109" s="14" customFormat="1">
      <c r="A109" s="14"/>
      <c r="B109" s="239"/>
      <c r="C109" s="240"/>
      <c r="D109" s="230" t="s">
        <v>222</v>
      </c>
      <c r="E109" s="241" t="s">
        <v>19</v>
      </c>
      <c r="F109" s="242" t="s">
        <v>8766</v>
      </c>
      <c r="G109" s="240"/>
      <c r="H109" s="243">
        <v>107.68300000000001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9" t="s">
        <v>222</v>
      </c>
      <c r="AU109" s="249" t="s">
        <v>83</v>
      </c>
      <c r="AV109" s="14" t="s">
        <v>83</v>
      </c>
      <c r="AW109" s="14" t="s">
        <v>34</v>
      </c>
      <c r="AX109" s="14" t="s">
        <v>74</v>
      </c>
      <c r="AY109" s="249" t="s">
        <v>213</v>
      </c>
    </row>
    <row r="110" s="14" customFormat="1">
      <c r="A110" s="14"/>
      <c r="B110" s="239"/>
      <c r="C110" s="240"/>
      <c r="D110" s="230" t="s">
        <v>222</v>
      </c>
      <c r="E110" s="241" t="s">
        <v>19</v>
      </c>
      <c r="F110" s="242" t="s">
        <v>8767</v>
      </c>
      <c r="G110" s="240"/>
      <c r="H110" s="243">
        <v>125.09</v>
      </c>
      <c r="I110" s="244"/>
      <c r="J110" s="240"/>
      <c r="K110" s="240"/>
      <c r="L110" s="245"/>
      <c r="M110" s="246"/>
      <c r="N110" s="247"/>
      <c r="O110" s="247"/>
      <c r="P110" s="247"/>
      <c r="Q110" s="247"/>
      <c r="R110" s="247"/>
      <c r="S110" s="247"/>
      <c r="T110" s="248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9" t="s">
        <v>222</v>
      </c>
      <c r="AU110" s="249" t="s">
        <v>83</v>
      </c>
      <c r="AV110" s="14" t="s">
        <v>83</v>
      </c>
      <c r="AW110" s="14" t="s">
        <v>34</v>
      </c>
      <c r="AX110" s="14" t="s">
        <v>74</v>
      </c>
      <c r="AY110" s="249" t="s">
        <v>213</v>
      </c>
    </row>
    <row r="111" s="15" customFormat="1">
      <c r="A111" s="15"/>
      <c r="B111" s="250"/>
      <c r="C111" s="251"/>
      <c r="D111" s="230" t="s">
        <v>222</v>
      </c>
      <c r="E111" s="252" t="s">
        <v>19</v>
      </c>
      <c r="F111" s="253" t="s">
        <v>228</v>
      </c>
      <c r="G111" s="251"/>
      <c r="H111" s="254">
        <v>232.77300000000003</v>
      </c>
      <c r="I111" s="255"/>
      <c r="J111" s="251"/>
      <c r="K111" s="251"/>
      <c r="L111" s="256"/>
      <c r="M111" s="257"/>
      <c r="N111" s="258"/>
      <c r="O111" s="258"/>
      <c r="P111" s="258"/>
      <c r="Q111" s="258"/>
      <c r="R111" s="258"/>
      <c r="S111" s="258"/>
      <c r="T111" s="259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0" t="s">
        <v>222</v>
      </c>
      <c r="AU111" s="260" t="s">
        <v>83</v>
      </c>
      <c r="AV111" s="15" t="s">
        <v>220</v>
      </c>
      <c r="AW111" s="15" t="s">
        <v>34</v>
      </c>
      <c r="AX111" s="15" t="s">
        <v>81</v>
      </c>
      <c r="AY111" s="260" t="s">
        <v>213</v>
      </c>
    </row>
    <row r="112" s="2" customFormat="1">
      <c r="A112" s="40"/>
      <c r="B112" s="41"/>
      <c r="C112" s="215" t="s">
        <v>261</v>
      </c>
      <c r="D112" s="215" t="s">
        <v>215</v>
      </c>
      <c r="E112" s="216" t="s">
        <v>8768</v>
      </c>
      <c r="F112" s="217" t="s">
        <v>8769</v>
      </c>
      <c r="G112" s="218" t="s">
        <v>218</v>
      </c>
      <c r="H112" s="219">
        <v>14.784000000000001</v>
      </c>
      <c r="I112" s="220"/>
      <c r="J112" s="221">
        <f>ROUND(I112*H112,2)</f>
        <v>0</v>
      </c>
      <c r="K112" s="217" t="s">
        <v>219</v>
      </c>
      <c r="L112" s="46"/>
      <c r="M112" s="222" t="s">
        <v>19</v>
      </c>
      <c r="N112" s="223" t="s">
        <v>45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220</v>
      </c>
      <c r="AT112" s="226" t="s">
        <v>215</v>
      </c>
      <c r="AU112" s="226" t="s">
        <v>83</v>
      </c>
      <c r="AY112" s="19" t="s">
        <v>213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81</v>
      </c>
      <c r="BK112" s="227">
        <f>ROUND(I112*H112,2)</f>
        <v>0</v>
      </c>
      <c r="BL112" s="19" t="s">
        <v>220</v>
      </c>
      <c r="BM112" s="226" t="s">
        <v>8770</v>
      </c>
    </row>
    <row r="113" s="13" customFormat="1">
      <c r="A113" s="13"/>
      <c r="B113" s="228"/>
      <c r="C113" s="229"/>
      <c r="D113" s="230" t="s">
        <v>222</v>
      </c>
      <c r="E113" s="231" t="s">
        <v>19</v>
      </c>
      <c r="F113" s="232" t="s">
        <v>8771</v>
      </c>
      <c r="G113" s="229"/>
      <c r="H113" s="231" t="s">
        <v>19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8" t="s">
        <v>222</v>
      </c>
      <c r="AU113" s="238" t="s">
        <v>83</v>
      </c>
      <c r="AV113" s="13" t="s">
        <v>81</v>
      </c>
      <c r="AW113" s="13" t="s">
        <v>34</v>
      </c>
      <c r="AX113" s="13" t="s">
        <v>74</v>
      </c>
      <c r="AY113" s="238" t="s">
        <v>213</v>
      </c>
    </row>
    <row r="114" s="14" customFormat="1">
      <c r="A114" s="14"/>
      <c r="B114" s="239"/>
      <c r="C114" s="240"/>
      <c r="D114" s="230" t="s">
        <v>222</v>
      </c>
      <c r="E114" s="241" t="s">
        <v>19</v>
      </c>
      <c r="F114" s="242" t="s">
        <v>8772</v>
      </c>
      <c r="G114" s="240"/>
      <c r="H114" s="243">
        <v>14.784000000000001</v>
      </c>
      <c r="I114" s="244"/>
      <c r="J114" s="240"/>
      <c r="K114" s="240"/>
      <c r="L114" s="245"/>
      <c r="M114" s="246"/>
      <c r="N114" s="247"/>
      <c r="O114" s="247"/>
      <c r="P114" s="247"/>
      <c r="Q114" s="247"/>
      <c r="R114" s="247"/>
      <c r="S114" s="247"/>
      <c r="T114" s="24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9" t="s">
        <v>222</v>
      </c>
      <c r="AU114" s="249" t="s">
        <v>83</v>
      </c>
      <c r="AV114" s="14" t="s">
        <v>83</v>
      </c>
      <c r="AW114" s="14" t="s">
        <v>34</v>
      </c>
      <c r="AX114" s="14" t="s">
        <v>81</v>
      </c>
      <c r="AY114" s="249" t="s">
        <v>213</v>
      </c>
    </row>
    <row r="115" s="2" customFormat="1">
      <c r="A115" s="40"/>
      <c r="B115" s="41"/>
      <c r="C115" s="215" t="s">
        <v>267</v>
      </c>
      <c r="D115" s="215" t="s">
        <v>215</v>
      </c>
      <c r="E115" s="216" t="s">
        <v>6953</v>
      </c>
      <c r="F115" s="217" t="s">
        <v>6954</v>
      </c>
      <c r="G115" s="218" t="s">
        <v>218</v>
      </c>
      <c r="H115" s="219">
        <v>212.52199999999999</v>
      </c>
      <c r="I115" s="220"/>
      <c r="J115" s="221">
        <f>ROUND(I115*H115,2)</f>
        <v>0</v>
      </c>
      <c r="K115" s="217" t="s">
        <v>219</v>
      </c>
      <c r="L115" s="46"/>
      <c r="M115" s="222" t="s">
        <v>19</v>
      </c>
      <c r="N115" s="223" t="s">
        <v>45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220</v>
      </c>
      <c r="AT115" s="226" t="s">
        <v>215</v>
      </c>
      <c r="AU115" s="226" t="s">
        <v>83</v>
      </c>
      <c r="AY115" s="19" t="s">
        <v>213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81</v>
      </c>
      <c r="BK115" s="227">
        <f>ROUND(I115*H115,2)</f>
        <v>0</v>
      </c>
      <c r="BL115" s="19" t="s">
        <v>220</v>
      </c>
      <c r="BM115" s="226" t="s">
        <v>8773</v>
      </c>
    </row>
    <row r="116" s="13" customFormat="1">
      <c r="A116" s="13"/>
      <c r="B116" s="228"/>
      <c r="C116" s="229"/>
      <c r="D116" s="230" t="s">
        <v>222</v>
      </c>
      <c r="E116" s="231" t="s">
        <v>19</v>
      </c>
      <c r="F116" s="232" t="s">
        <v>6956</v>
      </c>
      <c r="G116" s="229"/>
      <c r="H116" s="231" t="s">
        <v>19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8" t="s">
        <v>222</v>
      </c>
      <c r="AU116" s="238" t="s">
        <v>83</v>
      </c>
      <c r="AV116" s="13" t="s">
        <v>81</v>
      </c>
      <c r="AW116" s="13" t="s">
        <v>34</v>
      </c>
      <c r="AX116" s="13" t="s">
        <v>74</v>
      </c>
      <c r="AY116" s="238" t="s">
        <v>213</v>
      </c>
    </row>
    <row r="117" s="14" customFormat="1">
      <c r="A117" s="14"/>
      <c r="B117" s="239"/>
      <c r="C117" s="240"/>
      <c r="D117" s="230" t="s">
        <v>222</v>
      </c>
      <c r="E117" s="241" t="s">
        <v>19</v>
      </c>
      <c r="F117" s="242" t="s">
        <v>8774</v>
      </c>
      <c r="G117" s="240"/>
      <c r="H117" s="243">
        <v>212.52199999999999</v>
      </c>
      <c r="I117" s="244"/>
      <c r="J117" s="240"/>
      <c r="K117" s="240"/>
      <c r="L117" s="245"/>
      <c r="M117" s="246"/>
      <c r="N117" s="247"/>
      <c r="O117" s="247"/>
      <c r="P117" s="247"/>
      <c r="Q117" s="247"/>
      <c r="R117" s="247"/>
      <c r="S117" s="247"/>
      <c r="T117" s="24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9" t="s">
        <v>222</v>
      </c>
      <c r="AU117" s="249" t="s">
        <v>83</v>
      </c>
      <c r="AV117" s="14" t="s">
        <v>83</v>
      </c>
      <c r="AW117" s="14" t="s">
        <v>34</v>
      </c>
      <c r="AX117" s="14" t="s">
        <v>81</v>
      </c>
      <c r="AY117" s="249" t="s">
        <v>213</v>
      </c>
    </row>
    <row r="118" s="2" customFormat="1">
      <c r="A118" s="40"/>
      <c r="B118" s="41"/>
      <c r="C118" s="215" t="s">
        <v>274</v>
      </c>
      <c r="D118" s="215" t="s">
        <v>215</v>
      </c>
      <c r="E118" s="216" t="s">
        <v>6958</v>
      </c>
      <c r="F118" s="217" t="s">
        <v>6959</v>
      </c>
      <c r="G118" s="218" t="s">
        <v>218</v>
      </c>
      <c r="H118" s="219">
        <v>235.125</v>
      </c>
      <c r="I118" s="220"/>
      <c r="J118" s="221">
        <f>ROUND(I118*H118,2)</f>
        <v>0</v>
      </c>
      <c r="K118" s="217" t="s">
        <v>219</v>
      </c>
      <c r="L118" s="46"/>
      <c r="M118" s="222" t="s">
        <v>19</v>
      </c>
      <c r="N118" s="223" t="s">
        <v>45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220</v>
      </c>
      <c r="AT118" s="226" t="s">
        <v>215</v>
      </c>
      <c r="AU118" s="226" t="s">
        <v>83</v>
      </c>
      <c r="AY118" s="19" t="s">
        <v>213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81</v>
      </c>
      <c r="BK118" s="227">
        <f>ROUND(I118*H118,2)</f>
        <v>0</v>
      </c>
      <c r="BL118" s="19" t="s">
        <v>220</v>
      </c>
      <c r="BM118" s="226" t="s">
        <v>8775</v>
      </c>
    </row>
    <row r="119" s="13" customFormat="1">
      <c r="A119" s="13"/>
      <c r="B119" s="228"/>
      <c r="C119" s="229"/>
      <c r="D119" s="230" t="s">
        <v>222</v>
      </c>
      <c r="E119" s="231" t="s">
        <v>19</v>
      </c>
      <c r="F119" s="232" t="s">
        <v>6961</v>
      </c>
      <c r="G119" s="229"/>
      <c r="H119" s="231" t="s">
        <v>19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8" t="s">
        <v>222</v>
      </c>
      <c r="AU119" s="238" t="s">
        <v>83</v>
      </c>
      <c r="AV119" s="13" t="s">
        <v>81</v>
      </c>
      <c r="AW119" s="13" t="s">
        <v>34</v>
      </c>
      <c r="AX119" s="13" t="s">
        <v>74</v>
      </c>
      <c r="AY119" s="238" t="s">
        <v>213</v>
      </c>
    </row>
    <row r="120" s="14" customFormat="1">
      <c r="A120" s="14"/>
      <c r="B120" s="239"/>
      <c r="C120" s="240"/>
      <c r="D120" s="230" t="s">
        <v>222</v>
      </c>
      <c r="E120" s="241" t="s">
        <v>19</v>
      </c>
      <c r="F120" s="242" t="s">
        <v>8776</v>
      </c>
      <c r="G120" s="240"/>
      <c r="H120" s="243">
        <v>235.125</v>
      </c>
      <c r="I120" s="244"/>
      <c r="J120" s="240"/>
      <c r="K120" s="240"/>
      <c r="L120" s="245"/>
      <c r="M120" s="246"/>
      <c r="N120" s="247"/>
      <c r="O120" s="247"/>
      <c r="P120" s="247"/>
      <c r="Q120" s="247"/>
      <c r="R120" s="247"/>
      <c r="S120" s="247"/>
      <c r="T120" s="24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9" t="s">
        <v>222</v>
      </c>
      <c r="AU120" s="249" t="s">
        <v>83</v>
      </c>
      <c r="AV120" s="14" t="s">
        <v>83</v>
      </c>
      <c r="AW120" s="14" t="s">
        <v>34</v>
      </c>
      <c r="AX120" s="14" t="s">
        <v>81</v>
      </c>
      <c r="AY120" s="249" t="s">
        <v>213</v>
      </c>
    </row>
    <row r="121" s="2" customFormat="1">
      <c r="A121" s="40"/>
      <c r="B121" s="41"/>
      <c r="C121" s="215" t="s">
        <v>279</v>
      </c>
      <c r="D121" s="215" t="s">
        <v>215</v>
      </c>
      <c r="E121" s="216" t="s">
        <v>6963</v>
      </c>
      <c r="F121" s="217" t="s">
        <v>6964</v>
      </c>
      <c r="G121" s="218" t="s">
        <v>218</v>
      </c>
      <c r="H121" s="219">
        <v>4702.5</v>
      </c>
      <c r="I121" s="220"/>
      <c r="J121" s="221">
        <f>ROUND(I121*H121,2)</f>
        <v>0</v>
      </c>
      <c r="K121" s="217" t="s">
        <v>219</v>
      </c>
      <c r="L121" s="46"/>
      <c r="M121" s="222" t="s">
        <v>19</v>
      </c>
      <c r="N121" s="223" t="s">
        <v>45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220</v>
      </c>
      <c r="AT121" s="226" t="s">
        <v>215</v>
      </c>
      <c r="AU121" s="226" t="s">
        <v>83</v>
      </c>
      <c r="AY121" s="19" t="s">
        <v>213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81</v>
      </c>
      <c r="BK121" s="227">
        <f>ROUND(I121*H121,2)</f>
        <v>0</v>
      </c>
      <c r="BL121" s="19" t="s">
        <v>220</v>
      </c>
      <c r="BM121" s="226" t="s">
        <v>8777</v>
      </c>
    </row>
    <row r="122" s="13" customFormat="1">
      <c r="A122" s="13"/>
      <c r="B122" s="228"/>
      <c r="C122" s="229"/>
      <c r="D122" s="230" t="s">
        <v>222</v>
      </c>
      <c r="E122" s="231" t="s">
        <v>19</v>
      </c>
      <c r="F122" s="232" t="s">
        <v>6966</v>
      </c>
      <c r="G122" s="229"/>
      <c r="H122" s="231" t="s">
        <v>19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8" t="s">
        <v>222</v>
      </c>
      <c r="AU122" s="238" t="s">
        <v>83</v>
      </c>
      <c r="AV122" s="13" t="s">
        <v>81</v>
      </c>
      <c r="AW122" s="13" t="s">
        <v>34</v>
      </c>
      <c r="AX122" s="13" t="s">
        <v>74</v>
      </c>
      <c r="AY122" s="238" t="s">
        <v>213</v>
      </c>
    </row>
    <row r="123" s="14" customFormat="1">
      <c r="A123" s="14"/>
      <c r="B123" s="239"/>
      <c r="C123" s="240"/>
      <c r="D123" s="230" t="s">
        <v>222</v>
      </c>
      <c r="E123" s="241" t="s">
        <v>19</v>
      </c>
      <c r="F123" s="242" t="s">
        <v>8778</v>
      </c>
      <c r="G123" s="240"/>
      <c r="H123" s="243">
        <v>4702.5</v>
      </c>
      <c r="I123" s="244"/>
      <c r="J123" s="240"/>
      <c r="K123" s="240"/>
      <c r="L123" s="245"/>
      <c r="M123" s="246"/>
      <c r="N123" s="247"/>
      <c r="O123" s="247"/>
      <c r="P123" s="247"/>
      <c r="Q123" s="247"/>
      <c r="R123" s="247"/>
      <c r="S123" s="247"/>
      <c r="T123" s="248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9" t="s">
        <v>222</v>
      </c>
      <c r="AU123" s="249" t="s">
        <v>83</v>
      </c>
      <c r="AV123" s="14" t="s">
        <v>83</v>
      </c>
      <c r="AW123" s="14" t="s">
        <v>34</v>
      </c>
      <c r="AX123" s="14" t="s">
        <v>81</v>
      </c>
      <c r="AY123" s="249" t="s">
        <v>213</v>
      </c>
    </row>
    <row r="124" s="2" customFormat="1">
      <c r="A124" s="40"/>
      <c r="B124" s="41"/>
      <c r="C124" s="215" t="s">
        <v>285</v>
      </c>
      <c r="D124" s="215" t="s">
        <v>215</v>
      </c>
      <c r="E124" s="216" t="s">
        <v>6968</v>
      </c>
      <c r="F124" s="217" t="s">
        <v>6969</v>
      </c>
      <c r="G124" s="218" t="s">
        <v>218</v>
      </c>
      <c r="H124" s="219">
        <v>212.52199999999999</v>
      </c>
      <c r="I124" s="220"/>
      <c r="J124" s="221">
        <f>ROUND(I124*H124,2)</f>
        <v>0</v>
      </c>
      <c r="K124" s="217" t="s">
        <v>219</v>
      </c>
      <c r="L124" s="46"/>
      <c r="M124" s="222" t="s">
        <v>19</v>
      </c>
      <c r="N124" s="223" t="s">
        <v>45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220</v>
      </c>
      <c r="AT124" s="226" t="s">
        <v>215</v>
      </c>
      <c r="AU124" s="226" t="s">
        <v>83</v>
      </c>
      <c r="AY124" s="19" t="s">
        <v>213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81</v>
      </c>
      <c r="BK124" s="227">
        <f>ROUND(I124*H124,2)</f>
        <v>0</v>
      </c>
      <c r="BL124" s="19" t="s">
        <v>220</v>
      </c>
      <c r="BM124" s="226" t="s">
        <v>8779</v>
      </c>
    </row>
    <row r="125" s="13" customFormat="1">
      <c r="A125" s="13"/>
      <c r="B125" s="228"/>
      <c r="C125" s="229"/>
      <c r="D125" s="230" t="s">
        <v>222</v>
      </c>
      <c r="E125" s="231" t="s">
        <v>19</v>
      </c>
      <c r="F125" s="232" t="s">
        <v>6956</v>
      </c>
      <c r="G125" s="229"/>
      <c r="H125" s="231" t="s">
        <v>19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8" t="s">
        <v>222</v>
      </c>
      <c r="AU125" s="238" t="s">
        <v>83</v>
      </c>
      <c r="AV125" s="13" t="s">
        <v>81</v>
      </c>
      <c r="AW125" s="13" t="s">
        <v>34</v>
      </c>
      <c r="AX125" s="13" t="s">
        <v>74</v>
      </c>
      <c r="AY125" s="238" t="s">
        <v>213</v>
      </c>
    </row>
    <row r="126" s="14" customFormat="1">
      <c r="A126" s="14"/>
      <c r="B126" s="239"/>
      <c r="C126" s="240"/>
      <c r="D126" s="230" t="s">
        <v>222</v>
      </c>
      <c r="E126" s="241" t="s">
        <v>19</v>
      </c>
      <c r="F126" s="242" t="s">
        <v>8780</v>
      </c>
      <c r="G126" s="240"/>
      <c r="H126" s="243">
        <v>212.52199999999999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9" t="s">
        <v>222</v>
      </c>
      <c r="AU126" s="249" t="s">
        <v>83</v>
      </c>
      <c r="AV126" s="14" t="s">
        <v>83</v>
      </c>
      <c r="AW126" s="14" t="s">
        <v>34</v>
      </c>
      <c r="AX126" s="14" t="s">
        <v>81</v>
      </c>
      <c r="AY126" s="249" t="s">
        <v>213</v>
      </c>
    </row>
    <row r="127" s="2" customFormat="1">
      <c r="A127" s="40"/>
      <c r="B127" s="41"/>
      <c r="C127" s="215" t="s">
        <v>291</v>
      </c>
      <c r="D127" s="215" t="s">
        <v>215</v>
      </c>
      <c r="E127" s="216" t="s">
        <v>286</v>
      </c>
      <c r="F127" s="217" t="s">
        <v>287</v>
      </c>
      <c r="G127" s="218" t="s">
        <v>288</v>
      </c>
      <c r="H127" s="219">
        <v>399.71300000000002</v>
      </c>
      <c r="I127" s="220"/>
      <c r="J127" s="221">
        <f>ROUND(I127*H127,2)</f>
        <v>0</v>
      </c>
      <c r="K127" s="217" t="s">
        <v>219</v>
      </c>
      <c r="L127" s="46"/>
      <c r="M127" s="222" t="s">
        <v>19</v>
      </c>
      <c r="N127" s="223" t="s">
        <v>45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220</v>
      </c>
      <c r="AT127" s="226" t="s">
        <v>215</v>
      </c>
      <c r="AU127" s="226" t="s">
        <v>83</v>
      </c>
      <c r="AY127" s="19" t="s">
        <v>213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81</v>
      </c>
      <c r="BK127" s="227">
        <f>ROUND(I127*H127,2)</f>
        <v>0</v>
      </c>
      <c r="BL127" s="19" t="s">
        <v>220</v>
      </c>
      <c r="BM127" s="226" t="s">
        <v>8781</v>
      </c>
    </row>
    <row r="128" s="14" customFormat="1">
      <c r="A128" s="14"/>
      <c r="B128" s="239"/>
      <c r="C128" s="240"/>
      <c r="D128" s="230" t="s">
        <v>222</v>
      </c>
      <c r="E128" s="241" t="s">
        <v>19</v>
      </c>
      <c r="F128" s="242" t="s">
        <v>8782</v>
      </c>
      <c r="G128" s="240"/>
      <c r="H128" s="243">
        <v>399.71300000000002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9" t="s">
        <v>222</v>
      </c>
      <c r="AU128" s="249" t="s">
        <v>83</v>
      </c>
      <c r="AV128" s="14" t="s">
        <v>83</v>
      </c>
      <c r="AW128" s="14" t="s">
        <v>34</v>
      </c>
      <c r="AX128" s="14" t="s">
        <v>81</v>
      </c>
      <c r="AY128" s="249" t="s">
        <v>213</v>
      </c>
    </row>
    <row r="129" s="2" customFormat="1">
      <c r="A129" s="40"/>
      <c r="B129" s="41"/>
      <c r="C129" s="215" t="s">
        <v>8</v>
      </c>
      <c r="D129" s="215" t="s">
        <v>215</v>
      </c>
      <c r="E129" s="216" t="s">
        <v>292</v>
      </c>
      <c r="F129" s="217" t="s">
        <v>293</v>
      </c>
      <c r="G129" s="218" t="s">
        <v>218</v>
      </c>
      <c r="H129" s="219">
        <v>235.125</v>
      </c>
      <c r="I129" s="220"/>
      <c r="J129" s="221">
        <f>ROUND(I129*H129,2)</f>
        <v>0</v>
      </c>
      <c r="K129" s="217" t="s">
        <v>219</v>
      </c>
      <c r="L129" s="46"/>
      <c r="M129" s="222" t="s">
        <v>19</v>
      </c>
      <c r="N129" s="223" t="s">
        <v>45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220</v>
      </c>
      <c r="AT129" s="226" t="s">
        <v>215</v>
      </c>
      <c r="AU129" s="226" t="s">
        <v>83</v>
      </c>
      <c r="AY129" s="19" t="s">
        <v>213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81</v>
      </c>
      <c r="BK129" s="227">
        <f>ROUND(I129*H129,2)</f>
        <v>0</v>
      </c>
      <c r="BL129" s="19" t="s">
        <v>220</v>
      </c>
      <c r="BM129" s="226" t="s">
        <v>8783</v>
      </c>
    </row>
    <row r="130" s="13" customFormat="1">
      <c r="A130" s="13"/>
      <c r="B130" s="228"/>
      <c r="C130" s="229"/>
      <c r="D130" s="230" t="s">
        <v>222</v>
      </c>
      <c r="E130" s="231" t="s">
        <v>19</v>
      </c>
      <c r="F130" s="232" t="s">
        <v>6961</v>
      </c>
      <c r="G130" s="229"/>
      <c r="H130" s="231" t="s">
        <v>19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8" t="s">
        <v>222</v>
      </c>
      <c r="AU130" s="238" t="s">
        <v>83</v>
      </c>
      <c r="AV130" s="13" t="s">
        <v>81</v>
      </c>
      <c r="AW130" s="13" t="s">
        <v>34</v>
      </c>
      <c r="AX130" s="13" t="s">
        <v>74</v>
      </c>
      <c r="AY130" s="238" t="s">
        <v>213</v>
      </c>
    </row>
    <row r="131" s="14" customFormat="1">
      <c r="A131" s="14"/>
      <c r="B131" s="239"/>
      <c r="C131" s="240"/>
      <c r="D131" s="230" t="s">
        <v>222</v>
      </c>
      <c r="E131" s="241" t="s">
        <v>19</v>
      </c>
      <c r="F131" s="242" t="s">
        <v>8784</v>
      </c>
      <c r="G131" s="240"/>
      <c r="H131" s="243">
        <v>235.125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9" t="s">
        <v>222</v>
      </c>
      <c r="AU131" s="249" t="s">
        <v>83</v>
      </c>
      <c r="AV131" s="14" t="s">
        <v>83</v>
      </c>
      <c r="AW131" s="14" t="s">
        <v>34</v>
      </c>
      <c r="AX131" s="14" t="s">
        <v>81</v>
      </c>
      <c r="AY131" s="249" t="s">
        <v>213</v>
      </c>
    </row>
    <row r="132" s="2" customFormat="1">
      <c r="A132" s="40"/>
      <c r="B132" s="41"/>
      <c r="C132" s="215" t="s">
        <v>309</v>
      </c>
      <c r="D132" s="215" t="s">
        <v>215</v>
      </c>
      <c r="E132" s="216" t="s">
        <v>8785</v>
      </c>
      <c r="F132" s="217" t="s">
        <v>8786</v>
      </c>
      <c r="G132" s="218" t="s">
        <v>218</v>
      </c>
      <c r="H132" s="219">
        <v>12.432</v>
      </c>
      <c r="I132" s="220"/>
      <c r="J132" s="221">
        <f>ROUND(I132*H132,2)</f>
        <v>0</v>
      </c>
      <c r="K132" s="217" t="s">
        <v>219</v>
      </c>
      <c r="L132" s="46"/>
      <c r="M132" s="222" t="s">
        <v>19</v>
      </c>
      <c r="N132" s="223" t="s">
        <v>45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220</v>
      </c>
      <c r="AT132" s="226" t="s">
        <v>215</v>
      </c>
      <c r="AU132" s="226" t="s">
        <v>83</v>
      </c>
      <c r="AY132" s="19" t="s">
        <v>213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81</v>
      </c>
      <c r="BK132" s="227">
        <f>ROUND(I132*H132,2)</f>
        <v>0</v>
      </c>
      <c r="BL132" s="19" t="s">
        <v>220</v>
      </c>
      <c r="BM132" s="226" t="s">
        <v>8787</v>
      </c>
    </row>
    <row r="133" s="14" customFormat="1">
      <c r="A133" s="14"/>
      <c r="B133" s="239"/>
      <c r="C133" s="240"/>
      <c r="D133" s="230" t="s">
        <v>222</v>
      </c>
      <c r="E133" s="241" t="s">
        <v>19</v>
      </c>
      <c r="F133" s="242" t="s">
        <v>8788</v>
      </c>
      <c r="G133" s="240"/>
      <c r="H133" s="243">
        <v>12.432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9" t="s">
        <v>222</v>
      </c>
      <c r="AU133" s="249" t="s">
        <v>83</v>
      </c>
      <c r="AV133" s="14" t="s">
        <v>83</v>
      </c>
      <c r="AW133" s="14" t="s">
        <v>34</v>
      </c>
      <c r="AX133" s="14" t="s">
        <v>81</v>
      </c>
      <c r="AY133" s="249" t="s">
        <v>213</v>
      </c>
    </row>
    <row r="134" s="2" customFormat="1" ht="33" customHeight="1">
      <c r="A134" s="40"/>
      <c r="B134" s="41"/>
      <c r="C134" s="215" t="s">
        <v>315</v>
      </c>
      <c r="D134" s="215" t="s">
        <v>215</v>
      </c>
      <c r="E134" s="216" t="s">
        <v>8789</v>
      </c>
      <c r="F134" s="217" t="s">
        <v>8790</v>
      </c>
      <c r="G134" s="218" t="s">
        <v>236</v>
      </c>
      <c r="H134" s="219">
        <v>509.834</v>
      </c>
      <c r="I134" s="220"/>
      <c r="J134" s="221">
        <f>ROUND(I134*H134,2)</f>
        <v>0</v>
      </c>
      <c r="K134" s="217" t="s">
        <v>219</v>
      </c>
      <c r="L134" s="46"/>
      <c r="M134" s="222" t="s">
        <v>19</v>
      </c>
      <c r="N134" s="223" t="s">
        <v>45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220</v>
      </c>
      <c r="AT134" s="226" t="s">
        <v>215</v>
      </c>
      <c r="AU134" s="226" t="s">
        <v>83</v>
      </c>
      <c r="AY134" s="19" t="s">
        <v>213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81</v>
      </c>
      <c r="BK134" s="227">
        <f>ROUND(I134*H134,2)</f>
        <v>0</v>
      </c>
      <c r="BL134" s="19" t="s">
        <v>220</v>
      </c>
      <c r="BM134" s="226" t="s">
        <v>8791</v>
      </c>
    </row>
    <row r="135" s="13" customFormat="1">
      <c r="A135" s="13"/>
      <c r="B135" s="228"/>
      <c r="C135" s="229"/>
      <c r="D135" s="230" t="s">
        <v>222</v>
      </c>
      <c r="E135" s="231" t="s">
        <v>19</v>
      </c>
      <c r="F135" s="232" t="s">
        <v>271</v>
      </c>
      <c r="G135" s="229"/>
      <c r="H135" s="231" t="s">
        <v>19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8" t="s">
        <v>222</v>
      </c>
      <c r="AU135" s="238" t="s">
        <v>83</v>
      </c>
      <c r="AV135" s="13" t="s">
        <v>81</v>
      </c>
      <c r="AW135" s="13" t="s">
        <v>34</v>
      </c>
      <c r="AX135" s="13" t="s">
        <v>74</v>
      </c>
      <c r="AY135" s="238" t="s">
        <v>213</v>
      </c>
    </row>
    <row r="136" s="14" customFormat="1">
      <c r="A136" s="14"/>
      <c r="B136" s="239"/>
      <c r="C136" s="240"/>
      <c r="D136" s="230" t="s">
        <v>222</v>
      </c>
      <c r="E136" s="241" t="s">
        <v>19</v>
      </c>
      <c r="F136" s="242" t="s">
        <v>8792</v>
      </c>
      <c r="G136" s="240"/>
      <c r="H136" s="243">
        <v>509.834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9" t="s">
        <v>222</v>
      </c>
      <c r="AU136" s="249" t="s">
        <v>83</v>
      </c>
      <c r="AV136" s="14" t="s">
        <v>83</v>
      </c>
      <c r="AW136" s="14" t="s">
        <v>34</v>
      </c>
      <c r="AX136" s="14" t="s">
        <v>81</v>
      </c>
      <c r="AY136" s="249" t="s">
        <v>213</v>
      </c>
    </row>
    <row r="137" s="2" customFormat="1">
      <c r="A137" s="40"/>
      <c r="B137" s="41"/>
      <c r="C137" s="215" t="s">
        <v>321</v>
      </c>
      <c r="D137" s="215" t="s">
        <v>215</v>
      </c>
      <c r="E137" s="216" t="s">
        <v>8793</v>
      </c>
      <c r="F137" s="217" t="s">
        <v>8794</v>
      </c>
      <c r="G137" s="218" t="s">
        <v>236</v>
      </c>
      <c r="H137" s="219">
        <v>509.834</v>
      </c>
      <c r="I137" s="220"/>
      <c r="J137" s="221">
        <f>ROUND(I137*H137,2)</f>
        <v>0</v>
      </c>
      <c r="K137" s="217" t="s">
        <v>219</v>
      </c>
      <c r="L137" s="46"/>
      <c r="M137" s="222" t="s">
        <v>19</v>
      </c>
      <c r="N137" s="223" t="s">
        <v>45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220</v>
      </c>
      <c r="AT137" s="226" t="s">
        <v>215</v>
      </c>
      <c r="AU137" s="226" t="s">
        <v>83</v>
      </c>
      <c r="AY137" s="19" t="s">
        <v>213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81</v>
      </c>
      <c r="BK137" s="227">
        <f>ROUND(I137*H137,2)</f>
        <v>0</v>
      </c>
      <c r="BL137" s="19" t="s">
        <v>220</v>
      </c>
      <c r="BM137" s="226" t="s">
        <v>8795</v>
      </c>
    </row>
    <row r="138" s="2" customFormat="1" ht="16.5" customHeight="1">
      <c r="A138" s="40"/>
      <c r="B138" s="41"/>
      <c r="C138" s="215" t="s">
        <v>324</v>
      </c>
      <c r="D138" s="215" t="s">
        <v>215</v>
      </c>
      <c r="E138" s="216" t="s">
        <v>8796</v>
      </c>
      <c r="F138" s="217" t="s">
        <v>8797</v>
      </c>
      <c r="G138" s="218" t="s">
        <v>236</v>
      </c>
      <c r="H138" s="219">
        <v>509.834</v>
      </c>
      <c r="I138" s="220"/>
      <c r="J138" s="221">
        <f>ROUND(I138*H138,2)</f>
        <v>0</v>
      </c>
      <c r="K138" s="217" t="s">
        <v>219</v>
      </c>
      <c r="L138" s="46"/>
      <c r="M138" s="222" t="s">
        <v>19</v>
      </c>
      <c r="N138" s="223" t="s">
        <v>45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220</v>
      </c>
      <c r="AT138" s="226" t="s">
        <v>215</v>
      </c>
      <c r="AU138" s="226" t="s">
        <v>83</v>
      </c>
      <c r="AY138" s="19" t="s">
        <v>213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81</v>
      </c>
      <c r="BK138" s="227">
        <f>ROUND(I138*H138,2)</f>
        <v>0</v>
      </c>
      <c r="BL138" s="19" t="s">
        <v>220</v>
      </c>
      <c r="BM138" s="226" t="s">
        <v>8798</v>
      </c>
    </row>
    <row r="139" s="2" customFormat="1" ht="16.5" customHeight="1">
      <c r="A139" s="40"/>
      <c r="B139" s="41"/>
      <c r="C139" s="272" t="s">
        <v>330</v>
      </c>
      <c r="D139" s="272" t="s">
        <v>310</v>
      </c>
      <c r="E139" s="273" t="s">
        <v>8799</v>
      </c>
      <c r="F139" s="274" t="s">
        <v>8800</v>
      </c>
      <c r="G139" s="275" t="s">
        <v>655</v>
      </c>
      <c r="H139" s="276">
        <v>12.746</v>
      </c>
      <c r="I139" s="277"/>
      <c r="J139" s="278">
        <f>ROUND(I139*H139,2)</f>
        <v>0</v>
      </c>
      <c r="K139" s="274" t="s">
        <v>219</v>
      </c>
      <c r="L139" s="279"/>
      <c r="M139" s="280" t="s">
        <v>19</v>
      </c>
      <c r="N139" s="281" t="s">
        <v>45</v>
      </c>
      <c r="O139" s="86"/>
      <c r="P139" s="224">
        <f>O139*H139</f>
        <v>0</v>
      </c>
      <c r="Q139" s="224">
        <v>0.001</v>
      </c>
      <c r="R139" s="224">
        <f>Q139*H139</f>
        <v>0.012746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257</v>
      </c>
      <c r="AT139" s="226" t="s">
        <v>310</v>
      </c>
      <c r="AU139" s="226" t="s">
        <v>83</v>
      </c>
      <c r="AY139" s="19" t="s">
        <v>213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81</v>
      </c>
      <c r="BK139" s="227">
        <f>ROUND(I139*H139,2)</f>
        <v>0</v>
      </c>
      <c r="BL139" s="19" t="s">
        <v>220</v>
      </c>
      <c r="BM139" s="226" t="s">
        <v>8801</v>
      </c>
    </row>
    <row r="140" s="14" customFormat="1">
      <c r="A140" s="14"/>
      <c r="B140" s="239"/>
      <c r="C140" s="240"/>
      <c r="D140" s="230" t="s">
        <v>222</v>
      </c>
      <c r="E140" s="241" t="s">
        <v>19</v>
      </c>
      <c r="F140" s="242" t="s">
        <v>8802</v>
      </c>
      <c r="G140" s="240"/>
      <c r="H140" s="243">
        <v>12.746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9" t="s">
        <v>222</v>
      </c>
      <c r="AU140" s="249" t="s">
        <v>83</v>
      </c>
      <c r="AV140" s="14" t="s">
        <v>83</v>
      </c>
      <c r="AW140" s="14" t="s">
        <v>34</v>
      </c>
      <c r="AX140" s="14" t="s">
        <v>81</v>
      </c>
      <c r="AY140" s="249" t="s">
        <v>213</v>
      </c>
    </row>
    <row r="141" s="2" customFormat="1" ht="21.75" customHeight="1">
      <c r="A141" s="40"/>
      <c r="B141" s="41"/>
      <c r="C141" s="215" t="s">
        <v>7</v>
      </c>
      <c r="D141" s="215" t="s">
        <v>215</v>
      </c>
      <c r="E141" s="216" t="s">
        <v>6980</v>
      </c>
      <c r="F141" s="217" t="s">
        <v>6981</v>
      </c>
      <c r="G141" s="218" t="s">
        <v>236</v>
      </c>
      <c r="H141" s="219">
        <v>938.28899999999999</v>
      </c>
      <c r="I141" s="220"/>
      <c r="J141" s="221">
        <f>ROUND(I141*H141,2)</f>
        <v>0</v>
      </c>
      <c r="K141" s="217" t="s">
        <v>219</v>
      </c>
      <c r="L141" s="46"/>
      <c r="M141" s="222" t="s">
        <v>19</v>
      </c>
      <c r="N141" s="223" t="s">
        <v>45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220</v>
      </c>
      <c r="AT141" s="226" t="s">
        <v>215</v>
      </c>
      <c r="AU141" s="226" t="s">
        <v>83</v>
      </c>
      <c r="AY141" s="19" t="s">
        <v>213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81</v>
      </c>
      <c r="BK141" s="227">
        <f>ROUND(I141*H141,2)</f>
        <v>0</v>
      </c>
      <c r="BL141" s="19" t="s">
        <v>220</v>
      </c>
      <c r="BM141" s="226" t="s">
        <v>8803</v>
      </c>
    </row>
    <row r="142" s="13" customFormat="1">
      <c r="A142" s="13"/>
      <c r="B142" s="228"/>
      <c r="C142" s="229"/>
      <c r="D142" s="230" t="s">
        <v>222</v>
      </c>
      <c r="E142" s="231" t="s">
        <v>19</v>
      </c>
      <c r="F142" s="232" t="s">
        <v>8804</v>
      </c>
      <c r="G142" s="229"/>
      <c r="H142" s="231" t="s">
        <v>19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8" t="s">
        <v>222</v>
      </c>
      <c r="AU142" s="238" t="s">
        <v>83</v>
      </c>
      <c r="AV142" s="13" t="s">
        <v>81</v>
      </c>
      <c r="AW142" s="13" t="s">
        <v>34</v>
      </c>
      <c r="AX142" s="13" t="s">
        <v>74</v>
      </c>
      <c r="AY142" s="238" t="s">
        <v>213</v>
      </c>
    </row>
    <row r="143" s="14" customFormat="1">
      <c r="A143" s="14"/>
      <c r="B143" s="239"/>
      <c r="C143" s="240"/>
      <c r="D143" s="230" t="s">
        <v>222</v>
      </c>
      <c r="E143" s="241" t="s">
        <v>19</v>
      </c>
      <c r="F143" s="242" t="s">
        <v>8805</v>
      </c>
      <c r="G143" s="240"/>
      <c r="H143" s="243">
        <v>938.28899999999999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9" t="s">
        <v>222</v>
      </c>
      <c r="AU143" s="249" t="s">
        <v>83</v>
      </c>
      <c r="AV143" s="14" t="s">
        <v>83</v>
      </c>
      <c r="AW143" s="14" t="s">
        <v>34</v>
      </c>
      <c r="AX143" s="14" t="s">
        <v>81</v>
      </c>
      <c r="AY143" s="249" t="s">
        <v>213</v>
      </c>
    </row>
    <row r="144" s="2" customFormat="1" ht="21.75" customHeight="1">
      <c r="A144" s="40"/>
      <c r="B144" s="41"/>
      <c r="C144" s="215" t="s">
        <v>342</v>
      </c>
      <c r="D144" s="215" t="s">
        <v>215</v>
      </c>
      <c r="E144" s="216" t="s">
        <v>8806</v>
      </c>
      <c r="F144" s="217" t="s">
        <v>8807</v>
      </c>
      <c r="G144" s="218" t="s">
        <v>236</v>
      </c>
      <c r="H144" s="219">
        <v>509.834</v>
      </c>
      <c r="I144" s="220"/>
      <c r="J144" s="221">
        <f>ROUND(I144*H144,2)</f>
        <v>0</v>
      </c>
      <c r="K144" s="217" t="s">
        <v>219</v>
      </c>
      <c r="L144" s="46"/>
      <c r="M144" s="222" t="s">
        <v>19</v>
      </c>
      <c r="N144" s="223" t="s">
        <v>45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220</v>
      </c>
      <c r="AT144" s="226" t="s">
        <v>215</v>
      </c>
      <c r="AU144" s="226" t="s">
        <v>83</v>
      </c>
      <c r="AY144" s="19" t="s">
        <v>213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81</v>
      </c>
      <c r="BK144" s="227">
        <f>ROUND(I144*H144,2)</f>
        <v>0</v>
      </c>
      <c r="BL144" s="19" t="s">
        <v>220</v>
      </c>
      <c r="BM144" s="226" t="s">
        <v>8808</v>
      </c>
    </row>
    <row r="145" s="2" customFormat="1" ht="16.5" customHeight="1">
      <c r="A145" s="40"/>
      <c r="B145" s="41"/>
      <c r="C145" s="272" t="s">
        <v>347</v>
      </c>
      <c r="D145" s="272" t="s">
        <v>310</v>
      </c>
      <c r="E145" s="273" t="s">
        <v>8809</v>
      </c>
      <c r="F145" s="274" t="s">
        <v>8810</v>
      </c>
      <c r="G145" s="275" t="s">
        <v>218</v>
      </c>
      <c r="H145" s="276">
        <v>29.57</v>
      </c>
      <c r="I145" s="277"/>
      <c r="J145" s="278">
        <f>ROUND(I145*H145,2)</f>
        <v>0</v>
      </c>
      <c r="K145" s="274" t="s">
        <v>219</v>
      </c>
      <c r="L145" s="279"/>
      <c r="M145" s="280" t="s">
        <v>19</v>
      </c>
      <c r="N145" s="281" t="s">
        <v>45</v>
      </c>
      <c r="O145" s="86"/>
      <c r="P145" s="224">
        <f>O145*H145</f>
        <v>0</v>
      </c>
      <c r="Q145" s="224">
        <v>0.20999999999999999</v>
      </c>
      <c r="R145" s="224">
        <f>Q145*H145</f>
        <v>6.2096999999999998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257</v>
      </c>
      <c r="AT145" s="226" t="s">
        <v>310</v>
      </c>
      <c r="AU145" s="226" t="s">
        <v>83</v>
      </c>
      <c r="AY145" s="19" t="s">
        <v>213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81</v>
      </c>
      <c r="BK145" s="227">
        <f>ROUND(I145*H145,2)</f>
        <v>0</v>
      </c>
      <c r="BL145" s="19" t="s">
        <v>220</v>
      </c>
      <c r="BM145" s="226" t="s">
        <v>8811</v>
      </c>
    </row>
    <row r="146" s="14" customFormat="1">
      <c r="A146" s="14"/>
      <c r="B146" s="239"/>
      <c r="C146" s="240"/>
      <c r="D146" s="230" t="s">
        <v>222</v>
      </c>
      <c r="E146" s="241" t="s">
        <v>19</v>
      </c>
      <c r="F146" s="242" t="s">
        <v>8812</v>
      </c>
      <c r="G146" s="240"/>
      <c r="H146" s="243">
        <v>29.57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9" t="s">
        <v>222</v>
      </c>
      <c r="AU146" s="249" t="s">
        <v>83</v>
      </c>
      <c r="AV146" s="14" t="s">
        <v>83</v>
      </c>
      <c r="AW146" s="14" t="s">
        <v>34</v>
      </c>
      <c r="AX146" s="14" t="s">
        <v>81</v>
      </c>
      <c r="AY146" s="249" t="s">
        <v>213</v>
      </c>
    </row>
    <row r="147" s="2" customFormat="1" ht="16.5" customHeight="1">
      <c r="A147" s="40"/>
      <c r="B147" s="41"/>
      <c r="C147" s="215" t="s">
        <v>352</v>
      </c>
      <c r="D147" s="215" t="s">
        <v>215</v>
      </c>
      <c r="E147" s="216" t="s">
        <v>8813</v>
      </c>
      <c r="F147" s="217" t="s">
        <v>8814</v>
      </c>
      <c r="G147" s="218" t="s">
        <v>8815</v>
      </c>
      <c r="H147" s="219">
        <v>0.050999999999999997</v>
      </c>
      <c r="I147" s="220"/>
      <c r="J147" s="221">
        <f>ROUND(I147*H147,2)</f>
        <v>0</v>
      </c>
      <c r="K147" s="217" t="s">
        <v>219</v>
      </c>
      <c r="L147" s="46"/>
      <c r="M147" s="222" t="s">
        <v>19</v>
      </c>
      <c r="N147" s="223" t="s">
        <v>45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220</v>
      </c>
      <c r="AT147" s="226" t="s">
        <v>215</v>
      </c>
      <c r="AU147" s="226" t="s">
        <v>83</v>
      </c>
      <c r="AY147" s="19" t="s">
        <v>213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81</v>
      </c>
      <c r="BK147" s="227">
        <f>ROUND(I147*H147,2)</f>
        <v>0</v>
      </c>
      <c r="BL147" s="19" t="s">
        <v>220</v>
      </c>
      <c r="BM147" s="226" t="s">
        <v>8816</v>
      </c>
    </row>
    <row r="148" s="13" customFormat="1">
      <c r="A148" s="13"/>
      <c r="B148" s="228"/>
      <c r="C148" s="229"/>
      <c r="D148" s="230" t="s">
        <v>222</v>
      </c>
      <c r="E148" s="231" t="s">
        <v>19</v>
      </c>
      <c r="F148" s="232" t="s">
        <v>271</v>
      </c>
      <c r="G148" s="229"/>
      <c r="H148" s="231" t="s">
        <v>19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8" t="s">
        <v>222</v>
      </c>
      <c r="AU148" s="238" t="s">
        <v>83</v>
      </c>
      <c r="AV148" s="13" t="s">
        <v>81</v>
      </c>
      <c r="AW148" s="13" t="s">
        <v>34</v>
      </c>
      <c r="AX148" s="13" t="s">
        <v>74</v>
      </c>
      <c r="AY148" s="238" t="s">
        <v>213</v>
      </c>
    </row>
    <row r="149" s="14" customFormat="1">
      <c r="A149" s="14"/>
      <c r="B149" s="239"/>
      <c r="C149" s="240"/>
      <c r="D149" s="230" t="s">
        <v>222</v>
      </c>
      <c r="E149" s="241" t="s">
        <v>19</v>
      </c>
      <c r="F149" s="242" t="s">
        <v>8817</v>
      </c>
      <c r="G149" s="240"/>
      <c r="H149" s="243">
        <v>0.050999999999999997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9" t="s">
        <v>222</v>
      </c>
      <c r="AU149" s="249" t="s">
        <v>83</v>
      </c>
      <c r="AV149" s="14" t="s">
        <v>83</v>
      </c>
      <c r="AW149" s="14" t="s">
        <v>34</v>
      </c>
      <c r="AX149" s="14" t="s">
        <v>81</v>
      </c>
      <c r="AY149" s="249" t="s">
        <v>213</v>
      </c>
    </row>
    <row r="150" s="2" customFormat="1" ht="16.5" customHeight="1">
      <c r="A150" s="40"/>
      <c r="B150" s="41"/>
      <c r="C150" s="272" t="s">
        <v>359</v>
      </c>
      <c r="D150" s="272" t="s">
        <v>310</v>
      </c>
      <c r="E150" s="273" t="s">
        <v>8818</v>
      </c>
      <c r="F150" s="274" t="s">
        <v>8819</v>
      </c>
      <c r="G150" s="275" t="s">
        <v>7310</v>
      </c>
      <c r="H150" s="276">
        <v>1.53</v>
      </c>
      <c r="I150" s="277"/>
      <c r="J150" s="278">
        <f>ROUND(I150*H150,2)</f>
        <v>0</v>
      </c>
      <c r="K150" s="274" t="s">
        <v>219</v>
      </c>
      <c r="L150" s="279"/>
      <c r="M150" s="280" t="s">
        <v>19</v>
      </c>
      <c r="N150" s="281" t="s">
        <v>45</v>
      </c>
      <c r="O150" s="86"/>
      <c r="P150" s="224">
        <f>O150*H150</f>
        <v>0</v>
      </c>
      <c r="Q150" s="224">
        <v>0.001</v>
      </c>
      <c r="R150" s="224">
        <f>Q150*H150</f>
        <v>0.0015300000000000001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257</v>
      </c>
      <c r="AT150" s="226" t="s">
        <v>310</v>
      </c>
      <c r="AU150" s="226" t="s">
        <v>83</v>
      </c>
      <c r="AY150" s="19" t="s">
        <v>213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81</v>
      </c>
      <c r="BK150" s="227">
        <f>ROUND(I150*H150,2)</f>
        <v>0</v>
      </c>
      <c r="BL150" s="19" t="s">
        <v>220</v>
      </c>
      <c r="BM150" s="226" t="s">
        <v>8820</v>
      </c>
    </row>
    <row r="151" s="14" customFormat="1">
      <c r="A151" s="14"/>
      <c r="B151" s="239"/>
      <c r="C151" s="240"/>
      <c r="D151" s="230" t="s">
        <v>222</v>
      </c>
      <c r="E151" s="241" t="s">
        <v>19</v>
      </c>
      <c r="F151" s="242" t="s">
        <v>8821</v>
      </c>
      <c r="G151" s="240"/>
      <c r="H151" s="243">
        <v>1.53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9" t="s">
        <v>222</v>
      </c>
      <c r="AU151" s="249" t="s">
        <v>83</v>
      </c>
      <c r="AV151" s="14" t="s">
        <v>83</v>
      </c>
      <c r="AW151" s="14" t="s">
        <v>34</v>
      </c>
      <c r="AX151" s="14" t="s">
        <v>81</v>
      </c>
      <c r="AY151" s="249" t="s">
        <v>213</v>
      </c>
    </row>
    <row r="152" s="2" customFormat="1" ht="16.5" customHeight="1">
      <c r="A152" s="40"/>
      <c r="B152" s="41"/>
      <c r="C152" s="215" t="s">
        <v>364</v>
      </c>
      <c r="D152" s="215" t="s">
        <v>215</v>
      </c>
      <c r="E152" s="216" t="s">
        <v>8822</v>
      </c>
      <c r="F152" s="217" t="s">
        <v>8823</v>
      </c>
      <c r="G152" s="218" t="s">
        <v>288</v>
      </c>
      <c r="H152" s="219">
        <v>0.042000000000000003</v>
      </c>
      <c r="I152" s="220"/>
      <c r="J152" s="221">
        <f>ROUND(I152*H152,2)</f>
        <v>0</v>
      </c>
      <c r="K152" s="217" t="s">
        <v>219</v>
      </c>
      <c r="L152" s="46"/>
      <c r="M152" s="222" t="s">
        <v>19</v>
      </c>
      <c r="N152" s="223" t="s">
        <v>45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220</v>
      </c>
      <c r="AT152" s="226" t="s">
        <v>215</v>
      </c>
      <c r="AU152" s="226" t="s">
        <v>83</v>
      </c>
      <c r="AY152" s="19" t="s">
        <v>213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81</v>
      </c>
      <c r="BK152" s="227">
        <f>ROUND(I152*H152,2)</f>
        <v>0</v>
      </c>
      <c r="BL152" s="19" t="s">
        <v>220</v>
      </c>
      <c r="BM152" s="226" t="s">
        <v>8824</v>
      </c>
    </row>
    <row r="153" s="2" customFormat="1" ht="16.5" customHeight="1">
      <c r="A153" s="40"/>
      <c r="B153" s="41"/>
      <c r="C153" s="272" t="s">
        <v>369</v>
      </c>
      <c r="D153" s="272" t="s">
        <v>310</v>
      </c>
      <c r="E153" s="273" t="s">
        <v>8825</v>
      </c>
      <c r="F153" s="274" t="s">
        <v>8826</v>
      </c>
      <c r="G153" s="275" t="s">
        <v>655</v>
      </c>
      <c r="H153" s="276">
        <v>42</v>
      </c>
      <c r="I153" s="277"/>
      <c r="J153" s="278">
        <f>ROUND(I153*H153,2)</f>
        <v>0</v>
      </c>
      <c r="K153" s="274" t="s">
        <v>219</v>
      </c>
      <c r="L153" s="279"/>
      <c r="M153" s="280" t="s">
        <v>19</v>
      </c>
      <c r="N153" s="281" t="s">
        <v>45</v>
      </c>
      <c r="O153" s="86"/>
      <c r="P153" s="224">
        <f>O153*H153</f>
        <v>0</v>
      </c>
      <c r="Q153" s="224">
        <v>0.001</v>
      </c>
      <c r="R153" s="224">
        <f>Q153*H153</f>
        <v>0.042000000000000003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257</v>
      </c>
      <c r="AT153" s="226" t="s">
        <v>310</v>
      </c>
      <c r="AU153" s="226" t="s">
        <v>83</v>
      </c>
      <c r="AY153" s="19" t="s">
        <v>213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81</v>
      </c>
      <c r="BK153" s="227">
        <f>ROUND(I153*H153,2)</f>
        <v>0</v>
      </c>
      <c r="BL153" s="19" t="s">
        <v>220</v>
      </c>
      <c r="BM153" s="226" t="s">
        <v>8827</v>
      </c>
    </row>
    <row r="154" s="14" customFormat="1">
      <c r="A154" s="14"/>
      <c r="B154" s="239"/>
      <c r="C154" s="240"/>
      <c r="D154" s="230" t="s">
        <v>222</v>
      </c>
      <c r="E154" s="241" t="s">
        <v>19</v>
      </c>
      <c r="F154" s="242" t="s">
        <v>8828</v>
      </c>
      <c r="G154" s="240"/>
      <c r="H154" s="243">
        <v>42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9" t="s">
        <v>222</v>
      </c>
      <c r="AU154" s="249" t="s">
        <v>83</v>
      </c>
      <c r="AV154" s="14" t="s">
        <v>83</v>
      </c>
      <c r="AW154" s="14" t="s">
        <v>34</v>
      </c>
      <c r="AX154" s="14" t="s">
        <v>81</v>
      </c>
      <c r="AY154" s="249" t="s">
        <v>213</v>
      </c>
    </row>
    <row r="155" s="2" customFormat="1" ht="16.5" customHeight="1">
      <c r="A155" s="40"/>
      <c r="B155" s="41"/>
      <c r="C155" s="215" t="s">
        <v>377</v>
      </c>
      <c r="D155" s="215" t="s">
        <v>215</v>
      </c>
      <c r="E155" s="216" t="s">
        <v>8829</v>
      </c>
      <c r="F155" s="217" t="s">
        <v>8830</v>
      </c>
      <c r="G155" s="218" t="s">
        <v>236</v>
      </c>
      <c r="H155" s="219">
        <v>509.834</v>
      </c>
      <c r="I155" s="220"/>
      <c r="J155" s="221">
        <f>ROUND(I155*H155,2)</f>
        <v>0</v>
      </c>
      <c r="K155" s="217" t="s">
        <v>219</v>
      </c>
      <c r="L155" s="46"/>
      <c r="M155" s="222" t="s">
        <v>19</v>
      </c>
      <c r="N155" s="223" t="s">
        <v>45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220</v>
      </c>
      <c r="AT155" s="226" t="s">
        <v>215</v>
      </c>
      <c r="AU155" s="226" t="s">
        <v>83</v>
      </c>
      <c r="AY155" s="19" t="s">
        <v>213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81</v>
      </c>
      <c r="BK155" s="227">
        <f>ROUND(I155*H155,2)</f>
        <v>0</v>
      </c>
      <c r="BL155" s="19" t="s">
        <v>220</v>
      </c>
      <c r="BM155" s="226" t="s">
        <v>8831</v>
      </c>
    </row>
    <row r="156" s="12" customFormat="1" ht="22.8" customHeight="1">
      <c r="A156" s="12"/>
      <c r="B156" s="199"/>
      <c r="C156" s="200"/>
      <c r="D156" s="201" t="s">
        <v>73</v>
      </c>
      <c r="E156" s="213" t="s">
        <v>83</v>
      </c>
      <c r="F156" s="213" t="s">
        <v>329</v>
      </c>
      <c r="G156" s="200"/>
      <c r="H156" s="200"/>
      <c r="I156" s="203"/>
      <c r="J156" s="214">
        <f>BK156</f>
        <v>0</v>
      </c>
      <c r="K156" s="200"/>
      <c r="L156" s="205"/>
      <c r="M156" s="206"/>
      <c r="N156" s="207"/>
      <c r="O156" s="207"/>
      <c r="P156" s="208">
        <f>SUM(P157:P170)</f>
        <v>0</v>
      </c>
      <c r="Q156" s="207"/>
      <c r="R156" s="208">
        <f>SUM(R157:R170)</f>
        <v>5.8213060799999994</v>
      </c>
      <c r="S156" s="207"/>
      <c r="T156" s="209">
        <f>SUM(T157:T170)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0" t="s">
        <v>81</v>
      </c>
      <c r="AT156" s="211" t="s">
        <v>73</v>
      </c>
      <c r="AU156" s="211" t="s">
        <v>81</v>
      </c>
      <c r="AY156" s="210" t="s">
        <v>213</v>
      </c>
      <c r="BK156" s="212">
        <f>SUM(BK157:BK170)</f>
        <v>0</v>
      </c>
    </row>
    <row r="157" s="2" customFormat="1" ht="21.75" customHeight="1">
      <c r="A157" s="40"/>
      <c r="B157" s="41"/>
      <c r="C157" s="215" t="s">
        <v>381</v>
      </c>
      <c r="D157" s="215" t="s">
        <v>215</v>
      </c>
      <c r="E157" s="216" t="s">
        <v>6994</v>
      </c>
      <c r="F157" s="217" t="s">
        <v>6995</v>
      </c>
      <c r="G157" s="218" t="s">
        <v>218</v>
      </c>
      <c r="H157" s="219">
        <v>1.3919999999999999</v>
      </c>
      <c r="I157" s="220"/>
      <c r="J157" s="221">
        <f>ROUND(I157*H157,2)</f>
        <v>0</v>
      </c>
      <c r="K157" s="217" t="s">
        <v>219</v>
      </c>
      <c r="L157" s="46"/>
      <c r="M157" s="222" t="s">
        <v>19</v>
      </c>
      <c r="N157" s="223" t="s">
        <v>45</v>
      </c>
      <c r="O157" s="86"/>
      <c r="P157" s="224">
        <f>O157*H157</f>
        <v>0</v>
      </c>
      <c r="Q157" s="224">
        <v>2.45329</v>
      </c>
      <c r="R157" s="224">
        <f>Q157*H157</f>
        <v>3.4149796799999996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220</v>
      </c>
      <c r="AT157" s="226" t="s">
        <v>215</v>
      </c>
      <c r="AU157" s="226" t="s">
        <v>83</v>
      </c>
      <c r="AY157" s="19" t="s">
        <v>213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81</v>
      </c>
      <c r="BK157" s="227">
        <f>ROUND(I157*H157,2)</f>
        <v>0</v>
      </c>
      <c r="BL157" s="19" t="s">
        <v>220</v>
      </c>
      <c r="BM157" s="226" t="s">
        <v>8832</v>
      </c>
    </row>
    <row r="158" s="13" customFormat="1">
      <c r="A158" s="13"/>
      <c r="B158" s="228"/>
      <c r="C158" s="229"/>
      <c r="D158" s="230" t="s">
        <v>222</v>
      </c>
      <c r="E158" s="231" t="s">
        <v>19</v>
      </c>
      <c r="F158" s="232" t="s">
        <v>271</v>
      </c>
      <c r="G158" s="229"/>
      <c r="H158" s="231" t="s">
        <v>19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8" t="s">
        <v>222</v>
      </c>
      <c r="AU158" s="238" t="s">
        <v>83</v>
      </c>
      <c r="AV158" s="13" t="s">
        <v>81</v>
      </c>
      <c r="AW158" s="13" t="s">
        <v>34</v>
      </c>
      <c r="AX158" s="13" t="s">
        <v>74</v>
      </c>
      <c r="AY158" s="238" t="s">
        <v>213</v>
      </c>
    </row>
    <row r="159" s="14" customFormat="1">
      <c r="A159" s="14"/>
      <c r="B159" s="239"/>
      <c r="C159" s="240"/>
      <c r="D159" s="230" t="s">
        <v>222</v>
      </c>
      <c r="E159" s="241" t="s">
        <v>19</v>
      </c>
      <c r="F159" s="242" t="s">
        <v>8833</v>
      </c>
      <c r="G159" s="240"/>
      <c r="H159" s="243">
        <v>1.3919999999999999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9" t="s">
        <v>222</v>
      </c>
      <c r="AU159" s="249" t="s">
        <v>83</v>
      </c>
      <c r="AV159" s="14" t="s">
        <v>83</v>
      </c>
      <c r="AW159" s="14" t="s">
        <v>34</v>
      </c>
      <c r="AX159" s="14" t="s">
        <v>81</v>
      </c>
      <c r="AY159" s="249" t="s">
        <v>213</v>
      </c>
    </row>
    <row r="160" s="2" customFormat="1" ht="16.5" customHeight="1">
      <c r="A160" s="40"/>
      <c r="B160" s="41"/>
      <c r="C160" s="215" t="s">
        <v>387</v>
      </c>
      <c r="D160" s="215" t="s">
        <v>215</v>
      </c>
      <c r="E160" s="216" t="s">
        <v>370</v>
      </c>
      <c r="F160" s="217" t="s">
        <v>371</v>
      </c>
      <c r="G160" s="218" t="s">
        <v>236</v>
      </c>
      <c r="H160" s="219">
        <v>9.5999999999999996</v>
      </c>
      <c r="I160" s="220"/>
      <c r="J160" s="221">
        <f>ROUND(I160*H160,2)</f>
        <v>0</v>
      </c>
      <c r="K160" s="217" t="s">
        <v>219</v>
      </c>
      <c r="L160" s="46"/>
      <c r="M160" s="222" t="s">
        <v>19</v>
      </c>
      <c r="N160" s="223" t="s">
        <v>45</v>
      </c>
      <c r="O160" s="86"/>
      <c r="P160" s="224">
        <f>O160*H160</f>
        <v>0</v>
      </c>
      <c r="Q160" s="224">
        <v>0.0026900000000000001</v>
      </c>
      <c r="R160" s="224">
        <f>Q160*H160</f>
        <v>0.025824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220</v>
      </c>
      <c r="AT160" s="226" t="s">
        <v>215</v>
      </c>
      <c r="AU160" s="226" t="s">
        <v>83</v>
      </c>
      <c r="AY160" s="19" t="s">
        <v>213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81</v>
      </c>
      <c r="BK160" s="227">
        <f>ROUND(I160*H160,2)</f>
        <v>0</v>
      </c>
      <c r="BL160" s="19" t="s">
        <v>220</v>
      </c>
      <c r="BM160" s="226" t="s">
        <v>8834</v>
      </c>
    </row>
    <row r="161" s="13" customFormat="1">
      <c r="A161" s="13"/>
      <c r="B161" s="228"/>
      <c r="C161" s="229"/>
      <c r="D161" s="230" t="s">
        <v>222</v>
      </c>
      <c r="E161" s="231" t="s">
        <v>19</v>
      </c>
      <c r="F161" s="232" t="s">
        <v>271</v>
      </c>
      <c r="G161" s="229"/>
      <c r="H161" s="231" t="s">
        <v>19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8" t="s">
        <v>222</v>
      </c>
      <c r="AU161" s="238" t="s">
        <v>83</v>
      </c>
      <c r="AV161" s="13" t="s">
        <v>81</v>
      </c>
      <c r="AW161" s="13" t="s">
        <v>34</v>
      </c>
      <c r="AX161" s="13" t="s">
        <v>74</v>
      </c>
      <c r="AY161" s="238" t="s">
        <v>213</v>
      </c>
    </row>
    <row r="162" s="14" customFormat="1">
      <c r="A162" s="14"/>
      <c r="B162" s="239"/>
      <c r="C162" s="240"/>
      <c r="D162" s="230" t="s">
        <v>222</v>
      </c>
      <c r="E162" s="241" t="s">
        <v>19</v>
      </c>
      <c r="F162" s="242" t="s">
        <v>8835</v>
      </c>
      <c r="G162" s="240"/>
      <c r="H162" s="243">
        <v>9.5999999999999996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9" t="s">
        <v>222</v>
      </c>
      <c r="AU162" s="249" t="s">
        <v>83</v>
      </c>
      <c r="AV162" s="14" t="s">
        <v>83</v>
      </c>
      <c r="AW162" s="14" t="s">
        <v>34</v>
      </c>
      <c r="AX162" s="14" t="s">
        <v>81</v>
      </c>
      <c r="AY162" s="249" t="s">
        <v>213</v>
      </c>
    </row>
    <row r="163" s="2" customFormat="1" ht="16.5" customHeight="1">
      <c r="A163" s="40"/>
      <c r="B163" s="41"/>
      <c r="C163" s="215" t="s">
        <v>393</v>
      </c>
      <c r="D163" s="215" t="s">
        <v>215</v>
      </c>
      <c r="E163" s="216" t="s">
        <v>378</v>
      </c>
      <c r="F163" s="217" t="s">
        <v>379</v>
      </c>
      <c r="G163" s="218" t="s">
        <v>236</v>
      </c>
      <c r="H163" s="219">
        <v>9.3599999999999994</v>
      </c>
      <c r="I163" s="220"/>
      <c r="J163" s="221">
        <f>ROUND(I163*H163,2)</f>
        <v>0</v>
      </c>
      <c r="K163" s="217" t="s">
        <v>219</v>
      </c>
      <c r="L163" s="46"/>
      <c r="M163" s="222" t="s">
        <v>19</v>
      </c>
      <c r="N163" s="223" t="s">
        <v>45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220</v>
      </c>
      <c r="AT163" s="226" t="s">
        <v>215</v>
      </c>
      <c r="AU163" s="226" t="s">
        <v>83</v>
      </c>
      <c r="AY163" s="19" t="s">
        <v>213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81</v>
      </c>
      <c r="BK163" s="227">
        <f>ROUND(I163*H163,2)</f>
        <v>0</v>
      </c>
      <c r="BL163" s="19" t="s">
        <v>220</v>
      </c>
      <c r="BM163" s="226" t="s">
        <v>8836</v>
      </c>
    </row>
    <row r="164" s="2" customFormat="1" ht="21.75" customHeight="1">
      <c r="A164" s="40"/>
      <c r="B164" s="41"/>
      <c r="C164" s="215" t="s">
        <v>397</v>
      </c>
      <c r="D164" s="215" t="s">
        <v>215</v>
      </c>
      <c r="E164" s="216" t="s">
        <v>8837</v>
      </c>
      <c r="F164" s="217" t="s">
        <v>8838</v>
      </c>
      <c r="G164" s="218" t="s">
        <v>218</v>
      </c>
      <c r="H164" s="219">
        <v>0.95999999999999996</v>
      </c>
      <c r="I164" s="220"/>
      <c r="J164" s="221">
        <f>ROUND(I164*H164,2)</f>
        <v>0</v>
      </c>
      <c r="K164" s="217" t="s">
        <v>219</v>
      </c>
      <c r="L164" s="46"/>
      <c r="M164" s="222" t="s">
        <v>19</v>
      </c>
      <c r="N164" s="223" t="s">
        <v>45</v>
      </c>
      <c r="O164" s="86"/>
      <c r="P164" s="224">
        <f>O164*H164</f>
        <v>0</v>
      </c>
      <c r="Q164" s="224">
        <v>2.45329</v>
      </c>
      <c r="R164" s="224">
        <f>Q164*H164</f>
        <v>2.3551584000000001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220</v>
      </c>
      <c r="AT164" s="226" t="s">
        <v>215</v>
      </c>
      <c r="AU164" s="226" t="s">
        <v>83</v>
      </c>
      <c r="AY164" s="19" t="s">
        <v>213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81</v>
      </c>
      <c r="BK164" s="227">
        <f>ROUND(I164*H164,2)</f>
        <v>0</v>
      </c>
      <c r="BL164" s="19" t="s">
        <v>220</v>
      </c>
      <c r="BM164" s="226" t="s">
        <v>8839</v>
      </c>
    </row>
    <row r="165" s="13" customFormat="1">
      <c r="A165" s="13"/>
      <c r="B165" s="228"/>
      <c r="C165" s="229"/>
      <c r="D165" s="230" t="s">
        <v>222</v>
      </c>
      <c r="E165" s="231" t="s">
        <v>19</v>
      </c>
      <c r="F165" s="232" t="s">
        <v>271</v>
      </c>
      <c r="G165" s="229"/>
      <c r="H165" s="231" t="s">
        <v>19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8" t="s">
        <v>222</v>
      </c>
      <c r="AU165" s="238" t="s">
        <v>83</v>
      </c>
      <c r="AV165" s="13" t="s">
        <v>81</v>
      </c>
      <c r="AW165" s="13" t="s">
        <v>34</v>
      </c>
      <c r="AX165" s="13" t="s">
        <v>74</v>
      </c>
      <c r="AY165" s="238" t="s">
        <v>213</v>
      </c>
    </row>
    <row r="166" s="14" customFormat="1">
      <c r="A166" s="14"/>
      <c r="B166" s="239"/>
      <c r="C166" s="240"/>
      <c r="D166" s="230" t="s">
        <v>222</v>
      </c>
      <c r="E166" s="241" t="s">
        <v>19</v>
      </c>
      <c r="F166" s="242" t="s">
        <v>8840</v>
      </c>
      <c r="G166" s="240"/>
      <c r="H166" s="243">
        <v>0.95999999999999996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9" t="s">
        <v>222</v>
      </c>
      <c r="AU166" s="249" t="s">
        <v>83</v>
      </c>
      <c r="AV166" s="14" t="s">
        <v>83</v>
      </c>
      <c r="AW166" s="14" t="s">
        <v>34</v>
      </c>
      <c r="AX166" s="14" t="s">
        <v>81</v>
      </c>
      <c r="AY166" s="249" t="s">
        <v>213</v>
      </c>
    </row>
    <row r="167" s="2" customFormat="1" ht="16.5" customHeight="1">
      <c r="A167" s="40"/>
      <c r="B167" s="41"/>
      <c r="C167" s="215" t="s">
        <v>402</v>
      </c>
      <c r="D167" s="215" t="s">
        <v>215</v>
      </c>
      <c r="E167" s="216" t="s">
        <v>388</v>
      </c>
      <c r="F167" s="217" t="s">
        <v>389</v>
      </c>
      <c r="G167" s="218" t="s">
        <v>236</v>
      </c>
      <c r="H167" s="219">
        <v>9.5999999999999996</v>
      </c>
      <c r="I167" s="220"/>
      <c r="J167" s="221">
        <f>ROUND(I167*H167,2)</f>
        <v>0</v>
      </c>
      <c r="K167" s="217" t="s">
        <v>219</v>
      </c>
      <c r="L167" s="46"/>
      <c r="M167" s="222" t="s">
        <v>19</v>
      </c>
      <c r="N167" s="223" t="s">
        <v>45</v>
      </c>
      <c r="O167" s="86"/>
      <c r="P167" s="224">
        <f>O167*H167</f>
        <v>0</v>
      </c>
      <c r="Q167" s="224">
        <v>0.00264</v>
      </c>
      <c r="R167" s="224">
        <f>Q167*H167</f>
        <v>0.025343999999999998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220</v>
      </c>
      <c r="AT167" s="226" t="s">
        <v>215</v>
      </c>
      <c r="AU167" s="226" t="s">
        <v>83</v>
      </c>
      <c r="AY167" s="19" t="s">
        <v>213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81</v>
      </c>
      <c r="BK167" s="227">
        <f>ROUND(I167*H167,2)</f>
        <v>0</v>
      </c>
      <c r="BL167" s="19" t="s">
        <v>220</v>
      </c>
      <c r="BM167" s="226" t="s">
        <v>8841</v>
      </c>
    </row>
    <row r="168" s="13" customFormat="1">
      <c r="A168" s="13"/>
      <c r="B168" s="228"/>
      <c r="C168" s="229"/>
      <c r="D168" s="230" t="s">
        <v>222</v>
      </c>
      <c r="E168" s="231" t="s">
        <v>19</v>
      </c>
      <c r="F168" s="232" t="s">
        <v>271</v>
      </c>
      <c r="G168" s="229"/>
      <c r="H168" s="231" t="s">
        <v>19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8" t="s">
        <v>222</v>
      </c>
      <c r="AU168" s="238" t="s">
        <v>83</v>
      </c>
      <c r="AV168" s="13" t="s">
        <v>81</v>
      </c>
      <c r="AW168" s="13" t="s">
        <v>34</v>
      </c>
      <c r="AX168" s="13" t="s">
        <v>74</v>
      </c>
      <c r="AY168" s="238" t="s">
        <v>213</v>
      </c>
    </row>
    <row r="169" s="14" customFormat="1">
      <c r="A169" s="14"/>
      <c r="B169" s="239"/>
      <c r="C169" s="240"/>
      <c r="D169" s="230" t="s">
        <v>222</v>
      </c>
      <c r="E169" s="241" t="s">
        <v>19</v>
      </c>
      <c r="F169" s="242" t="s">
        <v>8842</v>
      </c>
      <c r="G169" s="240"/>
      <c r="H169" s="243">
        <v>9.5999999999999996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9" t="s">
        <v>222</v>
      </c>
      <c r="AU169" s="249" t="s">
        <v>83</v>
      </c>
      <c r="AV169" s="14" t="s">
        <v>83</v>
      </c>
      <c r="AW169" s="14" t="s">
        <v>34</v>
      </c>
      <c r="AX169" s="14" t="s">
        <v>81</v>
      </c>
      <c r="AY169" s="249" t="s">
        <v>213</v>
      </c>
    </row>
    <row r="170" s="2" customFormat="1" ht="16.5" customHeight="1">
      <c r="A170" s="40"/>
      <c r="B170" s="41"/>
      <c r="C170" s="215" t="s">
        <v>408</v>
      </c>
      <c r="D170" s="215" t="s">
        <v>215</v>
      </c>
      <c r="E170" s="216" t="s">
        <v>394</v>
      </c>
      <c r="F170" s="217" t="s">
        <v>395</v>
      </c>
      <c r="G170" s="218" t="s">
        <v>236</v>
      </c>
      <c r="H170" s="219">
        <v>9.5999999999999996</v>
      </c>
      <c r="I170" s="220"/>
      <c r="J170" s="221">
        <f>ROUND(I170*H170,2)</f>
        <v>0</v>
      </c>
      <c r="K170" s="217" t="s">
        <v>219</v>
      </c>
      <c r="L170" s="46"/>
      <c r="M170" s="222" t="s">
        <v>19</v>
      </c>
      <c r="N170" s="223" t="s">
        <v>45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220</v>
      </c>
      <c r="AT170" s="226" t="s">
        <v>215</v>
      </c>
      <c r="AU170" s="226" t="s">
        <v>83</v>
      </c>
      <c r="AY170" s="19" t="s">
        <v>213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81</v>
      </c>
      <c r="BK170" s="227">
        <f>ROUND(I170*H170,2)</f>
        <v>0</v>
      </c>
      <c r="BL170" s="19" t="s">
        <v>220</v>
      </c>
      <c r="BM170" s="226" t="s">
        <v>8843</v>
      </c>
    </row>
    <row r="171" s="12" customFormat="1" ht="22.8" customHeight="1">
      <c r="A171" s="12"/>
      <c r="B171" s="199"/>
      <c r="C171" s="200"/>
      <c r="D171" s="201" t="s">
        <v>73</v>
      </c>
      <c r="E171" s="213" t="s">
        <v>106</v>
      </c>
      <c r="F171" s="213" t="s">
        <v>437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SUM(P172:P175)</f>
        <v>0</v>
      </c>
      <c r="Q171" s="207"/>
      <c r="R171" s="208">
        <f>SUM(R172:R175)</f>
        <v>1.7454500000000002</v>
      </c>
      <c r="S171" s="207"/>
      <c r="T171" s="209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81</v>
      </c>
      <c r="AT171" s="211" t="s">
        <v>73</v>
      </c>
      <c r="AU171" s="211" t="s">
        <v>81</v>
      </c>
      <c r="AY171" s="210" t="s">
        <v>213</v>
      </c>
      <c r="BK171" s="212">
        <f>SUM(BK172:BK175)</f>
        <v>0</v>
      </c>
    </row>
    <row r="172" s="2" customFormat="1">
      <c r="A172" s="40"/>
      <c r="B172" s="41"/>
      <c r="C172" s="215" t="s">
        <v>412</v>
      </c>
      <c r="D172" s="215" t="s">
        <v>215</v>
      </c>
      <c r="E172" s="216" t="s">
        <v>8844</v>
      </c>
      <c r="F172" s="217" t="s">
        <v>8845</v>
      </c>
      <c r="G172" s="218" t="s">
        <v>218</v>
      </c>
      <c r="H172" s="219">
        <v>0.75</v>
      </c>
      <c r="I172" s="220"/>
      <c r="J172" s="221">
        <f>ROUND(I172*H172,2)</f>
        <v>0</v>
      </c>
      <c r="K172" s="217" t="s">
        <v>219</v>
      </c>
      <c r="L172" s="46"/>
      <c r="M172" s="222" t="s">
        <v>19</v>
      </c>
      <c r="N172" s="223" t="s">
        <v>45</v>
      </c>
      <c r="O172" s="86"/>
      <c r="P172" s="224">
        <f>O172*H172</f>
        <v>0</v>
      </c>
      <c r="Q172" s="224">
        <v>2.2806000000000002</v>
      </c>
      <c r="R172" s="224">
        <f>Q172*H172</f>
        <v>1.7104500000000003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220</v>
      </c>
      <c r="AT172" s="226" t="s">
        <v>215</v>
      </c>
      <c r="AU172" s="226" t="s">
        <v>83</v>
      </c>
      <c r="AY172" s="19" t="s">
        <v>213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81</v>
      </c>
      <c r="BK172" s="227">
        <f>ROUND(I172*H172,2)</f>
        <v>0</v>
      </c>
      <c r="BL172" s="19" t="s">
        <v>220</v>
      </c>
      <c r="BM172" s="226" t="s">
        <v>8846</v>
      </c>
    </row>
    <row r="173" s="14" customFormat="1">
      <c r="A173" s="14"/>
      <c r="B173" s="239"/>
      <c r="C173" s="240"/>
      <c r="D173" s="230" t="s">
        <v>222</v>
      </c>
      <c r="E173" s="241" t="s">
        <v>19</v>
      </c>
      <c r="F173" s="242" t="s">
        <v>8847</v>
      </c>
      <c r="G173" s="240"/>
      <c r="H173" s="243">
        <v>0.75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9" t="s">
        <v>222</v>
      </c>
      <c r="AU173" s="249" t="s">
        <v>83</v>
      </c>
      <c r="AV173" s="14" t="s">
        <v>83</v>
      </c>
      <c r="AW173" s="14" t="s">
        <v>34</v>
      </c>
      <c r="AX173" s="14" t="s">
        <v>81</v>
      </c>
      <c r="AY173" s="249" t="s">
        <v>213</v>
      </c>
    </row>
    <row r="174" s="2" customFormat="1">
      <c r="A174" s="40"/>
      <c r="B174" s="41"/>
      <c r="C174" s="215" t="s">
        <v>417</v>
      </c>
      <c r="D174" s="215" t="s">
        <v>215</v>
      </c>
      <c r="E174" s="216" t="s">
        <v>8848</v>
      </c>
      <c r="F174" s="217" t="s">
        <v>8849</v>
      </c>
      <c r="G174" s="218" t="s">
        <v>501</v>
      </c>
      <c r="H174" s="219">
        <v>1</v>
      </c>
      <c r="I174" s="220"/>
      <c r="J174" s="221">
        <f>ROUND(I174*H174,2)</f>
        <v>0</v>
      </c>
      <c r="K174" s="217" t="s">
        <v>219</v>
      </c>
      <c r="L174" s="46"/>
      <c r="M174" s="222" t="s">
        <v>19</v>
      </c>
      <c r="N174" s="223" t="s">
        <v>45</v>
      </c>
      <c r="O174" s="86"/>
      <c r="P174" s="224">
        <f>O174*H174</f>
        <v>0</v>
      </c>
      <c r="Q174" s="224">
        <v>0.035000000000000003</v>
      </c>
      <c r="R174" s="224">
        <f>Q174*H174</f>
        <v>0.035000000000000003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220</v>
      </c>
      <c r="AT174" s="226" t="s">
        <v>215</v>
      </c>
      <c r="AU174" s="226" t="s">
        <v>83</v>
      </c>
      <c r="AY174" s="19" t="s">
        <v>213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81</v>
      </c>
      <c r="BK174" s="227">
        <f>ROUND(I174*H174,2)</f>
        <v>0</v>
      </c>
      <c r="BL174" s="19" t="s">
        <v>220</v>
      </c>
      <c r="BM174" s="226" t="s">
        <v>8850</v>
      </c>
    </row>
    <row r="175" s="14" customFormat="1">
      <c r="A175" s="14"/>
      <c r="B175" s="239"/>
      <c r="C175" s="240"/>
      <c r="D175" s="230" t="s">
        <v>222</v>
      </c>
      <c r="E175" s="241" t="s">
        <v>19</v>
      </c>
      <c r="F175" s="242" t="s">
        <v>8851</v>
      </c>
      <c r="G175" s="240"/>
      <c r="H175" s="243">
        <v>1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9" t="s">
        <v>222</v>
      </c>
      <c r="AU175" s="249" t="s">
        <v>83</v>
      </c>
      <c r="AV175" s="14" t="s">
        <v>83</v>
      </c>
      <c r="AW175" s="14" t="s">
        <v>34</v>
      </c>
      <c r="AX175" s="14" t="s">
        <v>81</v>
      </c>
      <c r="AY175" s="249" t="s">
        <v>213</v>
      </c>
    </row>
    <row r="176" s="12" customFormat="1" ht="22.8" customHeight="1">
      <c r="A176" s="12"/>
      <c r="B176" s="199"/>
      <c r="C176" s="200"/>
      <c r="D176" s="201" t="s">
        <v>73</v>
      </c>
      <c r="E176" s="213" t="s">
        <v>220</v>
      </c>
      <c r="F176" s="213" t="s">
        <v>677</v>
      </c>
      <c r="G176" s="200"/>
      <c r="H176" s="200"/>
      <c r="I176" s="203"/>
      <c r="J176" s="214">
        <f>BK176</f>
        <v>0</v>
      </c>
      <c r="K176" s="200"/>
      <c r="L176" s="205"/>
      <c r="M176" s="206"/>
      <c r="N176" s="207"/>
      <c r="O176" s="207"/>
      <c r="P176" s="208">
        <f>SUM(P177:P179)</f>
        <v>0</v>
      </c>
      <c r="Q176" s="207"/>
      <c r="R176" s="208">
        <f>SUM(R177:R179)</f>
        <v>0</v>
      </c>
      <c r="S176" s="207"/>
      <c r="T176" s="209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0" t="s">
        <v>81</v>
      </c>
      <c r="AT176" s="211" t="s">
        <v>73</v>
      </c>
      <c r="AU176" s="211" t="s">
        <v>81</v>
      </c>
      <c r="AY176" s="210" t="s">
        <v>213</v>
      </c>
      <c r="BK176" s="212">
        <f>SUM(BK177:BK179)</f>
        <v>0</v>
      </c>
    </row>
    <row r="177" s="2" customFormat="1">
      <c r="A177" s="40"/>
      <c r="B177" s="41"/>
      <c r="C177" s="215" t="s">
        <v>427</v>
      </c>
      <c r="D177" s="215" t="s">
        <v>215</v>
      </c>
      <c r="E177" s="216" t="s">
        <v>8852</v>
      </c>
      <c r="F177" s="217" t="s">
        <v>8853</v>
      </c>
      <c r="G177" s="218" t="s">
        <v>236</v>
      </c>
      <c r="H177" s="219">
        <v>206.21000000000001</v>
      </c>
      <c r="I177" s="220"/>
      <c r="J177" s="221">
        <f>ROUND(I177*H177,2)</f>
        <v>0</v>
      </c>
      <c r="K177" s="217" t="s">
        <v>219</v>
      </c>
      <c r="L177" s="46"/>
      <c r="M177" s="222" t="s">
        <v>19</v>
      </c>
      <c r="N177" s="223" t="s">
        <v>45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220</v>
      </c>
      <c r="AT177" s="226" t="s">
        <v>215</v>
      </c>
      <c r="AU177" s="226" t="s">
        <v>83</v>
      </c>
      <c r="AY177" s="19" t="s">
        <v>213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81</v>
      </c>
      <c r="BK177" s="227">
        <f>ROUND(I177*H177,2)</f>
        <v>0</v>
      </c>
      <c r="BL177" s="19" t="s">
        <v>220</v>
      </c>
      <c r="BM177" s="226" t="s">
        <v>8854</v>
      </c>
    </row>
    <row r="178" s="13" customFormat="1">
      <c r="A178" s="13"/>
      <c r="B178" s="228"/>
      <c r="C178" s="229"/>
      <c r="D178" s="230" t="s">
        <v>222</v>
      </c>
      <c r="E178" s="231" t="s">
        <v>19</v>
      </c>
      <c r="F178" s="232" t="s">
        <v>8855</v>
      </c>
      <c r="G178" s="229"/>
      <c r="H178" s="231" t="s">
        <v>19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8" t="s">
        <v>222</v>
      </c>
      <c r="AU178" s="238" t="s">
        <v>83</v>
      </c>
      <c r="AV178" s="13" t="s">
        <v>81</v>
      </c>
      <c r="AW178" s="13" t="s">
        <v>34</v>
      </c>
      <c r="AX178" s="13" t="s">
        <v>74</v>
      </c>
      <c r="AY178" s="238" t="s">
        <v>213</v>
      </c>
    </row>
    <row r="179" s="14" customFormat="1">
      <c r="A179" s="14"/>
      <c r="B179" s="239"/>
      <c r="C179" s="240"/>
      <c r="D179" s="230" t="s">
        <v>222</v>
      </c>
      <c r="E179" s="241" t="s">
        <v>19</v>
      </c>
      <c r="F179" s="242" t="s">
        <v>8856</v>
      </c>
      <c r="G179" s="240"/>
      <c r="H179" s="243">
        <v>206.21000000000001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9" t="s">
        <v>222</v>
      </c>
      <c r="AU179" s="249" t="s">
        <v>83</v>
      </c>
      <c r="AV179" s="14" t="s">
        <v>83</v>
      </c>
      <c r="AW179" s="14" t="s">
        <v>34</v>
      </c>
      <c r="AX179" s="14" t="s">
        <v>81</v>
      </c>
      <c r="AY179" s="249" t="s">
        <v>213</v>
      </c>
    </row>
    <row r="180" s="12" customFormat="1" ht="22.8" customHeight="1">
      <c r="A180" s="12"/>
      <c r="B180" s="199"/>
      <c r="C180" s="200"/>
      <c r="D180" s="201" t="s">
        <v>73</v>
      </c>
      <c r="E180" s="213" t="s">
        <v>243</v>
      </c>
      <c r="F180" s="213" t="s">
        <v>8857</v>
      </c>
      <c r="G180" s="200"/>
      <c r="H180" s="200"/>
      <c r="I180" s="203"/>
      <c r="J180" s="214">
        <f>BK180</f>
        <v>0</v>
      </c>
      <c r="K180" s="200"/>
      <c r="L180" s="205"/>
      <c r="M180" s="206"/>
      <c r="N180" s="207"/>
      <c r="O180" s="207"/>
      <c r="P180" s="208">
        <f>SUM(P181:P207)</f>
        <v>0</v>
      </c>
      <c r="Q180" s="207"/>
      <c r="R180" s="208">
        <f>SUM(R181:R207)</f>
        <v>90.827480320000006</v>
      </c>
      <c r="S180" s="207"/>
      <c r="T180" s="209">
        <f>SUM(T181:T207)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0" t="s">
        <v>81</v>
      </c>
      <c r="AT180" s="211" t="s">
        <v>73</v>
      </c>
      <c r="AU180" s="211" t="s">
        <v>81</v>
      </c>
      <c r="AY180" s="210" t="s">
        <v>213</v>
      </c>
      <c r="BK180" s="212">
        <f>SUM(BK181:BK207)</f>
        <v>0</v>
      </c>
    </row>
    <row r="181" s="2" customFormat="1" ht="21.75" customHeight="1">
      <c r="A181" s="40"/>
      <c r="B181" s="41"/>
      <c r="C181" s="215" t="s">
        <v>432</v>
      </c>
      <c r="D181" s="215" t="s">
        <v>215</v>
      </c>
      <c r="E181" s="216" t="s">
        <v>8858</v>
      </c>
      <c r="F181" s="217" t="s">
        <v>8859</v>
      </c>
      <c r="G181" s="218" t="s">
        <v>236</v>
      </c>
      <c r="H181" s="219">
        <v>125.49500000000001</v>
      </c>
      <c r="I181" s="220"/>
      <c r="J181" s="221">
        <f>ROUND(I181*H181,2)</f>
        <v>0</v>
      </c>
      <c r="K181" s="217" t="s">
        <v>219</v>
      </c>
      <c r="L181" s="46"/>
      <c r="M181" s="222" t="s">
        <v>19</v>
      </c>
      <c r="N181" s="223" t="s">
        <v>45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220</v>
      </c>
      <c r="AT181" s="226" t="s">
        <v>215</v>
      </c>
      <c r="AU181" s="226" t="s">
        <v>83</v>
      </c>
      <c r="AY181" s="19" t="s">
        <v>213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81</v>
      </c>
      <c r="BK181" s="227">
        <f>ROUND(I181*H181,2)</f>
        <v>0</v>
      </c>
      <c r="BL181" s="19" t="s">
        <v>220</v>
      </c>
      <c r="BM181" s="226" t="s">
        <v>8860</v>
      </c>
    </row>
    <row r="182" s="13" customFormat="1">
      <c r="A182" s="13"/>
      <c r="B182" s="228"/>
      <c r="C182" s="229"/>
      <c r="D182" s="230" t="s">
        <v>222</v>
      </c>
      <c r="E182" s="231" t="s">
        <v>19</v>
      </c>
      <c r="F182" s="232" t="s">
        <v>8861</v>
      </c>
      <c r="G182" s="229"/>
      <c r="H182" s="231" t="s">
        <v>19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8" t="s">
        <v>222</v>
      </c>
      <c r="AU182" s="238" t="s">
        <v>83</v>
      </c>
      <c r="AV182" s="13" t="s">
        <v>81</v>
      </c>
      <c r="AW182" s="13" t="s">
        <v>34</v>
      </c>
      <c r="AX182" s="13" t="s">
        <v>74</v>
      </c>
      <c r="AY182" s="238" t="s">
        <v>213</v>
      </c>
    </row>
    <row r="183" s="14" customFormat="1">
      <c r="A183" s="14"/>
      <c r="B183" s="239"/>
      <c r="C183" s="240"/>
      <c r="D183" s="230" t="s">
        <v>222</v>
      </c>
      <c r="E183" s="241" t="s">
        <v>19</v>
      </c>
      <c r="F183" s="242" t="s">
        <v>8862</v>
      </c>
      <c r="G183" s="240"/>
      <c r="H183" s="243">
        <v>125.49500000000001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9" t="s">
        <v>222</v>
      </c>
      <c r="AU183" s="249" t="s">
        <v>83</v>
      </c>
      <c r="AV183" s="14" t="s">
        <v>83</v>
      </c>
      <c r="AW183" s="14" t="s">
        <v>34</v>
      </c>
      <c r="AX183" s="14" t="s">
        <v>81</v>
      </c>
      <c r="AY183" s="249" t="s">
        <v>213</v>
      </c>
    </row>
    <row r="184" s="2" customFormat="1" ht="16.5" customHeight="1">
      <c r="A184" s="40"/>
      <c r="B184" s="41"/>
      <c r="C184" s="215" t="s">
        <v>438</v>
      </c>
      <c r="D184" s="215" t="s">
        <v>215</v>
      </c>
      <c r="E184" s="216" t="s">
        <v>8863</v>
      </c>
      <c r="F184" s="217" t="s">
        <v>8864</v>
      </c>
      <c r="G184" s="218" t="s">
        <v>236</v>
      </c>
      <c r="H184" s="219">
        <v>125.49500000000001</v>
      </c>
      <c r="I184" s="220"/>
      <c r="J184" s="221">
        <f>ROUND(I184*H184,2)</f>
        <v>0</v>
      </c>
      <c r="K184" s="217" t="s">
        <v>219</v>
      </c>
      <c r="L184" s="46"/>
      <c r="M184" s="222" t="s">
        <v>19</v>
      </c>
      <c r="N184" s="223" t="s">
        <v>45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220</v>
      </c>
      <c r="AT184" s="226" t="s">
        <v>215</v>
      </c>
      <c r="AU184" s="226" t="s">
        <v>83</v>
      </c>
      <c r="AY184" s="19" t="s">
        <v>213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81</v>
      </c>
      <c r="BK184" s="227">
        <f>ROUND(I184*H184,2)</f>
        <v>0</v>
      </c>
      <c r="BL184" s="19" t="s">
        <v>220</v>
      </c>
      <c r="BM184" s="226" t="s">
        <v>8865</v>
      </c>
    </row>
    <row r="185" s="13" customFormat="1">
      <c r="A185" s="13"/>
      <c r="B185" s="228"/>
      <c r="C185" s="229"/>
      <c r="D185" s="230" t="s">
        <v>222</v>
      </c>
      <c r="E185" s="231" t="s">
        <v>19</v>
      </c>
      <c r="F185" s="232" t="s">
        <v>8866</v>
      </c>
      <c r="G185" s="229"/>
      <c r="H185" s="231" t="s">
        <v>19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8" t="s">
        <v>222</v>
      </c>
      <c r="AU185" s="238" t="s">
        <v>83</v>
      </c>
      <c r="AV185" s="13" t="s">
        <v>81</v>
      </c>
      <c r="AW185" s="13" t="s">
        <v>34</v>
      </c>
      <c r="AX185" s="13" t="s">
        <v>74</v>
      </c>
      <c r="AY185" s="238" t="s">
        <v>213</v>
      </c>
    </row>
    <row r="186" s="14" customFormat="1">
      <c r="A186" s="14"/>
      <c r="B186" s="239"/>
      <c r="C186" s="240"/>
      <c r="D186" s="230" t="s">
        <v>222</v>
      </c>
      <c r="E186" s="241" t="s">
        <v>19</v>
      </c>
      <c r="F186" s="242" t="s">
        <v>8862</v>
      </c>
      <c r="G186" s="240"/>
      <c r="H186" s="243">
        <v>125.49500000000001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9" t="s">
        <v>222</v>
      </c>
      <c r="AU186" s="249" t="s">
        <v>83</v>
      </c>
      <c r="AV186" s="14" t="s">
        <v>83</v>
      </c>
      <c r="AW186" s="14" t="s">
        <v>34</v>
      </c>
      <c r="AX186" s="14" t="s">
        <v>81</v>
      </c>
      <c r="AY186" s="249" t="s">
        <v>213</v>
      </c>
    </row>
    <row r="187" s="2" customFormat="1" ht="16.5" customHeight="1">
      <c r="A187" s="40"/>
      <c r="B187" s="41"/>
      <c r="C187" s="215" t="s">
        <v>445</v>
      </c>
      <c r="D187" s="215" t="s">
        <v>215</v>
      </c>
      <c r="E187" s="216" t="s">
        <v>8867</v>
      </c>
      <c r="F187" s="217" t="s">
        <v>8868</v>
      </c>
      <c r="G187" s="218" t="s">
        <v>236</v>
      </c>
      <c r="H187" s="219">
        <v>206.21000000000001</v>
      </c>
      <c r="I187" s="220"/>
      <c r="J187" s="221">
        <f>ROUND(I187*H187,2)</f>
        <v>0</v>
      </c>
      <c r="K187" s="217" t="s">
        <v>219</v>
      </c>
      <c r="L187" s="46"/>
      <c r="M187" s="222" t="s">
        <v>19</v>
      </c>
      <c r="N187" s="223" t="s">
        <v>45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220</v>
      </c>
      <c r="AT187" s="226" t="s">
        <v>215</v>
      </c>
      <c r="AU187" s="226" t="s">
        <v>83</v>
      </c>
      <c r="AY187" s="19" t="s">
        <v>213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81</v>
      </c>
      <c r="BK187" s="227">
        <f>ROUND(I187*H187,2)</f>
        <v>0</v>
      </c>
      <c r="BL187" s="19" t="s">
        <v>220</v>
      </c>
      <c r="BM187" s="226" t="s">
        <v>8869</v>
      </c>
    </row>
    <row r="188" s="13" customFormat="1">
      <c r="A188" s="13"/>
      <c r="B188" s="228"/>
      <c r="C188" s="229"/>
      <c r="D188" s="230" t="s">
        <v>222</v>
      </c>
      <c r="E188" s="231" t="s">
        <v>19</v>
      </c>
      <c r="F188" s="232" t="s">
        <v>8855</v>
      </c>
      <c r="G188" s="229"/>
      <c r="H188" s="231" t="s">
        <v>19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8" t="s">
        <v>222</v>
      </c>
      <c r="AU188" s="238" t="s">
        <v>83</v>
      </c>
      <c r="AV188" s="13" t="s">
        <v>81</v>
      </c>
      <c r="AW188" s="13" t="s">
        <v>34</v>
      </c>
      <c r="AX188" s="13" t="s">
        <v>74</v>
      </c>
      <c r="AY188" s="238" t="s">
        <v>213</v>
      </c>
    </row>
    <row r="189" s="14" customFormat="1">
      <c r="A189" s="14"/>
      <c r="B189" s="239"/>
      <c r="C189" s="240"/>
      <c r="D189" s="230" t="s">
        <v>222</v>
      </c>
      <c r="E189" s="241" t="s">
        <v>19</v>
      </c>
      <c r="F189" s="242" t="s">
        <v>8856</v>
      </c>
      <c r="G189" s="240"/>
      <c r="H189" s="243">
        <v>206.21000000000001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9" t="s">
        <v>222</v>
      </c>
      <c r="AU189" s="249" t="s">
        <v>83</v>
      </c>
      <c r="AV189" s="14" t="s">
        <v>83</v>
      </c>
      <c r="AW189" s="14" t="s">
        <v>34</v>
      </c>
      <c r="AX189" s="14" t="s">
        <v>81</v>
      </c>
      <c r="AY189" s="249" t="s">
        <v>213</v>
      </c>
    </row>
    <row r="190" s="2" customFormat="1" ht="16.5" customHeight="1">
      <c r="A190" s="40"/>
      <c r="B190" s="41"/>
      <c r="C190" s="215" t="s">
        <v>461</v>
      </c>
      <c r="D190" s="215" t="s">
        <v>215</v>
      </c>
      <c r="E190" s="216" t="s">
        <v>8870</v>
      </c>
      <c r="F190" s="217" t="s">
        <v>8871</v>
      </c>
      <c r="G190" s="218" t="s">
        <v>236</v>
      </c>
      <c r="H190" s="219">
        <v>125.49500000000001</v>
      </c>
      <c r="I190" s="220"/>
      <c r="J190" s="221">
        <f>ROUND(I190*H190,2)</f>
        <v>0</v>
      </c>
      <c r="K190" s="217" t="s">
        <v>219</v>
      </c>
      <c r="L190" s="46"/>
      <c r="M190" s="222" t="s">
        <v>19</v>
      </c>
      <c r="N190" s="223" t="s">
        <v>45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220</v>
      </c>
      <c r="AT190" s="226" t="s">
        <v>215</v>
      </c>
      <c r="AU190" s="226" t="s">
        <v>83</v>
      </c>
      <c r="AY190" s="19" t="s">
        <v>213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81</v>
      </c>
      <c r="BK190" s="227">
        <f>ROUND(I190*H190,2)</f>
        <v>0</v>
      </c>
      <c r="BL190" s="19" t="s">
        <v>220</v>
      </c>
      <c r="BM190" s="226" t="s">
        <v>8872</v>
      </c>
    </row>
    <row r="191" s="13" customFormat="1">
      <c r="A191" s="13"/>
      <c r="B191" s="228"/>
      <c r="C191" s="229"/>
      <c r="D191" s="230" t="s">
        <v>222</v>
      </c>
      <c r="E191" s="231" t="s">
        <v>19</v>
      </c>
      <c r="F191" s="232" t="s">
        <v>8855</v>
      </c>
      <c r="G191" s="229"/>
      <c r="H191" s="231" t="s">
        <v>19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8" t="s">
        <v>222</v>
      </c>
      <c r="AU191" s="238" t="s">
        <v>83</v>
      </c>
      <c r="AV191" s="13" t="s">
        <v>81</v>
      </c>
      <c r="AW191" s="13" t="s">
        <v>34</v>
      </c>
      <c r="AX191" s="13" t="s">
        <v>74</v>
      </c>
      <c r="AY191" s="238" t="s">
        <v>213</v>
      </c>
    </row>
    <row r="192" s="14" customFormat="1">
      <c r="A192" s="14"/>
      <c r="B192" s="239"/>
      <c r="C192" s="240"/>
      <c r="D192" s="230" t="s">
        <v>222</v>
      </c>
      <c r="E192" s="241" t="s">
        <v>19</v>
      </c>
      <c r="F192" s="242" t="s">
        <v>8862</v>
      </c>
      <c r="G192" s="240"/>
      <c r="H192" s="243">
        <v>125.49500000000001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9" t="s">
        <v>222</v>
      </c>
      <c r="AU192" s="249" t="s">
        <v>83</v>
      </c>
      <c r="AV192" s="14" t="s">
        <v>83</v>
      </c>
      <c r="AW192" s="14" t="s">
        <v>34</v>
      </c>
      <c r="AX192" s="14" t="s">
        <v>81</v>
      </c>
      <c r="AY192" s="249" t="s">
        <v>213</v>
      </c>
    </row>
    <row r="193" s="2" customFormat="1" ht="44.25" customHeight="1">
      <c r="A193" s="40"/>
      <c r="B193" s="41"/>
      <c r="C193" s="215" t="s">
        <v>468</v>
      </c>
      <c r="D193" s="215" t="s">
        <v>215</v>
      </c>
      <c r="E193" s="216" t="s">
        <v>8873</v>
      </c>
      <c r="F193" s="217" t="s">
        <v>8874</v>
      </c>
      <c r="G193" s="218" t="s">
        <v>236</v>
      </c>
      <c r="H193" s="219">
        <v>125.49500000000001</v>
      </c>
      <c r="I193" s="220"/>
      <c r="J193" s="221">
        <f>ROUND(I193*H193,2)</f>
        <v>0</v>
      </c>
      <c r="K193" s="217" t="s">
        <v>219</v>
      </c>
      <c r="L193" s="46"/>
      <c r="M193" s="222" t="s">
        <v>19</v>
      </c>
      <c r="N193" s="223" t="s">
        <v>45</v>
      </c>
      <c r="O193" s="86"/>
      <c r="P193" s="224">
        <f>O193*H193</f>
        <v>0</v>
      </c>
      <c r="Q193" s="224">
        <v>0.10362</v>
      </c>
      <c r="R193" s="224">
        <f>Q193*H193</f>
        <v>13.003791900000001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220</v>
      </c>
      <c r="AT193" s="226" t="s">
        <v>215</v>
      </c>
      <c r="AU193" s="226" t="s">
        <v>83</v>
      </c>
      <c r="AY193" s="19" t="s">
        <v>213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81</v>
      </c>
      <c r="BK193" s="227">
        <f>ROUND(I193*H193,2)</f>
        <v>0</v>
      </c>
      <c r="BL193" s="19" t="s">
        <v>220</v>
      </c>
      <c r="BM193" s="226" t="s">
        <v>8875</v>
      </c>
    </row>
    <row r="194" s="13" customFormat="1">
      <c r="A194" s="13"/>
      <c r="B194" s="228"/>
      <c r="C194" s="229"/>
      <c r="D194" s="230" t="s">
        <v>222</v>
      </c>
      <c r="E194" s="231" t="s">
        <v>19</v>
      </c>
      <c r="F194" s="232" t="s">
        <v>8855</v>
      </c>
      <c r="G194" s="229"/>
      <c r="H194" s="231" t="s">
        <v>19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8" t="s">
        <v>222</v>
      </c>
      <c r="AU194" s="238" t="s">
        <v>83</v>
      </c>
      <c r="AV194" s="13" t="s">
        <v>81</v>
      </c>
      <c r="AW194" s="13" t="s">
        <v>34</v>
      </c>
      <c r="AX194" s="13" t="s">
        <v>74</v>
      </c>
      <c r="AY194" s="238" t="s">
        <v>213</v>
      </c>
    </row>
    <row r="195" s="14" customFormat="1">
      <c r="A195" s="14"/>
      <c r="B195" s="239"/>
      <c r="C195" s="240"/>
      <c r="D195" s="230" t="s">
        <v>222</v>
      </c>
      <c r="E195" s="241" t="s">
        <v>19</v>
      </c>
      <c r="F195" s="242" t="s">
        <v>8862</v>
      </c>
      <c r="G195" s="240"/>
      <c r="H195" s="243">
        <v>125.49500000000001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9" t="s">
        <v>222</v>
      </c>
      <c r="AU195" s="249" t="s">
        <v>83</v>
      </c>
      <c r="AV195" s="14" t="s">
        <v>83</v>
      </c>
      <c r="AW195" s="14" t="s">
        <v>34</v>
      </c>
      <c r="AX195" s="14" t="s">
        <v>81</v>
      </c>
      <c r="AY195" s="249" t="s">
        <v>213</v>
      </c>
    </row>
    <row r="196" s="2" customFormat="1" ht="16.5" customHeight="1">
      <c r="A196" s="40"/>
      <c r="B196" s="41"/>
      <c r="C196" s="272" t="s">
        <v>473</v>
      </c>
      <c r="D196" s="272" t="s">
        <v>310</v>
      </c>
      <c r="E196" s="273" t="s">
        <v>8876</v>
      </c>
      <c r="F196" s="274" t="s">
        <v>8877</v>
      </c>
      <c r="G196" s="275" t="s">
        <v>236</v>
      </c>
      <c r="H196" s="276">
        <v>138.04499999999999</v>
      </c>
      <c r="I196" s="277"/>
      <c r="J196" s="278">
        <f>ROUND(I196*H196,2)</f>
        <v>0</v>
      </c>
      <c r="K196" s="274" t="s">
        <v>19</v>
      </c>
      <c r="L196" s="279"/>
      <c r="M196" s="280" t="s">
        <v>19</v>
      </c>
      <c r="N196" s="281" t="s">
        <v>45</v>
      </c>
      <c r="O196" s="86"/>
      <c r="P196" s="224">
        <f>O196*H196</f>
        <v>0</v>
      </c>
      <c r="Q196" s="224">
        <v>0.108</v>
      </c>
      <c r="R196" s="224">
        <f>Q196*H196</f>
        <v>14.908859999999999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257</v>
      </c>
      <c r="AT196" s="226" t="s">
        <v>310</v>
      </c>
      <c r="AU196" s="226" t="s">
        <v>83</v>
      </c>
      <c r="AY196" s="19" t="s">
        <v>213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81</v>
      </c>
      <c r="BK196" s="227">
        <f>ROUND(I196*H196,2)</f>
        <v>0</v>
      </c>
      <c r="BL196" s="19" t="s">
        <v>220</v>
      </c>
      <c r="BM196" s="226" t="s">
        <v>8878</v>
      </c>
    </row>
    <row r="197" s="13" customFormat="1">
      <c r="A197" s="13"/>
      <c r="B197" s="228"/>
      <c r="C197" s="229"/>
      <c r="D197" s="230" t="s">
        <v>222</v>
      </c>
      <c r="E197" s="231" t="s">
        <v>19</v>
      </c>
      <c r="F197" s="232" t="s">
        <v>8855</v>
      </c>
      <c r="G197" s="229"/>
      <c r="H197" s="231" t="s">
        <v>19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8" t="s">
        <v>222</v>
      </c>
      <c r="AU197" s="238" t="s">
        <v>83</v>
      </c>
      <c r="AV197" s="13" t="s">
        <v>81</v>
      </c>
      <c r="AW197" s="13" t="s">
        <v>34</v>
      </c>
      <c r="AX197" s="13" t="s">
        <v>74</v>
      </c>
      <c r="AY197" s="238" t="s">
        <v>213</v>
      </c>
    </row>
    <row r="198" s="14" customFormat="1">
      <c r="A198" s="14"/>
      <c r="B198" s="239"/>
      <c r="C198" s="240"/>
      <c r="D198" s="230" t="s">
        <v>222</v>
      </c>
      <c r="E198" s="241" t="s">
        <v>19</v>
      </c>
      <c r="F198" s="242" t="s">
        <v>8862</v>
      </c>
      <c r="G198" s="240"/>
      <c r="H198" s="243">
        <v>125.49500000000001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9" t="s">
        <v>222</v>
      </c>
      <c r="AU198" s="249" t="s">
        <v>83</v>
      </c>
      <c r="AV198" s="14" t="s">
        <v>83</v>
      </c>
      <c r="AW198" s="14" t="s">
        <v>34</v>
      </c>
      <c r="AX198" s="14" t="s">
        <v>74</v>
      </c>
      <c r="AY198" s="249" t="s">
        <v>213</v>
      </c>
    </row>
    <row r="199" s="14" customFormat="1">
      <c r="A199" s="14"/>
      <c r="B199" s="239"/>
      <c r="C199" s="240"/>
      <c r="D199" s="230" t="s">
        <v>222</v>
      </c>
      <c r="E199" s="241" t="s">
        <v>19</v>
      </c>
      <c r="F199" s="242" t="s">
        <v>8879</v>
      </c>
      <c r="G199" s="240"/>
      <c r="H199" s="243">
        <v>138.04499999999999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9" t="s">
        <v>222</v>
      </c>
      <c r="AU199" s="249" t="s">
        <v>83</v>
      </c>
      <c r="AV199" s="14" t="s">
        <v>83</v>
      </c>
      <c r="AW199" s="14" t="s">
        <v>34</v>
      </c>
      <c r="AX199" s="14" t="s">
        <v>81</v>
      </c>
      <c r="AY199" s="249" t="s">
        <v>213</v>
      </c>
    </row>
    <row r="200" s="2" customFormat="1">
      <c r="A200" s="40"/>
      <c r="B200" s="41"/>
      <c r="C200" s="215" t="s">
        <v>479</v>
      </c>
      <c r="D200" s="215" t="s">
        <v>215</v>
      </c>
      <c r="E200" s="216" t="s">
        <v>8880</v>
      </c>
      <c r="F200" s="217" t="s">
        <v>8881</v>
      </c>
      <c r="G200" s="218" t="s">
        <v>236</v>
      </c>
      <c r="H200" s="219">
        <v>206.21000000000001</v>
      </c>
      <c r="I200" s="220"/>
      <c r="J200" s="221">
        <f>ROUND(I200*H200,2)</f>
        <v>0</v>
      </c>
      <c r="K200" s="217" t="s">
        <v>219</v>
      </c>
      <c r="L200" s="46"/>
      <c r="M200" s="222" t="s">
        <v>19</v>
      </c>
      <c r="N200" s="223" t="s">
        <v>45</v>
      </c>
      <c r="O200" s="86"/>
      <c r="P200" s="224">
        <f>O200*H200</f>
        <v>0</v>
      </c>
      <c r="Q200" s="224">
        <v>0.088800000000000004</v>
      </c>
      <c r="R200" s="224">
        <f>Q200*H200</f>
        <v>18.311448000000002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220</v>
      </c>
      <c r="AT200" s="226" t="s">
        <v>215</v>
      </c>
      <c r="AU200" s="226" t="s">
        <v>83</v>
      </c>
      <c r="AY200" s="19" t="s">
        <v>213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81</v>
      </c>
      <c r="BK200" s="227">
        <f>ROUND(I200*H200,2)</f>
        <v>0</v>
      </c>
      <c r="BL200" s="19" t="s">
        <v>220</v>
      </c>
      <c r="BM200" s="226" t="s">
        <v>8882</v>
      </c>
    </row>
    <row r="201" s="13" customFormat="1">
      <c r="A201" s="13"/>
      <c r="B201" s="228"/>
      <c r="C201" s="229"/>
      <c r="D201" s="230" t="s">
        <v>222</v>
      </c>
      <c r="E201" s="231" t="s">
        <v>19</v>
      </c>
      <c r="F201" s="232" t="s">
        <v>8883</v>
      </c>
      <c r="G201" s="229"/>
      <c r="H201" s="231" t="s">
        <v>19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8" t="s">
        <v>222</v>
      </c>
      <c r="AU201" s="238" t="s">
        <v>83</v>
      </c>
      <c r="AV201" s="13" t="s">
        <v>81</v>
      </c>
      <c r="AW201" s="13" t="s">
        <v>34</v>
      </c>
      <c r="AX201" s="13" t="s">
        <v>74</v>
      </c>
      <c r="AY201" s="238" t="s">
        <v>213</v>
      </c>
    </row>
    <row r="202" s="14" customFormat="1">
      <c r="A202" s="14"/>
      <c r="B202" s="239"/>
      <c r="C202" s="240"/>
      <c r="D202" s="230" t="s">
        <v>222</v>
      </c>
      <c r="E202" s="241" t="s">
        <v>19</v>
      </c>
      <c r="F202" s="242" t="s">
        <v>8856</v>
      </c>
      <c r="G202" s="240"/>
      <c r="H202" s="243">
        <v>206.21000000000001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9" t="s">
        <v>222</v>
      </c>
      <c r="AU202" s="249" t="s">
        <v>83</v>
      </c>
      <c r="AV202" s="14" t="s">
        <v>83</v>
      </c>
      <c r="AW202" s="14" t="s">
        <v>34</v>
      </c>
      <c r="AX202" s="14" t="s">
        <v>81</v>
      </c>
      <c r="AY202" s="249" t="s">
        <v>213</v>
      </c>
    </row>
    <row r="203" s="2" customFormat="1" ht="16.5" customHeight="1">
      <c r="A203" s="40"/>
      <c r="B203" s="41"/>
      <c r="C203" s="272" t="s">
        <v>484</v>
      </c>
      <c r="D203" s="272" t="s">
        <v>310</v>
      </c>
      <c r="E203" s="273" t="s">
        <v>8884</v>
      </c>
      <c r="F203" s="274" t="s">
        <v>8885</v>
      </c>
      <c r="G203" s="275" t="s">
        <v>236</v>
      </c>
      <c r="H203" s="276">
        <v>212.39599999999999</v>
      </c>
      <c r="I203" s="277"/>
      <c r="J203" s="278">
        <f>ROUND(I203*H203,2)</f>
        <v>0</v>
      </c>
      <c r="K203" s="274" t="s">
        <v>219</v>
      </c>
      <c r="L203" s="279"/>
      <c r="M203" s="280" t="s">
        <v>19</v>
      </c>
      <c r="N203" s="281" t="s">
        <v>45</v>
      </c>
      <c r="O203" s="86"/>
      <c r="P203" s="224">
        <f>O203*H203</f>
        <v>0</v>
      </c>
      <c r="Q203" s="224">
        <v>0.20999999999999999</v>
      </c>
      <c r="R203" s="224">
        <f>Q203*H203</f>
        <v>44.603159999999995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257</v>
      </c>
      <c r="AT203" s="226" t="s">
        <v>310</v>
      </c>
      <c r="AU203" s="226" t="s">
        <v>83</v>
      </c>
      <c r="AY203" s="19" t="s">
        <v>213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81</v>
      </c>
      <c r="BK203" s="227">
        <f>ROUND(I203*H203,2)</f>
        <v>0</v>
      </c>
      <c r="BL203" s="19" t="s">
        <v>220</v>
      </c>
      <c r="BM203" s="226" t="s">
        <v>8886</v>
      </c>
    </row>
    <row r="204" s="14" customFormat="1">
      <c r="A204" s="14"/>
      <c r="B204" s="239"/>
      <c r="C204" s="240"/>
      <c r="D204" s="230" t="s">
        <v>222</v>
      </c>
      <c r="E204" s="241" t="s">
        <v>19</v>
      </c>
      <c r="F204" s="242" t="s">
        <v>8887</v>
      </c>
      <c r="G204" s="240"/>
      <c r="H204" s="243">
        <v>212.39599999999999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9" t="s">
        <v>222</v>
      </c>
      <c r="AU204" s="249" t="s">
        <v>83</v>
      </c>
      <c r="AV204" s="14" t="s">
        <v>83</v>
      </c>
      <c r="AW204" s="14" t="s">
        <v>34</v>
      </c>
      <c r="AX204" s="14" t="s">
        <v>81</v>
      </c>
      <c r="AY204" s="249" t="s">
        <v>213</v>
      </c>
    </row>
    <row r="205" s="2" customFormat="1" ht="16.5" customHeight="1">
      <c r="A205" s="40"/>
      <c r="B205" s="41"/>
      <c r="C205" s="215" t="s">
        <v>493</v>
      </c>
      <c r="D205" s="215" t="s">
        <v>215</v>
      </c>
      <c r="E205" s="216" t="s">
        <v>8888</v>
      </c>
      <c r="F205" s="217" t="s">
        <v>8889</v>
      </c>
      <c r="G205" s="218" t="s">
        <v>338</v>
      </c>
      <c r="H205" s="219">
        <v>22.042000000000002</v>
      </c>
      <c r="I205" s="220"/>
      <c r="J205" s="221">
        <f>ROUND(I205*H205,2)</f>
        <v>0</v>
      </c>
      <c r="K205" s="217" t="s">
        <v>219</v>
      </c>
      <c r="L205" s="46"/>
      <c r="M205" s="222" t="s">
        <v>19</v>
      </c>
      <c r="N205" s="223" t="s">
        <v>45</v>
      </c>
      <c r="O205" s="86"/>
      <c r="P205" s="224">
        <f>O205*H205</f>
        <v>0</v>
      </c>
      <c r="Q205" s="224">
        <v>1.0000000000000001E-05</v>
      </c>
      <c r="R205" s="224">
        <f>Q205*H205</f>
        <v>0.00022042000000000003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220</v>
      </c>
      <c r="AT205" s="226" t="s">
        <v>215</v>
      </c>
      <c r="AU205" s="226" t="s">
        <v>83</v>
      </c>
      <c r="AY205" s="19" t="s">
        <v>213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81</v>
      </c>
      <c r="BK205" s="227">
        <f>ROUND(I205*H205,2)</f>
        <v>0</v>
      </c>
      <c r="BL205" s="19" t="s">
        <v>220</v>
      </c>
      <c r="BM205" s="226" t="s">
        <v>8890</v>
      </c>
    </row>
    <row r="206" s="13" customFormat="1">
      <c r="A206" s="13"/>
      <c r="B206" s="228"/>
      <c r="C206" s="229"/>
      <c r="D206" s="230" t="s">
        <v>222</v>
      </c>
      <c r="E206" s="231" t="s">
        <v>19</v>
      </c>
      <c r="F206" s="232" t="s">
        <v>8855</v>
      </c>
      <c r="G206" s="229"/>
      <c r="H206" s="231" t="s">
        <v>19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8" t="s">
        <v>222</v>
      </c>
      <c r="AU206" s="238" t="s">
        <v>83</v>
      </c>
      <c r="AV206" s="13" t="s">
        <v>81</v>
      </c>
      <c r="AW206" s="13" t="s">
        <v>34</v>
      </c>
      <c r="AX206" s="13" t="s">
        <v>74</v>
      </c>
      <c r="AY206" s="238" t="s">
        <v>213</v>
      </c>
    </row>
    <row r="207" s="14" customFormat="1">
      <c r="A207" s="14"/>
      <c r="B207" s="239"/>
      <c r="C207" s="240"/>
      <c r="D207" s="230" t="s">
        <v>222</v>
      </c>
      <c r="E207" s="241" t="s">
        <v>19</v>
      </c>
      <c r="F207" s="242" t="s">
        <v>8891</v>
      </c>
      <c r="G207" s="240"/>
      <c r="H207" s="243">
        <v>22.042000000000002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9" t="s">
        <v>222</v>
      </c>
      <c r="AU207" s="249" t="s">
        <v>83</v>
      </c>
      <c r="AV207" s="14" t="s">
        <v>83</v>
      </c>
      <c r="AW207" s="14" t="s">
        <v>34</v>
      </c>
      <c r="AX207" s="14" t="s">
        <v>81</v>
      </c>
      <c r="AY207" s="249" t="s">
        <v>213</v>
      </c>
    </row>
    <row r="208" s="12" customFormat="1" ht="22.8" customHeight="1">
      <c r="A208" s="12"/>
      <c r="B208" s="199"/>
      <c r="C208" s="200"/>
      <c r="D208" s="201" t="s">
        <v>73</v>
      </c>
      <c r="E208" s="213" t="s">
        <v>261</v>
      </c>
      <c r="F208" s="213" t="s">
        <v>1254</v>
      </c>
      <c r="G208" s="200"/>
      <c r="H208" s="200"/>
      <c r="I208" s="203"/>
      <c r="J208" s="214">
        <f>BK208</f>
        <v>0</v>
      </c>
      <c r="K208" s="200"/>
      <c r="L208" s="205"/>
      <c r="M208" s="206"/>
      <c r="N208" s="207"/>
      <c r="O208" s="207"/>
      <c r="P208" s="208">
        <f>SUM(P209:P230)</f>
        <v>0</v>
      </c>
      <c r="Q208" s="207"/>
      <c r="R208" s="208">
        <f>SUM(R209:R230)</f>
        <v>22.294229709999996</v>
      </c>
      <c r="S208" s="207"/>
      <c r="T208" s="209">
        <f>SUM(T209:T230)</f>
        <v>24.623327060000001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0" t="s">
        <v>81</v>
      </c>
      <c r="AT208" s="211" t="s">
        <v>73</v>
      </c>
      <c r="AU208" s="211" t="s">
        <v>81</v>
      </c>
      <c r="AY208" s="210" t="s">
        <v>213</v>
      </c>
      <c r="BK208" s="212">
        <f>SUM(BK209:BK230)</f>
        <v>0</v>
      </c>
    </row>
    <row r="209" s="2" customFormat="1">
      <c r="A209" s="40"/>
      <c r="B209" s="41"/>
      <c r="C209" s="215" t="s">
        <v>498</v>
      </c>
      <c r="D209" s="215" t="s">
        <v>215</v>
      </c>
      <c r="E209" s="216" t="s">
        <v>8892</v>
      </c>
      <c r="F209" s="217" t="s">
        <v>8893</v>
      </c>
      <c r="G209" s="218" t="s">
        <v>338</v>
      </c>
      <c r="H209" s="219">
        <v>46.295999999999999</v>
      </c>
      <c r="I209" s="220"/>
      <c r="J209" s="221">
        <f>ROUND(I209*H209,2)</f>
        <v>0</v>
      </c>
      <c r="K209" s="217" t="s">
        <v>219</v>
      </c>
      <c r="L209" s="46"/>
      <c r="M209" s="222" t="s">
        <v>19</v>
      </c>
      <c r="N209" s="223" t="s">
        <v>45</v>
      </c>
      <c r="O209" s="86"/>
      <c r="P209" s="224">
        <f>O209*H209</f>
        <v>0</v>
      </c>
      <c r="Q209" s="224">
        <v>0.16849</v>
      </c>
      <c r="R209" s="224">
        <f>Q209*H209</f>
        <v>7.8004130399999996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220</v>
      </c>
      <c r="AT209" s="226" t="s">
        <v>215</v>
      </c>
      <c r="AU209" s="226" t="s">
        <v>83</v>
      </c>
      <c r="AY209" s="19" t="s">
        <v>213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81</v>
      </c>
      <c r="BK209" s="227">
        <f>ROUND(I209*H209,2)</f>
        <v>0</v>
      </c>
      <c r="BL209" s="19" t="s">
        <v>220</v>
      </c>
      <c r="BM209" s="226" t="s">
        <v>8894</v>
      </c>
    </row>
    <row r="210" s="13" customFormat="1">
      <c r="A210" s="13"/>
      <c r="B210" s="228"/>
      <c r="C210" s="229"/>
      <c r="D210" s="230" t="s">
        <v>222</v>
      </c>
      <c r="E210" s="231" t="s">
        <v>19</v>
      </c>
      <c r="F210" s="232" t="s">
        <v>8855</v>
      </c>
      <c r="G210" s="229"/>
      <c r="H210" s="231" t="s">
        <v>19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8" t="s">
        <v>222</v>
      </c>
      <c r="AU210" s="238" t="s">
        <v>83</v>
      </c>
      <c r="AV210" s="13" t="s">
        <v>81</v>
      </c>
      <c r="AW210" s="13" t="s">
        <v>34</v>
      </c>
      <c r="AX210" s="13" t="s">
        <v>74</v>
      </c>
      <c r="AY210" s="238" t="s">
        <v>213</v>
      </c>
    </row>
    <row r="211" s="14" customFormat="1">
      <c r="A211" s="14"/>
      <c r="B211" s="239"/>
      <c r="C211" s="240"/>
      <c r="D211" s="230" t="s">
        <v>222</v>
      </c>
      <c r="E211" s="241" t="s">
        <v>19</v>
      </c>
      <c r="F211" s="242" t="s">
        <v>8895</v>
      </c>
      <c r="G211" s="240"/>
      <c r="H211" s="243">
        <v>46.295999999999999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9" t="s">
        <v>222</v>
      </c>
      <c r="AU211" s="249" t="s">
        <v>83</v>
      </c>
      <c r="AV211" s="14" t="s">
        <v>83</v>
      </c>
      <c r="AW211" s="14" t="s">
        <v>34</v>
      </c>
      <c r="AX211" s="14" t="s">
        <v>81</v>
      </c>
      <c r="AY211" s="249" t="s">
        <v>213</v>
      </c>
    </row>
    <row r="212" s="2" customFormat="1" ht="16.5" customHeight="1">
      <c r="A212" s="40"/>
      <c r="B212" s="41"/>
      <c r="C212" s="272" t="s">
        <v>510</v>
      </c>
      <c r="D212" s="272" t="s">
        <v>310</v>
      </c>
      <c r="E212" s="273" t="s">
        <v>8896</v>
      </c>
      <c r="F212" s="274" t="s">
        <v>8897</v>
      </c>
      <c r="G212" s="275" t="s">
        <v>338</v>
      </c>
      <c r="H212" s="276">
        <v>46.295999999999999</v>
      </c>
      <c r="I212" s="277"/>
      <c r="J212" s="278">
        <f>ROUND(I212*H212,2)</f>
        <v>0</v>
      </c>
      <c r="K212" s="274" t="s">
        <v>219</v>
      </c>
      <c r="L212" s="279"/>
      <c r="M212" s="280" t="s">
        <v>19</v>
      </c>
      <c r="N212" s="281" t="s">
        <v>45</v>
      </c>
      <c r="O212" s="86"/>
      <c r="P212" s="224">
        <f>O212*H212</f>
        <v>0</v>
      </c>
      <c r="Q212" s="224">
        <v>0.056120000000000003</v>
      </c>
      <c r="R212" s="224">
        <f>Q212*H212</f>
        <v>2.5981315199999999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257</v>
      </c>
      <c r="AT212" s="226" t="s">
        <v>310</v>
      </c>
      <c r="AU212" s="226" t="s">
        <v>83</v>
      </c>
      <c r="AY212" s="19" t="s">
        <v>213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81</v>
      </c>
      <c r="BK212" s="227">
        <f>ROUND(I212*H212,2)</f>
        <v>0</v>
      </c>
      <c r="BL212" s="19" t="s">
        <v>220</v>
      </c>
      <c r="BM212" s="226" t="s">
        <v>8898</v>
      </c>
    </row>
    <row r="213" s="2" customFormat="1">
      <c r="A213" s="40"/>
      <c r="B213" s="41"/>
      <c r="C213" s="215" t="s">
        <v>514</v>
      </c>
      <c r="D213" s="215" t="s">
        <v>215</v>
      </c>
      <c r="E213" s="216" t="s">
        <v>8899</v>
      </c>
      <c r="F213" s="217" t="s">
        <v>8900</v>
      </c>
      <c r="G213" s="218" t="s">
        <v>338</v>
      </c>
      <c r="H213" s="219">
        <v>92.156999999999996</v>
      </c>
      <c r="I213" s="220"/>
      <c r="J213" s="221">
        <f>ROUND(I213*H213,2)</f>
        <v>0</v>
      </c>
      <c r="K213" s="217" t="s">
        <v>219</v>
      </c>
      <c r="L213" s="46"/>
      <c r="M213" s="222" t="s">
        <v>19</v>
      </c>
      <c r="N213" s="223" t="s">
        <v>45</v>
      </c>
      <c r="O213" s="86"/>
      <c r="P213" s="224">
        <f>O213*H213</f>
        <v>0</v>
      </c>
      <c r="Q213" s="224">
        <v>0.10095</v>
      </c>
      <c r="R213" s="224">
        <f>Q213*H213</f>
        <v>9.3032491499999992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220</v>
      </c>
      <c r="AT213" s="226" t="s">
        <v>215</v>
      </c>
      <c r="AU213" s="226" t="s">
        <v>83</v>
      </c>
      <c r="AY213" s="19" t="s">
        <v>213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81</v>
      </c>
      <c r="BK213" s="227">
        <f>ROUND(I213*H213,2)</f>
        <v>0</v>
      </c>
      <c r="BL213" s="19" t="s">
        <v>220</v>
      </c>
      <c r="BM213" s="226" t="s">
        <v>8901</v>
      </c>
    </row>
    <row r="214" s="13" customFormat="1">
      <c r="A214" s="13"/>
      <c r="B214" s="228"/>
      <c r="C214" s="229"/>
      <c r="D214" s="230" t="s">
        <v>222</v>
      </c>
      <c r="E214" s="231" t="s">
        <v>19</v>
      </c>
      <c r="F214" s="232" t="s">
        <v>8855</v>
      </c>
      <c r="G214" s="229"/>
      <c r="H214" s="231" t="s">
        <v>19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8" t="s">
        <v>222</v>
      </c>
      <c r="AU214" s="238" t="s">
        <v>83</v>
      </c>
      <c r="AV214" s="13" t="s">
        <v>81</v>
      </c>
      <c r="AW214" s="13" t="s">
        <v>34</v>
      </c>
      <c r="AX214" s="13" t="s">
        <v>74</v>
      </c>
      <c r="AY214" s="238" t="s">
        <v>213</v>
      </c>
    </row>
    <row r="215" s="14" customFormat="1">
      <c r="A215" s="14"/>
      <c r="B215" s="239"/>
      <c r="C215" s="240"/>
      <c r="D215" s="230" t="s">
        <v>222</v>
      </c>
      <c r="E215" s="241" t="s">
        <v>19</v>
      </c>
      <c r="F215" s="242" t="s">
        <v>8902</v>
      </c>
      <c r="G215" s="240"/>
      <c r="H215" s="243">
        <v>92.156999999999996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9" t="s">
        <v>222</v>
      </c>
      <c r="AU215" s="249" t="s">
        <v>83</v>
      </c>
      <c r="AV215" s="14" t="s">
        <v>83</v>
      </c>
      <c r="AW215" s="14" t="s">
        <v>34</v>
      </c>
      <c r="AX215" s="14" t="s">
        <v>81</v>
      </c>
      <c r="AY215" s="249" t="s">
        <v>213</v>
      </c>
    </row>
    <row r="216" s="2" customFormat="1" ht="16.5" customHeight="1">
      <c r="A216" s="40"/>
      <c r="B216" s="41"/>
      <c r="C216" s="272" t="s">
        <v>518</v>
      </c>
      <c r="D216" s="272" t="s">
        <v>310</v>
      </c>
      <c r="E216" s="273" t="s">
        <v>8903</v>
      </c>
      <c r="F216" s="274" t="s">
        <v>8904</v>
      </c>
      <c r="G216" s="275" t="s">
        <v>338</v>
      </c>
      <c r="H216" s="276">
        <v>92.156999999999996</v>
      </c>
      <c r="I216" s="277"/>
      <c r="J216" s="278">
        <f>ROUND(I216*H216,2)</f>
        <v>0</v>
      </c>
      <c r="K216" s="274" t="s">
        <v>219</v>
      </c>
      <c r="L216" s="279"/>
      <c r="M216" s="280" t="s">
        <v>19</v>
      </c>
      <c r="N216" s="281" t="s">
        <v>45</v>
      </c>
      <c r="O216" s="86"/>
      <c r="P216" s="224">
        <f>O216*H216</f>
        <v>0</v>
      </c>
      <c r="Q216" s="224">
        <v>0.028000000000000001</v>
      </c>
      <c r="R216" s="224">
        <f>Q216*H216</f>
        <v>2.5803959999999999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257</v>
      </c>
      <c r="AT216" s="226" t="s">
        <v>310</v>
      </c>
      <c r="AU216" s="226" t="s">
        <v>83</v>
      </c>
      <c r="AY216" s="19" t="s">
        <v>213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81</v>
      </c>
      <c r="BK216" s="227">
        <f>ROUND(I216*H216,2)</f>
        <v>0</v>
      </c>
      <c r="BL216" s="19" t="s">
        <v>220</v>
      </c>
      <c r="BM216" s="226" t="s">
        <v>8905</v>
      </c>
    </row>
    <row r="217" s="2" customFormat="1">
      <c r="A217" s="40"/>
      <c r="B217" s="41"/>
      <c r="C217" s="215" t="s">
        <v>525</v>
      </c>
      <c r="D217" s="215" t="s">
        <v>215</v>
      </c>
      <c r="E217" s="216" t="s">
        <v>8906</v>
      </c>
      <c r="F217" s="217" t="s">
        <v>8907</v>
      </c>
      <c r="G217" s="218" t="s">
        <v>501</v>
      </c>
      <c r="H217" s="219">
        <v>28</v>
      </c>
      <c r="I217" s="220"/>
      <c r="J217" s="221">
        <f>ROUND(I217*H217,2)</f>
        <v>0</v>
      </c>
      <c r="K217" s="217" t="s">
        <v>219</v>
      </c>
      <c r="L217" s="46"/>
      <c r="M217" s="222" t="s">
        <v>19</v>
      </c>
      <c r="N217" s="223" t="s">
        <v>45</v>
      </c>
      <c r="O217" s="86"/>
      <c r="P217" s="224">
        <f>O217*H217</f>
        <v>0</v>
      </c>
      <c r="Q217" s="224">
        <v>0.00016000000000000001</v>
      </c>
      <c r="R217" s="224">
        <f>Q217*H217</f>
        <v>0.0044800000000000005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220</v>
      </c>
      <c r="AT217" s="226" t="s">
        <v>215</v>
      </c>
      <c r="AU217" s="226" t="s">
        <v>83</v>
      </c>
      <c r="AY217" s="19" t="s">
        <v>213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81</v>
      </c>
      <c r="BK217" s="227">
        <f>ROUND(I217*H217,2)</f>
        <v>0</v>
      </c>
      <c r="BL217" s="19" t="s">
        <v>220</v>
      </c>
      <c r="BM217" s="226" t="s">
        <v>8908</v>
      </c>
    </row>
    <row r="218" s="2" customFormat="1" ht="21.75" customHeight="1">
      <c r="A218" s="40"/>
      <c r="B218" s="41"/>
      <c r="C218" s="215" t="s">
        <v>529</v>
      </c>
      <c r="D218" s="215" t="s">
        <v>215</v>
      </c>
      <c r="E218" s="216" t="s">
        <v>8909</v>
      </c>
      <c r="F218" s="217" t="s">
        <v>8910</v>
      </c>
      <c r="G218" s="218" t="s">
        <v>501</v>
      </c>
      <c r="H218" s="219">
        <v>28</v>
      </c>
      <c r="I218" s="220"/>
      <c r="J218" s="221">
        <f>ROUND(I218*H218,2)</f>
        <v>0</v>
      </c>
      <c r="K218" s="217" t="s">
        <v>219</v>
      </c>
      <c r="L218" s="46"/>
      <c r="M218" s="222" t="s">
        <v>19</v>
      </c>
      <c r="N218" s="223" t="s">
        <v>45</v>
      </c>
      <c r="O218" s="86"/>
      <c r="P218" s="224">
        <f>O218*H218</f>
        <v>0</v>
      </c>
      <c r="Q218" s="224">
        <v>0.00027</v>
      </c>
      <c r="R218" s="224">
        <f>Q218*H218</f>
        <v>0.0075599999999999999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220</v>
      </c>
      <c r="AT218" s="226" t="s">
        <v>215</v>
      </c>
      <c r="AU218" s="226" t="s">
        <v>83</v>
      </c>
      <c r="AY218" s="19" t="s">
        <v>213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81</v>
      </c>
      <c r="BK218" s="227">
        <f>ROUND(I218*H218,2)</f>
        <v>0</v>
      </c>
      <c r="BL218" s="19" t="s">
        <v>220</v>
      </c>
      <c r="BM218" s="226" t="s">
        <v>8911</v>
      </c>
    </row>
    <row r="219" s="2" customFormat="1" ht="16.5" customHeight="1">
      <c r="A219" s="40"/>
      <c r="B219" s="41"/>
      <c r="C219" s="215" t="s">
        <v>536</v>
      </c>
      <c r="D219" s="215" t="s">
        <v>215</v>
      </c>
      <c r="E219" s="216" t="s">
        <v>1340</v>
      </c>
      <c r="F219" s="217" t="s">
        <v>1341</v>
      </c>
      <c r="G219" s="218" t="s">
        <v>218</v>
      </c>
      <c r="H219" s="219">
        <v>7.8230000000000004</v>
      </c>
      <c r="I219" s="220"/>
      <c r="J219" s="221">
        <f>ROUND(I219*H219,2)</f>
        <v>0</v>
      </c>
      <c r="K219" s="217" t="s">
        <v>219</v>
      </c>
      <c r="L219" s="46"/>
      <c r="M219" s="222" t="s">
        <v>19</v>
      </c>
      <c r="N219" s="223" t="s">
        <v>45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2</v>
      </c>
      <c r="T219" s="225">
        <f>S219*H219</f>
        <v>15.646000000000001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220</v>
      </c>
      <c r="AT219" s="226" t="s">
        <v>215</v>
      </c>
      <c r="AU219" s="226" t="s">
        <v>83</v>
      </c>
      <c r="AY219" s="19" t="s">
        <v>213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81</v>
      </c>
      <c r="BK219" s="227">
        <f>ROUND(I219*H219,2)</f>
        <v>0</v>
      </c>
      <c r="BL219" s="19" t="s">
        <v>220</v>
      </c>
      <c r="BM219" s="226" t="s">
        <v>8912</v>
      </c>
    </row>
    <row r="220" s="14" customFormat="1">
      <c r="A220" s="14"/>
      <c r="B220" s="239"/>
      <c r="C220" s="240"/>
      <c r="D220" s="230" t="s">
        <v>222</v>
      </c>
      <c r="E220" s="241" t="s">
        <v>19</v>
      </c>
      <c r="F220" s="242" t="s">
        <v>8913</v>
      </c>
      <c r="G220" s="240"/>
      <c r="H220" s="243">
        <v>7.8230000000000004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9" t="s">
        <v>222</v>
      </c>
      <c r="AU220" s="249" t="s">
        <v>83</v>
      </c>
      <c r="AV220" s="14" t="s">
        <v>83</v>
      </c>
      <c r="AW220" s="14" t="s">
        <v>34</v>
      </c>
      <c r="AX220" s="14" t="s">
        <v>81</v>
      </c>
      <c r="AY220" s="249" t="s">
        <v>213</v>
      </c>
    </row>
    <row r="221" s="2" customFormat="1">
      <c r="A221" s="40"/>
      <c r="B221" s="41"/>
      <c r="C221" s="215" t="s">
        <v>541</v>
      </c>
      <c r="D221" s="215" t="s">
        <v>215</v>
      </c>
      <c r="E221" s="216" t="s">
        <v>1391</v>
      </c>
      <c r="F221" s="217" t="s">
        <v>1392</v>
      </c>
      <c r="G221" s="218" t="s">
        <v>218</v>
      </c>
      <c r="H221" s="219">
        <v>3.9329999999999998</v>
      </c>
      <c r="I221" s="220"/>
      <c r="J221" s="221">
        <f>ROUND(I221*H221,2)</f>
        <v>0</v>
      </c>
      <c r="K221" s="217" t="s">
        <v>219</v>
      </c>
      <c r="L221" s="46"/>
      <c r="M221" s="222" t="s">
        <v>19</v>
      </c>
      <c r="N221" s="223" t="s">
        <v>45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1.8</v>
      </c>
      <c r="T221" s="225">
        <f>S221*H221</f>
        <v>7.0793999999999997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220</v>
      </c>
      <c r="AT221" s="226" t="s">
        <v>215</v>
      </c>
      <c r="AU221" s="226" t="s">
        <v>83</v>
      </c>
      <c r="AY221" s="19" t="s">
        <v>213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81</v>
      </c>
      <c r="BK221" s="227">
        <f>ROUND(I221*H221,2)</f>
        <v>0</v>
      </c>
      <c r="BL221" s="19" t="s">
        <v>220</v>
      </c>
      <c r="BM221" s="226" t="s">
        <v>8914</v>
      </c>
    </row>
    <row r="222" s="14" customFormat="1">
      <c r="A222" s="14"/>
      <c r="B222" s="239"/>
      <c r="C222" s="240"/>
      <c r="D222" s="230" t="s">
        <v>222</v>
      </c>
      <c r="E222" s="241" t="s">
        <v>19</v>
      </c>
      <c r="F222" s="242" t="s">
        <v>8915</v>
      </c>
      <c r="G222" s="240"/>
      <c r="H222" s="243">
        <v>3.9329999999999998</v>
      </c>
      <c r="I222" s="244"/>
      <c r="J222" s="240"/>
      <c r="K222" s="240"/>
      <c r="L222" s="245"/>
      <c r="M222" s="246"/>
      <c r="N222" s="247"/>
      <c r="O222" s="247"/>
      <c r="P222" s="247"/>
      <c r="Q222" s="247"/>
      <c r="R222" s="247"/>
      <c r="S222" s="247"/>
      <c r="T222" s="24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9" t="s">
        <v>222</v>
      </c>
      <c r="AU222" s="249" t="s">
        <v>83</v>
      </c>
      <c r="AV222" s="14" t="s">
        <v>83</v>
      </c>
      <c r="AW222" s="14" t="s">
        <v>34</v>
      </c>
      <c r="AX222" s="14" t="s">
        <v>81</v>
      </c>
      <c r="AY222" s="249" t="s">
        <v>213</v>
      </c>
    </row>
    <row r="223" s="2" customFormat="1" ht="16.5" customHeight="1">
      <c r="A223" s="40"/>
      <c r="B223" s="41"/>
      <c r="C223" s="215" t="s">
        <v>547</v>
      </c>
      <c r="D223" s="215" t="s">
        <v>215</v>
      </c>
      <c r="E223" s="216" t="s">
        <v>1428</v>
      </c>
      <c r="F223" s="217" t="s">
        <v>1429</v>
      </c>
      <c r="G223" s="218" t="s">
        <v>218</v>
      </c>
      <c r="H223" s="219">
        <v>0.64500000000000002</v>
      </c>
      <c r="I223" s="220"/>
      <c r="J223" s="221">
        <f>ROUND(I223*H223,2)</f>
        <v>0</v>
      </c>
      <c r="K223" s="217" t="s">
        <v>219</v>
      </c>
      <c r="L223" s="46"/>
      <c r="M223" s="222" t="s">
        <v>19</v>
      </c>
      <c r="N223" s="223" t="s">
        <v>45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2.2000000000000002</v>
      </c>
      <c r="T223" s="225">
        <f>S223*H223</f>
        <v>1.4190000000000003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220</v>
      </c>
      <c r="AT223" s="226" t="s">
        <v>215</v>
      </c>
      <c r="AU223" s="226" t="s">
        <v>83</v>
      </c>
      <c r="AY223" s="19" t="s">
        <v>213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81</v>
      </c>
      <c r="BK223" s="227">
        <f>ROUND(I223*H223,2)</f>
        <v>0</v>
      </c>
      <c r="BL223" s="19" t="s">
        <v>220</v>
      </c>
      <c r="BM223" s="226" t="s">
        <v>8916</v>
      </c>
    </row>
    <row r="224" s="14" customFormat="1">
      <c r="A224" s="14"/>
      <c r="B224" s="239"/>
      <c r="C224" s="240"/>
      <c r="D224" s="230" t="s">
        <v>222</v>
      </c>
      <c r="E224" s="241" t="s">
        <v>19</v>
      </c>
      <c r="F224" s="242" t="s">
        <v>8917</v>
      </c>
      <c r="G224" s="240"/>
      <c r="H224" s="243">
        <v>0.64500000000000002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9" t="s">
        <v>222</v>
      </c>
      <c r="AU224" s="249" t="s">
        <v>83</v>
      </c>
      <c r="AV224" s="14" t="s">
        <v>83</v>
      </c>
      <c r="AW224" s="14" t="s">
        <v>34</v>
      </c>
      <c r="AX224" s="14" t="s">
        <v>81</v>
      </c>
      <c r="AY224" s="249" t="s">
        <v>213</v>
      </c>
    </row>
    <row r="225" s="2" customFormat="1" ht="16.5" customHeight="1">
      <c r="A225" s="40"/>
      <c r="B225" s="41"/>
      <c r="C225" s="215" t="s">
        <v>553</v>
      </c>
      <c r="D225" s="215" t="s">
        <v>215</v>
      </c>
      <c r="E225" s="216" t="s">
        <v>8918</v>
      </c>
      <c r="F225" s="217" t="s">
        <v>8919</v>
      </c>
      <c r="G225" s="218" t="s">
        <v>338</v>
      </c>
      <c r="H225" s="219">
        <v>3.597</v>
      </c>
      <c r="I225" s="220"/>
      <c r="J225" s="221">
        <f>ROUND(I225*H225,2)</f>
        <v>0</v>
      </c>
      <c r="K225" s="217" t="s">
        <v>219</v>
      </c>
      <c r="L225" s="46"/>
      <c r="M225" s="222" t="s">
        <v>19</v>
      </c>
      <c r="N225" s="223" t="s">
        <v>45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0.00248</v>
      </c>
      <c r="T225" s="225">
        <f>S225*H225</f>
        <v>0.0089205599999999993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220</v>
      </c>
      <c r="AT225" s="226" t="s">
        <v>215</v>
      </c>
      <c r="AU225" s="226" t="s">
        <v>83</v>
      </c>
      <c r="AY225" s="19" t="s">
        <v>213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81</v>
      </c>
      <c r="BK225" s="227">
        <f>ROUND(I225*H225,2)</f>
        <v>0</v>
      </c>
      <c r="BL225" s="19" t="s">
        <v>220</v>
      </c>
      <c r="BM225" s="226" t="s">
        <v>8920</v>
      </c>
    </row>
    <row r="226" s="14" customFormat="1">
      <c r="A226" s="14"/>
      <c r="B226" s="239"/>
      <c r="C226" s="240"/>
      <c r="D226" s="230" t="s">
        <v>222</v>
      </c>
      <c r="E226" s="241" t="s">
        <v>19</v>
      </c>
      <c r="F226" s="242" t="s">
        <v>8921</v>
      </c>
      <c r="G226" s="240"/>
      <c r="H226" s="243">
        <v>3.597</v>
      </c>
      <c r="I226" s="244"/>
      <c r="J226" s="240"/>
      <c r="K226" s="240"/>
      <c r="L226" s="245"/>
      <c r="M226" s="246"/>
      <c r="N226" s="247"/>
      <c r="O226" s="247"/>
      <c r="P226" s="247"/>
      <c r="Q226" s="247"/>
      <c r="R226" s="247"/>
      <c r="S226" s="247"/>
      <c r="T226" s="24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9" t="s">
        <v>222</v>
      </c>
      <c r="AU226" s="249" t="s">
        <v>83</v>
      </c>
      <c r="AV226" s="14" t="s">
        <v>83</v>
      </c>
      <c r="AW226" s="14" t="s">
        <v>34</v>
      </c>
      <c r="AX226" s="14" t="s">
        <v>81</v>
      </c>
      <c r="AY226" s="249" t="s">
        <v>213</v>
      </c>
    </row>
    <row r="227" s="2" customFormat="1" ht="16.5" customHeight="1">
      <c r="A227" s="40"/>
      <c r="B227" s="41"/>
      <c r="C227" s="215" t="s">
        <v>558</v>
      </c>
      <c r="D227" s="215" t="s">
        <v>215</v>
      </c>
      <c r="E227" s="216" t="s">
        <v>8922</v>
      </c>
      <c r="F227" s="217" t="s">
        <v>8923</v>
      </c>
      <c r="G227" s="218" t="s">
        <v>338</v>
      </c>
      <c r="H227" s="219">
        <v>9.298</v>
      </c>
      <c r="I227" s="220"/>
      <c r="J227" s="221">
        <f>ROUND(I227*H227,2)</f>
        <v>0</v>
      </c>
      <c r="K227" s="217" t="s">
        <v>219</v>
      </c>
      <c r="L227" s="46"/>
      <c r="M227" s="222" t="s">
        <v>19</v>
      </c>
      <c r="N227" s="223" t="s">
        <v>45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0.0092499999999999995</v>
      </c>
      <c r="T227" s="225">
        <f>S227*H227</f>
        <v>0.0860065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220</v>
      </c>
      <c r="AT227" s="226" t="s">
        <v>215</v>
      </c>
      <c r="AU227" s="226" t="s">
        <v>83</v>
      </c>
      <c r="AY227" s="19" t="s">
        <v>213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81</v>
      </c>
      <c r="BK227" s="227">
        <f>ROUND(I227*H227,2)</f>
        <v>0</v>
      </c>
      <c r="BL227" s="19" t="s">
        <v>220</v>
      </c>
      <c r="BM227" s="226" t="s">
        <v>8924</v>
      </c>
    </row>
    <row r="228" s="14" customFormat="1">
      <c r="A228" s="14"/>
      <c r="B228" s="239"/>
      <c r="C228" s="240"/>
      <c r="D228" s="230" t="s">
        <v>222</v>
      </c>
      <c r="E228" s="241" t="s">
        <v>19</v>
      </c>
      <c r="F228" s="242" t="s">
        <v>8925</v>
      </c>
      <c r="G228" s="240"/>
      <c r="H228" s="243">
        <v>9.298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9" t="s">
        <v>222</v>
      </c>
      <c r="AU228" s="249" t="s">
        <v>83</v>
      </c>
      <c r="AV228" s="14" t="s">
        <v>83</v>
      </c>
      <c r="AW228" s="14" t="s">
        <v>34</v>
      </c>
      <c r="AX228" s="14" t="s">
        <v>81</v>
      </c>
      <c r="AY228" s="249" t="s">
        <v>213</v>
      </c>
    </row>
    <row r="229" s="2" customFormat="1" ht="16.5" customHeight="1">
      <c r="A229" s="40"/>
      <c r="B229" s="41"/>
      <c r="C229" s="215" t="s">
        <v>566</v>
      </c>
      <c r="D229" s="215" t="s">
        <v>215</v>
      </c>
      <c r="E229" s="216" t="s">
        <v>8926</v>
      </c>
      <c r="F229" s="217" t="s">
        <v>8927</v>
      </c>
      <c r="G229" s="218" t="s">
        <v>501</v>
      </c>
      <c r="H229" s="219">
        <v>2</v>
      </c>
      <c r="I229" s="220"/>
      <c r="J229" s="221">
        <f>ROUND(I229*H229,2)</f>
        <v>0</v>
      </c>
      <c r="K229" s="217" t="s">
        <v>219</v>
      </c>
      <c r="L229" s="46"/>
      <c r="M229" s="222" t="s">
        <v>19</v>
      </c>
      <c r="N229" s="223" t="s">
        <v>45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0.192</v>
      </c>
      <c r="T229" s="225">
        <f>S229*H229</f>
        <v>0.38400000000000001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220</v>
      </c>
      <c r="AT229" s="226" t="s">
        <v>215</v>
      </c>
      <c r="AU229" s="226" t="s">
        <v>83</v>
      </c>
      <c r="AY229" s="19" t="s">
        <v>213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81</v>
      </c>
      <c r="BK229" s="227">
        <f>ROUND(I229*H229,2)</f>
        <v>0</v>
      </c>
      <c r="BL229" s="19" t="s">
        <v>220</v>
      </c>
      <c r="BM229" s="226" t="s">
        <v>8928</v>
      </c>
    </row>
    <row r="230" s="14" customFormat="1">
      <c r="A230" s="14"/>
      <c r="B230" s="239"/>
      <c r="C230" s="240"/>
      <c r="D230" s="230" t="s">
        <v>222</v>
      </c>
      <c r="E230" s="241" t="s">
        <v>19</v>
      </c>
      <c r="F230" s="242" t="s">
        <v>8929</v>
      </c>
      <c r="G230" s="240"/>
      <c r="H230" s="243">
        <v>2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9" t="s">
        <v>222</v>
      </c>
      <c r="AU230" s="249" t="s">
        <v>83</v>
      </c>
      <c r="AV230" s="14" t="s">
        <v>83</v>
      </c>
      <c r="AW230" s="14" t="s">
        <v>34</v>
      </c>
      <c r="AX230" s="14" t="s">
        <v>81</v>
      </c>
      <c r="AY230" s="249" t="s">
        <v>213</v>
      </c>
    </row>
    <row r="231" s="12" customFormat="1" ht="22.8" customHeight="1">
      <c r="A231" s="12"/>
      <c r="B231" s="199"/>
      <c r="C231" s="200"/>
      <c r="D231" s="201" t="s">
        <v>73</v>
      </c>
      <c r="E231" s="213" t="s">
        <v>1662</v>
      </c>
      <c r="F231" s="213" t="s">
        <v>1663</v>
      </c>
      <c r="G231" s="200"/>
      <c r="H231" s="200"/>
      <c r="I231" s="203"/>
      <c r="J231" s="214">
        <f>BK231</f>
        <v>0</v>
      </c>
      <c r="K231" s="200"/>
      <c r="L231" s="205"/>
      <c r="M231" s="206"/>
      <c r="N231" s="207"/>
      <c r="O231" s="207"/>
      <c r="P231" s="208">
        <f>SUM(P232:P238)</f>
        <v>0</v>
      </c>
      <c r="Q231" s="207"/>
      <c r="R231" s="208">
        <f>SUM(R232:R238)</f>
        <v>0</v>
      </c>
      <c r="S231" s="207"/>
      <c r="T231" s="209">
        <f>SUM(T232:T238)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0" t="s">
        <v>81</v>
      </c>
      <c r="AT231" s="211" t="s">
        <v>73</v>
      </c>
      <c r="AU231" s="211" t="s">
        <v>81</v>
      </c>
      <c r="AY231" s="210" t="s">
        <v>213</v>
      </c>
      <c r="BK231" s="212">
        <f>SUM(BK232:BK238)</f>
        <v>0</v>
      </c>
    </row>
    <row r="232" s="2" customFormat="1" ht="21.75" customHeight="1">
      <c r="A232" s="40"/>
      <c r="B232" s="41"/>
      <c r="C232" s="215" t="s">
        <v>573</v>
      </c>
      <c r="D232" s="215" t="s">
        <v>215</v>
      </c>
      <c r="E232" s="216" t="s">
        <v>1674</v>
      </c>
      <c r="F232" s="217" t="s">
        <v>1675</v>
      </c>
      <c r="G232" s="218" t="s">
        <v>288</v>
      </c>
      <c r="H232" s="219">
        <v>106.517</v>
      </c>
      <c r="I232" s="220"/>
      <c r="J232" s="221">
        <f>ROUND(I232*H232,2)</f>
        <v>0</v>
      </c>
      <c r="K232" s="217" t="s">
        <v>219</v>
      </c>
      <c r="L232" s="46"/>
      <c r="M232" s="222" t="s">
        <v>19</v>
      </c>
      <c r="N232" s="223" t="s">
        <v>45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220</v>
      </c>
      <c r="AT232" s="226" t="s">
        <v>215</v>
      </c>
      <c r="AU232" s="226" t="s">
        <v>83</v>
      </c>
      <c r="AY232" s="19" t="s">
        <v>213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81</v>
      </c>
      <c r="BK232" s="227">
        <f>ROUND(I232*H232,2)</f>
        <v>0</v>
      </c>
      <c r="BL232" s="19" t="s">
        <v>220</v>
      </c>
      <c r="BM232" s="226" t="s">
        <v>8930</v>
      </c>
    </row>
    <row r="233" s="2" customFormat="1">
      <c r="A233" s="40"/>
      <c r="B233" s="41"/>
      <c r="C233" s="215" t="s">
        <v>580</v>
      </c>
      <c r="D233" s="215" t="s">
        <v>215</v>
      </c>
      <c r="E233" s="216" t="s">
        <v>1678</v>
      </c>
      <c r="F233" s="217" t="s">
        <v>1679</v>
      </c>
      <c r="G233" s="218" t="s">
        <v>288</v>
      </c>
      <c r="H233" s="219">
        <v>3088.9929999999999</v>
      </c>
      <c r="I233" s="220"/>
      <c r="J233" s="221">
        <f>ROUND(I233*H233,2)</f>
        <v>0</v>
      </c>
      <c r="K233" s="217" t="s">
        <v>219</v>
      </c>
      <c r="L233" s="46"/>
      <c r="M233" s="222" t="s">
        <v>19</v>
      </c>
      <c r="N233" s="223" t="s">
        <v>45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220</v>
      </c>
      <c r="AT233" s="226" t="s">
        <v>215</v>
      </c>
      <c r="AU233" s="226" t="s">
        <v>83</v>
      </c>
      <c r="AY233" s="19" t="s">
        <v>213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81</v>
      </c>
      <c r="BK233" s="227">
        <f>ROUND(I233*H233,2)</f>
        <v>0</v>
      </c>
      <c r="BL233" s="19" t="s">
        <v>220</v>
      </c>
      <c r="BM233" s="226" t="s">
        <v>8931</v>
      </c>
    </row>
    <row r="234" s="14" customFormat="1">
      <c r="A234" s="14"/>
      <c r="B234" s="239"/>
      <c r="C234" s="240"/>
      <c r="D234" s="230" t="s">
        <v>222</v>
      </c>
      <c r="E234" s="241" t="s">
        <v>19</v>
      </c>
      <c r="F234" s="242" t="s">
        <v>8932</v>
      </c>
      <c r="G234" s="240"/>
      <c r="H234" s="243">
        <v>3088.9929999999999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9" t="s">
        <v>222</v>
      </c>
      <c r="AU234" s="249" t="s">
        <v>83</v>
      </c>
      <c r="AV234" s="14" t="s">
        <v>83</v>
      </c>
      <c r="AW234" s="14" t="s">
        <v>34</v>
      </c>
      <c r="AX234" s="14" t="s">
        <v>81</v>
      </c>
      <c r="AY234" s="249" t="s">
        <v>213</v>
      </c>
    </row>
    <row r="235" s="2" customFormat="1">
      <c r="A235" s="40"/>
      <c r="B235" s="41"/>
      <c r="C235" s="215" t="s">
        <v>585</v>
      </c>
      <c r="D235" s="215" t="s">
        <v>215</v>
      </c>
      <c r="E235" s="216" t="s">
        <v>1683</v>
      </c>
      <c r="F235" s="217" t="s">
        <v>1684</v>
      </c>
      <c r="G235" s="218" t="s">
        <v>288</v>
      </c>
      <c r="H235" s="219">
        <v>105.29900000000001</v>
      </c>
      <c r="I235" s="220"/>
      <c r="J235" s="221">
        <f>ROUND(I235*H235,2)</f>
        <v>0</v>
      </c>
      <c r="K235" s="217" t="s">
        <v>219</v>
      </c>
      <c r="L235" s="46"/>
      <c r="M235" s="222" t="s">
        <v>19</v>
      </c>
      <c r="N235" s="223" t="s">
        <v>45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220</v>
      </c>
      <c r="AT235" s="226" t="s">
        <v>215</v>
      </c>
      <c r="AU235" s="226" t="s">
        <v>83</v>
      </c>
      <c r="AY235" s="19" t="s">
        <v>213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81</v>
      </c>
      <c r="BK235" s="227">
        <f>ROUND(I235*H235,2)</f>
        <v>0</v>
      </c>
      <c r="BL235" s="19" t="s">
        <v>220</v>
      </c>
      <c r="BM235" s="226" t="s">
        <v>8933</v>
      </c>
    </row>
    <row r="236" s="14" customFormat="1">
      <c r="A236" s="14"/>
      <c r="B236" s="239"/>
      <c r="C236" s="240"/>
      <c r="D236" s="230" t="s">
        <v>222</v>
      </c>
      <c r="E236" s="241" t="s">
        <v>19</v>
      </c>
      <c r="F236" s="242" t="s">
        <v>8934</v>
      </c>
      <c r="G236" s="240"/>
      <c r="H236" s="243">
        <v>105.29900000000001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9" t="s">
        <v>222</v>
      </c>
      <c r="AU236" s="249" t="s">
        <v>83</v>
      </c>
      <c r="AV236" s="14" t="s">
        <v>83</v>
      </c>
      <c r="AW236" s="14" t="s">
        <v>34</v>
      </c>
      <c r="AX236" s="14" t="s">
        <v>81</v>
      </c>
      <c r="AY236" s="249" t="s">
        <v>213</v>
      </c>
    </row>
    <row r="237" s="2" customFormat="1">
      <c r="A237" s="40"/>
      <c r="B237" s="41"/>
      <c r="C237" s="215" t="s">
        <v>592</v>
      </c>
      <c r="D237" s="215" t="s">
        <v>215</v>
      </c>
      <c r="E237" s="216" t="s">
        <v>1695</v>
      </c>
      <c r="F237" s="217" t="s">
        <v>1696</v>
      </c>
      <c r="G237" s="218" t="s">
        <v>288</v>
      </c>
      <c r="H237" s="219">
        <v>1.218</v>
      </c>
      <c r="I237" s="220"/>
      <c r="J237" s="221">
        <f>ROUND(I237*H237,2)</f>
        <v>0</v>
      </c>
      <c r="K237" s="217" t="s">
        <v>219</v>
      </c>
      <c r="L237" s="46"/>
      <c r="M237" s="222" t="s">
        <v>19</v>
      </c>
      <c r="N237" s="223" t="s">
        <v>45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220</v>
      </c>
      <c r="AT237" s="226" t="s">
        <v>215</v>
      </c>
      <c r="AU237" s="226" t="s">
        <v>83</v>
      </c>
      <c r="AY237" s="19" t="s">
        <v>213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81</v>
      </c>
      <c r="BK237" s="227">
        <f>ROUND(I237*H237,2)</f>
        <v>0</v>
      </c>
      <c r="BL237" s="19" t="s">
        <v>220</v>
      </c>
      <c r="BM237" s="226" t="s">
        <v>8935</v>
      </c>
    </row>
    <row r="238" s="14" customFormat="1">
      <c r="A238" s="14"/>
      <c r="B238" s="239"/>
      <c r="C238" s="240"/>
      <c r="D238" s="230" t="s">
        <v>222</v>
      </c>
      <c r="E238" s="241" t="s">
        <v>19</v>
      </c>
      <c r="F238" s="242" t="s">
        <v>8936</v>
      </c>
      <c r="G238" s="240"/>
      <c r="H238" s="243">
        <v>1.218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9" t="s">
        <v>222</v>
      </c>
      <c r="AU238" s="249" t="s">
        <v>83</v>
      </c>
      <c r="AV238" s="14" t="s">
        <v>83</v>
      </c>
      <c r="AW238" s="14" t="s">
        <v>34</v>
      </c>
      <c r="AX238" s="14" t="s">
        <v>81</v>
      </c>
      <c r="AY238" s="249" t="s">
        <v>213</v>
      </c>
    </row>
    <row r="239" s="12" customFormat="1" ht="22.8" customHeight="1">
      <c r="A239" s="12"/>
      <c r="B239" s="199"/>
      <c r="C239" s="200"/>
      <c r="D239" s="201" t="s">
        <v>73</v>
      </c>
      <c r="E239" s="213" t="s">
        <v>1710</v>
      </c>
      <c r="F239" s="213" t="s">
        <v>1711</v>
      </c>
      <c r="G239" s="200"/>
      <c r="H239" s="200"/>
      <c r="I239" s="203"/>
      <c r="J239" s="214">
        <f>BK239</f>
        <v>0</v>
      </c>
      <c r="K239" s="200"/>
      <c r="L239" s="205"/>
      <c r="M239" s="206"/>
      <c r="N239" s="207"/>
      <c r="O239" s="207"/>
      <c r="P239" s="208">
        <f>P240</f>
        <v>0</v>
      </c>
      <c r="Q239" s="207"/>
      <c r="R239" s="208">
        <f>R240</f>
        <v>0</v>
      </c>
      <c r="S239" s="207"/>
      <c r="T239" s="209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0" t="s">
        <v>81</v>
      </c>
      <c r="AT239" s="211" t="s">
        <v>73</v>
      </c>
      <c r="AU239" s="211" t="s">
        <v>81</v>
      </c>
      <c r="AY239" s="210" t="s">
        <v>213</v>
      </c>
      <c r="BK239" s="212">
        <f>BK240</f>
        <v>0</v>
      </c>
    </row>
    <row r="240" s="2" customFormat="1">
      <c r="A240" s="40"/>
      <c r="B240" s="41"/>
      <c r="C240" s="215" t="s">
        <v>598</v>
      </c>
      <c r="D240" s="215" t="s">
        <v>215</v>
      </c>
      <c r="E240" s="216" t="s">
        <v>8937</v>
      </c>
      <c r="F240" s="217" t="s">
        <v>8938</v>
      </c>
      <c r="G240" s="218" t="s">
        <v>288</v>
      </c>
      <c r="H240" s="219">
        <v>126.95399999999999</v>
      </c>
      <c r="I240" s="220"/>
      <c r="J240" s="221">
        <f>ROUND(I240*H240,2)</f>
        <v>0</v>
      </c>
      <c r="K240" s="217" t="s">
        <v>219</v>
      </c>
      <c r="L240" s="46"/>
      <c r="M240" s="222" t="s">
        <v>19</v>
      </c>
      <c r="N240" s="223" t="s">
        <v>45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220</v>
      </c>
      <c r="AT240" s="226" t="s">
        <v>215</v>
      </c>
      <c r="AU240" s="226" t="s">
        <v>83</v>
      </c>
      <c r="AY240" s="19" t="s">
        <v>213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81</v>
      </c>
      <c r="BK240" s="227">
        <f>ROUND(I240*H240,2)</f>
        <v>0</v>
      </c>
      <c r="BL240" s="19" t="s">
        <v>220</v>
      </c>
      <c r="BM240" s="226" t="s">
        <v>8939</v>
      </c>
    </row>
    <row r="241" s="12" customFormat="1" ht="25.92" customHeight="1">
      <c r="A241" s="12"/>
      <c r="B241" s="199"/>
      <c r="C241" s="200"/>
      <c r="D241" s="201" t="s">
        <v>73</v>
      </c>
      <c r="E241" s="202" t="s">
        <v>1716</v>
      </c>
      <c r="F241" s="202" t="s">
        <v>1717</v>
      </c>
      <c r="G241" s="200"/>
      <c r="H241" s="200"/>
      <c r="I241" s="203"/>
      <c r="J241" s="204">
        <f>BK241</f>
        <v>0</v>
      </c>
      <c r="K241" s="200"/>
      <c r="L241" s="205"/>
      <c r="M241" s="206"/>
      <c r="N241" s="207"/>
      <c r="O241" s="207"/>
      <c r="P241" s="208">
        <f>P242</f>
        <v>0</v>
      </c>
      <c r="Q241" s="207"/>
      <c r="R241" s="208">
        <f>R242</f>
        <v>0.083574000000000009</v>
      </c>
      <c r="S241" s="207"/>
      <c r="T241" s="209">
        <f>T242</f>
        <v>0.73920000000000008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0" t="s">
        <v>83</v>
      </c>
      <c r="AT241" s="211" t="s">
        <v>73</v>
      </c>
      <c r="AU241" s="211" t="s">
        <v>74</v>
      </c>
      <c r="AY241" s="210" t="s">
        <v>213</v>
      </c>
      <c r="BK241" s="212">
        <f>BK242</f>
        <v>0</v>
      </c>
    </row>
    <row r="242" s="12" customFormat="1" ht="22.8" customHeight="1">
      <c r="A242" s="12"/>
      <c r="B242" s="199"/>
      <c r="C242" s="200"/>
      <c r="D242" s="201" t="s">
        <v>73</v>
      </c>
      <c r="E242" s="213" t="s">
        <v>3349</v>
      </c>
      <c r="F242" s="213" t="s">
        <v>3350</v>
      </c>
      <c r="G242" s="200"/>
      <c r="H242" s="200"/>
      <c r="I242" s="203"/>
      <c r="J242" s="214">
        <f>BK242</f>
        <v>0</v>
      </c>
      <c r="K242" s="200"/>
      <c r="L242" s="205"/>
      <c r="M242" s="206"/>
      <c r="N242" s="207"/>
      <c r="O242" s="207"/>
      <c r="P242" s="208">
        <f>SUM(P243:P248)</f>
        <v>0</v>
      </c>
      <c r="Q242" s="207"/>
      <c r="R242" s="208">
        <f>SUM(R243:R248)</f>
        <v>0.083574000000000009</v>
      </c>
      <c r="S242" s="207"/>
      <c r="T242" s="209">
        <f>SUM(T243:T248)</f>
        <v>0.73920000000000008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0" t="s">
        <v>83</v>
      </c>
      <c r="AT242" s="211" t="s">
        <v>73</v>
      </c>
      <c r="AU242" s="211" t="s">
        <v>81</v>
      </c>
      <c r="AY242" s="210" t="s">
        <v>213</v>
      </c>
      <c r="BK242" s="212">
        <f>SUM(BK243:BK248)</f>
        <v>0</v>
      </c>
    </row>
    <row r="243" s="2" customFormat="1" ht="16.5" customHeight="1">
      <c r="A243" s="40"/>
      <c r="B243" s="41"/>
      <c r="C243" s="215" t="s">
        <v>603</v>
      </c>
      <c r="D243" s="215" t="s">
        <v>215</v>
      </c>
      <c r="E243" s="216" t="s">
        <v>8940</v>
      </c>
      <c r="F243" s="217" t="s">
        <v>8941</v>
      </c>
      <c r="G243" s="218" t="s">
        <v>338</v>
      </c>
      <c r="H243" s="219">
        <v>46.200000000000003</v>
      </c>
      <c r="I243" s="220"/>
      <c r="J243" s="221">
        <f>ROUND(I243*H243,2)</f>
        <v>0</v>
      </c>
      <c r="K243" s="217" t="s">
        <v>219</v>
      </c>
      <c r="L243" s="46"/>
      <c r="M243" s="222" t="s">
        <v>19</v>
      </c>
      <c r="N243" s="223" t="s">
        <v>45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0.016</v>
      </c>
      <c r="T243" s="225">
        <f>S243*H243</f>
        <v>0.73920000000000008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309</v>
      </c>
      <c r="AT243" s="226" t="s">
        <v>215</v>
      </c>
      <c r="AU243" s="226" t="s">
        <v>83</v>
      </c>
      <c r="AY243" s="19" t="s">
        <v>213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81</v>
      </c>
      <c r="BK243" s="227">
        <f>ROUND(I243*H243,2)</f>
        <v>0</v>
      </c>
      <c r="BL243" s="19" t="s">
        <v>309</v>
      </c>
      <c r="BM243" s="226" t="s">
        <v>8942</v>
      </c>
    </row>
    <row r="244" s="14" customFormat="1">
      <c r="A244" s="14"/>
      <c r="B244" s="239"/>
      <c r="C244" s="240"/>
      <c r="D244" s="230" t="s">
        <v>222</v>
      </c>
      <c r="E244" s="241" t="s">
        <v>19</v>
      </c>
      <c r="F244" s="242" t="s">
        <v>8943</v>
      </c>
      <c r="G244" s="240"/>
      <c r="H244" s="243">
        <v>46.200000000000003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9" t="s">
        <v>222</v>
      </c>
      <c r="AU244" s="249" t="s">
        <v>83</v>
      </c>
      <c r="AV244" s="14" t="s">
        <v>83</v>
      </c>
      <c r="AW244" s="14" t="s">
        <v>34</v>
      </c>
      <c r="AX244" s="14" t="s">
        <v>81</v>
      </c>
      <c r="AY244" s="249" t="s">
        <v>213</v>
      </c>
    </row>
    <row r="245" s="2" customFormat="1" ht="16.5" customHeight="1">
      <c r="A245" s="40"/>
      <c r="B245" s="41"/>
      <c r="C245" s="215" t="s">
        <v>610</v>
      </c>
      <c r="D245" s="215" t="s">
        <v>215</v>
      </c>
      <c r="E245" s="216" t="s">
        <v>8944</v>
      </c>
      <c r="F245" s="217" t="s">
        <v>8945</v>
      </c>
      <c r="G245" s="218" t="s">
        <v>655</v>
      </c>
      <c r="H245" s="219">
        <v>1392.9000000000001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45</v>
      </c>
      <c r="O245" s="86"/>
      <c r="P245" s="224">
        <f>O245*H245</f>
        <v>0</v>
      </c>
      <c r="Q245" s="224">
        <v>6.0000000000000002E-05</v>
      </c>
      <c r="R245" s="224">
        <f>Q245*H245</f>
        <v>0.083574000000000009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309</v>
      </c>
      <c r="AT245" s="226" t="s">
        <v>215</v>
      </c>
      <c r="AU245" s="226" t="s">
        <v>83</v>
      </c>
      <c r="AY245" s="19" t="s">
        <v>213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81</v>
      </c>
      <c r="BK245" s="227">
        <f>ROUND(I245*H245,2)</f>
        <v>0</v>
      </c>
      <c r="BL245" s="19" t="s">
        <v>309</v>
      </c>
      <c r="BM245" s="226" t="s">
        <v>8946</v>
      </c>
    </row>
    <row r="246" s="13" customFormat="1">
      <c r="A246" s="13"/>
      <c r="B246" s="228"/>
      <c r="C246" s="229"/>
      <c r="D246" s="230" t="s">
        <v>222</v>
      </c>
      <c r="E246" s="231" t="s">
        <v>19</v>
      </c>
      <c r="F246" s="232" t="s">
        <v>8947</v>
      </c>
      <c r="G246" s="229"/>
      <c r="H246" s="231" t="s">
        <v>19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8" t="s">
        <v>222</v>
      </c>
      <c r="AU246" s="238" t="s">
        <v>83</v>
      </c>
      <c r="AV246" s="13" t="s">
        <v>81</v>
      </c>
      <c r="AW246" s="13" t="s">
        <v>34</v>
      </c>
      <c r="AX246" s="13" t="s">
        <v>74</v>
      </c>
      <c r="AY246" s="238" t="s">
        <v>213</v>
      </c>
    </row>
    <row r="247" s="14" customFormat="1">
      <c r="A247" s="14"/>
      <c r="B247" s="239"/>
      <c r="C247" s="240"/>
      <c r="D247" s="230" t="s">
        <v>222</v>
      </c>
      <c r="E247" s="241" t="s">
        <v>19</v>
      </c>
      <c r="F247" s="242" t="s">
        <v>8948</v>
      </c>
      <c r="G247" s="240"/>
      <c r="H247" s="243">
        <v>1392.9000000000001</v>
      </c>
      <c r="I247" s="244"/>
      <c r="J247" s="240"/>
      <c r="K247" s="240"/>
      <c r="L247" s="245"/>
      <c r="M247" s="246"/>
      <c r="N247" s="247"/>
      <c r="O247" s="247"/>
      <c r="P247" s="247"/>
      <c r="Q247" s="247"/>
      <c r="R247" s="247"/>
      <c r="S247" s="247"/>
      <c r="T247" s="24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9" t="s">
        <v>222</v>
      </c>
      <c r="AU247" s="249" t="s">
        <v>83</v>
      </c>
      <c r="AV247" s="14" t="s">
        <v>83</v>
      </c>
      <c r="AW247" s="14" t="s">
        <v>34</v>
      </c>
      <c r="AX247" s="14" t="s">
        <v>81</v>
      </c>
      <c r="AY247" s="249" t="s">
        <v>213</v>
      </c>
    </row>
    <row r="248" s="2" customFormat="1">
      <c r="A248" s="40"/>
      <c r="B248" s="41"/>
      <c r="C248" s="215" t="s">
        <v>617</v>
      </c>
      <c r="D248" s="215" t="s">
        <v>215</v>
      </c>
      <c r="E248" s="216" t="s">
        <v>8949</v>
      </c>
      <c r="F248" s="217" t="s">
        <v>8950</v>
      </c>
      <c r="G248" s="218" t="s">
        <v>288</v>
      </c>
      <c r="H248" s="219">
        <v>0.084000000000000005</v>
      </c>
      <c r="I248" s="220"/>
      <c r="J248" s="221">
        <f>ROUND(I248*H248,2)</f>
        <v>0</v>
      </c>
      <c r="K248" s="217" t="s">
        <v>219</v>
      </c>
      <c r="L248" s="46"/>
      <c r="M248" s="283" t="s">
        <v>19</v>
      </c>
      <c r="N248" s="284" t="s">
        <v>45</v>
      </c>
      <c r="O248" s="285"/>
      <c r="P248" s="286">
        <f>O248*H248</f>
        <v>0</v>
      </c>
      <c r="Q248" s="286">
        <v>0</v>
      </c>
      <c r="R248" s="286">
        <f>Q248*H248</f>
        <v>0</v>
      </c>
      <c r="S248" s="286">
        <v>0</v>
      </c>
      <c r="T248" s="287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309</v>
      </c>
      <c r="AT248" s="226" t="s">
        <v>215</v>
      </c>
      <c r="AU248" s="226" t="s">
        <v>83</v>
      </c>
      <c r="AY248" s="19" t="s">
        <v>213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81</v>
      </c>
      <c r="BK248" s="227">
        <f>ROUND(I248*H248,2)</f>
        <v>0</v>
      </c>
      <c r="BL248" s="19" t="s">
        <v>309</v>
      </c>
      <c r="BM248" s="226" t="s">
        <v>8951</v>
      </c>
    </row>
    <row r="249" s="2" customFormat="1" ht="6.96" customHeight="1">
      <c r="A249" s="40"/>
      <c r="B249" s="61"/>
      <c r="C249" s="62"/>
      <c r="D249" s="62"/>
      <c r="E249" s="62"/>
      <c r="F249" s="62"/>
      <c r="G249" s="62"/>
      <c r="H249" s="62"/>
      <c r="I249" s="62"/>
      <c r="J249" s="62"/>
      <c r="K249" s="62"/>
      <c r="L249" s="46"/>
      <c r="M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</sheetData>
  <sheetProtection sheet="1" autoFilter="0" formatColumns="0" formatRows="0" objects="1" scenarios="1" spinCount="100000" saltValue="KMxcWRGhPdy38lzwpdu8EpLNIIZbkhOZyRfnsfj4smw2e1o4La3QdIbF0QTPoGAI0eBiwh22u5HjFA+jBGRjTw==" hashValue="mQNq0476Vi51j0SanwfA0ffCWlMjGrv5Y+4/ElbJl1GW6cvb7NEAaXBvcilgiCl6tPH49eqEiLt/grqS0wdcig==" algorithmName="SHA-512" password="CC35"/>
  <autoFilter ref="C89:K248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a přístavba budovy ZUŠ náměstí Míru, Krnov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154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8952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152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7. 3. 2021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5" t="s">
        <v>28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32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35</v>
      </c>
      <c r="E23" s="40"/>
      <c r="F23" s="40"/>
      <c r="G23" s="40"/>
      <c r="H23" s="40"/>
      <c r="I23" s="145" t="s">
        <v>26</v>
      </c>
      <c r="J23" s="135" t="s">
        <v>36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37</v>
      </c>
      <c r="F24" s="40"/>
      <c r="G24" s="40"/>
      <c r="H24" s="40"/>
      <c r="I24" s="145" t="s">
        <v>28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38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50"/>
      <c r="B27" s="151"/>
      <c r="C27" s="150"/>
      <c r="D27" s="150"/>
      <c r="E27" s="152" t="s">
        <v>39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40</v>
      </c>
      <c r="E30" s="40"/>
      <c r="F30" s="40"/>
      <c r="G30" s="40"/>
      <c r="H30" s="40"/>
      <c r="I30" s="40"/>
      <c r="J30" s="156">
        <f>ROUND(J86,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42</v>
      </c>
      <c r="G32" s="40"/>
      <c r="H32" s="40"/>
      <c r="I32" s="157" t="s">
        <v>41</v>
      </c>
      <c r="J32" s="157" t="s">
        <v>43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44</v>
      </c>
      <c r="E33" s="145" t="s">
        <v>45</v>
      </c>
      <c r="F33" s="159">
        <f>ROUND((SUM(BE86:BE124)),  2)</f>
        <v>0</v>
      </c>
      <c r="G33" s="40"/>
      <c r="H33" s="40"/>
      <c r="I33" s="160">
        <v>0.20999999999999999</v>
      </c>
      <c r="J33" s="159">
        <f>ROUND(((SUM(BE86:BE124))*I33),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46</v>
      </c>
      <c r="F34" s="159">
        <f>ROUND((SUM(BF86:BF124)),  2)</f>
        <v>0</v>
      </c>
      <c r="G34" s="40"/>
      <c r="H34" s="40"/>
      <c r="I34" s="160">
        <v>0.14999999999999999</v>
      </c>
      <c r="J34" s="159">
        <f>ROUND(((SUM(BF86:BF124))*I34),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47</v>
      </c>
      <c r="F35" s="159">
        <f>ROUND((SUM(BG86:BG124)),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48</v>
      </c>
      <c r="F36" s="159">
        <f>ROUND((SUM(BH86:BH124)),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ROUND((SUM(BI86:BI124)),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50</v>
      </c>
      <c r="E39" s="163"/>
      <c r="F39" s="163"/>
      <c r="G39" s="164" t="s">
        <v>51</v>
      </c>
      <c r="H39" s="165" t="s">
        <v>52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158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Rekonstrukce a přístavba budovy ZUŠ náměstí Míru, Krnov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náklady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parc.č. 341, 344/1, k.ú.opavské předměstí</v>
      </c>
      <c r="G52" s="42"/>
      <c r="H52" s="42"/>
      <c r="I52" s="34" t="s">
        <v>23</v>
      </c>
      <c r="J52" s="74" t="str">
        <f>IF(J12="","",J12)</f>
        <v>7. 3. 2021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Krnov</v>
      </c>
      <c r="G54" s="42"/>
      <c r="H54" s="42"/>
      <c r="I54" s="34" t="s">
        <v>31</v>
      </c>
      <c r="J54" s="38" t="str">
        <f>E21</f>
        <v>Ing. Karel Grygera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Ing. Alena Chmelová, Opava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159</v>
      </c>
      <c r="D57" s="174"/>
      <c r="E57" s="174"/>
      <c r="F57" s="174"/>
      <c r="G57" s="174"/>
      <c r="H57" s="174"/>
      <c r="I57" s="174"/>
      <c r="J57" s="175" t="s">
        <v>160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161</v>
      </c>
    </row>
    <row r="60" s="9" customFormat="1" ht="24.96" customHeight="1">
      <c r="A60" s="9"/>
      <c r="B60" s="177"/>
      <c r="C60" s="178"/>
      <c r="D60" s="179" t="s">
        <v>8953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8954</v>
      </c>
      <c r="E61" s="185"/>
      <c r="F61" s="185"/>
      <c r="G61" s="185"/>
      <c r="H61" s="185"/>
      <c r="I61" s="185"/>
      <c r="J61" s="186">
        <f>J88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8955</v>
      </c>
      <c r="E62" s="185"/>
      <c r="F62" s="185"/>
      <c r="G62" s="185"/>
      <c r="H62" s="185"/>
      <c r="I62" s="185"/>
      <c r="J62" s="186">
        <f>J96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8956</v>
      </c>
      <c r="E63" s="185"/>
      <c r="F63" s="185"/>
      <c r="G63" s="185"/>
      <c r="H63" s="185"/>
      <c r="I63" s="185"/>
      <c r="J63" s="186">
        <f>J108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7"/>
      <c r="D64" s="184" t="s">
        <v>8957</v>
      </c>
      <c r="E64" s="185"/>
      <c r="F64" s="185"/>
      <c r="G64" s="185"/>
      <c r="H64" s="185"/>
      <c r="I64" s="185"/>
      <c r="J64" s="186">
        <f>J112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7"/>
      <c r="D65" s="184" t="s">
        <v>8958</v>
      </c>
      <c r="E65" s="185"/>
      <c r="F65" s="185"/>
      <c r="G65" s="185"/>
      <c r="H65" s="185"/>
      <c r="I65" s="185"/>
      <c r="J65" s="186">
        <f>J116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8959</v>
      </c>
      <c r="E66" s="185"/>
      <c r="F66" s="185"/>
      <c r="G66" s="185"/>
      <c r="H66" s="185"/>
      <c r="I66" s="185"/>
      <c r="J66" s="186">
        <f>J120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198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2" t="str">
        <f>E7</f>
        <v>Rekonstrukce a přístavba budovy ZUŠ náměstí Míru, Krnov</v>
      </c>
      <c r="F76" s="34"/>
      <c r="G76" s="34"/>
      <c r="H76" s="34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154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VON - Vedlejší a ostatní náklady</v>
      </c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parc.č. 341, 344/1, k.ú.opavské předměstí</v>
      </c>
      <c r="G80" s="42"/>
      <c r="H80" s="42"/>
      <c r="I80" s="34" t="s">
        <v>23</v>
      </c>
      <c r="J80" s="74" t="str">
        <f>IF(J12="","",J12)</f>
        <v>7. 3. 2021</v>
      </c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město Krnov</v>
      </c>
      <c r="G82" s="42"/>
      <c r="H82" s="42"/>
      <c r="I82" s="34" t="s">
        <v>31</v>
      </c>
      <c r="J82" s="38" t="str">
        <f>E21</f>
        <v>Ing. Karel Grygera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35</v>
      </c>
      <c r="J83" s="38" t="str">
        <f>E24</f>
        <v>Ing. Alena Chmelová, Opava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8"/>
      <c r="B85" s="189"/>
      <c r="C85" s="190" t="s">
        <v>199</v>
      </c>
      <c r="D85" s="191" t="s">
        <v>59</v>
      </c>
      <c r="E85" s="191" t="s">
        <v>55</v>
      </c>
      <c r="F85" s="191" t="s">
        <v>56</v>
      </c>
      <c r="G85" s="191" t="s">
        <v>200</v>
      </c>
      <c r="H85" s="191" t="s">
        <v>201</v>
      </c>
      <c r="I85" s="191" t="s">
        <v>202</v>
      </c>
      <c r="J85" s="191" t="s">
        <v>160</v>
      </c>
      <c r="K85" s="192" t="s">
        <v>203</v>
      </c>
      <c r="L85" s="193"/>
      <c r="M85" s="94" t="s">
        <v>19</v>
      </c>
      <c r="N85" s="95" t="s">
        <v>44</v>
      </c>
      <c r="O85" s="95" t="s">
        <v>204</v>
      </c>
      <c r="P85" s="95" t="s">
        <v>205</v>
      </c>
      <c r="Q85" s="95" t="s">
        <v>206</v>
      </c>
      <c r="R85" s="95" t="s">
        <v>207</v>
      </c>
      <c r="S85" s="95" t="s">
        <v>208</v>
      </c>
      <c r="T85" s="96" t="s">
        <v>209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0"/>
      <c r="B86" s="41"/>
      <c r="C86" s="101" t="s">
        <v>210</v>
      </c>
      <c r="D86" s="42"/>
      <c r="E86" s="42"/>
      <c r="F86" s="42"/>
      <c r="G86" s="42"/>
      <c r="H86" s="42"/>
      <c r="I86" s="42"/>
      <c r="J86" s="194">
        <f>BK86</f>
        <v>0</v>
      </c>
      <c r="K86" s="42"/>
      <c r="L86" s="46"/>
      <c r="M86" s="97"/>
      <c r="N86" s="195"/>
      <c r="O86" s="98"/>
      <c r="P86" s="196">
        <f>P87</f>
        <v>0</v>
      </c>
      <c r="Q86" s="98"/>
      <c r="R86" s="196">
        <f>R87</f>
        <v>0</v>
      </c>
      <c r="S86" s="98"/>
      <c r="T86" s="197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161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73</v>
      </c>
      <c r="E87" s="202" t="s">
        <v>8960</v>
      </c>
      <c r="F87" s="202" t="s">
        <v>8961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P88+P96+P108+P112+P116+P120</f>
        <v>0</v>
      </c>
      <c r="Q87" s="207"/>
      <c r="R87" s="208">
        <f>R88+R96+R108+R112+R116+R120</f>
        <v>0</v>
      </c>
      <c r="S87" s="207"/>
      <c r="T87" s="209">
        <f>T88+T96+T108+T112+T116+T120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243</v>
      </c>
      <c r="AT87" s="211" t="s">
        <v>73</v>
      </c>
      <c r="AU87" s="211" t="s">
        <v>74</v>
      </c>
      <c r="AY87" s="210" t="s">
        <v>213</v>
      </c>
      <c r="BK87" s="212">
        <f>BK88+BK96+BK108+BK112+BK116+BK120</f>
        <v>0</v>
      </c>
    </row>
    <row r="88" s="12" customFormat="1" ht="22.8" customHeight="1">
      <c r="A88" s="12"/>
      <c r="B88" s="199"/>
      <c r="C88" s="200"/>
      <c r="D88" s="201" t="s">
        <v>73</v>
      </c>
      <c r="E88" s="213" t="s">
        <v>8962</v>
      </c>
      <c r="F88" s="213" t="s">
        <v>8963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SUM(P89:P95)</f>
        <v>0</v>
      </c>
      <c r="Q88" s="207"/>
      <c r="R88" s="208">
        <f>SUM(R89:R95)</f>
        <v>0</v>
      </c>
      <c r="S88" s="207"/>
      <c r="T88" s="209">
        <f>SUM(T89:T95)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243</v>
      </c>
      <c r="AT88" s="211" t="s">
        <v>73</v>
      </c>
      <c r="AU88" s="211" t="s">
        <v>81</v>
      </c>
      <c r="AY88" s="210" t="s">
        <v>213</v>
      </c>
      <c r="BK88" s="212">
        <f>SUM(BK89:BK95)</f>
        <v>0</v>
      </c>
    </row>
    <row r="89" s="2" customFormat="1" ht="16.5" customHeight="1">
      <c r="A89" s="40"/>
      <c r="B89" s="41"/>
      <c r="C89" s="215" t="s">
        <v>81</v>
      </c>
      <c r="D89" s="215" t="s">
        <v>215</v>
      </c>
      <c r="E89" s="216" t="s">
        <v>8964</v>
      </c>
      <c r="F89" s="217" t="s">
        <v>8965</v>
      </c>
      <c r="G89" s="218" t="s">
        <v>487</v>
      </c>
      <c r="H89" s="219">
        <v>1</v>
      </c>
      <c r="I89" s="220"/>
      <c r="J89" s="221">
        <f>ROUND(I89*H89,2)</f>
        <v>0</v>
      </c>
      <c r="K89" s="217" t="s">
        <v>19</v>
      </c>
      <c r="L89" s="46"/>
      <c r="M89" s="222" t="s">
        <v>19</v>
      </c>
      <c r="N89" s="223" t="s">
        <v>45</v>
      </c>
      <c r="O89" s="86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6" t="s">
        <v>8966</v>
      </c>
      <c r="AT89" s="226" t="s">
        <v>215</v>
      </c>
      <c r="AU89" s="226" t="s">
        <v>83</v>
      </c>
      <c r="AY89" s="19" t="s">
        <v>213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9" t="s">
        <v>81</v>
      </c>
      <c r="BK89" s="227">
        <f>ROUND(I89*H89,2)</f>
        <v>0</v>
      </c>
      <c r="BL89" s="19" t="s">
        <v>8966</v>
      </c>
      <c r="BM89" s="226" t="s">
        <v>8967</v>
      </c>
    </row>
    <row r="90" s="13" customFormat="1">
      <c r="A90" s="13"/>
      <c r="B90" s="228"/>
      <c r="C90" s="229"/>
      <c r="D90" s="230" t="s">
        <v>222</v>
      </c>
      <c r="E90" s="231" t="s">
        <v>19</v>
      </c>
      <c r="F90" s="232" t="s">
        <v>8968</v>
      </c>
      <c r="G90" s="229"/>
      <c r="H90" s="231" t="s">
        <v>19</v>
      </c>
      <c r="I90" s="233"/>
      <c r="J90" s="229"/>
      <c r="K90" s="229"/>
      <c r="L90" s="234"/>
      <c r="M90" s="235"/>
      <c r="N90" s="236"/>
      <c r="O90" s="236"/>
      <c r="P90" s="236"/>
      <c r="Q90" s="236"/>
      <c r="R90" s="236"/>
      <c r="S90" s="236"/>
      <c r="T90" s="237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8" t="s">
        <v>222</v>
      </c>
      <c r="AU90" s="238" t="s">
        <v>83</v>
      </c>
      <c r="AV90" s="13" t="s">
        <v>81</v>
      </c>
      <c r="AW90" s="13" t="s">
        <v>34</v>
      </c>
      <c r="AX90" s="13" t="s">
        <v>74</v>
      </c>
      <c r="AY90" s="238" t="s">
        <v>213</v>
      </c>
    </row>
    <row r="91" s="13" customFormat="1">
      <c r="A91" s="13"/>
      <c r="B91" s="228"/>
      <c r="C91" s="229"/>
      <c r="D91" s="230" t="s">
        <v>222</v>
      </c>
      <c r="E91" s="231" t="s">
        <v>19</v>
      </c>
      <c r="F91" s="232" t="s">
        <v>8969</v>
      </c>
      <c r="G91" s="229"/>
      <c r="H91" s="231" t="s">
        <v>19</v>
      </c>
      <c r="I91" s="233"/>
      <c r="J91" s="229"/>
      <c r="K91" s="229"/>
      <c r="L91" s="234"/>
      <c r="M91" s="235"/>
      <c r="N91" s="236"/>
      <c r="O91" s="236"/>
      <c r="P91" s="236"/>
      <c r="Q91" s="236"/>
      <c r="R91" s="236"/>
      <c r="S91" s="236"/>
      <c r="T91" s="237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8" t="s">
        <v>222</v>
      </c>
      <c r="AU91" s="238" t="s">
        <v>83</v>
      </c>
      <c r="AV91" s="13" t="s">
        <v>81</v>
      </c>
      <c r="AW91" s="13" t="s">
        <v>34</v>
      </c>
      <c r="AX91" s="13" t="s">
        <v>74</v>
      </c>
      <c r="AY91" s="238" t="s">
        <v>213</v>
      </c>
    </row>
    <row r="92" s="14" customFormat="1">
      <c r="A92" s="14"/>
      <c r="B92" s="239"/>
      <c r="C92" s="240"/>
      <c r="D92" s="230" t="s">
        <v>222</v>
      </c>
      <c r="E92" s="241" t="s">
        <v>19</v>
      </c>
      <c r="F92" s="242" t="s">
        <v>81</v>
      </c>
      <c r="G92" s="240"/>
      <c r="H92" s="243">
        <v>1</v>
      </c>
      <c r="I92" s="244"/>
      <c r="J92" s="240"/>
      <c r="K92" s="240"/>
      <c r="L92" s="245"/>
      <c r="M92" s="246"/>
      <c r="N92" s="247"/>
      <c r="O92" s="247"/>
      <c r="P92" s="247"/>
      <c r="Q92" s="247"/>
      <c r="R92" s="247"/>
      <c r="S92" s="247"/>
      <c r="T92" s="248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9" t="s">
        <v>222</v>
      </c>
      <c r="AU92" s="249" t="s">
        <v>83</v>
      </c>
      <c r="AV92" s="14" t="s">
        <v>83</v>
      </c>
      <c r="AW92" s="14" t="s">
        <v>34</v>
      </c>
      <c r="AX92" s="14" t="s">
        <v>81</v>
      </c>
      <c r="AY92" s="249" t="s">
        <v>213</v>
      </c>
    </row>
    <row r="93" s="2" customFormat="1" ht="16.5" customHeight="1">
      <c r="A93" s="40"/>
      <c r="B93" s="41"/>
      <c r="C93" s="215" t="s">
        <v>83</v>
      </c>
      <c r="D93" s="215" t="s">
        <v>215</v>
      </c>
      <c r="E93" s="216" t="s">
        <v>8970</v>
      </c>
      <c r="F93" s="217" t="s">
        <v>8971</v>
      </c>
      <c r="G93" s="218" t="s">
        <v>487</v>
      </c>
      <c r="H93" s="219">
        <v>1</v>
      </c>
      <c r="I93" s="220"/>
      <c r="J93" s="221">
        <f>ROUND(I93*H93,2)</f>
        <v>0</v>
      </c>
      <c r="K93" s="217" t="s">
        <v>19</v>
      </c>
      <c r="L93" s="46"/>
      <c r="M93" s="222" t="s">
        <v>19</v>
      </c>
      <c r="N93" s="223" t="s">
        <v>45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8966</v>
      </c>
      <c r="AT93" s="226" t="s">
        <v>215</v>
      </c>
      <c r="AU93" s="226" t="s">
        <v>83</v>
      </c>
      <c r="AY93" s="19" t="s">
        <v>213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81</v>
      </c>
      <c r="BK93" s="227">
        <f>ROUND(I93*H93,2)</f>
        <v>0</v>
      </c>
      <c r="BL93" s="19" t="s">
        <v>8966</v>
      </c>
      <c r="BM93" s="226" t="s">
        <v>8972</v>
      </c>
    </row>
    <row r="94" s="13" customFormat="1">
      <c r="A94" s="13"/>
      <c r="B94" s="228"/>
      <c r="C94" s="229"/>
      <c r="D94" s="230" t="s">
        <v>222</v>
      </c>
      <c r="E94" s="231" t="s">
        <v>19</v>
      </c>
      <c r="F94" s="232" t="s">
        <v>8973</v>
      </c>
      <c r="G94" s="229"/>
      <c r="H94" s="231" t="s">
        <v>19</v>
      </c>
      <c r="I94" s="233"/>
      <c r="J94" s="229"/>
      <c r="K94" s="229"/>
      <c r="L94" s="234"/>
      <c r="M94" s="235"/>
      <c r="N94" s="236"/>
      <c r="O94" s="236"/>
      <c r="P94" s="236"/>
      <c r="Q94" s="236"/>
      <c r="R94" s="236"/>
      <c r="S94" s="236"/>
      <c r="T94" s="237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8" t="s">
        <v>222</v>
      </c>
      <c r="AU94" s="238" t="s">
        <v>83</v>
      </c>
      <c r="AV94" s="13" t="s">
        <v>81</v>
      </c>
      <c r="AW94" s="13" t="s">
        <v>34</v>
      </c>
      <c r="AX94" s="13" t="s">
        <v>74</v>
      </c>
      <c r="AY94" s="238" t="s">
        <v>213</v>
      </c>
    </row>
    <row r="95" s="14" customFormat="1">
      <c r="A95" s="14"/>
      <c r="B95" s="239"/>
      <c r="C95" s="240"/>
      <c r="D95" s="230" t="s">
        <v>222</v>
      </c>
      <c r="E95" s="241" t="s">
        <v>19</v>
      </c>
      <c r="F95" s="242" t="s">
        <v>81</v>
      </c>
      <c r="G95" s="240"/>
      <c r="H95" s="243">
        <v>1</v>
      </c>
      <c r="I95" s="244"/>
      <c r="J95" s="240"/>
      <c r="K95" s="240"/>
      <c r="L95" s="245"/>
      <c r="M95" s="246"/>
      <c r="N95" s="247"/>
      <c r="O95" s="247"/>
      <c r="P95" s="247"/>
      <c r="Q95" s="247"/>
      <c r="R95" s="247"/>
      <c r="S95" s="247"/>
      <c r="T95" s="248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9" t="s">
        <v>222</v>
      </c>
      <c r="AU95" s="249" t="s">
        <v>83</v>
      </c>
      <c r="AV95" s="14" t="s">
        <v>83</v>
      </c>
      <c r="AW95" s="14" t="s">
        <v>34</v>
      </c>
      <c r="AX95" s="14" t="s">
        <v>81</v>
      </c>
      <c r="AY95" s="249" t="s">
        <v>213</v>
      </c>
    </row>
    <row r="96" s="12" customFormat="1" ht="22.8" customHeight="1">
      <c r="A96" s="12"/>
      <c r="B96" s="199"/>
      <c r="C96" s="200"/>
      <c r="D96" s="201" t="s">
        <v>73</v>
      </c>
      <c r="E96" s="213" t="s">
        <v>8974</v>
      </c>
      <c r="F96" s="213" t="s">
        <v>8975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SUM(P97:P107)</f>
        <v>0</v>
      </c>
      <c r="Q96" s="207"/>
      <c r="R96" s="208">
        <f>SUM(R97:R107)</f>
        <v>0</v>
      </c>
      <c r="S96" s="207"/>
      <c r="T96" s="209">
        <f>SUM(T97:T107)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243</v>
      </c>
      <c r="AT96" s="211" t="s">
        <v>73</v>
      </c>
      <c r="AU96" s="211" t="s">
        <v>81</v>
      </c>
      <c r="AY96" s="210" t="s">
        <v>213</v>
      </c>
      <c r="BK96" s="212">
        <f>SUM(BK97:BK107)</f>
        <v>0</v>
      </c>
    </row>
    <row r="97" s="2" customFormat="1" ht="16.5" customHeight="1">
      <c r="A97" s="40"/>
      <c r="B97" s="41"/>
      <c r="C97" s="215" t="s">
        <v>106</v>
      </c>
      <c r="D97" s="215" t="s">
        <v>215</v>
      </c>
      <c r="E97" s="216" t="s">
        <v>8976</v>
      </c>
      <c r="F97" s="217" t="s">
        <v>8977</v>
      </c>
      <c r="G97" s="218" t="s">
        <v>487</v>
      </c>
      <c r="H97" s="219">
        <v>1</v>
      </c>
      <c r="I97" s="220"/>
      <c r="J97" s="221">
        <f>ROUND(I97*H97,2)</f>
        <v>0</v>
      </c>
      <c r="K97" s="217" t="s">
        <v>219</v>
      </c>
      <c r="L97" s="46"/>
      <c r="M97" s="222" t="s">
        <v>19</v>
      </c>
      <c r="N97" s="223" t="s">
        <v>45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8966</v>
      </c>
      <c r="AT97" s="226" t="s">
        <v>215</v>
      </c>
      <c r="AU97" s="226" t="s">
        <v>83</v>
      </c>
      <c r="AY97" s="19" t="s">
        <v>213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81</v>
      </c>
      <c r="BK97" s="227">
        <f>ROUND(I97*H97,2)</f>
        <v>0</v>
      </c>
      <c r="BL97" s="19" t="s">
        <v>8966</v>
      </c>
      <c r="BM97" s="226" t="s">
        <v>8978</v>
      </c>
    </row>
    <row r="98" s="13" customFormat="1">
      <c r="A98" s="13"/>
      <c r="B98" s="228"/>
      <c r="C98" s="229"/>
      <c r="D98" s="230" t="s">
        <v>222</v>
      </c>
      <c r="E98" s="231" t="s">
        <v>19</v>
      </c>
      <c r="F98" s="232" t="s">
        <v>8979</v>
      </c>
      <c r="G98" s="229"/>
      <c r="H98" s="231" t="s">
        <v>19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8" t="s">
        <v>222</v>
      </c>
      <c r="AU98" s="238" t="s">
        <v>83</v>
      </c>
      <c r="AV98" s="13" t="s">
        <v>81</v>
      </c>
      <c r="AW98" s="13" t="s">
        <v>34</v>
      </c>
      <c r="AX98" s="13" t="s">
        <v>74</v>
      </c>
      <c r="AY98" s="238" t="s">
        <v>213</v>
      </c>
    </row>
    <row r="99" s="13" customFormat="1">
      <c r="A99" s="13"/>
      <c r="B99" s="228"/>
      <c r="C99" s="229"/>
      <c r="D99" s="230" t="s">
        <v>222</v>
      </c>
      <c r="E99" s="231" t="s">
        <v>19</v>
      </c>
      <c r="F99" s="232" t="s">
        <v>8980</v>
      </c>
      <c r="G99" s="229"/>
      <c r="H99" s="231" t="s">
        <v>19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8" t="s">
        <v>222</v>
      </c>
      <c r="AU99" s="238" t="s">
        <v>83</v>
      </c>
      <c r="AV99" s="13" t="s">
        <v>81</v>
      </c>
      <c r="AW99" s="13" t="s">
        <v>34</v>
      </c>
      <c r="AX99" s="13" t="s">
        <v>74</v>
      </c>
      <c r="AY99" s="238" t="s">
        <v>213</v>
      </c>
    </row>
    <row r="100" s="13" customFormat="1">
      <c r="A100" s="13"/>
      <c r="B100" s="228"/>
      <c r="C100" s="229"/>
      <c r="D100" s="230" t="s">
        <v>222</v>
      </c>
      <c r="E100" s="231" t="s">
        <v>19</v>
      </c>
      <c r="F100" s="232" t="s">
        <v>8981</v>
      </c>
      <c r="G100" s="229"/>
      <c r="H100" s="231" t="s">
        <v>19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8" t="s">
        <v>222</v>
      </c>
      <c r="AU100" s="238" t="s">
        <v>83</v>
      </c>
      <c r="AV100" s="13" t="s">
        <v>81</v>
      </c>
      <c r="AW100" s="13" t="s">
        <v>34</v>
      </c>
      <c r="AX100" s="13" t="s">
        <v>74</v>
      </c>
      <c r="AY100" s="238" t="s">
        <v>213</v>
      </c>
    </row>
    <row r="101" s="13" customFormat="1">
      <c r="A101" s="13"/>
      <c r="B101" s="228"/>
      <c r="C101" s="229"/>
      <c r="D101" s="230" t="s">
        <v>222</v>
      </c>
      <c r="E101" s="231" t="s">
        <v>19</v>
      </c>
      <c r="F101" s="232" t="s">
        <v>8982</v>
      </c>
      <c r="G101" s="229"/>
      <c r="H101" s="231" t="s">
        <v>19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8" t="s">
        <v>222</v>
      </c>
      <c r="AU101" s="238" t="s">
        <v>83</v>
      </c>
      <c r="AV101" s="13" t="s">
        <v>81</v>
      </c>
      <c r="AW101" s="13" t="s">
        <v>34</v>
      </c>
      <c r="AX101" s="13" t="s">
        <v>74</v>
      </c>
      <c r="AY101" s="238" t="s">
        <v>213</v>
      </c>
    </row>
    <row r="102" s="13" customFormat="1">
      <c r="A102" s="13"/>
      <c r="B102" s="228"/>
      <c r="C102" s="229"/>
      <c r="D102" s="230" t="s">
        <v>222</v>
      </c>
      <c r="E102" s="231" t="s">
        <v>19</v>
      </c>
      <c r="F102" s="232" t="s">
        <v>8983</v>
      </c>
      <c r="G102" s="229"/>
      <c r="H102" s="231" t="s">
        <v>19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8" t="s">
        <v>222</v>
      </c>
      <c r="AU102" s="238" t="s">
        <v>83</v>
      </c>
      <c r="AV102" s="13" t="s">
        <v>81</v>
      </c>
      <c r="AW102" s="13" t="s">
        <v>34</v>
      </c>
      <c r="AX102" s="13" t="s">
        <v>74</v>
      </c>
      <c r="AY102" s="238" t="s">
        <v>213</v>
      </c>
    </row>
    <row r="103" s="13" customFormat="1">
      <c r="A103" s="13"/>
      <c r="B103" s="228"/>
      <c r="C103" s="229"/>
      <c r="D103" s="230" t="s">
        <v>222</v>
      </c>
      <c r="E103" s="231" t="s">
        <v>19</v>
      </c>
      <c r="F103" s="232" t="s">
        <v>8984</v>
      </c>
      <c r="G103" s="229"/>
      <c r="H103" s="231" t="s">
        <v>19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8" t="s">
        <v>222</v>
      </c>
      <c r="AU103" s="238" t="s">
        <v>83</v>
      </c>
      <c r="AV103" s="13" t="s">
        <v>81</v>
      </c>
      <c r="AW103" s="13" t="s">
        <v>34</v>
      </c>
      <c r="AX103" s="13" t="s">
        <v>74</v>
      </c>
      <c r="AY103" s="238" t="s">
        <v>213</v>
      </c>
    </row>
    <row r="104" s="14" customFormat="1">
      <c r="A104" s="14"/>
      <c r="B104" s="239"/>
      <c r="C104" s="240"/>
      <c r="D104" s="230" t="s">
        <v>222</v>
      </c>
      <c r="E104" s="241" t="s">
        <v>19</v>
      </c>
      <c r="F104" s="242" t="s">
        <v>81</v>
      </c>
      <c r="G104" s="240"/>
      <c r="H104" s="243">
        <v>1</v>
      </c>
      <c r="I104" s="244"/>
      <c r="J104" s="240"/>
      <c r="K104" s="240"/>
      <c r="L104" s="245"/>
      <c r="M104" s="246"/>
      <c r="N104" s="247"/>
      <c r="O104" s="247"/>
      <c r="P104" s="247"/>
      <c r="Q104" s="247"/>
      <c r="R104" s="247"/>
      <c r="S104" s="247"/>
      <c r="T104" s="24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9" t="s">
        <v>222</v>
      </c>
      <c r="AU104" s="249" t="s">
        <v>83</v>
      </c>
      <c r="AV104" s="14" t="s">
        <v>83</v>
      </c>
      <c r="AW104" s="14" t="s">
        <v>34</v>
      </c>
      <c r="AX104" s="14" t="s">
        <v>81</v>
      </c>
      <c r="AY104" s="249" t="s">
        <v>213</v>
      </c>
    </row>
    <row r="105" s="2" customFormat="1" ht="16.5" customHeight="1">
      <c r="A105" s="40"/>
      <c r="B105" s="41"/>
      <c r="C105" s="215" t="s">
        <v>220</v>
      </c>
      <c r="D105" s="215" t="s">
        <v>215</v>
      </c>
      <c r="E105" s="216" t="s">
        <v>8985</v>
      </c>
      <c r="F105" s="217" t="s">
        <v>8986</v>
      </c>
      <c r="G105" s="218" t="s">
        <v>487</v>
      </c>
      <c r="H105" s="219">
        <v>1</v>
      </c>
      <c r="I105" s="220"/>
      <c r="J105" s="221">
        <f>ROUND(I105*H105,2)</f>
        <v>0</v>
      </c>
      <c r="K105" s="217" t="s">
        <v>219</v>
      </c>
      <c r="L105" s="46"/>
      <c r="M105" s="222" t="s">
        <v>19</v>
      </c>
      <c r="N105" s="223" t="s">
        <v>45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8966</v>
      </c>
      <c r="AT105" s="226" t="s">
        <v>215</v>
      </c>
      <c r="AU105" s="226" t="s">
        <v>83</v>
      </c>
      <c r="AY105" s="19" t="s">
        <v>213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81</v>
      </c>
      <c r="BK105" s="227">
        <f>ROUND(I105*H105,2)</f>
        <v>0</v>
      </c>
      <c r="BL105" s="19" t="s">
        <v>8966</v>
      </c>
      <c r="BM105" s="226" t="s">
        <v>8987</v>
      </c>
    </row>
    <row r="106" s="13" customFormat="1">
      <c r="A106" s="13"/>
      <c r="B106" s="228"/>
      <c r="C106" s="229"/>
      <c r="D106" s="230" t="s">
        <v>222</v>
      </c>
      <c r="E106" s="231" t="s">
        <v>19</v>
      </c>
      <c r="F106" s="232" t="s">
        <v>8988</v>
      </c>
      <c r="G106" s="229"/>
      <c r="H106" s="231" t="s">
        <v>19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8" t="s">
        <v>222</v>
      </c>
      <c r="AU106" s="238" t="s">
        <v>83</v>
      </c>
      <c r="AV106" s="13" t="s">
        <v>81</v>
      </c>
      <c r="AW106" s="13" t="s">
        <v>34</v>
      </c>
      <c r="AX106" s="13" t="s">
        <v>74</v>
      </c>
      <c r="AY106" s="238" t="s">
        <v>213</v>
      </c>
    </row>
    <row r="107" s="14" customFormat="1">
      <c r="A107" s="14"/>
      <c r="B107" s="239"/>
      <c r="C107" s="240"/>
      <c r="D107" s="230" t="s">
        <v>222</v>
      </c>
      <c r="E107" s="241" t="s">
        <v>19</v>
      </c>
      <c r="F107" s="242" t="s">
        <v>81</v>
      </c>
      <c r="G107" s="240"/>
      <c r="H107" s="243">
        <v>1</v>
      </c>
      <c r="I107" s="244"/>
      <c r="J107" s="240"/>
      <c r="K107" s="240"/>
      <c r="L107" s="245"/>
      <c r="M107" s="246"/>
      <c r="N107" s="247"/>
      <c r="O107" s="247"/>
      <c r="P107" s="247"/>
      <c r="Q107" s="247"/>
      <c r="R107" s="247"/>
      <c r="S107" s="247"/>
      <c r="T107" s="248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9" t="s">
        <v>222</v>
      </c>
      <c r="AU107" s="249" t="s">
        <v>83</v>
      </c>
      <c r="AV107" s="14" t="s">
        <v>83</v>
      </c>
      <c r="AW107" s="14" t="s">
        <v>34</v>
      </c>
      <c r="AX107" s="14" t="s">
        <v>81</v>
      </c>
      <c r="AY107" s="249" t="s">
        <v>213</v>
      </c>
    </row>
    <row r="108" s="12" customFormat="1" ht="22.8" customHeight="1">
      <c r="A108" s="12"/>
      <c r="B108" s="199"/>
      <c r="C108" s="200"/>
      <c r="D108" s="201" t="s">
        <v>73</v>
      </c>
      <c r="E108" s="213" t="s">
        <v>8989</v>
      </c>
      <c r="F108" s="213" t="s">
        <v>8990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SUM(P109:P111)</f>
        <v>0</v>
      </c>
      <c r="Q108" s="207"/>
      <c r="R108" s="208">
        <f>SUM(R109:R111)</f>
        <v>0</v>
      </c>
      <c r="S108" s="207"/>
      <c r="T108" s="209">
        <f>SUM(T109:T111)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243</v>
      </c>
      <c r="AT108" s="211" t="s">
        <v>73</v>
      </c>
      <c r="AU108" s="211" t="s">
        <v>81</v>
      </c>
      <c r="AY108" s="210" t="s">
        <v>213</v>
      </c>
      <c r="BK108" s="212">
        <f>SUM(BK109:BK111)</f>
        <v>0</v>
      </c>
    </row>
    <row r="109" s="2" customFormat="1" ht="16.5" customHeight="1">
      <c r="A109" s="40"/>
      <c r="B109" s="41"/>
      <c r="C109" s="215" t="s">
        <v>243</v>
      </c>
      <c r="D109" s="215" t="s">
        <v>215</v>
      </c>
      <c r="E109" s="216" t="s">
        <v>8991</v>
      </c>
      <c r="F109" s="217" t="s">
        <v>8992</v>
      </c>
      <c r="G109" s="218" t="s">
        <v>487</v>
      </c>
      <c r="H109" s="219">
        <v>1</v>
      </c>
      <c r="I109" s="220"/>
      <c r="J109" s="221">
        <f>ROUND(I109*H109,2)</f>
        <v>0</v>
      </c>
      <c r="K109" s="217" t="s">
        <v>219</v>
      </c>
      <c r="L109" s="46"/>
      <c r="M109" s="222" t="s">
        <v>19</v>
      </c>
      <c r="N109" s="223" t="s">
        <v>45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8966</v>
      </c>
      <c r="AT109" s="226" t="s">
        <v>215</v>
      </c>
      <c r="AU109" s="226" t="s">
        <v>83</v>
      </c>
      <c r="AY109" s="19" t="s">
        <v>213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81</v>
      </c>
      <c r="BK109" s="227">
        <f>ROUND(I109*H109,2)</f>
        <v>0</v>
      </c>
      <c r="BL109" s="19" t="s">
        <v>8966</v>
      </c>
      <c r="BM109" s="226" t="s">
        <v>8993</v>
      </c>
    </row>
    <row r="110" s="13" customFormat="1">
      <c r="A110" s="13"/>
      <c r="B110" s="228"/>
      <c r="C110" s="229"/>
      <c r="D110" s="230" t="s">
        <v>222</v>
      </c>
      <c r="E110" s="231" t="s">
        <v>19</v>
      </c>
      <c r="F110" s="232" t="s">
        <v>8994</v>
      </c>
      <c r="G110" s="229"/>
      <c r="H110" s="231" t="s">
        <v>19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8" t="s">
        <v>222</v>
      </c>
      <c r="AU110" s="238" t="s">
        <v>83</v>
      </c>
      <c r="AV110" s="13" t="s">
        <v>81</v>
      </c>
      <c r="AW110" s="13" t="s">
        <v>34</v>
      </c>
      <c r="AX110" s="13" t="s">
        <v>74</v>
      </c>
      <c r="AY110" s="238" t="s">
        <v>213</v>
      </c>
    </row>
    <row r="111" s="14" customFormat="1">
      <c r="A111" s="14"/>
      <c r="B111" s="239"/>
      <c r="C111" s="240"/>
      <c r="D111" s="230" t="s">
        <v>222</v>
      </c>
      <c r="E111" s="241" t="s">
        <v>19</v>
      </c>
      <c r="F111" s="242" t="s">
        <v>81</v>
      </c>
      <c r="G111" s="240"/>
      <c r="H111" s="243">
        <v>1</v>
      </c>
      <c r="I111" s="244"/>
      <c r="J111" s="240"/>
      <c r="K111" s="240"/>
      <c r="L111" s="245"/>
      <c r="M111" s="246"/>
      <c r="N111" s="247"/>
      <c r="O111" s="247"/>
      <c r="P111" s="247"/>
      <c r="Q111" s="247"/>
      <c r="R111" s="247"/>
      <c r="S111" s="247"/>
      <c r="T111" s="248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9" t="s">
        <v>222</v>
      </c>
      <c r="AU111" s="249" t="s">
        <v>83</v>
      </c>
      <c r="AV111" s="14" t="s">
        <v>83</v>
      </c>
      <c r="AW111" s="14" t="s">
        <v>34</v>
      </c>
      <c r="AX111" s="14" t="s">
        <v>81</v>
      </c>
      <c r="AY111" s="249" t="s">
        <v>213</v>
      </c>
    </row>
    <row r="112" s="12" customFormat="1" ht="22.8" customHeight="1">
      <c r="A112" s="12"/>
      <c r="B112" s="199"/>
      <c r="C112" s="200"/>
      <c r="D112" s="201" t="s">
        <v>73</v>
      </c>
      <c r="E112" s="213" t="s">
        <v>8995</v>
      </c>
      <c r="F112" s="213" t="s">
        <v>8996</v>
      </c>
      <c r="G112" s="200"/>
      <c r="H112" s="200"/>
      <c r="I112" s="203"/>
      <c r="J112" s="214">
        <f>BK112</f>
        <v>0</v>
      </c>
      <c r="K112" s="200"/>
      <c r="L112" s="205"/>
      <c r="M112" s="206"/>
      <c r="N112" s="207"/>
      <c r="O112" s="207"/>
      <c r="P112" s="208">
        <f>SUM(P113:P115)</f>
        <v>0</v>
      </c>
      <c r="Q112" s="207"/>
      <c r="R112" s="208">
        <f>SUM(R113:R115)</f>
        <v>0</v>
      </c>
      <c r="S112" s="207"/>
      <c r="T112" s="209">
        <f>SUM(T113:T115)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243</v>
      </c>
      <c r="AT112" s="211" t="s">
        <v>73</v>
      </c>
      <c r="AU112" s="211" t="s">
        <v>81</v>
      </c>
      <c r="AY112" s="210" t="s">
        <v>213</v>
      </c>
      <c r="BK112" s="212">
        <f>SUM(BK113:BK115)</f>
        <v>0</v>
      </c>
    </row>
    <row r="113" s="2" customFormat="1" ht="16.5" customHeight="1">
      <c r="A113" s="40"/>
      <c r="B113" s="41"/>
      <c r="C113" s="215" t="s">
        <v>248</v>
      </c>
      <c r="D113" s="215" t="s">
        <v>215</v>
      </c>
      <c r="E113" s="216" t="s">
        <v>8997</v>
      </c>
      <c r="F113" s="217" t="s">
        <v>8998</v>
      </c>
      <c r="G113" s="218" t="s">
        <v>487</v>
      </c>
      <c r="H113" s="219">
        <v>1</v>
      </c>
      <c r="I113" s="220"/>
      <c r="J113" s="221">
        <f>ROUND(I113*H113,2)</f>
        <v>0</v>
      </c>
      <c r="K113" s="217" t="s">
        <v>219</v>
      </c>
      <c r="L113" s="46"/>
      <c r="M113" s="222" t="s">
        <v>19</v>
      </c>
      <c r="N113" s="223" t="s">
        <v>45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8966</v>
      </c>
      <c r="AT113" s="226" t="s">
        <v>215</v>
      </c>
      <c r="AU113" s="226" t="s">
        <v>83</v>
      </c>
      <c r="AY113" s="19" t="s">
        <v>213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81</v>
      </c>
      <c r="BK113" s="227">
        <f>ROUND(I113*H113,2)</f>
        <v>0</v>
      </c>
      <c r="BL113" s="19" t="s">
        <v>8966</v>
      </c>
      <c r="BM113" s="226" t="s">
        <v>8999</v>
      </c>
    </row>
    <row r="114" s="13" customFormat="1">
      <c r="A114" s="13"/>
      <c r="B114" s="228"/>
      <c r="C114" s="229"/>
      <c r="D114" s="230" t="s">
        <v>222</v>
      </c>
      <c r="E114" s="231" t="s">
        <v>19</v>
      </c>
      <c r="F114" s="232" t="s">
        <v>9000</v>
      </c>
      <c r="G114" s="229"/>
      <c r="H114" s="231" t="s">
        <v>19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8" t="s">
        <v>222</v>
      </c>
      <c r="AU114" s="238" t="s">
        <v>83</v>
      </c>
      <c r="AV114" s="13" t="s">
        <v>81</v>
      </c>
      <c r="AW114" s="13" t="s">
        <v>34</v>
      </c>
      <c r="AX114" s="13" t="s">
        <v>74</v>
      </c>
      <c r="AY114" s="238" t="s">
        <v>213</v>
      </c>
    </row>
    <row r="115" s="14" customFormat="1">
      <c r="A115" s="14"/>
      <c r="B115" s="239"/>
      <c r="C115" s="240"/>
      <c r="D115" s="230" t="s">
        <v>222</v>
      </c>
      <c r="E115" s="241" t="s">
        <v>19</v>
      </c>
      <c r="F115" s="242" t="s">
        <v>81</v>
      </c>
      <c r="G115" s="240"/>
      <c r="H115" s="243">
        <v>1</v>
      </c>
      <c r="I115" s="244"/>
      <c r="J115" s="240"/>
      <c r="K115" s="240"/>
      <c r="L115" s="245"/>
      <c r="M115" s="246"/>
      <c r="N115" s="247"/>
      <c r="O115" s="247"/>
      <c r="P115" s="247"/>
      <c r="Q115" s="247"/>
      <c r="R115" s="247"/>
      <c r="S115" s="247"/>
      <c r="T115" s="248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9" t="s">
        <v>222</v>
      </c>
      <c r="AU115" s="249" t="s">
        <v>83</v>
      </c>
      <c r="AV115" s="14" t="s">
        <v>83</v>
      </c>
      <c r="AW115" s="14" t="s">
        <v>34</v>
      </c>
      <c r="AX115" s="14" t="s">
        <v>81</v>
      </c>
      <c r="AY115" s="249" t="s">
        <v>213</v>
      </c>
    </row>
    <row r="116" s="12" customFormat="1" ht="22.8" customHeight="1">
      <c r="A116" s="12"/>
      <c r="B116" s="199"/>
      <c r="C116" s="200"/>
      <c r="D116" s="201" t="s">
        <v>73</v>
      </c>
      <c r="E116" s="213" t="s">
        <v>9001</v>
      </c>
      <c r="F116" s="213" t="s">
        <v>9002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SUM(P117:P119)</f>
        <v>0</v>
      </c>
      <c r="Q116" s="207"/>
      <c r="R116" s="208">
        <f>SUM(R117:R119)</f>
        <v>0</v>
      </c>
      <c r="S116" s="207"/>
      <c r="T116" s="209">
        <f>SUM(T117:T119)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243</v>
      </c>
      <c r="AT116" s="211" t="s">
        <v>73</v>
      </c>
      <c r="AU116" s="211" t="s">
        <v>81</v>
      </c>
      <c r="AY116" s="210" t="s">
        <v>213</v>
      </c>
      <c r="BK116" s="212">
        <f>SUM(BK117:BK119)</f>
        <v>0</v>
      </c>
    </row>
    <row r="117" s="2" customFormat="1" ht="16.5" customHeight="1">
      <c r="A117" s="40"/>
      <c r="B117" s="41"/>
      <c r="C117" s="215" t="s">
        <v>253</v>
      </c>
      <c r="D117" s="215" t="s">
        <v>215</v>
      </c>
      <c r="E117" s="216" t="s">
        <v>9003</v>
      </c>
      <c r="F117" s="217" t="s">
        <v>9004</v>
      </c>
      <c r="G117" s="218" t="s">
        <v>487</v>
      </c>
      <c r="H117" s="219">
        <v>1</v>
      </c>
      <c r="I117" s="220"/>
      <c r="J117" s="221">
        <f>ROUND(I117*H117,2)</f>
        <v>0</v>
      </c>
      <c r="K117" s="217" t="s">
        <v>219</v>
      </c>
      <c r="L117" s="46"/>
      <c r="M117" s="222" t="s">
        <v>19</v>
      </c>
      <c r="N117" s="223" t="s">
        <v>45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8966</v>
      </c>
      <c r="AT117" s="226" t="s">
        <v>215</v>
      </c>
      <c r="AU117" s="226" t="s">
        <v>83</v>
      </c>
      <c r="AY117" s="19" t="s">
        <v>213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81</v>
      </c>
      <c r="BK117" s="227">
        <f>ROUND(I117*H117,2)</f>
        <v>0</v>
      </c>
      <c r="BL117" s="19" t="s">
        <v>8966</v>
      </c>
      <c r="BM117" s="226" t="s">
        <v>9005</v>
      </c>
    </row>
    <row r="118" s="13" customFormat="1">
      <c r="A118" s="13"/>
      <c r="B118" s="228"/>
      <c r="C118" s="229"/>
      <c r="D118" s="230" t="s">
        <v>222</v>
      </c>
      <c r="E118" s="231" t="s">
        <v>19</v>
      </c>
      <c r="F118" s="232" t="s">
        <v>9006</v>
      </c>
      <c r="G118" s="229"/>
      <c r="H118" s="231" t="s">
        <v>19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8" t="s">
        <v>222</v>
      </c>
      <c r="AU118" s="238" t="s">
        <v>83</v>
      </c>
      <c r="AV118" s="13" t="s">
        <v>81</v>
      </c>
      <c r="AW118" s="13" t="s">
        <v>34</v>
      </c>
      <c r="AX118" s="13" t="s">
        <v>74</v>
      </c>
      <c r="AY118" s="238" t="s">
        <v>213</v>
      </c>
    </row>
    <row r="119" s="14" customFormat="1">
      <c r="A119" s="14"/>
      <c r="B119" s="239"/>
      <c r="C119" s="240"/>
      <c r="D119" s="230" t="s">
        <v>222</v>
      </c>
      <c r="E119" s="241" t="s">
        <v>19</v>
      </c>
      <c r="F119" s="242" t="s">
        <v>81</v>
      </c>
      <c r="G119" s="240"/>
      <c r="H119" s="243">
        <v>1</v>
      </c>
      <c r="I119" s="244"/>
      <c r="J119" s="240"/>
      <c r="K119" s="240"/>
      <c r="L119" s="245"/>
      <c r="M119" s="246"/>
      <c r="N119" s="247"/>
      <c r="O119" s="247"/>
      <c r="P119" s="247"/>
      <c r="Q119" s="247"/>
      <c r="R119" s="247"/>
      <c r="S119" s="247"/>
      <c r="T119" s="24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9" t="s">
        <v>222</v>
      </c>
      <c r="AU119" s="249" t="s">
        <v>83</v>
      </c>
      <c r="AV119" s="14" t="s">
        <v>83</v>
      </c>
      <c r="AW119" s="14" t="s">
        <v>34</v>
      </c>
      <c r="AX119" s="14" t="s">
        <v>81</v>
      </c>
      <c r="AY119" s="249" t="s">
        <v>213</v>
      </c>
    </row>
    <row r="120" s="12" customFormat="1" ht="22.8" customHeight="1">
      <c r="A120" s="12"/>
      <c r="B120" s="199"/>
      <c r="C120" s="200"/>
      <c r="D120" s="201" t="s">
        <v>73</v>
      </c>
      <c r="E120" s="213" t="s">
        <v>9007</v>
      </c>
      <c r="F120" s="213" t="s">
        <v>4460</v>
      </c>
      <c r="G120" s="200"/>
      <c r="H120" s="200"/>
      <c r="I120" s="203"/>
      <c r="J120" s="214">
        <f>BK120</f>
        <v>0</v>
      </c>
      <c r="K120" s="200"/>
      <c r="L120" s="205"/>
      <c r="M120" s="206"/>
      <c r="N120" s="207"/>
      <c r="O120" s="207"/>
      <c r="P120" s="208">
        <f>SUM(P121:P124)</f>
        <v>0</v>
      </c>
      <c r="Q120" s="207"/>
      <c r="R120" s="208">
        <f>SUM(R121:R124)</f>
        <v>0</v>
      </c>
      <c r="S120" s="207"/>
      <c r="T120" s="209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243</v>
      </c>
      <c r="AT120" s="211" t="s">
        <v>73</v>
      </c>
      <c r="AU120" s="211" t="s">
        <v>81</v>
      </c>
      <c r="AY120" s="210" t="s">
        <v>213</v>
      </c>
      <c r="BK120" s="212">
        <f>SUM(BK121:BK124)</f>
        <v>0</v>
      </c>
    </row>
    <row r="121" s="2" customFormat="1" ht="16.5" customHeight="1">
      <c r="A121" s="40"/>
      <c r="B121" s="41"/>
      <c r="C121" s="215" t="s">
        <v>257</v>
      </c>
      <c r="D121" s="215" t="s">
        <v>215</v>
      </c>
      <c r="E121" s="216" t="s">
        <v>9008</v>
      </c>
      <c r="F121" s="217" t="s">
        <v>4460</v>
      </c>
      <c r="G121" s="218" t="s">
        <v>487</v>
      </c>
      <c r="H121" s="219">
        <v>1</v>
      </c>
      <c r="I121" s="220"/>
      <c r="J121" s="221">
        <f>ROUND(I121*H121,2)</f>
        <v>0</v>
      </c>
      <c r="K121" s="217" t="s">
        <v>219</v>
      </c>
      <c r="L121" s="46"/>
      <c r="M121" s="222" t="s">
        <v>19</v>
      </c>
      <c r="N121" s="223" t="s">
        <v>45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8966</v>
      </c>
      <c r="AT121" s="226" t="s">
        <v>215</v>
      </c>
      <c r="AU121" s="226" t="s">
        <v>83</v>
      </c>
      <c r="AY121" s="19" t="s">
        <v>213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81</v>
      </c>
      <c r="BK121" s="227">
        <f>ROUND(I121*H121,2)</f>
        <v>0</v>
      </c>
      <c r="BL121" s="19" t="s">
        <v>8966</v>
      </c>
      <c r="BM121" s="226" t="s">
        <v>9009</v>
      </c>
    </row>
    <row r="122" s="13" customFormat="1">
      <c r="A122" s="13"/>
      <c r="B122" s="228"/>
      <c r="C122" s="229"/>
      <c r="D122" s="230" t="s">
        <v>222</v>
      </c>
      <c r="E122" s="231" t="s">
        <v>19</v>
      </c>
      <c r="F122" s="232" t="s">
        <v>9010</v>
      </c>
      <c r="G122" s="229"/>
      <c r="H122" s="231" t="s">
        <v>19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8" t="s">
        <v>222</v>
      </c>
      <c r="AU122" s="238" t="s">
        <v>83</v>
      </c>
      <c r="AV122" s="13" t="s">
        <v>81</v>
      </c>
      <c r="AW122" s="13" t="s">
        <v>34</v>
      </c>
      <c r="AX122" s="13" t="s">
        <v>74</v>
      </c>
      <c r="AY122" s="238" t="s">
        <v>213</v>
      </c>
    </row>
    <row r="123" s="13" customFormat="1">
      <c r="A123" s="13"/>
      <c r="B123" s="228"/>
      <c r="C123" s="229"/>
      <c r="D123" s="230" t="s">
        <v>222</v>
      </c>
      <c r="E123" s="231" t="s">
        <v>19</v>
      </c>
      <c r="F123" s="232" t="s">
        <v>9011</v>
      </c>
      <c r="G123" s="229"/>
      <c r="H123" s="231" t="s">
        <v>19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8" t="s">
        <v>222</v>
      </c>
      <c r="AU123" s="238" t="s">
        <v>83</v>
      </c>
      <c r="AV123" s="13" t="s">
        <v>81</v>
      </c>
      <c r="AW123" s="13" t="s">
        <v>34</v>
      </c>
      <c r="AX123" s="13" t="s">
        <v>74</v>
      </c>
      <c r="AY123" s="238" t="s">
        <v>213</v>
      </c>
    </row>
    <row r="124" s="14" customFormat="1">
      <c r="A124" s="14"/>
      <c r="B124" s="239"/>
      <c r="C124" s="240"/>
      <c r="D124" s="230" t="s">
        <v>222</v>
      </c>
      <c r="E124" s="241" t="s">
        <v>19</v>
      </c>
      <c r="F124" s="242" t="s">
        <v>81</v>
      </c>
      <c r="G124" s="240"/>
      <c r="H124" s="243">
        <v>1</v>
      </c>
      <c r="I124" s="244"/>
      <c r="J124" s="240"/>
      <c r="K124" s="240"/>
      <c r="L124" s="245"/>
      <c r="M124" s="290"/>
      <c r="N124" s="291"/>
      <c r="O124" s="291"/>
      <c r="P124" s="291"/>
      <c r="Q124" s="291"/>
      <c r="R124" s="291"/>
      <c r="S124" s="291"/>
      <c r="T124" s="29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9" t="s">
        <v>222</v>
      </c>
      <c r="AU124" s="249" t="s">
        <v>83</v>
      </c>
      <c r="AV124" s="14" t="s">
        <v>83</v>
      </c>
      <c r="AW124" s="14" t="s">
        <v>34</v>
      </c>
      <c r="AX124" s="14" t="s">
        <v>81</v>
      </c>
      <c r="AY124" s="249" t="s">
        <v>213</v>
      </c>
    </row>
    <row r="125" s="2" customFormat="1" ht="6.96" customHeight="1">
      <c r="A125" s="40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46"/>
      <c r="M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</sheetData>
  <sheetProtection sheet="1" autoFilter="0" formatColumns="0" formatRows="0" objects="1" scenarios="1" spinCount="100000" saltValue="mH/8ld2tYezsbeqeXUZq4RWXkJuV/VVNEJ4BpIkkA/mdT0c9n1L4H/lwtwebb/A6pM2e2CBnBCGwbML6P+Z8jQ==" hashValue="yR168sLsLuXQ5dGns7i0RZOLCHUxSgaAVPHX05QSn2jZu2u4VzN2cTjT2/rouwEyvcRmLlWIYLuZF5deB0U+DQ==" algorithmName="SHA-512" password="CC35"/>
  <autoFilter ref="C85:K12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1"/>
      <c r="C3" s="142"/>
      <c r="D3" s="142"/>
      <c r="E3" s="142"/>
      <c r="F3" s="142"/>
      <c r="G3" s="142"/>
      <c r="H3" s="22"/>
    </row>
    <row r="4" s="1" customFormat="1" ht="24.96" customHeight="1">
      <c r="B4" s="22"/>
      <c r="C4" s="143" t="s">
        <v>9012</v>
      </c>
      <c r="H4" s="22"/>
    </row>
    <row r="5" s="1" customFormat="1" ht="12" customHeight="1">
      <c r="B5" s="22"/>
      <c r="C5" s="293" t="s">
        <v>13</v>
      </c>
      <c r="D5" s="152" t="s">
        <v>14</v>
      </c>
      <c r="E5" s="1"/>
      <c r="F5" s="1"/>
      <c r="H5" s="22"/>
    </row>
    <row r="6" s="1" customFormat="1" ht="36.96" customHeight="1">
      <c r="B6" s="22"/>
      <c r="C6" s="294" t="s">
        <v>16</v>
      </c>
      <c r="D6" s="295" t="s">
        <v>17</v>
      </c>
      <c r="E6" s="1"/>
      <c r="F6" s="1"/>
      <c r="H6" s="22"/>
    </row>
    <row r="7" s="1" customFormat="1" ht="16.5" customHeight="1">
      <c r="B7" s="22"/>
      <c r="C7" s="145" t="s">
        <v>23</v>
      </c>
      <c r="D7" s="149" t="str">
        <f>'Rekapitulace stavby'!AN8</f>
        <v>7. 3. 2021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8"/>
      <c r="B9" s="296"/>
      <c r="C9" s="297" t="s">
        <v>55</v>
      </c>
      <c r="D9" s="298" t="s">
        <v>56</v>
      </c>
      <c r="E9" s="298" t="s">
        <v>200</v>
      </c>
      <c r="F9" s="299" t="s">
        <v>9013</v>
      </c>
      <c r="G9" s="188"/>
      <c r="H9" s="296"/>
    </row>
    <row r="10" s="2" customFormat="1" ht="26.4" customHeight="1">
      <c r="A10" s="40"/>
      <c r="B10" s="46"/>
      <c r="C10" s="300" t="s">
        <v>9014</v>
      </c>
      <c r="D10" s="300" t="s">
        <v>86</v>
      </c>
      <c r="E10" s="40"/>
      <c r="F10" s="40"/>
      <c r="G10" s="40"/>
      <c r="H10" s="46"/>
    </row>
    <row r="11" s="2" customFormat="1" ht="16.8" customHeight="1">
      <c r="A11" s="40"/>
      <c r="B11" s="46"/>
      <c r="C11" s="301" t="s">
        <v>6917</v>
      </c>
      <c r="D11" s="302" t="s">
        <v>6918</v>
      </c>
      <c r="E11" s="303" t="s">
        <v>236</v>
      </c>
      <c r="F11" s="304">
        <v>94.304000000000002</v>
      </c>
      <c r="G11" s="40"/>
      <c r="H11" s="46"/>
    </row>
    <row r="12" s="2" customFormat="1" ht="16.8" customHeight="1">
      <c r="A12" s="40"/>
      <c r="B12" s="46"/>
      <c r="C12" s="305" t="s">
        <v>19</v>
      </c>
      <c r="D12" s="305" t="s">
        <v>7462</v>
      </c>
      <c r="E12" s="19" t="s">
        <v>19</v>
      </c>
      <c r="F12" s="306">
        <v>0</v>
      </c>
      <c r="G12" s="40"/>
      <c r="H12" s="46"/>
    </row>
    <row r="13" s="2" customFormat="1" ht="16.8" customHeight="1">
      <c r="A13" s="40"/>
      <c r="B13" s="46"/>
      <c r="C13" s="305" t="s">
        <v>19</v>
      </c>
      <c r="D13" s="305" t="s">
        <v>7176</v>
      </c>
      <c r="E13" s="19" t="s">
        <v>19</v>
      </c>
      <c r="F13" s="306">
        <v>0</v>
      </c>
      <c r="G13" s="40"/>
      <c r="H13" s="46"/>
    </row>
    <row r="14" s="2" customFormat="1" ht="16.8" customHeight="1">
      <c r="A14" s="40"/>
      <c r="B14" s="46"/>
      <c r="C14" s="305" t="s">
        <v>6917</v>
      </c>
      <c r="D14" s="305" t="s">
        <v>7687</v>
      </c>
      <c r="E14" s="19" t="s">
        <v>19</v>
      </c>
      <c r="F14" s="306">
        <v>94.304000000000002</v>
      </c>
      <c r="G14" s="40"/>
      <c r="H14" s="46"/>
    </row>
    <row r="15" s="2" customFormat="1" ht="16.8" customHeight="1">
      <c r="A15" s="40"/>
      <c r="B15" s="46"/>
      <c r="C15" s="307" t="s">
        <v>9015</v>
      </c>
      <c r="D15" s="40"/>
      <c r="E15" s="40"/>
      <c r="F15" s="40"/>
      <c r="G15" s="40"/>
      <c r="H15" s="46"/>
    </row>
    <row r="16" s="2" customFormat="1" ht="16.8" customHeight="1">
      <c r="A16" s="40"/>
      <c r="B16" s="46"/>
      <c r="C16" s="305" t="s">
        <v>7684</v>
      </c>
      <c r="D16" s="305" t="s">
        <v>7685</v>
      </c>
      <c r="E16" s="19" t="s">
        <v>236</v>
      </c>
      <c r="F16" s="306">
        <v>97.272000000000006</v>
      </c>
      <c r="G16" s="40"/>
      <c r="H16" s="46"/>
    </row>
    <row r="17" s="2" customFormat="1">
      <c r="A17" s="40"/>
      <c r="B17" s="46"/>
      <c r="C17" s="305" t="s">
        <v>3575</v>
      </c>
      <c r="D17" s="305" t="s">
        <v>3576</v>
      </c>
      <c r="E17" s="19" t="s">
        <v>236</v>
      </c>
      <c r="F17" s="306">
        <v>94.304000000000002</v>
      </c>
      <c r="G17" s="40"/>
      <c r="H17" s="46"/>
    </row>
    <row r="18" s="2" customFormat="1" ht="16.8" customHeight="1">
      <c r="A18" s="40"/>
      <c r="B18" s="46"/>
      <c r="C18" s="301" t="s">
        <v>6920</v>
      </c>
      <c r="D18" s="302" t="s">
        <v>6921</v>
      </c>
      <c r="E18" s="303" t="s">
        <v>236</v>
      </c>
      <c r="F18" s="304">
        <v>90.454999999999998</v>
      </c>
      <c r="G18" s="40"/>
      <c r="H18" s="46"/>
    </row>
    <row r="19" s="2" customFormat="1" ht="16.8" customHeight="1">
      <c r="A19" s="40"/>
      <c r="B19" s="46"/>
      <c r="C19" s="305" t="s">
        <v>19</v>
      </c>
      <c r="D19" s="305" t="s">
        <v>7760</v>
      </c>
      <c r="E19" s="19" t="s">
        <v>19</v>
      </c>
      <c r="F19" s="306">
        <v>0</v>
      </c>
      <c r="G19" s="40"/>
      <c r="H19" s="46"/>
    </row>
    <row r="20" s="2" customFormat="1" ht="16.8" customHeight="1">
      <c r="A20" s="40"/>
      <c r="B20" s="46"/>
      <c r="C20" s="305" t="s">
        <v>6920</v>
      </c>
      <c r="D20" s="305" t="s">
        <v>6922</v>
      </c>
      <c r="E20" s="19" t="s">
        <v>19</v>
      </c>
      <c r="F20" s="306">
        <v>90.454999999999998</v>
      </c>
      <c r="G20" s="40"/>
      <c r="H20" s="46"/>
    </row>
    <row r="21" s="2" customFormat="1" ht="16.8" customHeight="1">
      <c r="A21" s="40"/>
      <c r="B21" s="46"/>
      <c r="C21" s="307" t="s">
        <v>9015</v>
      </c>
      <c r="D21" s="40"/>
      <c r="E21" s="40"/>
      <c r="F21" s="40"/>
      <c r="G21" s="40"/>
      <c r="H21" s="46"/>
    </row>
    <row r="22" s="2" customFormat="1" ht="16.8" customHeight="1">
      <c r="A22" s="40"/>
      <c r="B22" s="46"/>
      <c r="C22" s="305" t="s">
        <v>7757</v>
      </c>
      <c r="D22" s="305" t="s">
        <v>7758</v>
      </c>
      <c r="E22" s="19" t="s">
        <v>236</v>
      </c>
      <c r="F22" s="306">
        <v>90.454999999999998</v>
      </c>
      <c r="G22" s="40"/>
      <c r="H22" s="46"/>
    </row>
    <row r="23" s="2" customFormat="1" ht="16.8" customHeight="1">
      <c r="A23" s="40"/>
      <c r="B23" s="46"/>
      <c r="C23" s="305" t="s">
        <v>3746</v>
      </c>
      <c r="D23" s="305" t="s">
        <v>3747</v>
      </c>
      <c r="E23" s="19" t="s">
        <v>236</v>
      </c>
      <c r="F23" s="306">
        <v>90.454999999999998</v>
      </c>
      <c r="G23" s="40"/>
      <c r="H23" s="46"/>
    </row>
    <row r="24" s="2" customFormat="1" ht="16.8" customHeight="1">
      <c r="A24" s="40"/>
      <c r="B24" s="46"/>
      <c r="C24" s="305" t="s">
        <v>3803</v>
      </c>
      <c r="D24" s="305" t="s">
        <v>3804</v>
      </c>
      <c r="E24" s="19" t="s">
        <v>236</v>
      </c>
      <c r="F24" s="306">
        <v>90.454999999999998</v>
      </c>
      <c r="G24" s="40"/>
      <c r="H24" s="46"/>
    </row>
    <row r="25" s="2" customFormat="1" ht="16.8" customHeight="1">
      <c r="A25" s="40"/>
      <c r="B25" s="46"/>
      <c r="C25" s="301" t="s">
        <v>6923</v>
      </c>
      <c r="D25" s="302" t="s">
        <v>6924</v>
      </c>
      <c r="E25" s="303" t="s">
        <v>236</v>
      </c>
      <c r="F25" s="304">
        <v>28.431999999999999</v>
      </c>
      <c r="G25" s="40"/>
      <c r="H25" s="46"/>
    </row>
    <row r="26" s="2" customFormat="1" ht="16.8" customHeight="1">
      <c r="A26" s="40"/>
      <c r="B26" s="46"/>
      <c r="C26" s="305" t="s">
        <v>6923</v>
      </c>
      <c r="D26" s="305" t="s">
        <v>7329</v>
      </c>
      <c r="E26" s="19" t="s">
        <v>19</v>
      </c>
      <c r="F26" s="306">
        <v>28.431999999999999</v>
      </c>
      <c r="G26" s="40"/>
      <c r="H26" s="46"/>
    </row>
    <row r="27" s="2" customFormat="1" ht="16.8" customHeight="1">
      <c r="A27" s="40"/>
      <c r="B27" s="46"/>
      <c r="C27" s="307" t="s">
        <v>9015</v>
      </c>
      <c r="D27" s="40"/>
      <c r="E27" s="40"/>
      <c r="F27" s="40"/>
      <c r="G27" s="40"/>
      <c r="H27" s="46"/>
    </row>
    <row r="28" s="2" customFormat="1" ht="16.8" customHeight="1">
      <c r="A28" s="40"/>
      <c r="B28" s="46"/>
      <c r="C28" s="305" t="s">
        <v>7324</v>
      </c>
      <c r="D28" s="305" t="s">
        <v>7325</v>
      </c>
      <c r="E28" s="19" t="s">
        <v>236</v>
      </c>
      <c r="F28" s="306">
        <v>285.75</v>
      </c>
      <c r="G28" s="40"/>
      <c r="H28" s="46"/>
    </row>
    <row r="29" s="2" customFormat="1" ht="16.8" customHeight="1">
      <c r="A29" s="40"/>
      <c r="B29" s="46"/>
      <c r="C29" s="305" t="s">
        <v>7348</v>
      </c>
      <c r="D29" s="305" t="s">
        <v>7349</v>
      </c>
      <c r="E29" s="19" t="s">
        <v>236</v>
      </c>
      <c r="F29" s="306">
        <v>129.77099999999999</v>
      </c>
      <c r="G29" s="40"/>
      <c r="H29" s="46"/>
    </row>
    <row r="30" s="2" customFormat="1">
      <c r="A30" s="40"/>
      <c r="B30" s="46"/>
      <c r="C30" s="305" t="s">
        <v>7339</v>
      </c>
      <c r="D30" s="305" t="s">
        <v>7340</v>
      </c>
      <c r="E30" s="19" t="s">
        <v>236</v>
      </c>
      <c r="F30" s="306">
        <v>328.613</v>
      </c>
      <c r="G30" s="40"/>
      <c r="H30" s="46"/>
    </row>
    <row r="31" s="2" customFormat="1">
      <c r="A31" s="40"/>
      <c r="B31" s="46"/>
      <c r="C31" s="305" t="s">
        <v>7352</v>
      </c>
      <c r="D31" s="305" t="s">
        <v>7353</v>
      </c>
      <c r="E31" s="19" t="s">
        <v>236</v>
      </c>
      <c r="F31" s="306">
        <v>328.613</v>
      </c>
      <c r="G31" s="40"/>
      <c r="H31" s="46"/>
    </row>
    <row r="32" s="2" customFormat="1" ht="16.8" customHeight="1">
      <c r="A32" s="40"/>
      <c r="B32" s="46"/>
      <c r="C32" s="301" t="s">
        <v>6926</v>
      </c>
      <c r="D32" s="302" t="s">
        <v>6927</v>
      </c>
      <c r="E32" s="303" t="s">
        <v>236</v>
      </c>
      <c r="F32" s="304">
        <v>270.92099999999999</v>
      </c>
      <c r="G32" s="40"/>
      <c r="H32" s="46"/>
    </row>
    <row r="33" s="2" customFormat="1" ht="16.8" customHeight="1">
      <c r="A33" s="40"/>
      <c r="B33" s="46"/>
      <c r="C33" s="305" t="s">
        <v>19</v>
      </c>
      <c r="D33" s="305" t="s">
        <v>7098</v>
      </c>
      <c r="E33" s="19" t="s">
        <v>19</v>
      </c>
      <c r="F33" s="306">
        <v>0</v>
      </c>
      <c r="G33" s="40"/>
      <c r="H33" s="46"/>
    </row>
    <row r="34" s="2" customFormat="1" ht="16.8" customHeight="1">
      <c r="A34" s="40"/>
      <c r="B34" s="46"/>
      <c r="C34" s="305" t="s">
        <v>6926</v>
      </c>
      <c r="D34" s="305" t="s">
        <v>7140</v>
      </c>
      <c r="E34" s="19" t="s">
        <v>19</v>
      </c>
      <c r="F34" s="306">
        <v>270.92099999999999</v>
      </c>
      <c r="G34" s="40"/>
      <c r="H34" s="46"/>
    </row>
    <row r="35" s="2" customFormat="1" ht="16.8" customHeight="1">
      <c r="A35" s="40"/>
      <c r="B35" s="46"/>
      <c r="C35" s="307" t="s">
        <v>9015</v>
      </c>
      <c r="D35" s="40"/>
      <c r="E35" s="40"/>
      <c r="F35" s="40"/>
      <c r="G35" s="40"/>
      <c r="H35" s="46"/>
    </row>
    <row r="36" s="2" customFormat="1" ht="16.8" customHeight="1">
      <c r="A36" s="40"/>
      <c r="B36" s="46"/>
      <c r="C36" s="305" t="s">
        <v>7137</v>
      </c>
      <c r="D36" s="305" t="s">
        <v>7138</v>
      </c>
      <c r="E36" s="19" t="s">
        <v>236</v>
      </c>
      <c r="F36" s="306">
        <v>270.92099999999999</v>
      </c>
      <c r="G36" s="40"/>
      <c r="H36" s="46"/>
    </row>
    <row r="37" s="2" customFormat="1">
      <c r="A37" s="40"/>
      <c r="B37" s="46"/>
      <c r="C37" s="305" t="s">
        <v>1131</v>
      </c>
      <c r="D37" s="305" t="s">
        <v>7167</v>
      </c>
      <c r="E37" s="19" t="s">
        <v>236</v>
      </c>
      <c r="F37" s="306">
        <v>270.92099999999999</v>
      </c>
      <c r="G37" s="40"/>
      <c r="H37" s="46"/>
    </row>
    <row r="38" s="2" customFormat="1" ht="16.8" customHeight="1">
      <c r="A38" s="40"/>
      <c r="B38" s="46"/>
      <c r="C38" s="305" t="s">
        <v>1093</v>
      </c>
      <c r="D38" s="305" t="s">
        <v>1094</v>
      </c>
      <c r="E38" s="19" t="s">
        <v>236</v>
      </c>
      <c r="F38" s="306">
        <v>270.92099999999999</v>
      </c>
      <c r="G38" s="40"/>
      <c r="H38" s="46"/>
    </row>
    <row r="39" s="2" customFormat="1">
      <c r="A39" s="40"/>
      <c r="B39" s="46"/>
      <c r="C39" s="305" t="s">
        <v>1124</v>
      </c>
      <c r="D39" s="305" t="s">
        <v>7165</v>
      </c>
      <c r="E39" s="19" t="s">
        <v>236</v>
      </c>
      <c r="F39" s="306">
        <v>270.92099999999999</v>
      </c>
      <c r="G39" s="40"/>
      <c r="H39" s="46"/>
    </row>
    <row r="40" s="2" customFormat="1" ht="16.8" customHeight="1">
      <c r="A40" s="40"/>
      <c r="B40" s="46"/>
      <c r="C40" s="301" t="s">
        <v>6929</v>
      </c>
      <c r="D40" s="302" t="s">
        <v>6930</v>
      </c>
      <c r="E40" s="303" t="s">
        <v>236</v>
      </c>
      <c r="F40" s="304">
        <v>242.493</v>
      </c>
      <c r="G40" s="40"/>
      <c r="H40" s="46"/>
    </row>
    <row r="41" s="2" customFormat="1" ht="16.8" customHeight="1">
      <c r="A41" s="40"/>
      <c r="B41" s="46"/>
      <c r="C41" s="305" t="s">
        <v>19</v>
      </c>
      <c r="D41" s="305" t="s">
        <v>7184</v>
      </c>
      <c r="E41" s="19" t="s">
        <v>19</v>
      </c>
      <c r="F41" s="306">
        <v>0</v>
      </c>
      <c r="G41" s="40"/>
      <c r="H41" s="46"/>
    </row>
    <row r="42" s="2" customFormat="1" ht="16.8" customHeight="1">
      <c r="A42" s="40"/>
      <c r="B42" s="46"/>
      <c r="C42" s="305" t="s">
        <v>19</v>
      </c>
      <c r="D42" s="305" t="s">
        <v>7327</v>
      </c>
      <c r="E42" s="19" t="s">
        <v>19</v>
      </c>
      <c r="F42" s="306">
        <v>152.94999999999999</v>
      </c>
      <c r="G42" s="40"/>
      <c r="H42" s="46"/>
    </row>
    <row r="43" s="2" customFormat="1" ht="16.8" customHeight="1">
      <c r="A43" s="40"/>
      <c r="B43" s="46"/>
      <c r="C43" s="305" t="s">
        <v>19</v>
      </c>
      <c r="D43" s="305" t="s">
        <v>7328</v>
      </c>
      <c r="E43" s="19" t="s">
        <v>19</v>
      </c>
      <c r="F43" s="306">
        <v>89.543000000000006</v>
      </c>
      <c r="G43" s="40"/>
      <c r="H43" s="46"/>
    </row>
    <row r="44" s="2" customFormat="1" ht="16.8" customHeight="1">
      <c r="A44" s="40"/>
      <c r="B44" s="46"/>
      <c r="C44" s="305" t="s">
        <v>6929</v>
      </c>
      <c r="D44" s="305" t="s">
        <v>299</v>
      </c>
      <c r="E44" s="19" t="s">
        <v>19</v>
      </c>
      <c r="F44" s="306">
        <v>242.493</v>
      </c>
      <c r="G44" s="40"/>
      <c r="H44" s="46"/>
    </row>
    <row r="45" s="2" customFormat="1" ht="16.8" customHeight="1">
      <c r="A45" s="40"/>
      <c r="B45" s="46"/>
      <c r="C45" s="307" t="s">
        <v>9015</v>
      </c>
      <c r="D45" s="40"/>
      <c r="E45" s="40"/>
      <c r="F45" s="40"/>
      <c r="G45" s="40"/>
      <c r="H45" s="46"/>
    </row>
    <row r="46" s="2" customFormat="1" ht="16.8" customHeight="1">
      <c r="A46" s="40"/>
      <c r="B46" s="46"/>
      <c r="C46" s="305" t="s">
        <v>7324</v>
      </c>
      <c r="D46" s="305" t="s">
        <v>7325</v>
      </c>
      <c r="E46" s="19" t="s">
        <v>236</v>
      </c>
      <c r="F46" s="306">
        <v>285.75</v>
      </c>
      <c r="G46" s="40"/>
      <c r="H46" s="46"/>
    </row>
    <row r="47" s="2" customFormat="1" ht="16.8" customHeight="1">
      <c r="A47" s="40"/>
      <c r="B47" s="46"/>
      <c r="C47" s="305" t="s">
        <v>1813</v>
      </c>
      <c r="D47" s="305" t="s">
        <v>7332</v>
      </c>
      <c r="E47" s="19" t="s">
        <v>236</v>
      </c>
      <c r="F47" s="306">
        <v>484.98599999999999</v>
      </c>
      <c r="G47" s="40"/>
      <c r="H47" s="46"/>
    </row>
    <row r="48" s="2" customFormat="1" ht="16.8" customHeight="1">
      <c r="A48" s="40"/>
      <c r="B48" s="46"/>
      <c r="C48" s="305" t="s">
        <v>7384</v>
      </c>
      <c r="D48" s="305" t="s">
        <v>7385</v>
      </c>
      <c r="E48" s="19" t="s">
        <v>236</v>
      </c>
      <c r="F48" s="306">
        <v>242.493</v>
      </c>
      <c r="G48" s="40"/>
      <c r="H48" s="46"/>
    </row>
    <row r="49" s="2" customFormat="1" ht="16.8" customHeight="1">
      <c r="A49" s="40"/>
      <c r="B49" s="46"/>
      <c r="C49" s="305" t="s">
        <v>7397</v>
      </c>
      <c r="D49" s="305" t="s">
        <v>7398</v>
      </c>
      <c r="E49" s="19" t="s">
        <v>236</v>
      </c>
      <c r="F49" s="306">
        <v>242.493</v>
      </c>
      <c r="G49" s="40"/>
      <c r="H49" s="46"/>
    </row>
    <row r="50" s="2" customFormat="1">
      <c r="A50" s="40"/>
      <c r="B50" s="46"/>
      <c r="C50" s="305" t="s">
        <v>7339</v>
      </c>
      <c r="D50" s="305" t="s">
        <v>7340</v>
      </c>
      <c r="E50" s="19" t="s">
        <v>236</v>
      </c>
      <c r="F50" s="306">
        <v>328.613</v>
      </c>
      <c r="G50" s="40"/>
      <c r="H50" s="46"/>
    </row>
    <row r="51" s="2" customFormat="1">
      <c r="A51" s="40"/>
      <c r="B51" s="46"/>
      <c r="C51" s="305" t="s">
        <v>7352</v>
      </c>
      <c r="D51" s="305" t="s">
        <v>7353</v>
      </c>
      <c r="E51" s="19" t="s">
        <v>236</v>
      </c>
      <c r="F51" s="306">
        <v>328.613</v>
      </c>
      <c r="G51" s="40"/>
      <c r="H51" s="46"/>
    </row>
    <row r="52" s="2" customFormat="1" ht="16.8" customHeight="1">
      <c r="A52" s="40"/>
      <c r="B52" s="46"/>
      <c r="C52" s="301" t="s">
        <v>6932</v>
      </c>
      <c r="D52" s="302" t="s">
        <v>6933</v>
      </c>
      <c r="E52" s="303" t="s">
        <v>236</v>
      </c>
      <c r="F52" s="304">
        <v>14.824999999999999</v>
      </c>
      <c r="G52" s="40"/>
      <c r="H52" s="46"/>
    </row>
    <row r="53" s="2" customFormat="1" ht="16.8" customHeight="1">
      <c r="A53" s="40"/>
      <c r="B53" s="46"/>
      <c r="C53" s="305" t="s">
        <v>6932</v>
      </c>
      <c r="D53" s="305" t="s">
        <v>7330</v>
      </c>
      <c r="E53" s="19" t="s">
        <v>19</v>
      </c>
      <c r="F53" s="306">
        <v>14.824999999999999</v>
      </c>
      <c r="G53" s="40"/>
      <c r="H53" s="46"/>
    </row>
    <row r="54" s="2" customFormat="1" ht="16.8" customHeight="1">
      <c r="A54" s="40"/>
      <c r="B54" s="46"/>
      <c r="C54" s="307" t="s">
        <v>9015</v>
      </c>
      <c r="D54" s="40"/>
      <c r="E54" s="40"/>
      <c r="F54" s="40"/>
      <c r="G54" s="40"/>
      <c r="H54" s="46"/>
    </row>
    <row r="55" s="2" customFormat="1" ht="16.8" customHeight="1">
      <c r="A55" s="40"/>
      <c r="B55" s="46"/>
      <c r="C55" s="305" t="s">
        <v>7324</v>
      </c>
      <c r="D55" s="305" t="s">
        <v>7325</v>
      </c>
      <c r="E55" s="19" t="s">
        <v>236</v>
      </c>
      <c r="F55" s="306">
        <v>285.75</v>
      </c>
      <c r="G55" s="40"/>
      <c r="H55" s="46"/>
    </row>
    <row r="56" s="2" customFormat="1" ht="16.8" customHeight="1">
      <c r="A56" s="40"/>
      <c r="B56" s="46"/>
      <c r="C56" s="305" t="s">
        <v>1207</v>
      </c>
      <c r="D56" s="305" t="s">
        <v>1208</v>
      </c>
      <c r="E56" s="19" t="s">
        <v>236</v>
      </c>
      <c r="F56" s="306">
        <v>14.824999999999999</v>
      </c>
      <c r="G56" s="40"/>
      <c r="H56" s="46"/>
    </row>
    <row r="57" s="2" customFormat="1" ht="16.8" customHeight="1">
      <c r="A57" s="40"/>
      <c r="B57" s="46"/>
      <c r="C57" s="305" t="s">
        <v>7348</v>
      </c>
      <c r="D57" s="305" t="s">
        <v>7349</v>
      </c>
      <c r="E57" s="19" t="s">
        <v>236</v>
      </c>
      <c r="F57" s="306">
        <v>129.77099999999999</v>
      </c>
      <c r="G57" s="40"/>
      <c r="H57" s="46"/>
    </row>
    <row r="58" s="2" customFormat="1">
      <c r="A58" s="40"/>
      <c r="B58" s="46"/>
      <c r="C58" s="305" t="s">
        <v>2223</v>
      </c>
      <c r="D58" s="305" t="s">
        <v>2224</v>
      </c>
      <c r="E58" s="19" t="s">
        <v>236</v>
      </c>
      <c r="F58" s="306">
        <v>25.015000000000001</v>
      </c>
      <c r="G58" s="40"/>
      <c r="H58" s="46"/>
    </row>
    <row r="59" s="2" customFormat="1" ht="16.8" customHeight="1">
      <c r="A59" s="40"/>
      <c r="B59" s="46"/>
      <c r="C59" s="305" t="s">
        <v>2547</v>
      </c>
      <c r="D59" s="305" t="s">
        <v>2548</v>
      </c>
      <c r="E59" s="19" t="s">
        <v>236</v>
      </c>
      <c r="F59" s="306">
        <v>25.015000000000001</v>
      </c>
      <c r="G59" s="40"/>
      <c r="H59" s="46"/>
    </row>
    <row r="60" s="2" customFormat="1">
      <c r="A60" s="40"/>
      <c r="B60" s="46"/>
      <c r="C60" s="305" t="s">
        <v>7339</v>
      </c>
      <c r="D60" s="305" t="s">
        <v>7340</v>
      </c>
      <c r="E60" s="19" t="s">
        <v>236</v>
      </c>
      <c r="F60" s="306">
        <v>328.613</v>
      </c>
      <c r="G60" s="40"/>
      <c r="H60" s="46"/>
    </row>
    <row r="61" s="2" customFormat="1">
      <c r="A61" s="40"/>
      <c r="B61" s="46"/>
      <c r="C61" s="305" t="s">
        <v>7352</v>
      </c>
      <c r="D61" s="305" t="s">
        <v>7353</v>
      </c>
      <c r="E61" s="19" t="s">
        <v>236</v>
      </c>
      <c r="F61" s="306">
        <v>328.613</v>
      </c>
      <c r="G61" s="40"/>
      <c r="H61" s="46"/>
    </row>
    <row r="62" s="2" customFormat="1" ht="7.44" customHeight="1">
      <c r="A62" s="40"/>
      <c r="B62" s="168"/>
      <c r="C62" s="169"/>
      <c r="D62" s="169"/>
      <c r="E62" s="169"/>
      <c r="F62" s="169"/>
      <c r="G62" s="169"/>
      <c r="H62" s="46"/>
    </row>
    <row r="63" s="2" customFormat="1">
      <c r="A63" s="40"/>
      <c r="B63" s="40"/>
      <c r="C63" s="40"/>
      <c r="D63" s="40"/>
      <c r="E63" s="40"/>
      <c r="F63" s="40"/>
      <c r="G63" s="40"/>
      <c r="H63" s="40"/>
    </row>
  </sheetData>
  <sheetProtection sheet="1" formatColumns="0" formatRows="0" objects="1" scenarios="1" spinCount="100000" saltValue="a0d1+g5AP7ibiWNVuvOeFjBFUL97gLBy/Y0PBrvASSJLYPVBdLIzBHNrlt++xCa/Jl5WNC7apriZoPU0Qca4wQ==" hashValue="r0yjdfuKqTPGNhiPimEOk9ad8OePIeFmtMiwJEzSwsMlkz8jQDEvJ/8Ke+rM3nZ+2YJzpesc8jujyIGzXL2YKw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8" customWidth="1"/>
    <col min="2" max="2" width="1.667969" style="308" customWidth="1"/>
    <col min="3" max="4" width="5" style="308" customWidth="1"/>
    <col min="5" max="5" width="11.66016" style="308" customWidth="1"/>
    <col min="6" max="6" width="9.160156" style="308" customWidth="1"/>
    <col min="7" max="7" width="5" style="308" customWidth="1"/>
    <col min="8" max="8" width="77.83203" style="308" customWidth="1"/>
    <col min="9" max="10" width="20" style="308" customWidth="1"/>
    <col min="11" max="11" width="1.667969" style="308" customWidth="1"/>
  </cols>
  <sheetData>
    <row r="1" s="1" customFormat="1" ht="37.5" customHeight="1"/>
    <row r="2" s="1" customFormat="1" ht="7.5" customHeight="1">
      <c r="B2" s="309"/>
      <c r="C2" s="310"/>
      <c r="D2" s="310"/>
      <c r="E2" s="310"/>
      <c r="F2" s="310"/>
      <c r="G2" s="310"/>
      <c r="H2" s="310"/>
      <c r="I2" s="310"/>
      <c r="J2" s="310"/>
      <c r="K2" s="311"/>
    </row>
    <row r="3" s="17" customFormat="1" ht="45" customHeight="1">
      <c r="B3" s="312"/>
      <c r="C3" s="313" t="s">
        <v>9016</v>
      </c>
      <c r="D3" s="313"/>
      <c r="E3" s="313"/>
      <c r="F3" s="313"/>
      <c r="G3" s="313"/>
      <c r="H3" s="313"/>
      <c r="I3" s="313"/>
      <c r="J3" s="313"/>
      <c r="K3" s="314"/>
    </row>
    <row r="4" s="1" customFormat="1" ht="25.5" customHeight="1">
      <c r="B4" s="315"/>
      <c r="C4" s="316" t="s">
        <v>9017</v>
      </c>
      <c r="D4" s="316"/>
      <c r="E4" s="316"/>
      <c r="F4" s="316"/>
      <c r="G4" s="316"/>
      <c r="H4" s="316"/>
      <c r="I4" s="316"/>
      <c r="J4" s="316"/>
      <c r="K4" s="317"/>
    </row>
    <row r="5" s="1" customFormat="1" ht="5.25" customHeight="1">
      <c r="B5" s="315"/>
      <c r="C5" s="318"/>
      <c r="D5" s="318"/>
      <c r="E5" s="318"/>
      <c r="F5" s="318"/>
      <c r="G5" s="318"/>
      <c r="H5" s="318"/>
      <c r="I5" s="318"/>
      <c r="J5" s="318"/>
      <c r="K5" s="317"/>
    </row>
    <row r="6" s="1" customFormat="1" ht="15" customHeight="1">
      <c r="B6" s="315"/>
      <c r="C6" s="319" t="s">
        <v>9018</v>
      </c>
      <c r="D6" s="319"/>
      <c r="E6" s="319"/>
      <c r="F6" s="319"/>
      <c r="G6" s="319"/>
      <c r="H6" s="319"/>
      <c r="I6" s="319"/>
      <c r="J6" s="319"/>
      <c r="K6" s="317"/>
    </row>
    <row r="7" s="1" customFormat="1" ht="15" customHeight="1">
      <c r="B7" s="320"/>
      <c r="C7" s="319" t="s">
        <v>9019</v>
      </c>
      <c r="D7" s="319"/>
      <c r="E7" s="319"/>
      <c r="F7" s="319"/>
      <c r="G7" s="319"/>
      <c r="H7" s="319"/>
      <c r="I7" s="319"/>
      <c r="J7" s="319"/>
      <c r="K7" s="317"/>
    </row>
    <row r="8" s="1" customFormat="1" ht="12.75" customHeight="1">
      <c r="B8" s="320"/>
      <c r="C8" s="319"/>
      <c r="D8" s="319"/>
      <c r="E8" s="319"/>
      <c r="F8" s="319"/>
      <c r="G8" s="319"/>
      <c r="H8" s="319"/>
      <c r="I8" s="319"/>
      <c r="J8" s="319"/>
      <c r="K8" s="317"/>
    </row>
    <row r="9" s="1" customFormat="1" ht="15" customHeight="1">
      <c r="B9" s="320"/>
      <c r="C9" s="319" t="s">
        <v>9020</v>
      </c>
      <c r="D9" s="319"/>
      <c r="E9" s="319"/>
      <c r="F9" s="319"/>
      <c r="G9" s="319"/>
      <c r="H9" s="319"/>
      <c r="I9" s="319"/>
      <c r="J9" s="319"/>
      <c r="K9" s="317"/>
    </row>
    <row r="10" s="1" customFormat="1" ht="15" customHeight="1">
      <c r="B10" s="320"/>
      <c r="C10" s="319"/>
      <c r="D10" s="319" t="s">
        <v>9021</v>
      </c>
      <c r="E10" s="319"/>
      <c r="F10" s="319"/>
      <c r="G10" s="319"/>
      <c r="H10" s="319"/>
      <c r="I10" s="319"/>
      <c r="J10" s="319"/>
      <c r="K10" s="317"/>
    </row>
    <row r="11" s="1" customFormat="1" ht="15" customHeight="1">
      <c r="B11" s="320"/>
      <c r="C11" s="321"/>
      <c r="D11" s="319" t="s">
        <v>9022</v>
      </c>
      <c r="E11" s="319"/>
      <c r="F11" s="319"/>
      <c r="G11" s="319"/>
      <c r="H11" s="319"/>
      <c r="I11" s="319"/>
      <c r="J11" s="319"/>
      <c r="K11" s="317"/>
    </row>
    <row r="12" s="1" customFormat="1" ht="15" customHeight="1">
      <c r="B12" s="320"/>
      <c r="C12" s="321"/>
      <c r="D12" s="319"/>
      <c r="E12" s="319"/>
      <c r="F12" s="319"/>
      <c r="G12" s="319"/>
      <c r="H12" s="319"/>
      <c r="I12" s="319"/>
      <c r="J12" s="319"/>
      <c r="K12" s="317"/>
    </row>
    <row r="13" s="1" customFormat="1" ht="15" customHeight="1">
      <c r="B13" s="320"/>
      <c r="C13" s="321"/>
      <c r="D13" s="322" t="s">
        <v>9023</v>
      </c>
      <c r="E13" s="319"/>
      <c r="F13" s="319"/>
      <c r="G13" s="319"/>
      <c r="H13" s="319"/>
      <c r="I13" s="319"/>
      <c r="J13" s="319"/>
      <c r="K13" s="317"/>
    </row>
    <row r="14" s="1" customFormat="1" ht="12.75" customHeight="1">
      <c r="B14" s="320"/>
      <c r="C14" s="321"/>
      <c r="D14" s="321"/>
      <c r="E14" s="321"/>
      <c r="F14" s="321"/>
      <c r="G14" s="321"/>
      <c r="H14" s="321"/>
      <c r="I14" s="321"/>
      <c r="J14" s="321"/>
      <c r="K14" s="317"/>
    </row>
    <row r="15" s="1" customFormat="1" ht="15" customHeight="1">
      <c r="B15" s="320"/>
      <c r="C15" s="321"/>
      <c r="D15" s="319" t="s">
        <v>9024</v>
      </c>
      <c r="E15" s="319"/>
      <c r="F15" s="319"/>
      <c r="G15" s="319"/>
      <c r="H15" s="319"/>
      <c r="I15" s="319"/>
      <c r="J15" s="319"/>
      <c r="K15" s="317"/>
    </row>
    <row r="16" s="1" customFormat="1" ht="15" customHeight="1">
      <c r="B16" s="320"/>
      <c r="C16" s="321"/>
      <c r="D16" s="319" t="s">
        <v>9025</v>
      </c>
      <c r="E16" s="319"/>
      <c r="F16" s="319"/>
      <c r="G16" s="319"/>
      <c r="H16" s="319"/>
      <c r="I16" s="319"/>
      <c r="J16" s="319"/>
      <c r="K16" s="317"/>
    </row>
    <row r="17" s="1" customFormat="1" ht="15" customHeight="1">
      <c r="B17" s="320"/>
      <c r="C17" s="321"/>
      <c r="D17" s="319" t="s">
        <v>9026</v>
      </c>
      <c r="E17" s="319"/>
      <c r="F17" s="319"/>
      <c r="G17" s="319"/>
      <c r="H17" s="319"/>
      <c r="I17" s="319"/>
      <c r="J17" s="319"/>
      <c r="K17" s="317"/>
    </row>
    <row r="18" s="1" customFormat="1" ht="15" customHeight="1">
      <c r="B18" s="320"/>
      <c r="C18" s="321"/>
      <c r="D18" s="321"/>
      <c r="E18" s="323" t="s">
        <v>80</v>
      </c>
      <c r="F18" s="319" t="s">
        <v>9027</v>
      </c>
      <c r="G18" s="319"/>
      <c r="H18" s="319"/>
      <c r="I18" s="319"/>
      <c r="J18" s="319"/>
      <c r="K18" s="317"/>
    </row>
    <row r="19" s="1" customFormat="1" ht="15" customHeight="1">
      <c r="B19" s="320"/>
      <c r="C19" s="321"/>
      <c r="D19" s="321"/>
      <c r="E19" s="323" t="s">
        <v>9028</v>
      </c>
      <c r="F19" s="319" t="s">
        <v>9029</v>
      </c>
      <c r="G19" s="319"/>
      <c r="H19" s="319"/>
      <c r="I19" s="319"/>
      <c r="J19" s="319"/>
      <c r="K19" s="317"/>
    </row>
    <row r="20" s="1" customFormat="1" ht="15" customHeight="1">
      <c r="B20" s="320"/>
      <c r="C20" s="321"/>
      <c r="D20" s="321"/>
      <c r="E20" s="323" t="s">
        <v>9030</v>
      </c>
      <c r="F20" s="319" t="s">
        <v>9031</v>
      </c>
      <c r="G20" s="319"/>
      <c r="H20" s="319"/>
      <c r="I20" s="319"/>
      <c r="J20" s="319"/>
      <c r="K20" s="317"/>
    </row>
    <row r="21" s="1" customFormat="1" ht="15" customHeight="1">
      <c r="B21" s="320"/>
      <c r="C21" s="321"/>
      <c r="D21" s="321"/>
      <c r="E21" s="323" t="s">
        <v>149</v>
      </c>
      <c r="F21" s="319" t="s">
        <v>150</v>
      </c>
      <c r="G21" s="319"/>
      <c r="H21" s="319"/>
      <c r="I21" s="319"/>
      <c r="J21" s="319"/>
      <c r="K21" s="317"/>
    </row>
    <row r="22" s="1" customFormat="1" ht="15" customHeight="1">
      <c r="B22" s="320"/>
      <c r="C22" s="321"/>
      <c r="D22" s="321"/>
      <c r="E22" s="323" t="s">
        <v>4459</v>
      </c>
      <c r="F22" s="319" t="s">
        <v>4726</v>
      </c>
      <c r="G22" s="319"/>
      <c r="H22" s="319"/>
      <c r="I22" s="319"/>
      <c r="J22" s="319"/>
      <c r="K22" s="317"/>
    </row>
    <row r="23" s="1" customFormat="1" ht="15" customHeight="1">
      <c r="B23" s="320"/>
      <c r="C23" s="321"/>
      <c r="D23" s="321"/>
      <c r="E23" s="323" t="s">
        <v>87</v>
      </c>
      <c r="F23" s="319" t="s">
        <v>9032</v>
      </c>
      <c r="G23" s="319"/>
      <c r="H23" s="319"/>
      <c r="I23" s="319"/>
      <c r="J23" s="319"/>
      <c r="K23" s="317"/>
    </row>
    <row r="24" s="1" customFormat="1" ht="12.75" customHeight="1">
      <c r="B24" s="320"/>
      <c r="C24" s="321"/>
      <c r="D24" s="321"/>
      <c r="E24" s="321"/>
      <c r="F24" s="321"/>
      <c r="G24" s="321"/>
      <c r="H24" s="321"/>
      <c r="I24" s="321"/>
      <c r="J24" s="321"/>
      <c r="K24" s="317"/>
    </row>
    <row r="25" s="1" customFormat="1" ht="15" customHeight="1">
      <c r="B25" s="320"/>
      <c r="C25" s="319" t="s">
        <v>9033</v>
      </c>
      <c r="D25" s="319"/>
      <c r="E25" s="319"/>
      <c r="F25" s="319"/>
      <c r="G25" s="319"/>
      <c r="H25" s="319"/>
      <c r="I25" s="319"/>
      <c r="J25" s="319"/>
      <c r="K25" s="317"/>
    </row>
    <row r="26" s="1" customFormat="1" ht="15" customHeight="1">
      <c r="B26" s="320"/>
      <c r="C26" s="319" t="s">
        <v>9034</v>
      </c>
      <c r="D26" s="319"/>
      <c r="E26" s="319"/>
      <c r="F26" s="319"/>
      <c r="G26" s="319"/>
      <c r="H26" s="319"/>
      <c r="I26" s="319"/>
      <c r="J26" s="319"/>
      <c r="K26" s="317"/>
    </row>
    <row r="27" s="1" customFormat="1" ht="15" customHeight="1">
      <c r="B27" s="320"/>
      <c r="C27" s="319"/>
      <c r="D27" s="319" t="s">
        <v>9035</v>
      </c>
      <c r="E27" s="319"/>
      <c r="F27" s="319"/>
      <c r="G27" s="319"/>
      <c r="H27" s="319"/>
      <c r="I27" s="319"/>
      <c r="J27" s="319"/>
      <c r="K27" s="317"/>
    </row>
    <row r="28" s="1" customFormat="1" ht="15" customHeight="1">
      <c r="B28" s="320"/>
      <c r="C28" s="321"/>
      <c r="D28" s="319" t="s">
        <v>9036</v>
      </c>
      <c r="E28" s="319"/>
      <c r="F28" s="319"/>
      <c r="G28" s="319"/>
      <c r="H28" s="319"/>
      <c r="I28" s="319"/>
      <c r="J28" s="319"/>
      <c r="K28" s="317"/>
    </row>
    <row r="29" s="1" customFormat="1" ht="12.75" customHeight="1">
      <c r="B29" s="320"/>
      <c r="C29" s="321"/>
      <c r="D29" s="321"/>
      <c r="E29" s="321"/>
      <c r="F29" s="321"/>
      <c r="G29" s="321"/>
      <c r="H29" s="321"/>
      <c r="I29" s="321"/>
      <c r="J29" s="321"/>
      <c r="K29" s="317"/>
    </row>
    <row r="30" s="1" customFormat="1" ht="15" customHeight="1">
      <c r="B30" s="320"/>
      <c r="C30" s="321"/>
      <c r="D30" s="319" t="s">
        <v>9037</v>
      </c>
      <c r="E30" s="319"/>
      <c r="F30" s="319"/>
      <c r="G30" s="319"/>
      <c r="H30" s="319"/>
      <c r="I30" s="319"/>
      <c r="J30" s="319"/>
      <c r="K30" s="317"/>
    </row>
    <row r="31" s="1" customFormat="1" ht="15" customHeight="1">
      <c r="B31" s="320"/>
      <c r="C31" s="321"/>
      <c r="D31" s="319" t="s">
        <v>9038</v>
      </c>
      <c r="E31" s="319"/>
      <c r="F31" s="319"/>
      <c r="G31" s="319"/>
      <c r="H31" s="319"/>
      <c r="I31" s="319"/>
      <c r="J31" s="319"/>
      <c r="K31" s="317"/>
    </row>
    <row r="32" s="1" customFormat="1" ht="12.75" customHeight="1">
      <c r="B32" s="320"/>
      <c r="C32" s="321"/>
      <c r="D32" s="321"/>
      <c r="E32" s="321"/>
      <c r="F32" s="321"/>
      <c r="G32" s="321"/>
      <c r="H32" s="321"/>
      <c r="I32" s="321"/>
      <c r="J32" s="321"/>
      <c r="K32" s="317"/>
    </row>
    <row r="33" s="1" customFormat="1" ht="15" customHeight="1">
      <c r="B33" s="320"/>
      <c r="C33" s="321"/>
      <c r="D33" s="319" t="s">
        <v>9039</v>
      </c>
      <c r="E33" s="319"/>
      <c r="F33" s="319"/>
      <c r="G33" s="319"/>
      <c r="H33" s="319"/>
      <c r="I33" s="319"/>
      <c r="J33" s="319"/>
      <c r="K33" s="317"/>
    </row>
    <row r="34" s="1" customFormat="1" ht="15" customHeight="1">
      <c r="B34" s="320"/>
      <c r="C34" s="321"/>
      <c r="D34" s="319" t="s">
        <v>9040</v>
      </c>
      <c r="E34" s="319"/>
      <c r="F34" s="319"/>
      <c r="G34" s="319"/>
      <c r="H34" s="319"/>
      <c r="I34" s="319"/>
      <c r="J34" s="319"/>
      <c r="K34" s="317"/>
    </row>
    <row r="35" s="1" customFormat="1" ht="15" customHeight="1">
      <c r="B35" s="320"/>
      <c r="C35" s="321"/>
      <c r="D35" s="319" t="s">
        <v>9041</v>
      </c>
      <c r="E35" s="319"/>
      <c r="F35" s="319"/>
      <c r="G35" s="319"/>
      <c r="H35" s="319"/>
      <c r="I35" s="319"/>
      <c r="J35" s="319"/>
      <c r="K35" s="317"/>
    </row>
    <row r="36" s="1" customFormat="1" ht="15" customHeight="1">
      <c r="B36" s="320"/>
      <c r="C36" s="321"/>
      <c r="D36" s="319"/>
      <c r="E36" s="322" t="s">
        <v>199</v>
      </c>
      <c r="F36" s="319"/>
      <c r="G36" s="319" t="s">
        <v>9042</v>
      </c>
      <c r="H36" s="319"/>
      <c r="I36" s="319"/>
      <c r="J36" s="319"/>
      <c r="K36" s="317"/>
    </row>
    <row r="37" s="1" customFormat="1" ht="30.75" customHeight="1">
      <c r="B37" s="320"/>
      <c r="C37" s="321"/>
      <c r="D37" s="319"/>
      <c r="E37" s="322" t="s">
        <v>9043</v>
      </c>
      <c r="F37" s="319"/>
      <c r="G37" s="319" t="s">
        <v>9044</v>
      </c>
      <c r="H37" s="319"/>
      <c r="I37" s="319"/>
      <c r="J37" s="319"/>
      <c r="K37" s="317"/>
    </row>
    <row r="38" s="1" customFormat="1" ht="15" customHeight="1">
      <c r="B38" s="320"/>
      <c r="C38" s="321"/>
      <c r="D38" s="319"/>
      <c r="E38" s="322" t="s">
        <v>55</v>
      </c>
      <c r="F38" s="319"/>
      <c r="G38" s="319" t="s">
        <v>9045</v>
      </c>
      <c r="H38" s="319"/>
      <c r="I38" s="319"/>
      <c r="J38" s="319"/>
      <c r="K38" s="317"/>
    </row>
    <row r="39" s="1" customFormat="1" ht="15" customHeight="1">
      <c r="B39" s="320"/>
      <c r="C39" s="321"/>
      <c r="D39" s="319"/>
      <c r="E39" s="322" t="s">
        <v>56</v>
      </c>
      <c r="F39" s="319"/>
      <c r="G39" s="319" t="s">
        <v>9046</v>
      </c>
      <c r="H39" s="319"/>
      <c r="I39" s="319"/>
      <c r="J39" s="319"/>
      <c r="K39" s="317"/>
    </row>
    <row r="40" s="1" customFormat="1" ht="15" customHeight="1">
      <c r="B40" s="320"/>
      <c r="C40" s="321"/>
      <c r="D40" s="319"/>
      <c r="E40" s="322" t="s">
        <v>200</v>
      </c>
      <c r="F40" s="319"/>
      <c r="G40" s="319" t="s">
        <v>9047</v>
      </c>
      <c r="H40" s="319"/>
      <c r="I40" s="319"/>
      <c r="J40" s="319"/>
      <c r="K40" s="317"/>
    </row>
    <row r="41" s="1" customFormat="1" ht="15" customHeight="1">
      <c r="B41" s="320"/>
      <c r="C41" s="321"/>
      <c r="D41" s="319"/>
      <c r="E41" s="322" t="s">
        <v>201</v>
      </c>
      <c r="F41" s="319"/>
      <c r="G41" s="319" t="s">
        <v>9048</v>
      </c>
      <c r="H41" s="319"/>
      <c r="I41" s="319"/>
      <c r="J41" s="319"/>
      <c r="K41" s="317"/>
    </row>
    <row r="42" s="1" customFormat="1" ht="15" customHeight="1">
      <c r="B42" s="320"/>
      <c r="C42" s="321"/>
      <c r="D42" s="319"/>
      <c r="E42" s="322" t="s">
        <v>9049</v>
      </c>
      <c r="F42" s="319"/>
      <c r="G42" s="319" t="s">
        <v>9050</v>
      </c>
      <c r="H42" s="319"/>
      <c r="I42" s="319"/>
      <c r="J42" s="319"/>
      <c r="K42" s="317"/>
    </row>
    <row r="43" s="1" customFormat="1" ht="15" customHeight="1">
      <c r="B43" s="320"/>
      <c r="C43" s="321"/>
      <c r="D43" s="319"/>
      <c r="E43" s="322"/>
      <c r="F43" s="319"/>
      <c r="G43" s="319" t="s">
        <v>9051</v>
      </c>
      <c r="H43" s="319"/>
      <c r="I43" s="319"/>
      <c r="J43" s="319"/>
      <c r="K43" s="317"/>
    </row>
    <row r="44" s="1" customFormat="1" ht="15" customHeight="1">
      <c r="B44" s="320"/>
      <c r="C44" s="321"/>
      <c r="D44" s="319"/>
      <c r="E44" s="322" t="s">
        <v>9052</v>
      </c>
      <c r="F44" s="319"/>
      <c r="G44" s="319" t="s">
        <v>9053</v>
      </c>
      <c r="H44" s="319"/>
      <c r="I44" s="319"/>
      <c r="J44" s="319"/>
      <c r="K44" s="317"/>
    </row>
    <row r="45" s="1" customFormat="1" ht="15" customHeight="1">
      <c r="B45" s="320"/>
      <c r="C45" s="321"/>
      <c r="D45" s="319"/>
      <c r="E45" s="322" t="s">
        <v>203</v>
      </c>
      <c r="F45" s="319"/>
      <c r="G45" s="319" t="s">
        <v>9054</v>
      </c>
      <c r="H45" s="319"/>
      <c r="I45" s="319"/>
      <c r="J45" s="319"/>
      <c r="K45" s="317"/>
    </row>
    <row r="46" s="1" customFormat="1" ht="12.75" customHeight="1">
      <c r="B46" s="320"/>
      <c r="C46" s="321"/>
      <c r="D46" s="319"/>
      <c r="E46" s="319"/>
      <c r="F46" s="319"/>
      <c r="G46" s="319"/>
      <c r="H46" s="319"/>
      <c r="I46" s="319"/>
      <c r="J46" s="319"/>
      <c r="K46" s="317"/>
    </row>
    <row r="47" s="1" customFormat="1" ht="15" customHeight="1">
      <c r="B47" s="320"/>
      <c r="C47" s="321"/>
      <c r="D47" s="319" t="s">
        <v>9055</v>
      </c>
      <c r="E47" s="319"/>
      <c r="F47" s="319"/>
      <c r="G47" s="319"/>
      <c r="H47" s="319"/>
      <c r="I47" s="319"/>
      <c r="J47" s="319"/>
      <c r="K47" s="317"/>
    </row>
    <row r="48" s="1" customFormat="1" ht="15" customHeight="1">
      <c r="B48" s="320"/>
      <c r="C48" s="321"/>
      <c r="D48" s="321"/>
      <c r="E48" s="319" t="s">
        <v>9056</v>
      </c>
      <c r="F48" s="319"/>
      <c r="G48" s="319"/>
      <c r="H48" s="319"/>
      <c r="I48" s="319"/>
      <c r="J48" s="319"/>
      <c r="K48" s="317"/>
    </row>
    <row r="49" s="1" customFormat="1" ht="15" customHeight="1">
      <c r="B49" s="320"/>
      <c r="C49" s="321"/>
      <c r="D49" s="321"/>
      <c r="E49" s="319" t="s">
        <v>9057</v>
      </c>
      <c r="F49" s="319"/>
      <c r="G49" s="319"/>
      <c r="H49" s="319"/>
      <c r="I49" s="319"/>
      <c r="J49" s="319"/>
      <c r="K49" s="317"/>
    </row>
    <row r="50" s="1" customFormat="1" ht="15" customHeight="1">
      <c r="B50" s="320"/>
      <c r="C50" s="321"/>
      <c r="D50" s="321"/>
      <c r="E50" s="319" t="s">
        <v>9058</v>
      </c>
      <c r="F50" s="319"/>
      <c r="G50" s="319"/>
      <c r="H50" s="319"/>
      <c r="I50" s="319"/>
      <c r="J50" s="319"/>
      <c r="K50" s="317"/>
    </row>
    <row r="51" s="1" customFormat="1" ht="15" customHeight="1">
      <c r="B51" s="320"/>
      <c r="C51" s="321"/>
      <c r="D51" s="319" t="s">
        <v>9059</v>
      </c>
      <c r="E51" s="319"/>
      <c r="F51" s="319"/>
      <c r="G51" s="319"/>
      <c r="H51" s="319"/>
      <c r="I51" s="319"/>
      <c r="J51" s="319"/>
      <c r="K51" s="317"/>
    </row>
    <row r="52" s="1" customFormat="1" ht="25.5" customHeight="1">
      <c r="B52" s="315"/>
      <c r="C52" s="316" t="s">
        <v>9060</v>
      </c>
      <c r="D52" s="316"/>
      <c r="E52" s="316"/>
      <c r="F52" s="316"/>
      <c r="G52" s="316"/>
      <c r="H52" s="316"/>
      <c r="I52" s="316"/>
      <c r="J52" s="316"/>
      <c r="K52" s="317"/>
    </row>
    <row r="53" s="1" customFormat="1" ht="5.25" customHeight="1">
      <c r="B53" s="315"/>
      <c r="C53" s="318"/>
      <c r="D53" s="318"/>
      <c r="E53" s="318"/>
      <c r="F53" s="318"/>
      <c r="G53" s="318"/>
      <c r="H53" s="318"/>
      <c r="I53" s="318"/>
      <c r="J53" s="318"/>
      <c r="K53" s="317"/>
    </row>
    <row r="54" s="1" customFormat="1" ht="15" customHeight="1">
      <c r="B54" s="315"/>
      <c r="C54" s="319" t="s">
        <v>9061</v>
      </c>
      <c r="D54" s="319"/>
      <c r="E54" s="319"/>
      <c r="F54" s="319"/>
      <c r="G54" s="319"/>
      <c r="H54" s="319"/>
      <c r="I54" s="319"/>
      <c r="J54" s="319"/>
      <c r="K54" s="317"/>
    </row>
    <row r="55" s="1" customFormat="1" ht="15" customHeight="1">
      <c r="B55" s="315"/>
      <c r="C55" s="319" t="s">
        <v>9062</v>
      </c>
      <c r="D55" s="319"/>
      <c r="E55" s="319"/>
      <c r="F55" s="319"/>
      <c r="G55" s="319"/>
      <c r="H55" s="319"/>
      <c r="I55" s="319"/>
      <c r="J55" s="319"/>
      <c r="K55" s="317"/>
    </row>
    <row r="56" s="1" customFormat="1" ht="12.75" customHeight="1">
      <c r="B56" s="315"/>
      <c r="C56" s="319"/>
      <c r="D56" s="319"/>
      <c r="E56" s="319"/>
      <c r="F56" s="319"/>
      <c r="G56" s="319"/>
      <c r="H56" s="319"/>
      <c r="I56" s="319"/>
      <c r="J56" s="319"/>
      <c r="K56" s="317"/>
    </row>
    <row r="57" s="1" customFormat="1" ht="15" customHeight="1">
      <c r="B57" s="315"/>
      <c r="C57" s="319" t="s">
        <v>9063</v>
      </c>
      <c r="D57" s="319"/>
      <c r="E57" s="319"/>
      <c r="F57" s="319"/>
      <c r="G57" s="319"/>
      <c r="H57" s="319"/>
      <c r="I57" s="319"/>
      <c r="J57" s="319"/>
      <c r="K57" s="317"/>
    </row>
    <row r="58" s="1" customFormat="1" ht="15" customHeight="1">
      <c r="B58" s="315"/>
      <c r="C58" s="321"/>
      <c r="D58" s="319" t="s">
        <v>9064</v>
      </c>
      <c r="E58" s="319"/>
      <c r="F58" s="319"/>
      <c r="G58" s="319"/>
      <c r="H58" s="319"/>
      <c r="I58" s="319"/>
      <c r="J58" s="319"/>
      <c r="K58" s="317"/>
    </row>
    <row r="59" s="1" customFormat="1" ht="15" customHeight="1">
      <c r="B59" s="315"/>
      <c r="C59" s="321"/>
      <c r="D59" s="319" t="s">
        <v>9065</v>
      </c>
      <c r="E59" s="319"/>
      <c r="F59" s="319"/>
      <c r="G59" s="319"/>
      <c r="H59" s="319"/>
      <c r="I59" s="319"/>
      <c r="J59" s="319"/>
      <c r="K59" s="317"/>
    </row>
    <row r="60" s="1" customFormat="1" ht="15" customHeight="1">
      <c r="B60" s="315"/>
      <c r="C60" s="321"/>
      <c r="D60" s="319" t="s">
        <v>9066</v>
      </c>
      <c r="E60" s="319"/>
      <c r="F60" s="319"/>
      <c r="G60" s="319"/>
      <c r="H60" s="319"/>
      <c r="I60" s="319"/>
      <c r="J60" s="319"/>
      <c r="K60" s="317"/>
    </row>
    <row r="61" s="1" customFormat="1" ht="15" customHeight="1">
      <c r="B61" s="315"/>
      <c r="C61" s="321"/>
      <c r="D61" s="319" t="s">
        <v>9067</v>
      </c>
      <c r="E61" s="319"/>
      <c r="F61" s="319"/>
      <c r="G61" s="319"/>
      <c r="H61" s="319"/>
      <c r="I61" s="319"/>
      <c r="J61" s="319"/>
      <c r="K61" s="317"/>
    </row>
    <row r="62" s="1" customFormat="1" ht="15" customHeight="1">
      <c r="B62" s="315"/>
      <c r="C62" s="321"/>
      <c r="D62" s="324" t="s">
        <v>9068</v>
      </c>
      <c r="E62" s="324"/>
      <c r="F62" s="324"/>
      <c r="G62" s="324"/>
      <c r="H62" s="324"/>
      <c r="I62" s="324"/>
      <c r="J62" s="324"/>
      <c r="K62" s="317"/>
    </row>
    <row r="63" s="1" customFormat="1" ht="15" customHeight="1">
      <c r="B63" s="315"/>
      <c r="C63" s="321"/>
      <c r="D63" s="319" t="s">
        <v>9069</v>
      </c>
      <c r="E63" s="319"/>
      <c r="F63" s="319"/>
      <c r="G63" s="319"/>
      <c r="H63" s="319"/>
      <c r="I63" s="319"/>
      <c r="J63" s="319"/>
      <c r="K63" s="317"/>
    </row>
    <row r="64" s="1" customFormat="1" ht="12.75" customHeight="1">
      <c r="B64" s="315"/>
      <c r="C64" s="321"/>
      <c r="D64" s="321"/>
      <c r="E64" s="325"/>
      <c r="F64" s="321"/>
      <c r="G64" s="321"/>
      <c r="H64" s="321"/>
      <c r="I64" s="321"/>
      <c r="J64" s="321"/>
      <c r="K64" s="317"/>
    </row>
    <row r="65" s="1" customFormat="1" ht="15" customHeight="1">
      <c r="B65" s="315"/>
      <c r="C65" s="321"/>
      <c r="D65" s="319" t="s">
        <v>9070</v>
      </c>
      <c r="E65" s="319"/>
      <c r="F65" s="319"/>
      <c r="G65" s="319"/>
      <c r="H65" s="319"/>
      <c r="I65" s="319"/>
      <c r="J65" s="319"/>
      <c r="K65" s="317"/>
    </row>
    <row r="66" s="1" customFormat="1" ht="15" customHeight="1">
      <c r="B66" s="315"/>
      <c r="C66" s="321"/>
      <c r="D66" s="324" t="s">
        <v>9071</v>
      </c>
      <c r="E66" s="324"/>
      <c r="F66" s="324"/>
      <c r="G66" s="324"/>
      <c r="H66" s="324"/>
      <c r="I66" s="324"/>
      <c r="J66" s="324"/>
      <c r="K66" s="317"/>
    </row>
    <row r="67" s="1" customFormat="1" ht="15" customHeight="1">
      <c r="B67" s="315"/>
      <c r="C67" s="321"/>
      <c r="D67" s="319" t="s">
        <v>9072</v>
      </c>
      <c r="E67" s="319"/>
      <c r="F67" s="319"/>
      <c r="G67" s="319"/>
      <c r="H67" s="319"/>
      <c r="I67" s="319"/>
      <c r="J67" s="319"/>
      <c r="K67" s="317"/>
    </row>
    <row r="68" s="1" customFormat="1" ht="15" customHeight="1">
      <c r="B68" s="315"/>
      <c r="C68" s="321"/>
      <c r="D68" s="319" t="s">
        <v>9073</v>
      </c>
      <c r="E68" s="319"/>
      <c r="F68" s="319"/>
      <c r="G68" s="319"/>
      <c r="H68" s="319"/>
      <c r="I68" s="319"/>
      <c r="J68" s="319"/>
      <c r="K68" s="317"/>
    </row>
    <row r="69" s="1" customFormat="1" ht="15" customHeight="1">
      <c r="B69" s="315"/>
      <c r="C69" s="321"/>
      <c r="D69" s="319" t="s">
        <v>9074</v>
      </c>
      <c r="E69" s="319"/>
      <c r="F69" s="319"/>
      <c r="G69" s="319"/>
      <c r="H69" s="319"/>
      <c r="I69" s="319"/>
      <c r="J69" s="319"/>
      <c r="K69" s="317"/>
    </row>
    <row r="70" s="1" customFormat="1" ht="15" customHeight="1">
      <c r="B70" s="315"/>
      <c r="C70" s="321"/>
      <c r="D70" s="319" t="s">
        <v>9075</v>
      </c>
      <c r="E70" s="319"/>
      <c r="F70" s="319"/>
      <c r="G70" s="319"/>
      <c r="H70" s="319"/>
      <c r="I70" s="319"/>
      <c r="J70" s="319"/>
      <c r="K70" s="317"/>
    </row>
    <row r="71" s="1" customFormat="1" ht="12.75" customHeight="1">
      <c r="B71" s="326"/>
      <c r="C71" s="327"/>
      <c r="D71" s="327"/>
      <c r="E71" s="327"/>
      <c r="F71" s="327"/>
      <c r="G71" s="327"/>
      <c r="H71" s="327"/>
      <c r="I71" s="327"/>
      <c r="J71" s="327"/>
      <c r="K71" s="328"/>
    </row>
    <row r="72" s="1" customFormat="1" ht="18.75" customHeight="1">
      <c r="B72" s="329"/>
      <c r="C72" s="329"/>
      <c r="D72" s="329"/>
      <c r="E72" s="329"/>
      <c r="F72" s="329"/>
      <c r="G72" s="329"/>
      <c r="H72" s="329"/>
      <c r="I72" s="329"/>
      <c r="J72" s="329"/>
      <c r="K72" s="330"/>
    </row>
    <row r="73" s="1" customFormat="1" ht="18.75" customHeight="1">
      <c r="B73" s="330"/>
      <c r="C73" s="330"/>
      <c r="D73" s="330"/>
      <c r="E73" s="330"/>
      <c r="F73" s="330"/>
      <c r="G73" s="330"/>
      <c r="H73" s="330"/>
      <c r="I73" s="330"/>
      <c r="J73" s="330"/>
      <c r="K73" s="330"/>
    </row>
    <row r="74" s="1" customFormat="1" ht="7.5" customHeight="1">
      <c r="B74" s="331"/>
      <c r="C74" s="332"/>
      <c r="D74" s="332"/>
      <c r="E74" s="332"/>
      <c r="F74" s="332"/>
      <c r="G74" s="332"/>
      <c r="H74" s="332"/>
      <c r="I74" s="332"/>
      <c r="J74" s="332"/>
      <c r="K74" s="333"/>
    </row>
    <row r="75" s="1" customFormat="1" ht="45" customHeight="1">
      <c r="B75" s="334"/>
      <c r="C75" s="335" t="s">
        <v>9076</v>
      </c>
      <c r="D75" s="335"/>
      <c r="E75" s="335"/>
      <c r="F75" s="335"/>
      <c r="G75" s="335"/>
      <c r="H75" s="335"/>
      <c r="I75" s="335"/>
      <c r="J75" s="335"/>
      <c r="K75" s="336"/>
    </row>
    <row r="76" s="1" customFormat="1" ht="17.25" customHeight="1">
      <c r="B76" s="334"/>
      <c r="C76" s="337" t="s">
        <v>9077</v>
      </c>
      <c r="D76" s="337"/>
      <c r="E76" s="337"/>
      <c r="F76" s="337" t="s">
        <v>9078</v>
      </c>
      <c r="G76" s="338"/>
      <c r="H76" s="337" t="s">
        <v>56</v>
      </c>
      <c r="I76" s="337" t="s">
        <v>59</v>
      </c>
      <c r="J76" s="337" t="s">
        <v>9079</v>
      </c>
      <c r="K76" s="336"/>
    </row>
    <row r="77" s="1" customFormat="1" ht="17.25" customHeight="1">
      <c r="B77" s="334"/>
      <c r="C77" s="339" t="s">
        <v>9080</v>
      </c>
      <c r="D77" s="339"/>
      <c r="E77" s="339"/>
      <c r="F77" s="340" t="s">
        <v>9081</v>
      </c>
      <c r="G77" s="341"/>
      <c r="H77" s="339"/>
      <c r="I77" s="339"/>
      <c r="J77" s="339" t="s">
        <v>9082</v>
      </c>
      <c r="K77" s="336"/>
    </row>
    <row r="78" s="1" customFormat="1" ht="5.25" customHeight="1">
      <c r="B78" s="334"/>
      <c r="C78" s="342"/>
      <c r="D78" s="342"/>
      <c r="E78" s="342"/>
      <c r="F78" s="342"/>
      <c r="G78" s="343"/>
      <c r="H78" s="342"/>
      <c r="I78" s="342"/>
      <c r="J78" s="342"/>
      <c r="K78" s="336"/>
    </row>
    <row r="79" s="1" customFormat="1" ht="15" customHeight="1">
      <c r="B79" s="334"/>
      <c r="C79" s="322" t="s">
        <v>55</v>
      </c>
      <c r="D79" s="344"/>
      <c r="E79" s="344"/>
      <c r="F79" s="345" t="s">
        <v>9083</v>
      </c>
      <c r="G79" s="346"/>
      <c r="H79" s="322" t="s">
        <v>9084</v>
      </c>
      <c r="I79" s="322" t="s">
        <v>9085</v>
      </c>
      <c r="J79" s="322">
        <v>20</v>
      </c>
      <c r="K79" s="336"/>
    </row>
    <row r="80" s="1" customFormat="1" ht="15" customHeight="1">
      <c r="B80" s="334"/>
      <c r="C80" s="322" t="s">
        <v>9086</v>
      </c>
      <c r="D80" s="322"/>
      <c r="E80" s="322"/>
      <c r="F80" s="345" t="s">
        <v>9083</v>
      </c>
      <c r="G80" s="346"/>
      <c r="H80" s="322" t="s">
        <v>9087</v>
      </c>
      <c r="I80" s="322" t="s">
        <v>9085</v>
      </c>
      <c r="J80" s="322">
        <v>120</v>
      </c>
      <c r="K80" s="336"/>
    </row>
    <row r="81" s="1" customFormat="1" ht="15" customHeight="1">
      <c r="B81" s="347"/>
      <c r="C81" s="322" t="s">
        <v>9088</v>
      </c>
      <c r="D81" s="322"/>
      <c r="E81" s="322"/>
      <c r="F81" s="345" t="s">
        <v>9089</v>
      </c>
      <c r="G81" s="346"/>
      <c r="H81" s="322" t="s">
        <v>9090</v>
      </c>
      <c r="I81" s="322" t="s">
        <v>9085</v>
      </c>
      <c r="J81" s="322">
        <v>50</v>
      </c>
      <c r="K81" s="336"/>
    </row>
    <row r="82" s="1" customFormat="1" ht="15" customHeight="1">
      <c r="B82" s="347"/>
      <c r="C82" s="322" t="s">
        <v>9091</v>
      </c>
      <c r="D82" s="322"/>
      <c r="E82" s="322"/>
      <c r="F82" s="345" t="s">
        <v>9083</v>
      </c>
      <c r="G82" s="346"/>
      <c r="H82" s="322" t="s">
        <v>9092</v>
      </c>
      <c r="I82" s="322" t="s">
        <v>9093</v>
      </c>
      <c r="J82" s="322"/>
      <c r="K82" s="336"/>
    </row>
    <row r="83" s="1" customFormat="1" ht="15" customHeight="1">
      <c r="B83" s="347"/>
      <c r="C83" s="348" t="s">
        <v>9094</v>
      </c>
      <c r="D83" s="348"/>
      <c r="E83" s="348"/>
      <c r="F83" s="349" t="s">
        <v>9089</v>
      </c>
      <c r="G83" s="348"/>
      <c r="H83" s="348" t="s">
        <v>9095</v>
      </c>
      <c r="I83" s="348" t="s">
        <v>9085</v>
      </c>
      <c r="J83" s="348">
        <v>15</v>
      </c>
      <c r="K83" s="336"/>
    </row>
    <row r="84" s="1" customFormat="1" ht="15" customHeight="1">
      <c r="B84" s="347"/>
      <c r="C84" s="348" t="s">
        <v>9096</v>
      </c>
      <c r="D84" s="348"/>
      <c r="E84" s="348"/>
      <c r="F84" s="349" t="s">
        <v>9089</v>
      </c>
      <c r="G84" s="348"/>
      <c r="H84" s="348" t="s">
        <v>9097</v>
      </c>
      <c r="I84" s="348" t="s">
        <v>9085</v>
      </c>
      <c r="J84" s="348">
        <v>15</v>
      </c>
      <c r="K84" s="336"/>
    </row>
    <row r="85" s="1" customFormat="1" ht="15" customHeight="1">
      <c r="B85" s="347"/>
      <c r="C85" s="348" t="s">
        <v>9098</v>
      </c>
      <c r="D85" s="348"/>
      <c r="E85" s="348"/>
      <c r="F85" s="349" t="s">
        <v>9089</v>
      </c>
      <c r="G85" s="348"/>
      <c r="H85" s="348" t="s">
        <v>9099</v>
      </c>
      <c r="I85" s="348" t="s">
        <v>9085</v>
      </c>
      <c r="J85" s="348">
        <v>20</v>
      </c>
      <c r="K85" s="336"/>
    </row>
    <row r="86" s="1" customFormat="1" ht="15" customHeight="1">
      <c r="B86" s="347"/>
      <c r="C86" s="348" t="s">
        <v>9100</v>
      </c>
      <c r="D86" s="348"/>
      <c r="E86" s="348"/>
      <c r="F86" s="349" t="s">
        <v>9089</v>
      </c>
      <c r="G86" s="348"/>
      <c r="H86" s="348" t="s">
        <v>9101</v>
      </c>
      <c r="I86" s="348" t="s">
        <v>9085</v>
      </c>
      <c r="J86" s="348">
        <v>20</v>
      </c>
      <c r="K86" s="336"/>
    </row>
    <row r="87" s="1" customFormat="1" ht="15" customHeight="1">
      <c r="B87" s="347"/>
      <c r="C87" s="322" t="s">
        <v>9102</v>
      </c>
      <c r="D87" s="322"/>
      <c r="E87" s="322"/>
      <c r="F87" s="345" t="s">
        <v>9089</v>
      </c>
      <c r="G87" s="346"/>
      <c r="H87" s="322" t="s">
        <v>9103</v>
      </c>
      <c r="I87" s="322" t="s">
        <v>9085</v>
      </c>
      <c r="J87" s="322">
        <v>50</v>
      </c>
      <c r="K87" s="336"/>
    </row>
    <row r="88" s="1" customFormat="1" ht="15" customHeight="1">
      <c r="B88" s="347"/>
      <c r="C88" s="322" t="s">
        <v>9104</v>
      </c>
      <c r="D88" s="322"/>
      <c r="E88" s="322"/>
      <c r="F88" s="345" t="s">
        <v>9089</v>
      </c>
      <c r="G88" s="346"/>
      <c r="H88" s="322" t="s">
        <v>9105</v>
      </c>
      <c r="I88" s="322" t="s">
        <v>9085</v>
      </c>
      <c r="J88" s="322">
        <v>20</v>
      </c>
      <c r="K88" s="336"/>
    </row>
    <row r="89" s="1" customFormat="1" ht="15" customHeight="1">
      <c r="B89" s="347"/>
      <c r="C89" s="322" t="s">
        <v>9106</v>
      </c>
      <c r="D89" s="322"/>
      <c r="E89" s="322"/>
      <c r="F89" s="345" t="s">
        <v>9089</v>
      </c>
      <c r="G89" s="346"/>
      <c r="H89" s="322" t="s">
        <v>9107</v>
      </c>
      <c r="I89" s="322" t="s">
        <v>9085</v>
      </c>
      <c r="J89" s="322">
        <v>20</v>
      </c>
      <c r="K89" s="336"/>
    </row>
    <row r="90" s="1" customFormat="1" ht="15" customHeight="1">
      <c r="B90" s="347"/>
      <c r="C90" s="322" t="s">
        <v>9108</v>
      </c>
      <c r="D90" s="322"/>
      <c r="E90" s="322"/>
      <c r="F90" s="345" t="s">
        <v>9089</v>
      </c>
      <c r="G90" s="346"/>
      <c r="H90" s="322" t="s">
        <v>9109</v>
      </c>
      <c r="I90" s="322" t="s">
        <v>9085</v>
      </c>
      <c r="J90" s="322">
        <v>50</v>
      </c>
      <c r="K90" s="336"/>
    </row>
    <row r="91" s="1" customFormat="1" ht="15" customHeight="1">
      <c r="B91" s="347"/>
      <c r="C91" s="322" t="s">
        <v>9110</v>
      </c>
      <c r="D91" s="322"/>
      <c r="E91" s="322"/>
      <c r="F91" s="345" t="s">
        <v>9089</v>
      </c>
      <c r="G91" s="346"/>
      <c r="H91" s="322" t="s">
        <v>9110</v>
      </c>
      <c r="I91" s="322" t="s">
        <v>9085</v>
      </c>
      <c r="J91" s="322">
        <v>50</v>
      </c>
      <c r="K91" s="336"/>
    </row>
    <row r="92" s="1" customFormat="1" ht="15" customHeight="1">
      <c r="B92" s="347"/>
      <c r="C92" s="322" t="s">
        <v>9111</v>
      </c>
      <c r="D92" s="322"/>
      <c r="E92" s="322"/>
      <c r="F92" s="345" t="s">
        <v>9089</v>
      </c>
      <c r="G92" s="346"/>
      <c r="H92" s="322" t="s">
        <v>9112</v>
      </c>
      <c r="I92" s="322" t="s">
        <v>9085</v>
      </c>
      <c r="J92" s="322">
        <v>255</v>
      </c>
      <c r="K92" s="336"/>
    </row>
    <row r="93" s="1" customFormat="1" ht="15" customHeight="1">
      <c r="B93" s="347"/>
      <c r="C93" s="322" t="s">
        <v>9113</v>
      </c>
      <c r="D93" s="322"/>
      <c r="E93" s="322"/>
      <c r="F93" s="345" t="s">
        <v>9083</v>
      </c>
      <c r="G93" s="346"/>
      <c r="H93" s="322" t="s">
        <v>9114</v>
      </c>
      <c r="I93" s="322" t="s">
        <v>9115</v>
      </c>
      <c r="J93" s="322"/>
      <c r="K93" s="336"/>
    </row>
    <row r="94" s="1" customFormat="1" ht="15" customHeight="1">
      <c r="B94" s="347"/>
      <c r="C94" s="322" t="s">
        <v>9116</v>
      </c>
      <c r="D94" s="322"/>
      <c r="E94" s="322"/>
      <c r="F94" s="345" t="s">
        <v>9083</v>
      </c>
      <c r="G94" s="346"/>
      <c r="H94" s="322" t="s">
        <v>9117</v>
      </c>
      <c r="I94" s="322" t="s">
        <v>9118</v>
      </c>
      <c r="J94" s="322"/>
      <c r="K94" s="336"/>
    </row>
    <row r="95" s="1" customFormat="1" ht="15" customHeight="1">
      <c r="B95" s="347"/>
      <c r="C95" s="322" t="s">
        <v>9119</v>
      </c>
      <c r="D95" s="322"/>
      <c r="E95" s="322"/>
      <c r="F95" s="345" t="s">
        <v>9083</v>
      </c>
      <c r="G95" s="346"/>
      <c r="H95" s="322" t="s">
        <v>9119</v>
      </c>
      <c r="I95" s="322" t="s">
        <v>9118</v>
      </c>
      <c r="J95" s="322"/>
      <c r="K95" s="336"/>
    </row>
    <row r="96" s="1" customFormat="1" ht="15" customHeight="1">
      <c r="B96" s="347"/>
      <c r="C96" s="322" t="s">
        <v>40</v>
      </c>
      <c r="D96" s="322"/>
      <c r="E96" s="322"/>
      <c r="F96" s="345" t="s">
        <v>9083</v>
      </c>
      <c r="G96" s="346"/>
      <c r="H96" s="322" t="s">
        <v>9120</v>
      </c>
      <c r="I96" s="322" t="s">
        <v>9118</v>
      </c>
      <c r="J96" s="322"/>
      <c r="K96" s="336"/>
    </row>
    <row r="97" s="1" customFormat="1" ht="15" customHeight="1">
      <c r="B97" s="347"/>
      <c r="C97" s="322" t="s">
        <v>50</v>
      </c>
      <c r="D97" s="322"/>
      <c r="E97" s="322"/>
      <c r="F97" s="345" t="s">
        <v>9083</v>
      </c>
      <c r="G97" s="346"/>
      <c r="H97" s="322" t="s">
        <v>9121</v>
      </c>
      <c r="I97" s="322" t="s">
        <v>9118</v>
      </c>
      <c r="J97" s="322"/>
      <c r="K97" s="336"/>
    </row>
    <row r="98" s="1" customFormat="1" ht="15" customHeight="1">
      <c r="B98" s="350"/>
      <c r="C98" s="351"/>
      <c r="D98" s="351"/>
      <c r="E98" s="351"/>
      <c r="F98" s="351"/>
      <c r="G98" s="351"/>
      <c r="H98" s="351"/>
      <c r="I98" s="351"/>
      <c r="J98" s="351"/>
      <c r="K98" s="352"/>
    </row>
    <row r="99" s="1" customFormat="1" ht="18.75" customHeight="1">
      <c r="B99" s="353"/>
      <c r="C99" s="354"/>
      <c r="D99" s="354"/>
      <c r="E99" s="354"/>
      <c r="F99" s="354"/>
      <c r="G99" s="354"/>
      <c r="H99" s="354"/>
      <c r="I99" s="354"/>
      <c r="J99" s="354"/>
      <c r="K99" s="353"/>
    </row>
    <row r="100" s="1" customFormat="1" ht="18.75" customHeight="1">
      <c r="B100" s="330"/>
      <c r="C100" s="330"/>
      <c r="D100" s="330"/>
      <c r="E100" s="330"/>
      <c r="F100" s="330"/>
      <c r="G100" s="330"/>
      <c r="H100" s="330"/>
      <c r="I100" s="330"/>
      <c r="J100" s="330"/>
      <c r="K100" s="330"/>
    </row>
    <row r="101" s="1" customFormat="1" ht="7.5" customHeight="1">
      <c r="B101" s="331"/>
      <c r="C101" s="332"/>
      <c r="D101" s="332"/>
      <c r="E101" s="332"/>
      <c r="F101" s="332"/>
      <c r="G101" s="332"/>
      <c r="H101" s="332"/>
      <c r="I101" s="332"/>
      <c r="J101" s="332"/>
      <c r="K101" s="333"/>
    </row>
    <row r="102" s="1" customFormat="1" ht="45" customHeight="1">
      <c r="B102" s="334"/>
      <c r="C102" s="335" t="s">
        <v>9122</v>
      </c>
      <c r="D102" s="335"/>
      <c r="E102" s="335"/>
      <c r="F102" s="335"/>
      <c r="G102" s="335"/>
      <c r="H102" s="335"/>
      <c r="I102" s="335"/>
      <c r="J102" s="335"/>
      <c r="K102" s="336"/>
    </row>
    <row r="103" s="1" customFormat="1" ht="17.25" customHeight="1">
      <c r="B103" s="334"/>
      <c r="C103" s="337" t="s">
        <v>9077</v>
      </c>
      <c r="D103" s="337"/>
      <c r="E103" s="337"/>
      <c r="F103" s="337" t="s">
        <v>9078</v>
      </c>
      <c r="G103" s="338"/>
      <c r="H103" s="337" t="s">
        <v>56</v>
      </c>
      <c r="I103" s="337" t="s">
        <v>59</v>
      </c>
      <c r="J103" s="337" t="s">
        <v>9079</v>
      </c>
      <c r="K103" s="336"/>
    </row>
    <row r="104" s="1" customFormat="1" ht="17.25" customHeight="1">
      <c r="B104" s="334"/>
      <c r="C104" s="339" t="s">
        <v>9080</v>
      </c>
      <c r="D104" s="339"/>
      <c r="E104" s="339"/>
      <c r="F104" s="340" t="s">
        <v>9081</v>
      </c>
      <c r="G104" s="341"/>
      <c r="H104" s="339"/>
      <c r="I104" s="339"/>
      <c r="J104" s="339" t="s">
        <v>9082</v>
      </c>
      <c r="K104" s="336"/>
    </row>
    <row r="105" s="1" customFormat="1" ht="5.25" customHeight="1">
      <c r="B105" s="334"/>
      <c r="C105" s="337"/>
      <c r="D105" s="337"/>
      <c r="E105" s="337"/>
      <c r="F105" s="337"/>
      <c r="G105" s="355"/>
      <c r="H105" s="337"/>
      <c r="I105" s="337"/>
      <c r="J105" s="337"/>
      <c r="K105" s="336"/>
    </row>
    <row r="106" s="1" customFormat="1" ht="15" customHeight="1">
      <c r="B106" s="334"/>
      <c r="C106" s="322" t="s">
        <v>55</v>
      </c>
      <c r="D106" s="344"/>
      <c r="E106" s="344"/>
      <c r="F106" s="345" t="s">
        <v>9083</v>
      </c>
      <c r="G106" s="322"/>
      <c r="H106" s="322" t="s">
        <v>9123</v>
      </c>
      <c r="I106" s="322" t="s">
        <v>9085</v>
      </c>
      <c r="J106" s="322">
        <v>20</v>
      </c>
      <c r="K106" s="336"/>
    </row>
    <row r="107" s="1" customFormat="1" ht="15" customHeight="1">
      <c r="B107" s="334"/>
      <c r="C107" s="322" t="s">
        <v>9086</v>
      </c>
      <c r="D107" s="322"/>
      <c r="E107" s="322"/>
      <c r="F107" s="345" t="s">
        <v>9083</v>
      </c>
      <c r="G107" s="322"/>
      <c r="H107" s="322" t="s">
        <v>9123</v>
      </c>
      <c r="I107" s="322" t="s">
        <v>9085</v>
      </c>
      <c r="J107" s="322">
        <v>120</v>
      </c>
      <c r="K107" s="336"/>
    </row>
    <row r="108" s="1" customFormat="1" ht="15" customHeight="1">
      <c r="B108" s="347"/>
      <c r="C108" s="322" t="s">
        <v>9088</v>
      </c>
      <c r="D108" s="322"/>
      <c r="E108" s="322"/>
      <c r="F108" s="345" t="s">
        <v>9089</v>
      </c>
      <c r="G108" s="322"/>
      <c r="H108" s="322" t="s">
        <v>9123</v>
      </c>
      <c r="I108" s="322" t="s">
        <v>9085</v>
      </c>
      <c r="J108" s="322">
        <v>50</v>
      </c>
      <c r="K108" s="336"/>
    </row>
    <row r="109" s="1" customFormat="1" ht="15" customHeight="1">
      <c r="B109" s="347"/>
      <c r="C109" s="322" t="s">
        <v>9091</v>
      </c>
      <c r="D109" s="322"/>
      <c r="E109" s="322"/>
      <c r="F109" s="345" t="s">
        <v>9083</v>
      </c>
      <c r="G109" s="322"/>
      <c r="H109" s="322" t="s">
        <v>9123</v>
      </c>
      <c r="I109" s="322" t="s">
        <v>9093</v>
      </c>
      <c r="J109" s="322"/>
      <c r="K109" s="336"/>
    </row>
    <row r="110" s="1" customFormat="1" ht="15" customHeight="1">
      <c r="B110" s="347"/>
      <c r="C110" s="322" t="s">
        <v>9102</v>
      </c>
      <c r="D110" s="322"/>
      <c r="E110" s="322"/>
      <c r="F110" s="345" t="s">
        <v>9089</v>
      </c>
      <c r="G110" s="322"/>
      <c r="H110" s="322" t="s">
        <v>9123</v>
      </c>
      <c r="I110" s="322" t="s">
        <v>9085</v>
      </c>
      <c r="J110" s="322">
        <v>50</v>
      </c>
      <c r="K110" s="336"/>
    </row>
    <row r="111" s="1" customFormat="1" ht="15" customHeight="1">
      <c r="B111" s="347"/>
      <c r="C111" s="322" t="s">
        <v>9110</v>
      </c>
      <c r="D111" s="322"/>
      <c r="E111" s="322"/>
      <c r="F111" s="345" t="s">
        <v>9089</v>
      </c>
      <c r="G111" s="322"/>
      <c r="H111" s="322" t="s">
        <v>9123</v>
      </c>
      <c r="I111" s="322" t="s">
        <v>9085</v>
      </c>
      <c r="J111" s="322">
        <v>50</v>
      </c>
      <c r="K111" s="336"/>
    </row>
    <row r="112" s="1" customFormat="1" ht="15" customHeight="1">
      <c r="B112" s="347"/>
      <c r="C112" s="322" t="s">
        <v>9108</v>
      </c>
      <c r="D112" s="322"/>
      <c r="E112" s="322"/>
      <c r="F112" s="345" t="s">
        <v>9089</v>
      </c>
      <c r="G112" s="322"/>
      <c r="H112" s="322" t="s">
        <v>9123</v>
      </c>
      <c r="I112" s="322" t="s">
        <v>9085</v>
      </c>
      <c r="J112" s="322">
        <v>50</v>
      </c>
      <c r="K112" s="336"/>
    </row>
    <row r="113" s="1" customFormat="1" ht="15" customHeight="1">
      <c r="B113" s="347"/>
      <c r="C113" s="322" t="s">
        <v>55</v>
      </c>
      <c r="D113" s="322"/>
      <c r="E113" s="322"/>
      <c r="F113" s="345" t="s">
        <v>9083</v>
      </c>
      <c r="G113" s="322"/>
      <c r="H113" s="322" t="s">
        <v>9124</v>
      </c>
      <c r="I113" s="322" t="s">
        <v>9085</v>
      </c>
      <c r="J113" s="322">
        <v>20</v>
      </c>
      <c r="K113" s="336"/>
    </row>
    <row r="114" s="1" customFormat="1" ht="15" customHeight="1">
      <c r="B114" s="347"/>
      <c r="C114" s="322" t="s">
        <v>9125</v>
      </c>
      <c r="D114" s="322"/>
      <c r="E114" s="322"/>
      <c r="F114" s="345" t="s">
        <v>9083</v>
      </c>
      <c r="G114" s="322"/>
      <c r="H114" s="322" t="s">
        <v>9126</v>
      </c>
      <c r="I114" s="322" t="s">
        <v>9085</v>
      </c>
      <c r="J114" s="322">
        <v>120</v>
      </c>
      <c r="K114" s="336"/>
    </row>
    <row r="115" s="1" customFormat="1" ht="15" customHeight="1">
      <c r="B115" s="347"/>
      <c r="C115" s="322" t="s">
        <v>40</v>
      </c>
      <c r="D115" s="322"/>
      <c r="E115" s="322"/>
      <c r="F115" s="345" t="s">
        <v>9083</v>
      </c>
      <c r="G115" s="322"/>
      <c r="H115" s="322" t="s">
        <v>9127</v>
      </c>
      <c r="I115" s="322" t="s">
        <v>9118</v>
      </c>
      <c r="J115" s="322"/>
      <c r="K115" s="336"/>
    </row>
    <row r="116" s="1" customFormat="1" ht="15" customHeight="1">
      <c r="B116" s="347"/>
      <c r="C116" s="322" t="s">
        <v>50</v>
      </c>
      <c r="D116" s="322"/>
      <c r="E116" s="322"/>
      <c r="F116" s="345" t="s">
        <v>9083</v>
      </c>
      <c r="G116" s="322"/>
      <c r="H116" s="322" t="s">
        <v>9128</v>
      </c>
      <c r="I116" s="322" t="s">
        <v>9118</v>
      </c>
      <c r="J116" s="322"/>
      <c r="K116" s="336"/>
    </row>
    <row r="117" s="1" customFormat="1" ht="15" customHeight="1">
      <c r="B117" s="347"/>
      <c r="C117" s="322" t="s">
        <v>59</v>
      </c>
      <c r="D117" s="322"/>
      <c r="E117" s="322"/>
      <c r="F117" s="345" t="s">
        <v>9083</v>
      </c>
      <c r="G117" s="322"/>
      <c r="H117" s="322" t="s">
        <v>9129</v>
      </c>
      <c r="I117" s="322" t="s">
        <v>9130</v>
      </c>
      <c r="J117" s="322"/>
      <c r="K117" s="336"/>
    </row>
    <row r="118" s="1" customFormat="1" ht="15" customHeight="1">
      <c r="B118" s="350"/>
      <c r="C118" s="356"/>
      <c r="D118" s="356"/>
      <c r="E118" s="356"/>
      <c r="F118" s="356"/>
      <c r="G118" s="356"/>
      <c r="H118" s="356"/>
      <c r="I118" s="356"/>
      <c r="J118" s="356"/>
      <c r="K118" s="352"/>
    </row>
    <row r="119" s="1" customFormat="1" ht="18.75" customHeight="1">
      <c r="B119" s="357"/>
      <c r="C119" s="358"/>
      <c r="D119" s="358"/>
      <c r="E119" s="358"/>
      <c r="F119" s="359"/>
      <c r="G119" s="358"/>
      <c r="H119" s="358"/>
      <c r="I119" s="358"/>
      <c r="J119" s="358"/>
      <c r="K119" s="357"/>
    </row>
    <row r="120" s="1" customFormat="1" ht="18.75" customHeight="1">
      <c r="B120" s="330"/>
      <c r="C120" s="330"/>
      <c r="D120" s="330"/>
      <c r="E120" s="330"/>
      <c r="F120" s="330"/>
      <c r="G120" s="330"/>
      <c r="H120" s="330"/>
      <c r="I120" s="330"/>
      <c r="J120" s="330"/>
      <c r="K120" s="330"/>
    </row>
    <row r="121" s="1" customFormat="1" ht="7.5" customHeight="1">
      <c r="B121" s="360"/>
      <c r="C121" s="361"/>
      <c r="D121" s="361"/>
      <c r="E121" s="361"/>
      <c r="F121" s="361"/>
      <c r="G121" s="361"/>
      <c r="H121" s="361"/>
      <c r="I121" s="361"/>
      <c r="J121" s="361"/>
      <c r="K121" s="362"/>
    </row>
    <row r="122" s="1" customFormat="1" ht="45" customHeight="1">
      <c r="B122" s="363"/>
      <c r="C122" s="313" t="s">
        <v>9131</v>
      </c>
      <c r="D122" s="313"/>
      <c r="E122" s="313"/>
      <c r="F122" s="313"/>
      <c r="G122" s="313"/>
      <c r="H122" s="313"/>
      <c r="I122" s="313"/>
      <c r="J122" s="313"/>
      <c r="K122" s="364"/>
    </row>
    <row r="123" s="1" customFormat="1" ht="17.25" customHeight="1">
      <c r="B123" s="365"/>
      <c r="C123" s="337" t="s">
        <v>9077</v>
      </c>
      <c r="D123" s="337"/>
      <c r="E123" s="337"/>
      <c r="F123" s="337" t="s">
        <v>9078</v>
      </c>
      <c r="G123" s="338"/>
      <c r="H123" s="337" t="s">
        <v>56</v>
      </c>
      <c r="I123" s="337" t="s">
        <v>59</v>
      </c>
      <c r="J123" s="337" t="s">
        <v>9079</v>
      </c>
      <c r="K123" s="366"/>
    </row>
    <row r="124" s="1" customFormat="1" ht="17.25" customHeight="1">
      <c r="B124" s="365"/>
      <c r="C124" s="339" t="s">
        <v>9080</v>
      </c>
      <c r="D124" s="339"/>
      <c r="E124" s="339"/>
      <c r="F124" s="340" t="s">
        <v>9081</v>
      </c>
      <c r="G124" s="341"/>
      <c r="H124" s="339"/>
      <c r="I124" s="339"/>
      <c r="J124" s="339" t="s">
        <v>9082</v>
      </c>
      <c r="K124" s="366"/>
    </row>
    <row r="125" s="1" customFormat="1" ht="5.25" customHeight="1">
      <c r="B125" s="367"/>
      <c r="C125" s="342"/>
      <c r="D125" s="342"/>
      <c r="E125" s="342"/>
      <c r="F125" s="342"/>
      <c r="G125" s="368"/>
      <c r="H125" s="342"/>
      <c r="I125" s="342"/>
      <c r="J125" s="342"/>
      <c r="K125" s="369"/>
    </row>
    <row r="126" s="1" customFormat="1" ht="15" customHeight="1">
      <c r="B126" s="367"/>
      <c r="C126" s="322" t="s">
        <v>9086</v>
      </c>
      <c r="D126" s="344"/>
      <c r="E126" s="344"/>
      <c r="F126" s="345" t="s">
        <v>9083</v>
      </c>
      <c r="G126" s="322"/>
      <c r="H126" s="322" t="s">
        <v>9123</v>
      </c>
      <c r="I126" s="322" t="s">
        <v>9085</v>
      </c>
      <c r="J126" s="322">
        <v>120</v>
      </c>
      <c r="K126" s="370"/>
    </row>
    <row r="127" s="1" customFormat="1" ht="15" customHeight="1">
      <c r="B127" s="367"/>
      <c r="C127" s="322" t="s">
        <v>9132</v>
      </c>
      <c r="D127" s="322"/>
      <c r="E127" s="322"/>
      <c r="F127" s="345" t="s">
        <v>9083</v>
      </c>
      <c r="G127" s="322"/>
      <c r="H127" s="322" t="s">
        <v>9133</v>
      </c>
      <c r="I127" s="322" t="s">
        <v>9085</v>
      </c>
      <c r="J127" s="322" t="s">
        <v>9134</v>
      </c>
      <c r="K127" s="370"/>
    </row>
    <row r="128" s="1" customFormat="1" ht="15" customHeight="1">
      <c r="B128" s="367"/>
      <c r="C128" s="322" t="s">
        <v>87</v>
      </c>
      <c r="D128" s="322"/>
      <c r="E128" s="322"/>
      <c r="F128" s="345" t="s">
        <v>9083</v>
      </c>
      <c r="G128" s="322"/>
      <c r="H128" s="322" t="s">
        <v>9135</v>
      </c>
      <c r="I128" s="322" t="s">
        <v>9085</v>
      </c>
      <c r="J128" s="322" t="s">
        <v>9134</v>
      </c>
      <c r="K128" s="370"/>
    </row>
    <row r="129" s="1" customFormat="1" ht="15" customHeight="1">
      <c r="B129" s="367"/>
      <c r="C129" s="322" t="s">
        <v>9094</v>
      </c>
      <c r="D129" s="322"/>
      <c r="E129" s="322"/>
      <c r="F129" s="345" t="s">
        <v>9089</v>
      </c>
      <c r="G129" s="322"/>
      <c r="H129" s="322" t="s">
        <v>9095</v>
      </c>
      <c r="I129" s="322" t="s">
        <v>9085</v>
      </c>
      <c r="J129" s="322">
        <v>15</v>
      </c>
      <c r="K129" s="370"/>
    </row>
    <row r="130" s="1" customFormat="1" ht="15" customHeight="1">
      <c r="B130" s="367"/>
      <c r="C130" s="348" t="s">
        <v>9096</v>
      </c>
      <c r="D130" s="348"/>
      <c r="E130" s="348"/>
      <c r="F130" s="349" t="s">
        <v>9089</v>
      </c>
      <c r="G130" s="348"/>
      <c r="H130" s="348" t="s">
        <v>9097</v>
      </c>
      <c r="I130" s="348" t="s">
        <v>9085</v>
      </c>
      <c r="J130" s="348">
        <v>15</v>
      </c>
      <c r="K130" s="370"/>
    </row>
    <row r="131" s="1" customFormat="1" ht="15" customHeight="1">
      <c r="B131" s="367"/>
      <c r="C131" s="348" t="s">
        <v>9098</v>
      </c>
      <c r="D131" s="348"/>
      <c r="E131" s="348"/>
      <c r="F131" s="349" t="s">
        <v>9089</v>
      </c>
      <c r="G131" s="348"/>
      <c r="H131" s="348" t="s">
        <v>9099</v>
      </c>
      <c r="I131" s="348" t="s">
        <v>9085</v>
      </c>
      <c r="J131" s="348">
        <v>20</v>
      </c>
      <c r="K131" s="370"/>
    </row>
    <row r="132" s="1" customFormat="1" ht="15" customHeight="1">
      <c r="B132" s="367"/>
      <c r="C132" s="348" t="s">
        <v>9100</v>
      </c>
      <c r="D132" s="348"/>
      <c r="E132" s="348"/>
      <c r="F132" s="349" t="s">
        <v>9089</v>
      </c>
      <c r="G132" s="348"/>
      <c r="H132" s="348" t="s">
        <v>9101</v>
      </c>
      <c r="I132" s="348" t="s">
        <v>9085</v>
      </c>
      <c r="J132" s="348">
        <v>20</v>
      </c>
      <c r="K132" s="370"/>
    </row>
    <row r="133" s="1" customFormat="1" ht="15" customHeight="1">
      <c r="B133" s="367"/>
      <c r="C133" s="322" t="s">
        <v>9088</v>
      </c>
      <c r="D133" s="322"/>
      <c r="E133" s="322"/>
      <c r="F133" s="345" t="s">
        <v>9089</v>
      </c>
      <c r="G133" s="322"/>
      <c r="H133" s="322" t="s">
        <v>9123</v>
      </c>
      <c r="I133" s="322" t="s">
        <v>9085</v>
      </c>
      <c r="J133" s="322">
        <v>50</v>
      </c>
      <c r="K133" s="370"/>
    </row>
    <row r="134" s="1" customFormat="1" ht="15" customHeight="1">
      <c r="B134" s="367"/>
      <c r="C134" s="322" t="s">
        <v>9102</v>
      </c>
      <c r="D134" s="322"/>
      <c r="E134" s="322"/>
      <c r="F134" s="345" t="s">
        <v>9089</v>
      </c>
      <c r="G134" s="322"/>
      <c r="H134" s="322" t="s">
        <v>9123</v>
      </c>
      <c r="I134" s="322" t="s">
        <v>9085</v>
      </c>
      <c r="J134" s="322">
        <v>50</v>
      </c>
      <c r="K134" s="370"/>
    </row>
    <row r="135" s="1" customFormat="1" ht="15" customHeight="1">
      <c r="B135" s="367"/>
      <c r="C135" s="322" t="s">
        <v>9108</v>
      </c>
      <c r="D135" s="322"/>
      <c r="E135" s="322"/>
      <c r="F135" s="345" t="s">
        <v>9089</v>
      </c>
      <c r="G135" s="322"/>
      <c r="H135" s="322" t="s">
        <v>9123</v>
      </c>
      <c r="I135" s="322" t="s">
        <v>9085</v>
      </c>
      <c r="J135" s="322">
        <v>50</v>
      </c>
      <c r="K135" s="370"/>
    </row>
    <row r="136" s="1" customFormat="1" ht="15" customHeight="1">
      <c r="B136" s="367"/>
      <c r="C136" s="322" t="s">
        <v>9110</v>
      </c>
      <c r="D136" s="322"/>
      <c r="E136" s="322"/>
      <c r="F136" s="345" t="s">
        <v>9089</v>
      </c>
      <c r="G136" s="322"/>
      <c r="H136" s="322" t="s">
        <v>9123</v>
      </c>
      <c r="I136" s="322" t="s">
        <v>9085</v>
      </c>
      <c r="J136" s="322">
        <v>50</v>
      </c>
      <c r="K136" s="370"/>
    </row>
    <row r="137" s="1" customFormat="1" ht="15" customHeight="1">
      <c r="B137" s="367"/>
      <c r="C137" s="322" t="s">
        <v>9111</v>
      </c>
      <c r="D137" s="322"/>
      <c r="E137" s="322"/>
      <c r="F137" s="345" t="s">
        <v>9089</v>
      </c>
      <c r="G137" s="322"/>
      <c r="H137" s="322" t="s">
        <v>9136</v>
      </c>
      <c r="I137" s="322" t="s">
        <v>9085</v>
      </c>
      <c r="J137" s="322">
        <v>255</v>
      </c>
      <c r="K137" s="370"/>
    </row>
    <row r="138" s="1" customFormat="1" ht="15" customHeight="1">
      <c r="B138" s="367"/>
      <c r="C138" s="322" t="s">
        <v>9113</v>
      </c>
      <c r="D138" s="322"/>
      <c r="E138" s="322"/>
      <c r="F138" s="345" t="s">
        <v>9083</v>
      </c>
      <c r="G138" s="322"/>
      <c r="H138" s="322" t="s">
        <v>9137</v>
      </c>
      <c r="I138" s="322" t="s">
        <v>9115</v>
      </c>
      <c r="J138" s="322"/>
      <c r="K138" s="370"/>
    </row>
    <row r="139" s="1" customFormat="1" ht="15" customHeight="1">
      <c r="B139" s="367"/>
      <c r="C139" s="322" t="s">
        <v>9116</v>
      </c>
      <c r="D139" s="322"/>
      <c r="E139" s="322"/>
      <c r="F139" s="345" t="s">
        <v>9083</v>
      </c>
      <c r="G139" s="322"/>
      <c r="H139" s="322" t="s">
        <v>9138</v>
      </c>
      <c r="I139" s="322" t="s">
        <v>9118</v>
      </c>
      <c r="J139" s="322"/>
      <c r="K139" s="370"/>
    </row>
    <row r="140" s="1" customFormat="1" ht="15" customHeight="1">
      <c r="B140" s="367"/>
      <c r="C140" s="322" t="s">
        <v>9119</v>
      </c>
      <c r="D140" s="322"/>
      <c r="E140" s="322"/>
      <c r="F140" s="345" t="s">
        <v>9083</v>
      </c>
      <c r="G140" s="322"/>
      <c r="H140" s="322" t="s">
        <v>9119</v>
      </c>
      <c r="I140" s="322" t="s">
        <v>9118</v>
      </c>
      <c r="J140" s="322"/>
      <c r="K140" s="370"/>
    </row>
    <row r="141" s="1" customFormat="1" ht="15" customHeight="1">
      <c r="B141" s="367"/>
      <c r="C141" s="322" t="s">
        <v>40</v>
      </c>
      <c r="D141" s="322"/>
      <c r="E141" s="322"/>
      <c r="F141" s="345" t="s">
        <v>9083</v>
      </c>
      <c r="G141" s="322"/>
      <c r="H141" s="322" t="s">
        <v>9139</v>
      </c>
      <c r="I141" s="322" t="s">
        <v>9118</v>
      </c>
      <c r="J141" s="322"/>
      <c r="K141" s="370"/>
    </row>
    <row r="142" s="1" customFormat="1" ht="15" customHeight="1">
      <c r="B142" s="367"/>
      <c r="C142" s="322" t="s">
        <v>9140</v>
      </c>
      <c r="D142" s="322"/>
      <c r="E142" s="322"/>
      <c r="F142" s="345" t="s">
        <v>9083</v>
      </c>
      <c r="G142" s="322"/>
      <c r="H142" s="322" t="s">
        <v>9141</v>
      </c>
      <c r="I142" s="322" t="s">
        <v>9118</v>
      </c>
      <c r="J142" s="322"/>
      <c r="K142" s="370"/>
    </row>
    <row r="143" s="1" customFormat="1" ht="15" customHeight="1">
      <c r="B143" s="371"/>
      <c r="C143" s="372"/>
      <c r="D143" s="372"/>
      <c r="E143" s="372"/>
      <c r="F143" s="372"/>
      <c r="G143" s="372"/>
      <c r="H143" s="372"/>
      <c r="I143" s="372"/>
      <c r="J143" s="372"/>
      <c r="K143" s="373"/>
    </row>
    <row r="144" s="1" customFormat="1" ht="18.75" customHeight="1">
      <c r="B144" s="358"/>
      <c r="C144" s="358"/>
      <c r="D144" s="358"/>
      <c r="E144" s="358"/>
      <c r="F144" s="359"/>
      <c r="G144" s="358"/>
      <c r="H144" s="358"/>
      <c r="I144" s="358"/>
      <c r="J144" s="358"/>
      <c r="K144" s="358"/>
    </row>
    <row r="145" s="1" customFormat="1" ht="18.75" customHeight="1">
      <c r="B145" s="330"/>
      <c r="C145" s="330"/>
      <c r="D145" s="330"/>
      <c r="E145" s="330"/>
      <c r="F145" s="330"/>
      <c r="G145" s="330"/>
      <c r="H145" s="330"/>
      <c r="I145" s="330"/>
      <c r="J145" s="330"/>
      <c r="K145" s="330"/>
    </row>
    <row r="146" s="1" customFormat="1" ht="7.5" customHeight="1">
      <c r="B146" s="331"/>
      <c r="C146" s="332"/>
      <c r="D146" s="332"/>
      <c r="E146" s="332"/>
      <c r="F146" s="332"/>
      <c r="G146" s="332"/>
      <c r="H146" s="332"/>
      <c r="I146" s="332"/>
      <c r="J146" s="332"/>
      <c r="K146" s="333"/>
    </row>
    <row r="147" s="1" customFormat="1" ht="45" customHeight="1">
      <c r="B147" s="334"/>
      <c r="C147" s="335" t="s">
        <v>9142</v>
      </c>
      <c r="D147" s="335"/>
      <c r="E147" s="335"/>
      <c r="F147" s="335"/>
      <c r="G147" s="335"/>
      <c r="H147" s="335"/>
      <c r="I147" s="335"/>
      <c r="J147" s="335"/>
      <c r="K147" s="336"/>
    </row>
    <row r="148" s="1" customFormat="1" ht="17.25" customHeight="1">
      <c r="B148" s="334"/>
      <c r="C148" s="337" t="s">
        <v>9077</v>
      </c>
      <c r="D148" s="337"/>
      <c r="E148" s="337"/>
      <c r="F148" s="337" t="s">
        <v>9078</v>
      </c>
      <c r="G148" s="338"/>
      <c r="H148" s="337" t="s">
        <v>56</v>
      </c>
      <c r="I148" s="337" t="s">
        <v>59</v>
      </c>
      <c r="J148" s="337" t="s">
        <v>9079</v>
      </c>
      <c r="K148" s="336"/>
    </row>
    <row r="149" s="1" customFormat="1" ht="17.25" customHeight="1">
      <c r="B149" s="334"/>
      <c r="C149" s="339" t="s">
        <v>9080</v>
      </c>
      <c r="D149" s="339"/>
      <c r="E149" s="339"/>
      <c r="F149" s="340" t="s">
        <v>9081</v>
      </c>
      <c r="G149" s="341"/>
      <c r="H149" s="339"/>
      <c r="I149" s="339"/>
      <c r="J149" s="339" t="s">
        <v>9082</v>
      </c>
      <c r="K149" s="336"/>
    </row>
    <row r="150" s="1" customFormat="1" ht="5.25" customHeight="1">
      <c r="B150" s="347"/>
      <c r="C150" s="342"/>
      <c r="D150" s="342"/>
      <c r="E150" s="342"/>
      <c r="F150" s="342"/>
      <c r="G150" s="343"/>
      <c r="H150" s="342"/>
      <c r="I150" s="342"/>
      <c r="J150" s="342"/>
      <c r="K150" s="370"/>
    </row>
    <row r="151" s="1" customFormat="1" ht="15" customHeight="1">
      <c r="B151" s="347"/>
      <c r="C151" s="374" t="s">
        <v>9086</v>
      </c>
      <c r="D151" s="322"/>
      <c r="E151" s="322"/>
      <c r="F151" s="375" t="s">
        <v>9083</v>
      </c>
      <c r="G151" s="322"/>
      <c r="H151" s="374" t="s">
        <v>9123</v>
      </c>
      <c r="I151" s="374" t="s">
        <v>9085</v>
      </c>
      <c r="J151" s="374">
        <v>120</v>
      </c>
      <c r="K151" s="370"/>
    </row>
    <row r="152" s="1" customFormat="1" ht="15" customHeight="1">
      <c r="B152" s="347"/>
      <c r="C152" s="374" t="s">
        <v>9132</v>
      </c>
      <c r="D152" s="322"/>
      <c r="E152" s="322"/>
      <c r="F152" s="375" t="s">
        <v>9083</v>
      </c>
      <c r="G152" s="322"/>
      <c r="H152" s="374" t="s">
        <v>9143</v>
      </c>
      <c r="I152" s="374" t="s">
        <v>9085</v>
      </c>
      <c r="J152" s="374" t="s">
        <v>9134</v>
      </c>
      <c r="K152" s="370"/>
    </row>
    <row r="153" s="1" customFormat="1" ht="15" customHeight="1">
      <c r="B153" s="347"/>
      <c r="C153" s="374" t="s">
        <v>87</v>
      </c>
      <c r="D153" s="322"/>
      <c r="E153" s="322"/>
      <c r="F153" s="375" t="s">
        <v>9083</v>
      </c>
      <c r="G153" s="322"/>
      <c r="H153" s="374" t="s">
        <v>9144</v>
      </c>
      <c r="I153" s="374" t="s">
        <v>9085</v>
      </c>
      <c r="J153" s="374" t="s">
        <v>9134</v>
      </c>
      <c r="K153" s="370"/>
    </row>
    <row r="154" s="1" customFormat="1" ht="15" customHeight="1">
      <c r="B154" s="347"/>
      <c r="C154" s="374" t="s">
        <v>9088</v>
      </c>
      <c r="D154" s="322"/>
      <c r="E154" s="322"/>
      <c r="F154" s="375" t="s">
        <v>9089</v>
      </c>
      <c r="G154" s="322"/>
      <c r="H154" s="374" t="s">
        <v>9123</v>
      </c>
      <c r="I154" s="374" t="s">
        <v>9085</v>
      </c>
      <c r="J154" s="374">
        <v>50</v>
      </c>
      <c r="K154" s="370"/>
    </row>
    <row r="155" s="1" customFormat="1" ht="15" customHeight="1">
      <c r="B155" s="347"/>
      <c r="C155" s="374" t="s">
        <v>9091</v>
      </c>
      <c r="D155" s="322"/>
      <c r="E155" s="322"/>
      <c r="F155" s="375" t="s">
        <v>9083</v>
      </c>
      <c r="G155" s="322"/>
      <c r="H155" s="374" t="s">
        <v>9123</v>
      </c>
      <c r="I155" s="374" t="s">
        <v>9093</v>
      </c>
      <c r="J155" s="374"/>
      <c r="K155" s="370"/>
    </row>
    <row r="156" s="1" customFormat="1" ht="15" customHeight="1">
      <c r="B156" s="347"/>
      <c r="C156" s="374" t="s">
        <v>9102</v>
      </c>
      <c r="D156" s="322"/>
      <c r="E156" s="322"/>
      <c r="F156" s="375" t="s">
        <v>9089</v>
      </c>
      <c r="G156" s="322"/>
      <c r="H156" s="374" t="s">
        <v>9123</v>
      </c>
      <c r="I156" s="374" t="s">
        <v>9085</v>
      </c>
      <c r="J156" s="374">
        <v>50</v>
      </c>
      <c r="K156" s="370"/>
    </row>
    <row r="157" s="1" customFormat="1" ht="15" customHeight="1">
      <c r="B157" s="347"/>
      <c r="C157" s="374" t="s">
        <v>9110</v>
      </c>
      <c r="D157" s="322"/>
      <c r="E157" s="322"/>
      <c r="F157" s="375" t="s">
        <v>9089</v>
      </c>
      <c r="G157" s="322"/>
      <c r="H157" s="374" t="s">
        <v>9123</v>
      </c>
      <c r="I157" s="374" t="s">
        <v>9085</v>
      </c>
      <c r="J157" s="374">
        <v>50</v>
      </c>
      <c r="K157" s="370"/>
    </row>
    <row r="158" s="1" customFormat="1" ht="15" customHeight="1">
      <c r="B158" s="347"/>
      <c r="C158" s="374" t="s">
        <v>9108</v>
      </c>
      <c r="D158" s="322"/>
      <c r="E158" s="322"/>
      <c r="F158" s="375" t="s">
        <v>9089</v>
      </c>
      <c r="G158" s="322"/>
      <c r="H158" s="374" t="s">
        <v>9123</v>
      </c>
      <c r="I158" s="374" t="s">
        <v>9085</v>
      </c>
      <c r="J158" s="374">
        <v>50</v>
      </c>
      <c r="K158" s="370"/>
    </row>
    <row r="159" s="1" customFormat="1" ht="15" customHeight="1">
      <c r="B159" s="347"/>
      <c r="C159" s="374" t="s">
        <v>159</v>
      </c>
      <c r="D159" s="322"/>
      <c r="E159" s="322"/>
      <c r="F159" s="375" t="s">
        <v>9083</v>
      </c>
      <c r="G159" s="322"/>
      <c r="H159" s="374" t="s">
        <v>9145</v>
      </c>
      <c r="I159" s="374" t="s">
        <v>9085</v>
      </c>
      <c r="J159" s="374" t="s">
        <v>9146</v>
      </c>
      <c r="K159" s="370"/>
    </row>
    <row r="160" s="1" customFormat="1" ht="15" customHeight="1">
      <c r="B160" s="347"/>
      <c r="C160" s="374" t="s">
        <v>9147</v>
      </c>
      <c r="D160" s="322"/>
      <c r="E160" s="322"/>
      <c r="F160" s="375" t="s">
        <v>9083</v>
      </c>
      <c r="G160" s="322"/>
      <c r="H160" s="374" t="s">
        <v>9148</v>
      </c>
      <c r="I160" s="374" t="s">
        <v>9118</v>
      </c>
      <c r="J160" s="374"/>
      <c r="K160" s="370"/>
    </row>
    <row r="161" s="1" customFormat="1" ht="15" customHeight="1">
      <c r="B161" s="376"/>
      <c r="C161" s="356"/>
      <c r="D161" s="356"/>
      <c r="E161" s="356"/>
      <c r="F161" s="356"/>
      <c r="G161" s="356"/>
      <c r="H161" s="356"/>
      <c r="I161" s="356"/>
      <c r="J161" s="356"/>
      <c r="K161" s="377"/>
    </row>
    <row r="162" s="1" customFormat="1" ht="18.75" customHeight="1">
      <c r="B162" s="358"/>
      <c r="C162" s="368"/>
      <c r="D162" s="368"/>
      <c r="E162" s="368"/>
      <c r="F162" s="378"/>
      <c r="G162" s="368"/>
      <c r="H162" s="368"/>
      <c r="I162" s="368"/>
      <c r="J162" s="368"/>
      <c r="K162" s="358"/>
    </row>
    <row r="163" s="1" customFormat="1" ht="18.75" customHeight="1">
      <c r="B163" s="330"/>
      <c r="C163" s="330"/>
      <c r="D163" s="330"/>
      <c r="E163" s="330"/>
      <c r="F163" s="330"/>
      <c r="G163" s="330"/>
      <c r="H163" s="330"/>
      <c r="I163" s="330"/>
      <c r="J163" s="330"/>
      <c r="K163" s="330"/>
    </row>
    <row r="164" s="1" customFormat="1" ht="7.5" customHeight="1">
      <c r="B164" s="309"/>
      <c r="C164" s="310"/>
      <c r="D164" s="310"/>
      <c r="E164" s="310"/>
      <c r="F164" s="310"/>
      <c r="G164" s="310"/>
      <c r="H164" s="310"/>
      <c r="I164" s="310"/>
      <c r="J164" s="310"/>
      <c r="K164" s="311"/>
    </row>
    <row r="165" s="1" customFormat="1" ht="45" customHeight="1">
      <c r="B165" s="312"/>
      <c r="C165" s="313" t="s">
        <v>9149</v>
      </c>
      <c r="D165" s="313"/>
      <c r="E165" s="313"/>
      <c r="F165" s="313"/>
      <c r="G165" s="313"/>
      <c r="H165" s="313"/>
      <c r="I165" s="313"/>
      <c r="J165" s="313"/>
      <c r="K165" s="314"/>
    </row>
    <row r="166" s="1" customFormat="1" ht="17.25" customHeight="1">
      <c r="B166" s="312"/>
      <c r="C166" s="337" t="s">
        <v>9077</v>
      </c>
      <c r="D166" s="337"/>
      <c r="E166" s="337"/>
      <c r="F166" s="337" t="s">
        <v>9078</v>
      </c>
      <c r="G166" s="379"/>
      <c r="H166" s="380" t="s">
        <v>56</v>
      </c>
      <c r="I166" s="380" t="s">
        <v>59</v>
      </c>
      <c r="J166" s="337" t="s">
        <v>9079</v>
      </c>
      <c r="K166" s="314"/>
    </row>
    <row r="167" s="1" customFormat="1" ht="17.25" customHeight="1">
      <c r="B167" s="315"/>
      <c r="C167" s="339" t="s">
        <v>9080</v>
      </c>
      <c r="D167" s="339"/>
      <c r="E167" s="339"/>
      <c r="F167" s="340" t="s">
        <v>9081</v>
      </c>
      <c r="G167" s="381"/>
      <c r="H167" s="382"/>
      <c r="I167" s="382"/>
      <c r="J167" s="339" t="s">
        <v>9082</v>
      </c>
      <c r="K167" s="317"/>
    </row>
    <row r="168" s="1" customFormat="1" ht="5.25" customHeight="1">
      <c r="B168" s="347"/>
      <c r="C168" s="342"/>
      <c r="D168" s="342"/>
      <c r="E168" s="342"/>
      <c r="F168" s="342"/>
      <c r="G168" s="343"/>
      <c r="H168" s="342"/>
      <c r="I168" s="342"/>
      <c r="J168" s="342"/>
      <c r="K168" s="370"/>
    </row>
    <row r="169" s="1" customFormat="1" ht="15" customHeight="1">
      <c r="B169" s="347"/>
      <c r="C169" s="322" t="s">
        <v>9086</v>
      </c>
      <c r="D169" s="322"/>
      <c r="E169" s="322"/>
      <c r="F169" s="345" t="s">
        <v>9083</v>
      </c>
      <c r="G169" s="322"/>
      <c r="H169" s="322" t="s">
        <v>9123</v>
      </c>
      <c r="I169" s="322" t="s">
        <v>9085</v>
      </c>
      <c r="J169" s="322">
        <v>120</v>
      </c>
      <c r="K169" s="370"/>
    </row>
    <row r="170" s="1" customFormat="1" ht="15" customHeight="1">
      <c r="B170" s="347"/>
      <c r="C170" s="322" t="s">
        <v>9132</v>
      </c>
      <c r="D170" s="322"/>
      <c r="E170" s="322"/>
      <c r="F170" s="345" t="s">
        <v>9083</v>
      </c>
      <c r="G170" s="322"/>
      <c r="H170" s="322" t="s">
        <v>9133</v>
      </c>
      <c r="I170" s="322" t="s">
        <v>9085</v>
      </c>
      <c r="J170" s="322" t="s">
        <v>9134</v>
      </c>
      <c r="K170" s="370"/>
    </row>
    <row r="171" s="1" customFormat="1" ht="15" customHeight="1">
      <c r="B171" s="347"/>
      <c r="C171" s="322" t="s">
        <v>87</v>
      </c>
      <c r="D171" s="322"/>
      <c r="E171" s="322"/>
      <c r="F171" s="345" t="s">
        <v>9083</v>
      </c>
      <c r="G171" s="322"/>
      <c r="H171" s="322" t="s">
        <v>9150</v>
      </c>
      <c r="I171" s="322" t="s">
        <v>9085</v>
      </c>
      <c r="J171" s="322" t="s">
        <v>9134</v>
      </c>
      <c r="K171" s="370"/>
    </row>
    <row r="172" s="1" customFormat="1" ht="15" customHeight="1">
      <c r="B172" s="347"/>
      <c r="C172" s="322" t="s">
        <v>9088</v>
      </c>
      <c r="D172" s="322"/>
      <c r="E172" s="322"/>
      <c r="F172" s="345" t="s">
        <v>9089</v>
      </c>
      <c r="G172" s="322"/>
      <c r="H172" s="322" t="s">
        <v>9150</v>
      </c>
      <c r="I172" s="322" t="s">
        <v>9085</v>
      </c>
      <c r="J172" s="322">
        <v>50</v>
      </c>
      <c r="K172" s="370"/>
    </row>
    <row r="173" s="1" customFormat="1" ht="15" customHeight="1">
      <c r="B173" s="347"/>
      <c r="C173" s="322" t="s">
        <v>9091</v>
      </c>
      <c r="D173" s="322"/>
      <c r="E173" s="322"/>
      <c r="F173" s="345" t="s">
        <v>9083</v>
      </c>
      <c r="G173" s="322"/>
      <c r="H173" s="322" t="s">
        <v>9150</v>
      </c>
      <c r="I173" s="322" t="s">
        <v>9093</v>
      </c>
      <c r="J173" s="322"/>
      <c r="K173" s="370"/>
    </row>
    <row r="174" s="1" customFormat="1" ht="15" customHeight="1">
      <c r="B174" s="347"/>
      <c r="C174" s="322" t="s">
        <v>9102</v>
      </c>
      <c r="D174" s="322"/>
      <c r="E174" s="322"/>
      <c r="F174" s="345" t="s">
        <v>9089</v>
      </c>
      <c r="G174" s="322"/>
      <c r="H174" s="322" t="s">
        <v>9150</v>
      </c>
      <c r="I174" s="322" t="s">
        <v>9085</v>
      </c>
      <c r="J174" s="322">
        <v>50</v>
      </c>
      <c r="K174" s="370"/>
    </row>
    <row r="175" s="1" customFormat="1" ht="15" customHeight="1">
      <c r="B175" s="347"/>
      <c r="C175" s="322" t="s">
        <v>9110</v>
      </c>
      <c r="D175" s="322"/>
      <c r="E175" s="322"/>
      <c r="F175" s="345" t="s">
        <v>9089</v>
      </c>
      <c r="G175" s="322"/>
      <c r="H175" s="322" t="s">
        <v>9150</v>
      </c>
      <c r="I175" s="322" t="s">
        <v>9085</v>
      </c>
      <c r="J175" s="322">
        <v>50</v>
      </c>
      <c r="K175" s="370"/>
    </row>
    <row r="176" s="1" customFormat="1" ht="15" customHeight="1">
      <c r="B176" s="347"/>
      <c r="C176" s="322" t="s">
        <v>9108</v>
      </c>
      <c r="D176" s="322"/>
      <c r="E176" s="322"/>
      <c r="F176" s="345" t="s">
        <v>9089</v>
      </c>
      <c r="G176" s="322"/>
      <c r="H176" s="322" t="s">
        <v>9150</v>
      </c>
      <c r="I176" s="322" t="s">
        <v>9085</v>
      </c>
      <c r="J176" s="322">
        <v>50</v>
      </c>
      <c r="K176" s="370"/>
    </row>
    <row r="177" s="1" customFormat="1" ht="15" customHeight="1">
      <c r="B177" s="347"/>
      <c r="C177" s="322" t="s">
        <v>199</v>
      </c>
      <c r="D177" s="322"/>
      <c r="E177" s="322"/>
      <c r="F177" s="345" t="s">
        <v>9083</v>
      </c>
      <c r="G177" s="322"/>
      <c r="H177" s="322" t="s">
        <v>9151</v>
      </c>
      <c r="I177" s="322" t="s">
        <v>9152</v>
      </c>
      <c r="J177" s="322"/>
      <c r="K177" s="370"/>
    </row>
    <row r="178" s="1" customFormat="1" ht="15" customHeight="1">
      <c r="B178" s="347"/>
      <c r="C178" s="322" t="s">
        <v>59</v>
      </c>
      <c r="D178" s="322"/>
      <c r="E178" s="322"/>
      <c r="F178" s="345" t="s">
        <v>9083</v>
      </c>
      <c r="G178" s="322"/>
      <c r="H178" s="322" t="s">
        <v>9153</v>
      </c>
      <c r="I178" s="322" t="s">
        <v>9154</v>
      </c>
      <c r="J178" s="322">
        <v>1</v>
      </c>
      <c r="K178" s="370"/>
    </row>
    <row r="179" s="1" customFormat="1" ht="15" customHeight="1">
      <c r="B179" s="347"/>
      <c r="C179" s="322" t="s">
        <v>55</v>
      </c>
      <c r="D179" s="322"/>
      <c r="E179" s="322"/>
      <c r="F179" s="345" t="s">
        <v>9083</v>
      </c>
      <c r="G179" s="322"/>
      <c r="H179" s="322" t="s">
        <v>9155</v>
      </c>
      <c r="I179" s="322" t="s">
        <v>9085</v>
      </c>
      <c r="J179" s="322">
        <v>20</v>
      </c>
      <c r="K179" s="370"/>
    </row>
    <row r="180" s="1" customFormat="1" ht="15" customHeight="1">
      <c r="B180" s="347"/>
      <c r="C180" s="322" t="s">
        <v>56</v>
      </c>
      <c r="D180" s="322"/>
      <c r="E180" s="322"/>
      <c r="F180" s="345" t="s">
        <v>9083</v>
      </c>
      <c r="G180" s="322"/>
      <c r="H180" s="322" t="s">
        <v>9156</v>
      </c>
      <c r="I180" s="322" t="s">
        <v>9085</v>
      </c>
      <c r="J180" s="322">
        <v>255</v>
      </c>
      <c r="K180" s="370"/>
    </row>
    <row r="181" s="1" customFormat="1" ht="15" customHeight="1">
      <c r="B181" s="347"/>
      <c r="C181" s="322" t="s">
        <v>200</v>
      </c>
      <c r="D181" s="322"/>
      <c r="E181" s="322"/>
      <c r="F181" s="345" t="s">
        <v>9083</v>
      </c>
      <c r="G181" s="322"/>
      <c r="H181" s="322" t="s">
        <v>9047</v>
      </c>
      <c r="I181" s="322" t="s">
        <v>9085</v>
      </c>
      <c r="J181" s="322">
        <v>10</v>
      </c>
      <c r="K181" s="370"/>
    </row>
    <row r="182" s="1" customFormat="1" ht="15" customHeight="1">
      <c r="B182" s="347"/>
      <c r="C182" s="322" t="s">
        <v>201</v>
      </c>
      <c r="D182" s="322"/>
      <c r="E182" s="322"/>
      <c r="F182" s="345" t="s">
        <v>9083</v>
      </c>
      <c r="G182" s="322"/>
      <c r="H182" s="322" t="s">
        <v>9157</v>
      </c>
      <c r="I182" s="322" t="s">
        <v>9118</v>
      </c>
      <c r="J182" s="322"/>
      <c r="K182" s="370"/>
    </row>
    <row r="183" s="1" customFormat="1" ht="15" customHeight="1">
      <c r="B183" s="347"/>
      <c r="C183" s="322" t="s">
        <v>9158</v>
      </c>
      <c r="D183" s="322"/>
      <c r="E183" s="322"/>
      <c r="F183" s="345" t="s">
        <v>9083</v>
      </c>
      <c r="G183" s="322"/>
      <c r="H183" s="322" t="s">
        <v>9159</v>
      </c>
      <c r="I183" s="322" t="s">
        <v>9118</v>
      </c>
      <c r="J183" s="322"/>
      <c r="K183" s="370"/>
    </row>
    <row r="184" s="1" customFormat="1" ht="15" customHeight="1">
      <c r="B184" s="347"/>
      <c r="C184" s="322" t="s">
        <v>9147</v>
      </c>
      <c r="D184" s="322"/>
      <c r="E184" s="322"/>
      <c r="F184" s="345" t="s">
        <v>9083</v>
      </c>
      <c r="G184" s="322"/>
      <c r="H184" s="322" t="s">
        <v>9160</v>
      </c>
      <c r="I184" s="322" t="s">
        <v>9118</v>
      </c>
      <c r="J184" s="322"/>
      <c r="K184" s="370"/>
    </row>
    <row r="185" s="1" customFormat="1" ht="15" customHeight="1">
      <c r="B185" s="347"/>
      <c r="C185" s="322" t="s">
        <v>203</v>
      </c>
      <c r="D185" s="322"/>
      <c r="E185" s="322"/>
      <c r="F185" s="345" t="s">
        <v>9089</v>
      </c>
      <c r="G185" s="322"/>
      <c r="H185" s="322" t="s">
        <v>9161</v>
      </c>
      <c r="I185" s="322" t="s">
        <v>9085</v>
      </c>
      <c r="J185" s="322">
        <v>50</v>
      </c>
      <c r="K185" s="370"/>
    </row>
    <row r="186" s="1" customFormat="1" ht="15" customHeight="1">
      <c r="B186" s="347"/>
      <c r="C186" s="322" t="s">
        <v>9162</v>
      </c>
      <c r="D186" s="322"/>
      <c r="E186" s="322"/>
      <c r="F186" s="345" t="s">
        <v>9089</v>
      </c>
      <c r="G186" s="322"/>
      <c r="H186" s="322" t="s">
        <v>9163</v>
      </c>
      <c r="I186" s="322" t="s">
        <v>9164</v>
      </c>
      <c r="J186" s="322"/>
      <c r="K186" s="370"/>
    </row>
    <row r="187" s="1" customFormat="1" ht="15" customHeight="1">
      <c r="B187" s="347"/>
      <c r="C187" s="322" t="s">
        <v>9165</v>
      </c>
      <c r="D187" s="322"/>
      <c r="E187" s="322"/>
      <c r="F187" s="345" t="s">
        <v>9089</v>
      </c>
      <c r="G187" s="322"/>
      <c r="H187" s="322" t="s">
        <v>9166</v>
      </c>
      <c r="I187" s="322" t="s">
        <v>9164</v>
      </c>
      <c r="J187" s="322"/>
      <c r="K187" s="370"/>
    </row>
    <row r="188" s="1" customFormat="1" ht="15" customHeight="1">
      <c r="B188" s="347"/>
      <c r="C188" s="322" t="s">
        <v>9167</v>
      </c>
      <c r="D188" s="322"/>
      <c r="E188" s="322"/>
      <c r="F188" s="345" t="s">
        <v>9089</v>
      </c>
      <c r="G188" s="322"/>
      <c r="H188" s="322" t="s">
        <v>9168</v>
      </c>
      <c r="I188" s="322" t="s">
        <v>9164</v>
      </c>
      <c r="J188" s="322"/>
      <c r="K188" s="370"/>
    </row>
    <row r="189" s="1" customFormat="1" ht="15" customHeight="1">
      <c r="B189" s="347"/>
      <c r="C189" s="383" t="s">
        <v>9169</v>
      </c>
      <c r="D189" s="322"/>
      <c r="E189" s="322"/>
      <c r="F189" s="345" t="s">
        <v>9089</v>
      </c>
      <c r="G189" s="322"/>
      <c r="H189" s="322" t="s">
        <v>9170</v>
      </c>
      <c r="I189" s="322" t="s">
        <v>9171</v>
      </c>
      <c r="J189" s="384" t="s">
        <v>9172</v>
      </c>
      <c r="K189" s="370"/>
    </row>
    <row r="190" s="1" customFormat="1" ht="15" customHeight="1">
      <c r="B190" s="347"/>
      <c r="C190" s="383" t="s">
        <v>44</v>
      </c>
      <c r="D190" s="322"/>
      <c r="E190" s="322"/>
      <c r="F190" s="345" t="s">
        <v>9083</v>
      </c>
      <c r="G190" s="322"/>
      <c r="H190" s="319" t="s">
        <v>9173</v>
      </c>
      <c r="I190" s="322" t="s">
        <v>9174</v>
      </c>
      <c r="J190" s="322"/>
      <c r="K190" s="370"/>
    </row>
    <row r="191" s="1" customFormat="1" ht="15" customHeight="1">
      <c r="B191" s="347"/>
      <c r="C191" s="383" t="s">
        <v>9175</v>
      </c>
      <c r="D191" s="322"/>
      <c r="E191" s="322"/>
      <c r="F191" s="345" t="s">
        <v>9083</v>
      </c>
      <c r="G191" s="322"/>
      <c r="H191" s="322" t="s">
        <v>9176</v>
      </c>
      <c r="I191" s="322" t="s">
        <v>9118</v>
      </c>
      <c r="J191" s="322"/>
      <c r="K191" s="370"/>
    </row>
    <row r="192" s="1" customFormat="1" ht="15" customHeight="1">
      <c r="B192" s="347"/>
      <c r="C192" s="383" t="s">
        <v>9177</v>
      </c>
      <c r="D192" s="322"/>
      <c r="E192" s="322"/>
      <c r="F192" s="345" t="s">
        <v>9083</v>
      </c>
      <c r="G192" s="322"/>
      <c r="H192" s="322" t="s">
        <v>9178</v>
      </c>
      <c r="I192" s="322" t="s">
        <v>9118</v>
      </c>
      <c r="J192" s="322"/>
      <c r="K192" s="370"/>
    </row>
    <row r="193" s="1" customFormat="1" ht="15" customHeight="1">
      <c r="B193" s="347"/>
      <c r="C193" s="383" t="s">
        <v>9179</v>
      </c>
      <c r="D193" s="322"/>
      <c r="E193" s="322"/>
      <c r="F193" s="345" t="s">
        <v>9089</v>
      </c>
      <c r="G193" s="322"/>
      <c r="H193" s="322" t="s">
        <v>9180</v>
      </c>
      <c r="I193" s="322" t="s">
        <v>9118</v>
      </c>
      <c r="J193" s="322"/>
      <c r="K193" s="370"/>
    </row>
    <row r="194" s="1" customFormat="1" ht="15" customHeight="1">
      <c r="B194" s="376"/>
      <c r="C194" s="385"/>
      <c r="D194" s="356"/>
      <c r="E194" s="356"/>
      <c r="F194" s="356"/>
      <c r="G194" s="356"/>
      <c r="H194" s="356"/>
      <c r="I194" s="356"/>
      <c r="J194" s="356"/>
      <c r="K194" s="377"/>
    </row>
    <row r="195" s="1" customFormat="1" ht="18.75" customHeight="1">
      <c r="B195" s="358"/>
      <c r="C195" s="368"/>
      <c r="D195" s="368"/>
      <c r="E195" s="368"/>
      <c r="F195" s="378"/>
      <c r="G195" s="368"/>
      <c r="H195" s="368"/>
      <c r="I195" s="368"/>
      <c r="J195" s="368"/>
      <c r="K195" s="358"/>
    </row>
    <row r="196" s="1" customFormat="1" ht="18.75" customHeight="1">
      <c r="B196" s="358"/>
      <c r="C196" s="368"/>
      <c r="D196" s="368"/>
      <c r="E196" s="368"/>
      <c r="F196" s="378"/>
      <c r="G196" s="368"/>
      <c r="H196" s="368"/>
      <c r="I196" s="368"/>
      <c r="J196" s="368"/>
      <c r="K196" s="358"/>
    </row>
    <row r="197" s="1" customFormat="1" ht="18.75" customHeight="1">
      <c r="B197" s="330"/>
      <c r="C197" s="330"/>
      <c r="D197" s="330"/>
      <c r="E197" s="330"/>
      <c r="F197" s="330"/>
      <c r="G197" s="330"/>
      <c r="H197" s="330"/>
      <c r="I197" s="330"/>
      <c r="J197" s="330"/>
      <c r="K197" s="330"/>
    </row>
    <row r="198" s="1" customFormat="1" ht="13.5">
      <c r="B198" s="309"/>
      <c r="C198" s="310"/>
      <c r="D198" s="310"/>
      <c r="E198" s="310"/>
      <c r="F198" s="310"/>
      <c r="G198" s="310"/>
      <c r="H198" s="310"/>
      <c r="I198" s="310"/>
      <c r="J198" s="310"/>
      <c r="K198" s="311"/>
    </row>
    <row r="199" s="1" customFormat="1" ht="21">
      <c r="B199" s="312"/>
      <c r="C199" s="313" t="s">
        <v>9181</v>
      </c>
      <c r="D199" s="313"/>
      <c r="E199" s="313"/>
      <c r="F199" s="313"/>
      <c r="G199" s="313"/>
      <c r="H199" s="313"/>
      <c r="I199" s="313"/>
      <c r="J199" s="313"/>
      <c r="K199" s="314"/>
    </row>
    <row r="200" s="1" customFormat="1" ht="25.5" customHeight="1">
      <c r="B200" s="312"/>
      <c r="C200" s="386" t="s">
        <v>9182</v>
      </c>
      <c r="D200" s="386"/>
      <c r="E200" s="386"/>
      <c r="F200" s="386" t="s">
        <v>9183</v>
      </c>
      <c r="G200" s="387"/>
      <c r="H200" s="386" t="s">
        <v>9184</v>
      </c>
      <c r="I200" s="386"/>
      <c r="J200" s="386"/>
      <c r="K200" s="314"/>
    </row>
    <row r="201" s="1" customFormat="1" ht="5.25" customHeight="1">
      <c r="B201" s="347"/>
      <c r="C201" s="342"/>
      <c r="D201" s="342"/>
      <c r="E201" s="342"/>
      <c r="F201" s="342"/>
      <c r="G201" s="368"/>
      <c r="H201" s="342"/>
      <c r="I201" s="342"/>
      <c r="J201" s="342"/>
      <c r="K201" s="370"/>
    </row>
    <row r="202" s="1" customFormat="1" ht="15" customHeight="1">
      <c r="B202" s="347"/>
      <c r="C202" s="322" t="s">
        <v>9174</v>
      </c>
      <c r="D202" s="322"/>
      <c r="E202" s="322"/>
      <c r="F202" s="345" t="s">
        <v>45</v>
      </c>
      <c r="G202" s="322"/>
      <c r="H202" s="322" t="s">
        <v>9185</v>
      </c>
      <c r="I202" s="322"/>
      <c r="J202" s="322"/>
      <c r="K202" s="370"/>
    </row>
    <row r="203" s="1" customFormat="1" ht="15" customHeight="1">
      <c r="B203" s="347"/>
      <c r="C203" s="322"/>
      <c r="D203" s="322"/>
      <c r="E203" s="322"/>
      <c r="F203" s="345" t="s">
        <v>46</v>
      </c>
      <c r="G203" s="322"/>
      <c r="H203" s="322" t="s">
        <v>9186</v>
      </c>
      <c r="I203" s="322"/>
      <c r="J203" s="322"/>
      <c r="K203" s="370"/>
    </row>
    <row r="204" s="1" customFormat="1" ht="15" customHeight="1">
      <c r="B204" s="347"/>
      <c r="C204" s="322"/>
      <c r="D204" s="322"/>
      <c r="E204" s="322"/>
      <c r="F204" s="345" t="s">
        <v>49</v>
      </c>
      <c r="G204" s="322"/>
      <c r="H204" s="322" t="s">
        <v>9187</v>
      </c>
      <c r="I204" s="322"/>
      <c r="J204" s="322"/>
      <c r="K204" s="370"/>
    </row>
    <row r="205" s="1" customFormat="1" ht="15" customHeight="1">
      <c r="B205" s="347"/>
      <c r="C205" s="322"/>
      <c r="D205" s="322"/>
      <c r="E205" s="322"/>
      <c r="F205" s="345" t="s">
        <v>47</v>
      </c>
      <c r="G205" s="322"/>
      <c r="H205" s="322" t="s">
        <v>9188</v>
      </c>
      <c r="I205" s="322"/>
      <c r="J205" s="322"/>
      <c r="K205" s="370"/>
    </row>
    <row r="206" s="1" customFormat="1" ht="15" customHeight="1">
      <c r="B206" s="347"/>
      <c r="C206" s="322"/>
      <c r="D206" s="322"/>
      <c r="E206" s="322"/>
      <c r="F206" s="345" t="s">
        <v>48</v>
      </c>
      <c r="G206" s="322"/>
      <c r="H206" s="322" t="s">
        <v>9189</v>
      </c>
      <c r="I206" s="322"/>
      <c r="J206" s="322"/>
      <c r="K206" s="370"/>
    </row>
    <row r="207" s="1" customFormat="1" ht="15" customHeight="1">
      <c r="B207" s="347"/>
      <c r="C207" s="322"/>
      <c r="D207" s="322"/>
      <c r="E207" s="322"/>
      <c r="F207" s="345"/>
      <c r="G207" s="322"/>
      <c r="H207" s="322"/>
      <c r="I207" s="322"/>
      <c r="J207" s="322"/>
      <c r="K207" s="370"/>
    </row>
    <row r="208" s="1" customFormat="1" ht="15" customHeight="1">
      <c r="B208" s="347"/>
      <c r="C208" s="322" t="s">
        <v>9130</v>
      </c>
      <c r="D208" s="322"/>
      <c r="E208" s="322"/>
      <c r="F208" s="345" t="s">
        <v>80</v>
      </c>
      <c r="G208" s="322"/>
      <c r="H208" s="322" t="s">
        <v>9190</v>
      </c>
      <c r="I208" s="322"/>
      <c r="J208" s="322"/>
      <c r="K208" s="370"/>
    </row>
    <row r="209" s="1" customFormat="1" ht="15" customHeight="1">
      <c r="B209" s="347"/>
      <c r="C209" s="322"/>
      <c r="D209" s="322"/>
      <c r="E209" s="322"/>
      <c r="F209" s="345" t="s">
        <v>9030</v>
      </c>
      <c r="G209" s="322"/>
      <c r="H209" s="322" t="s">
        <v>9031</v>
      </c>
      <c r="I209" s="322"/>
      <c r="J209" s="322"/>
      <c r="K209" s="370"/>
    </row>
    <row r="210" s="1" customFormat="1" ht="15" customHeight="1">
      <c r="B210" s="347"/>
      <c r="C210" s="322"/>
      <c r="D210" s="322"/>
      <c r="E210" s="322"/>
      <c r="F210" s="345" t="s">
        <v>9028</v>
      </c>
      <c r="G210" s="322"/>
      <c r="H210" s="322" t="s">
        <v>9191</v>
      </c>
      <c r="I210" s="322"/>
      <c r="J210" s="322"/>
      <c r="K210" s="370"/>
    </row>
    <row r="211" s="1" customFormat="1" ht="15" customHeight="1">
      <c r="B211" s="388"/>
      <c r="C211" s="322"/>
      <c r="D211" s="322"/>
      <c r="E211" s="322"/>
      <c r="F211" s="345" t="s">
        <v>149</v>
      </c>
      <c r="G211" s="383"/>
      <c r="H211" s="374" t="s">
        <v>150</v>
      </c>
      <c r="I211" s="374"/>
      <c r="J211" s="374"/>
      <c r="K211" s="389"/>
    </row>
    <row r="212" s="1" customFormat="1" ht="15" customHeight="1">
      <c r="B212" s="388"/>
      <c r="C212" s="322"/>
      <c r="D212" s="322"/>
      <c r="E212" s="322"/>
      <c r="F212" s="345" t="s">
        <v>4459</v>
      </c>
      <c r="G212" s="383"/>
      <c r="H212" s="374" t="s">
        <v>4460</v>
      </c>
      <c r="I212" s="374"/>
      <c r="J212" s="374"/>
      <c r="K212" s="389"/>
    </row>
    <row r="213" s="1" customFormat="1" ht="15" customHeight="1">
      <c r="B213" s="388"/>
      <c r="C213" s="322"/>
      <c r="D213" s="322"/>
      <c r="E213" s="322"/>
      <c r="F213" s="345"/>
      <c r="G213" s="383"/>
      <c r="H213" s="374"/>
      <c r="I213" s="374"/>
      <c r="J213" s="374"/>
      <c r="K213" s="389"/>
    </row>
    <row r="214" s="1" customFormat="1" ht="15" customHeight="1">
      <c r="B214" s="388"/>
      <c r="C214" s="322" t="s">
        <v>9154</v>
      </c>
      <c r="D214" s="322"/>
      <c r="E214" s="322"/>
      <c r="F214" s="345">
        <v>1</v>
      </c>
      <c r="G214" s="383"/>
      <c r="H214" s="374" t="s">
        <v>9192</v>
      </c>
      <c r="I214" s="374"/>
      <c r="J214" s="374"/>
      <c r="K214" s="389"/>
    </row>
    <row r="215" s="1" customFormat="1" ht="15" customHeight="1">
      <c r="B215" s="388"/>
      <c r="C215" s="322"/>
      <c r="D215" s="322"/>
      <c r="E215" s="322"/>
      <c r="F215" s="345">
        <v>2</v>
      </c>
      <c r="G215" s="383"/>
      <c r="H215" s="374" t="s">
        <v>9193</v>
      </c>
      <c r="I215" s="374"/>
      <c r="J215" s="374"/>
      <c r="K215" s="389"/>
    </row>
    <row r="216" s="1" customFormat="1" ht="15" customHeight="1">
      <c r="B216" s="388"/>
      <c r="C216" s="322"/>
      <c r="D216" s="322"/>
      <c r="E216" s="322"/>
      <c r="F216" s="345">
        <v>3</v>
      </c>
      <c r="G216" s="383"/>
      <c r="H216" s="374" t="s">
        <v>9194</v>
      </c>
      <c r="I216" s="374"/>
      <c r="J216" s="374"/>
      <c r="K216" s="389"/>
    </row>
    <row r="217" s="1" customFormat="1" ht="15" customHeight="1">
      <c r="B217" s="388"/>
      <c r="C217" s="322"/>
      <c r="D217" s="322"/>
      <c r="E217" s="322"/>
      <c r="F217" s="345">
        <v>4</v>
      </c>
      <c r="G217" s="383"/>
      <c r="H217" s="374" t="s">
        <v>9195</v>
      </c>
      <c r="I217" s="374"/>
      <c r="J217" s="374"/>
      <c r="K217" s="389"/>
    </row>
    <row r="218" s="1" customFormat="1" ht="12.75" customHeight="1">
      <c r="B218" s="390"/>
      <c r="C218" s="391"/>
      <c r="D218" s="391"/>
      <c r="E218" s="391"/>
      <c r="F218" s="391"/>
      <c r="G218" s="391"/>
      <c r="H218" s="391"/>
      <c r="I218" s="391"/>
      <c r="J218" s="391"/>
      <c r="K218" s="39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PC\Petr</dc:creator>
  <cp:lastModifiedBy>PC\Petr</cp:lastModifiedBy>
  <dcterms:created xsi:type="dcterms:W3CDTF">2021-03-07T15:06:36Z</dcterms:created>
  <dcterms:modified xsi:type="dcterms:W3CDTF">2021-03-07T15:07:47Z</dcterms:modified>
</cp:coreProperties>
</file>