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1\Hanzel\SZZ Krnov_VILA_ZUBNÍ ORDINACE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A Pol'!$A$1:$X$58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57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I13" i="12"/>
  <c r="O13" i="12"/>
  <c r="Q13" i="12"/>
  <c r="G14" i="12"/>
  <c r="I14" i="12"/>
  <c r="K14" i="12"/>
  <c r="K13" i="12" s="1"/>
  <c r="M14" i="12"/>
  <c r="M13" i="12" s="1"/>
  <c r="O14" i="12"/>
  <c r="Q14" i="12"/>
  <c r="V14" i="12"/>
  <c r="V13" i="12" s="1"/>
  <c r="G18" i="12"/>
  <c r="G17" i="12" s="1"/>
  <c r="I18" i="12"/>
  <c r="I17" i="12" s="1"/>
  <c r="K18" i="12"/>
  <c r="O18" i="12"/>
  <c r="O17" i="12" s="1"/>
  <c r="Q18" i="12"/>
  <c r="Q17" i="12" s="1"/>
  <c r="V18" i="12"/>
  <c r="G19" i="12"/>
  <c r="M19" i="12" s="1"/>
  <c r="I19" i="12"/>
  <c r="K19" i="12"/>
  <c r="O19" i="12"/>
  <c r="Q19" i="12"/>
  <c r="V19" i="12"/>
  <c r="V17" i="12" s="1"/>
  <c r="G21" i="12"/>
  <c r="I21" i="12"/>
  <c r="K21" i="12"/>
  <c r="K17" i="12" s="1"/>
  <c r="M21" i="12"/>
  <c r="O21" i="12"/>
  <c r="Q21" i="12"/>
  <c r="V21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K26" i="12"/>
  <c r="V26" i="12"/>
  <c r="G27" i="12"/>
  <c r="G26" i="12" s="1"/>
  <c r="I27" i="12"/>
  <c r="K27" i="12"/>
  <c r="M27" i="12"/>
  <c r="O27" i="12"/>
  <c r="O26" i="12" s="1"/>
  <c r="Q27" i="12"/>
  <c r="V27" i="12"/>
  <c r="G29" i="12"/>
  <c r="M29" i="12" s="1"/>
  <c r="I29" i="12"/>
  <c r="I26" i="12" s="1"/>
  <c r="K29" i="12"/>
  <c r="O29" i="12"/>
  <c r="Q29" i="12"/>
  <c r="Q26" i="12" s="1"/>
  <c r="V29" i="12"/>
  <c r="G31" i="12"/>
  <c r="I31" i="12"/>
  <c r="I30" i="12" s="1"/>
  <c r="K31" i="12"/>
  <c r="K30" i="12" s="1"/>
  <c r="M31" i="12"/>
  <c r="M30" i="12" s="1"/>
  <c r="O31" i="12"/>
  <c r="Q31" i="12"/>
  <c r="Q30" i="12" s="1"/>
  <c r="V31" i="12"/>
  <c r="V30" i="12" s="1"/>
  <c r="G32" i="12"/>
  <c r="I32" i="12"/>
  <c r="K32" i="12"/>
  <c r="M32" i="12"/>
  <c r="O32" i="12"/>
  <c r="Q32" i="12"/>
  <c r="V32" i="12"/>
  <c r="G33" i="12"/>
  <c r="G30" i="12" s="1"/>
  <c r="I33" i="12"/>
  <c r="K33" i="12"/>
  <c r="M33" i="12"/>
  <c r="O33" i="12"/>
  <c r="O30" i="12" s="1"/>
  <c r="Q33" i="12"/>
  <c r="V33" i="12"/>
  <c r="G35" i="12"/>
  <c r="M35" i="12" s="1"/>
  <c r="I35" i="12"/>
  <c r="K35" i="12"/>
  <c r="O35" i="12"/>
  <c r="Q35" i="12"/>
  <c r="V35" i="12"/>
  <c r="G36" i="12"/>
  <c r="I36" i="12"/>
  <c r="O36" i="12"/>
  <c r="Q36" i="12"/>
  <c r="G37" i="12"/>
  <c r="I37" i="12"/>
  <c r="K37" i="12"/>
  <c r="K36" i="12" s="1"/>
  <c r="M37" i="12"/>
  <c r="M36" i="12" s="1"/>
  <c r="O37" i="12"/>
  <c r="Q37" i="12"/>
  <c r="V37" i="12"/>
  <c r="V36" i="12" s="1"/>
  <c r="G38" i="12"/>
  <c r="O38" i="12"/>
  <c r="G39" i="12"/>
  <c r="M39" i="12" s="1"/>
  <c r="I39" i="12"/>
  <c r="I38" i="12" s="1"/>
  <c r="K39" i="12"/>
  <c r="O39" i="12"/>
  <c r="Q39" i="12"/>
  <c r="Q38" i="12" s="1"/>
  <c r="V39" i="12"/>
  <c r="G40" i="12"/>
  <c r="M40" i="12" s="1"/>
  <c r="I40" i="12"/>
  <c r="K40" i="12"/>
  <c r="K38" i="12" s="1"/>
  <c r="O40" i="12"/>
  <c r="Q40" i="12"/>
  <c r="V40" i="12"/>
  <c r="V38" i="12" s="1"/>
  <c r="G41" i="12"/>
  <c r="I41" i="12"/>
  <c r="K41" i="12"/>
  <c r="M41" i="12"/>
  <c r="O41" i="12"/>
  <c r="Q41" i="12"/>
  <c r="V41" i="12"/>
  <c r="G42" i="12"/>
  <c r="K42" i="12"/>
  <c r="O42" i="12"/>
  <c r="G43" i="12"/>
  <c r="M43" i="12" s="1"/>
  <c r="M42" i="12" s="1"/>
  <c r="I43" i="12"/>
  <c r="I42" i="12" s="1"/>
  <c r="K43" i="12"/>
  <c r="O43" i="12"/>
  <c r="Q43" i="12"/>
  <c r="Q42" i="12" s="1"/>
  <c r="V43" i="12"/>
  <c r="V42" i="12" s="1"/>
  <c r="G45" i="12"/>
  <c r="I45" i="12"/>
  <c r="K45" i="12"/>
  <c r="O45" i="12"/>
  <c r="V45" i="12"/>
  <c r="G46" i="12"/>
  <c r="I46" i="12"/>
  <c r="K46" i="12"/>
  <c r="M46" i="12"/>
  <c r="M45" i="12" s="1"/>
  <c r="O46" i="12"/>
  <c r="Q46" i="12"/>
  <c r="Q45" i="12" s="1"/>
  <c r="V46" i="12"/>
  <c r="G47" i="12"/>
  <c r="K47" i="12"/>
  <c r="O47" i="12"/>
  <c r="V47" i="12"/>
  <c r="G48" i="12"/>
  <c r="M48" i="12" s="1"/>
  <c r="M47" i="12" s="1"/>
  <c r="I48" i="12"/>
  <c r="I47" i="12" s="1"/>
  <c r="K48" i="12"/>
  <c r="O48" i="12"/>
  <c r="Q48" i="12"/>
  <c r="Q47" i="12" s="1"/>
  <c r="V48" i="12"/>
  <c r="G50" i="12"/>
  <c r="I50" i="12"/>
  <c r="I49" i="12" s="1"/>
  <c r="K50" i="12"/>
  <c r="M50" i="12"/>
  <c r="O50" i="12"/>
  <c r="Q50" i="12"/>
  <c r="Q49" i="12" s="1"/>
  <c r="V50" i="12"/>
  <c r="G51" i="12"/>
  <c r="G49" i="12" s="1"/>
  <c r="I51" i="12"/>
  <c r="K51" i="12"/>
  <c r="O51" i="12"/>
  <c r="O49" i="12" s="1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K49" i="12" s="1"/>
  <c r="O53" i="12"/>
  <c r="Q53" i="12"/>
  <c r="V53" i="12"/>
  <c r="V49" i="12" s="1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AE57" i="12"/>
  <c r="AF57" i="12"/>
  <c r="I20" i="1"/>
  <c r="I19" i="1"/>
  <c r="I18" i="1"/>
  <c r="I17" i="1"/>
  <c r="I16" i="1"/>
  <c r="I61" i="1"/>
  <c r="J60" i="1" s="1"/>
  <c r="F43" i="1"/>
  <c r="G23" i="1" s="1"/>
  <c r="G43" i="1"/>
  <c r="G25" i="1" s="1"/>
  <c r="H43" i="1"/>
  <c r="I42" i="1"/>
  <c r="I41" i="1"/>
  <c r="I40" i="1"/>
  <c r="I39" i="1"/>
  <c r="I43" i="1" s="1"/>
  <c r="J51" i="1" l="1"/>
  <c r="J53" i="1"/>
  <c r="J55" i="1"/>
  <c r="J57" i="1"/>
  <c r="J59" i="1"/>
  <c r="J50" i="1"/>
  <c r="J52" i="1"/>
  <c r="J54" i="1"/>
  <c r="J56" i="1"/>
  <c r="J58" i="1"/>
  <c r="A27" i="1"/>
  <c r="M38" i="12"/>
  <c r="M26" i="12"/>
  <c r="M51" i="12"/>
  <c r="M49" i="12" s="1"/>
  <c r="M18" i="12"/>
  <c r="M17" i="12" s="1"/>
  <c r="M12" i="12"/>
  <c r="M8" i="12" s="1"/>
  <c r="J42" i="1"/>
  <c r="J40" i="1"/>
  <c r="J41" i="1"/>
  <c r="J39" i="1"/>
  <c r="J4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1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<sst xmlns="http://schemas.openxmlformats.org/spreadsheetml/2006/main" count="423" uniqueCount="195">
  <si>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</si>
  <si>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</si>
  <si>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</si>
  <si>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</si>
  <si>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</si>
  <si>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</si>
  <si>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</si>
  <si>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</si>
  <si>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</si>
  <si>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</si>
  <si>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</si>
  <si>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</si>
  <si>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</si>
  <si>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</si>
  <si>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</si>
  <si>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</si>
  <si>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</si>
  <si>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</si>
  <si>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</si>
  <si>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</si>
  <si>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</si>
  <si>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</si>
  <si>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</si>
  <si>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</si>
  <si>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</si>
  <si>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</si>
  <si>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</si>
  <si>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</si>
  <si>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</si>
  <si>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</si>
  <si>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</si>
  <si>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</si>
  <si>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</si>
  <si>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</si>
  <si>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</si>
  <si>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</si>
  <si>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</si>
  <si>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</si>
  <si>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</si>
  <si>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</si>
  <si>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</si>
  <si>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</si>
  <si>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</si>
  <si>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</si>
  <si>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</si>
  <si>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01</t>
  </si>
  <si>
    <t>Oprava balonu</t>
  </si>
  <si>
    <t>Objekt:</t>
  </si>
  <si>
    <t>Rozpočet:</t>
  </si>
  <si>
    <t>X01/2021</t>
  </si>
  <si>
    <t>Stavební úpravy nové dispozice zubní ordinace pavilonu G</t>
  </si>
  <si>
    <t>Stavba</t>
  </si>
  <si>
    <t>Stavební objekt</t>
  </si>
  <si>
    <t>Celkem za stavbu</t>
  </si>
  <si>
    <t>CZK</t>
  </si>
  <si>
    <t>Rekapitulace dílů</t>
  </si>
  <si>
    <t>Typ dílu</t>
  </si>
  <si>
    <t>62</t>
  </si>
  <si>
    <t>Úprava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</si>
  <si>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</si>
  <si>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</si>
  <si>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</si>
  <si>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</si>
  <si>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</si>
  <si>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</si>
  <si>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97</t>
  </si>
  <si>
    <t>Prorážení otvorů a ostatní bourací práce</t>
  </si>
  <si>
    <t>H01</t>
  </si>
  <si>
    <t>Budovy občanské výstavby</t>
  </si>
  <si>
    <t>S</t>
  </si>
  <si>
    <t>Přesuny sutí</t>
  </si>
  <si>
    <t>711</t>
  </si>
  <si>
    <t>Izolace proti vodě</t>
  </si>
  <si>
    <t>721</t>
  </si>
  <si>
    <t>Vnitřní kanalizace</t>
  </si>
  <si>
    <t>764</t>
  </si>
  <si>
    <t>Konstrukce klempířské</t>
  </si>
  <si>
    <t>771</t>
  </si>
  <si>
    <t>Podlahy z dlaždic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</si>
  <si>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</si>
  <si>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</si>
  <si>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</si>
  <si>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</si>
  <si>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</si>
  <si>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</si>
  <si>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</si>
  <si>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</si>
  <si>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</si>
  <si>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</si>
  <si>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</si>
  <si>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</si>
  <si>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</si>
  <si>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</si>
  <si>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</si>
  <si>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</si>
  <si>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</si>
  <si>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</si>
  <si>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</si>
  <si>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</si>
  <si>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</si>
  <si>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</si>
  <si>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</si>
  <si>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</si>
  <si>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</si>
  <si>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</si>
  <si>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</si>
  <si>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</si>
  <si>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</si>
  <si>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</si>
  <si>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622461152R00</t>
  </si>
  <si>
    <t>Omítka vnější stěn břízolit, škrábaná, složitost 3</t>
  </si>
  <si>
    <t>m2</t>
  </si>
  <si>
    <t>RTS 21/ I</t>
  </si>
  <si>
    <t>Indiv</t>
  </si>
  <si>
    <t>Práce</t>
  </si>
  <si>
    <t>POL1_1</t>
  </si>
  <si>
    <t>621461152R00</t>
  </si>
  <si>
    <t>Omítka podhledů břízolit., škrábaná, složitost 3</t>
  </si>
  <si>
    <t>622904115R00</t>
  </si>
  <si>
    <t>Očištění fasád tlakovou vodou složitost 3 - 5</t>
  </si>
  <si>
    <t>622904001R</t>
  </si>
  <si>
    <t>Oprava balkonové římsy do původního tvaru</t>
  </si>
  <si>
    <t>m</t>
  </si>
  <si>
    <t>Vlastní</t>
  </si>
  <si>
    <t>632922951R00</t>
  </si>
  <si>
    <t>Kladení dlaždic 30x30 cm na stavitel. terče plast.</t>
  </si>
  <si>
    <t>výškově stavitelné podstavce 35-55 mm, včetně dodávky</t>
  </si>
  <si>
    <t>POP</t>
  </si>
  <si>
    <t>Terasová dlažba dle výběru investora.</t>
  </si>
  <si>
    <t>711130101R00</t>
  </si>
  <si>
    <t>Odstr.izolace proti vlhk.vodor. pásy na sucho,1vrs</t>
  </si>
  <si>
    <t>POL1_7</t>
  </si>
  <si>
    <t>711131101R00</t>
  </si>
  <si>
    <t>Izolace proti vlhkosti vodorovná pásy na sucho</t>
  </si>
  <si>
    <t>1 vrstva - materiál ve specifikaci</t>
  </si>
  <si>
    <t>711132101R00</t>
  </si>
  <si>
    <t>Izolace proti vlhkosti svislá pásy na sucho</t>
  </si>
  <si>
    <t>712378005R00</t>
  </si>
  <si>
    <t>Stěnová lišta vyhnutá PZ plech poplastovaný RŠ 70 mm</t>
  </si>
  <si>
    <t>283220022R</t>
  </si>
  <si>
    <t>Fólie izolační z PVC-P tl. 1,5 mm š. 2100 mm</t>
  </si>
  <si>
    <t>SPCM</t>
  </si>
  <si>
    <t>Specifikace</t>
  </si>
  <si>
    <t>POL3_</t>
  </si>
  <si>
    <t>998711201R00</t>
  </si>
  <si>
    <t>Přesun hmot pro izolace proti vodě, výšky do 6 m</t>
  </si>
  <si>
    <t>721231141R00</t>
  </si>
  <si>
    <t>Vtok terasový TW pod dlažbou na terčích</t>
  </si>
  <si>
    <t>kus</t>
  </si>
  <si>
    <t>průměr 75-125 mm</t>
  </si>
  <si>
    <t>998721201R00</t>
  </si>
  <si>
    <t>Přesun hmot pro vnitřní kanalizaci, výšky do 6 m</t>
  </si>
  <si>
    <t>764421850R00</t>
  </si>
  <si>
    <t>Demontáž oplechování říms,rš od 250 do 330 mm</t>
  </si>
  <si>
    <t>764521650R00</t>
  </si>
  <si>
    <t>Oplechování říms TiZn , rš. 330 mm</t>
  </si>
  <si>
    <t>764530410RA0</t>
  </si>
  <si>
    <t>Oplechování zdí z TiZn plechu</t>
  </si>
  <si>
    <t>Agregovaná položka</t>
  </si>
  <si>
    <t>POL2_7</t>
  </si>
  <si>
    <t>rš 500 mm</t>
  </si>
  <si>
    <t>998764201R00</t>
  </si>
  <si>
    <t>Přesun hmot pro klempířské konstr., výšky do 6 m</t>
  </si>
  <si>
    <t>771990010RA0</t>
  </si>
  <si>
    <t>Vybourání keramické nebo teracové dlažby</t>
  </si>
  <si>
    <t>941941031R00</t>
  </si>
  <si>
    <t>Montáž lešení leh.řad.s podlahami,š.do 1 m, H 10 m</t>
  </si>
  <si>
    <t>941941191R00</t>
  </si>
  <si>
    <t>Příplatek za každý měsíc použití lešení k pol.1031</t>
  </si>
  <si>
    <t>941941831R00</t>
  </si>
  <si>
    <t>Demontáž lešení leh.řad.s podlahami,š.1 m, H 10 m</t>
  </si>
  <si>
    <t>965042131RT1</t>
  </si>
  <si>
    <t>Bourání mazanin betonových do tl. 10 cm, pl. 4 m2</t>
  </si>
  <si>
    <t>m3</t>
  </si>
  <si>
    <t>ručně tl. mazaniny 5 - 8 cm</t>
  </si>
  <si>
    <t>978300030RA0</t>
  </si>
  <si>
    <t>Otlučení vnějších omítek stěn břizolitových 100 %</t>
  </si>
  <si>
    <t>POL2_1</t>
  </si>
  <si>
    <t>998011002R00</t>
  </si>
  <si>
    <t>Přesun hmot pro budovy zděné výšky do 12 m</t>
  </si>
  <si>
    <t>t</t>
  </si>
  <si>
    <t>979011111R00</t>
  </si>
  <si>
    <t>Svislá doprava suti a vybour. hmot za 2.NP a 1.PP</t>
  </si>
  <si>
    <t>979082212R00</t>
  </si>
  <si>
    <t>Vodorovná doprava suti po suchu do 50 m</t>
  </si>
  <si>
    <t>979094211R00</t>
  </si>
  <si>
    <t>Nakládání nebo překládání vybourané suti</t>
  </si>
  <si>
    <t>979082318R00</t>
  </si>
  <si>
    <t>Vodorovná doprava suti a hmot po suchu do 6000 m</t>
  </si>
  <si>
    <t>979082319R00</t>
  </si>
  <si>
    <t>Příplatek k vodor.dopravě po suchu, dalších 1000 m</t>
  </si>
  <si>
    <t>979999998R00</t>
  </si>
  <si>
    <t>Poplatek za skládku suti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</si>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</sst>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3ZTEpx206I+z9oH0qxAnJzZJNWw+0By2EK21Ae2b3FemScGNdKIllx/y7fY+Yxe3BVcmH9goV5kQ6PjqRt5t3g==" saltValue="FzicfF6os5iX3SHI63nsS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839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SUMIF(F50:F60,A16,I50:I60)+SUMIF(F50:F60,"PSU",I50:I60)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SUMIF(F50:F60,A17,I50:I60)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SUMIF(F50:F60,A18,I50:I60)</f>
        <v>0</v>
      </c>
      <c r="J18" s="85"/>
    </row>
    <row r="19" spans="1:10" ht="23.25" customHeight="1" x14ac:dyDescent="0.2">
      <c r="A19" s="199" t="s">
        <v>79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SUMIF(F50:F60,A19,I50:I60)</f>
        <v>0</v>
      </c>
      <c r="J19" s="85"/>
    </row>
    <row r="20" spans="1:10" ht="23.25" customHeight="1" x14ac:dyDescent="0.2">
      <c r="A20" s="199" t="s">
        <v>80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SUMIF(F50:F60,A20,I50:I60)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'01 A Pol'!AE57</f>
        <v>0</v>
      </c>
      <c r="G39" s="151">
        <f>'01 A Pol'!AF57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'01 A Pol'!AE57</f>
        <v>0</v>
      </c>
      <c r="G41" s="158">
        <f>'01 A Pol'!AF57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'01 A Pol'!AE57</f>
        <v>0</v>
      </c>
      <c r="G42" s="152">
        <f>'01 A Pol'!AF57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'01 A Pol'!G8</f>
        <v>0</v>
      </c>
      <c r="J50" s="193" t="str">
        <f>IF(I61=0,"",I50/I61*100)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'01 A Pol'!G13</f>
        <v>0</v>
      </c>
      <c r="J51" s="193" t="str">
        <f>IF(I61=0,"",I51/I61*100)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'01 A Pol'!G38</f>
        <v>0</v>
      </c>
      <c r="J52" s="193" t="str">
        <f>IF(I61=0,"",I52/I61*100)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24</v>
      </c>
      <c r="G53" s="196"/>
      <c r="H53" s="196"/>
      <c r="I53" s="196">
        <f>'01 A Pol'!G42</f>
        <v>0</v>
      </c>
      <c r="J53" s="193" t="str">
        <f>IF(I61=0,"",I53/I61*100)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24</v>
      </c>
      <c r="G54" s="196"/>
      <c r="H54" s="196"/>
      <c r="I54" s="196">
        <f>'01 A Pol'!G45</f>
        <v>0</v>
      </c>
      <c r="J54" s="193" t="str">
        <f>IF(I61=0,"",I54/I61*100)</f>
        <v/>
      </c>
    </row>
    <row r="55" spans="1:10" ht="36.75" customHeight="1" x14ac:dyDescent="0.2">
      <c r="A55" s="182"/>
      <c r="B55" s="187" t="s">
        <v>67</v>
      </c>
      <c r="C55" s="188" t="s">
        <v>68</v>
      </c>
      <c r="D55" s="189"/>
      <c r="E55" s="189"/>
      <c r="F55" s="195" t="s">
        <v>24</v>
      </c>
      <c r="G55" s="196"/>
      <c r="H55" s="196"/>
      <c r="I55" s="196">
        <f>'01 A Pol'!G47</f>
        <v>0</v>
      </c>
      <c r="J55" s="193" t="str">
        <f>IF(I61=0,"",I55/I61*100)</f>
        <v/>
      </c>
    </row>
    <row r="56" spans="1:10" ht="36.75" customHeight="1" x14ac:dyDescent="0.2">
      <c r="A56" s="182"/>
      <c r="B56" s="187" t="s">
        <v>69</v>
      </c>
      <c r="C56" s="188" t="s">
        <v>70</v>
      </c>
      <c r="D56" s="189"/>
      <c r="E56" s="189"/>
      <c r="F56" s="195" t="s">
        <v>24</v>
      </c>
      <c r="G56" s="196"/>
      <c r="H56" s="196"/>
      <c r="I56" s="196">
        <f>'01 A Pol'!G49</f>
        <v>0</v>
      </c>
      <c r="J56" s="193" t="str">
        <f>IF(I61=0,"",I56/I61*100)</f>
        <v/>
      </c>
    </row>
    <row r="57" spans="1:10" ht="36.75" customHeight="1" x14ac:dyDescent="0.2">
      <c r="A57" s="182"/>
      <c r="B57" s="187" t="s">
        <v>71</v>
      </c>
      <c r="C57" s="188" t="s">
        <v>72</v>
      </c>
      <c r="D57" s="189"/>
      <c r="E57" s="189"/>
      <c r="F57" s="195" t="s">
        <v>25</v>
      </c>
      <c r="G57" s="196"/>
      <c r="H57" s="196"/>
      <c r="I57" s="196">
        <f>'01 A Pol'!G17</f>
        <v>0</v>
      </c>
      <c r="J57" s="193" t="str">
        <f>IF(I61=0,"",I57/I61*100)</f>
        <v/>
      </c>
    </row>
    <row r="58" spans="1:10" ht="36.75" customHeight="1" x14ac:dyDescent="0.2">
      <c r="A58" s="182"/>
      <c r="B58" s="187" t="s">
        <v>73</v>
      </c>
      <c r="C58" s="188" t="s">
        <v>74</v>
      </c>
      <c r="D58" s="189"/>
      <c r="E58" s="189"/>
      <c r="F58" s="195" t="s">
        <v>25</v>
      </c>
      <c r="G58" s="196"/>
      <c r="H58" s="196"/>
      <c r="I58" s="196">
        <f>'01 A Pol'!G26</f>
        <v>0</v>
      </c>
      <c r="J58" s="193" t="str">
        <f>IF(I61=0,"",I58/I61*100)</f>
        <v/>
      </c>
    </row>
    <row r="59" spans="1:10" ht="36.75" customHeight="1" x14ac:dyDescent="0.2">
      <c r="A59" s="182"/>
      <c r="B59" s="187" t="s">
        <v>75</v>
      </c>
      <c r="C59" s="188" t="s">
        <v>76</v>
      </c>
      <c r="D59" s="189"/>
      <c r="E59" s="189"/>
      <c r="F59" s="195" t="s">
        <v>25</v>
      </c>
      <c r="G59" s="196"/>
      <c r="H59" s="196"/>
      <c r="I59" s="196">
        <f>'01 A Pol'!G30</f>
        <v>0</v>
      </c>
      <c r="J59" s="193" t="str">
        <f>IF(I61=0,"",I59/I61*100)</f>
        <v/>
      </c>
    </row>
    <row r="60" spans="1:10" ht="36.75" customHeight="1" x14ac:dyDescent="0.2">
      <c r="A60" s="182"/>
      <c r="B60" s="187" t="s">
        <v>77</v>
      </c>
      <c r="C60" s="188" t="s">
        <v>78</v>
      </c>
      <c r="D60" s="189"/>
      <c r="E60" s="189"/>
      <c r="F60" s="195" t="s">
        <v>25</v>
      </c>
      <c r="G60" s="196"/>
      <c r="H60" s="196"/>
      <c r="I60" s="196">
        <f>'01 A Pol'!G36</f>
        <v>0</v>
      </c>
      <c r="J60" s="193" t="str">
        <f>IF(I61=0,"",I60/I61*100)</f>
        <v/>
      </c>
    </row>
    <row r="61" spans="1:10" ht="25.5" customHeight="1" x14ac:dyDescent="0.2">
      <c r="A61" s="183"/>
      <c r="B61" s="190" t="s">
        <v>1</v>
      </c>
      <c r="C61" s="191"/>
      <c r="D61" s="192"/>
      <c r="E61" s="192"/>
      <c r="F61" s="197"/>
      <c r="G61" s="198"/>
      <c r="H61" s="198"/>
      <c r="I61" s="198">
        <f>SUM(I50:I60)</f>
        <v>0</v>
      </c>
      <c r="J61" s="194">
        <f>SUM(J50:J60)</f>
        <v>0</v>
      </c>
    </row>
    <row r="62" spans="1:10" x14ac:dyDescent="0.2">
      <c r="F62" s="135"/>
      <c r="G62" s="135"/>
      <c r="H62" s="135"/>
      <c r="I62" s="135"/>
      <c r="J62" s="136"/>
    </row>
    <row r="63" spans="1:10" x14ac:dyDescent="0.2">
      <c r="F63" s="135"/>
      <c r="G63" s="135"/>
      <c r="H63" s="135"/>
      <c r="I63" s="135"/>
      <c r="J63" s="136"/>
    </row>
    <row r="64" spans="1:10" x14ac:dyDescent="0.2">
      <c r="F64" s="135"/>
      <c r="G64" s="135"/>
      <c r="H64" s="135"/>
      <c r="I64" s="135"/>
      <c r="J64" s="136"/>
    </row>
  </sheetData>
  <sheetProtection algorithmName="SHA-512" hashValue="N8Aq7+jTYX8c8NSHBTqBe719zAuvn1p4dMHzPfLJspm4ccaC555p/shjgTZAT7EDI6K0LeXbaj6OSSW0CrvFCA==" saltValue="jPNbmwrA+DWx/FmbUBWs3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3NyNN20PqzB7iqdCimr5+kk07CWXoZcGhL5tZEPVEJcxq7rxUeWDSnvCgQJuJd/iDee4rb1R8A2O7eygxifbrg==" saltValue="MOVq2weWg3+XEDTjn8rdP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81</v>
      </c>
      <c r="B1" s="200"/>
      <c r="C1" s="200"/>
      <c r="D1" s="200"/>
      <c r="E1" s="200"/>
      <c r="F1" s="200"/>
      <c r="G1" s="200"/>
      <c r="AG1" t="s">
        <v>82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83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83</v>
      </c>
      <c r="AG3" t="s">
        <v>84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85</v>
      </c>
    </row>
    <row r="5" spans="1:60" x14ac:dyDescent="0.2">
      <c r="D5" s="10"/>
    </row>
    <row r="6" spans="1:60" ht="38.25" x14ac:dyDescent="0.2">
      <c r="A6" s="211" t="s">
        <v>86</v>
      </c>
      <c r="B6" s="213" t="s">
        <v>87</v>
      </c>
      <c r="C6" s="213" t="s">
        <v>88</v>
      </c>
      <c r="D6" s="212" t="s">
        <v>89</v>
      </c>
      <c r="E6" s="211" t="s">
        <v>90</v>
      </c>
      <c r="F6" s="210" t="s">
        <v>91</v>
      </c>
      <c r="G6" s="211" t="s">
        <v>29</v>
      </c>
      <c r="H6" s="214" t="s">
        <v>30</v>
      </c>
      <c r="I6" s="214" t="s">
        <v>92</v>
      </c>
      <c r="J6" s="214" t="s">
        <v>31</v>
      </c>
      <c r="K6" s="214" t="s">
        <v>93</v>
      </c>
      <c r="L6" s="214" t="s">
        <v>94</v>
      </c>
      <c r="M6" s="214" t="s">
        <v>95</v>
      </c>
      <c r="N6" s="214" t="s">
        <v>96</v>
      </c>
      <c r="O6" s="214" t="s">
        <v>97</v>
      </c>
      <c r="P6" s="214" t="s">
        <v>98</v>
      </c>
      <c r="Q6" s="214" t="s">
        <v>99</v>
      </c>
      <c r="R6" s="214" t="s">
        <v>100</v>
      </c>
      <c r="S6" s="214" t="s">
        <v>101</v>
      </c>
      <c r="T6" s="214" t="s">
        <v>102</v>
      </c>
      <c r="U6" s="214" t="s">
        <v>103</v>
      </c>
      <c r="V6" s="214" t="s">
        <v>104</v>
      </c>
      <c r="W6" s="214" t="s">
        <v>105</v>
      </c>
      <c r="X6" s="214" t="s">
        <v>106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6" t="s">
        <v>107</v>
      </c>
      <c r="B8" s="227" t="s">
        <v>57</v>
      </c>
      <c r="C8" s="249" t="s">
        <v>58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</v>
      </c>
      <c r="P8" s="230"/>
      <c r="Q8" s="230">
        <f>SUM(Q9:Q12)</f>
        <v>0</v>
      </c>
      <c r="R8" s="230"/>
      <c r="S8" s="230"/>
      <c r="T8" s="231"/>
      <c r="U8" s="225"/>
      <c r="V8" s="225">
        <f>SUM(V9:V12)</f>
        <v>102.31</v>
      </c>
      <c r="W8" s="225"/>
      <c r="X8" s="225"/>
      <c r="AG8" t="s">
        <v>108</v>
      </c>
    </row>
    <row r="9" spans="1:60" outlineLevel="1" x14ac:dyDescent="0.2">
      <c r="A9" s="239">
        <v>1</v>
      </c>
      <c r="B9" s="240" t="s">
        <v>109</v>
      </c>
      <c r="C9" s="250" t="s">
        <v>110</v>
      </c>
      <c r="D9" s="241" t="s">
        <v>111</v>
      </c>
      <c r="E9" s="242">
        <v>35.76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112</v>
      </c>
      <c r="T9" s="245" t="s">
        <v>113</v>
      </c>
      <c r="U9" s="224">
        <v>1.7509999999999999</v>
      </c>
      <c r="V9" s="224">
        <f>ROUND(E9*U9,2)</f>
        <v>62.62</v>
      </c>
      <c r="W9" s="224"/>
      <c r="X9" s="224" t="s">
        <v>114</v>
      </c>
      <c r="Y9" s="215"/>
      <c r="Z9" s="215"/>
      <c r="AA9" s="215"/>
      <c r="AB9" s="215"/>
      <c r="AC9" s="215"/>
      <c r="AD9" s="215"/>
      <c r="AE9" s="215"/>
      <c r="AF9" s="215"/>
      <c r="AG9" s="215" t="s">
        <v>115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39">
        <v>2</v>
      </c>
      <c r="B10" s="240" t="s">
        <v>116</v>
      </c>
      <c r="C10" s="250" t="s">
        <v>117</v>
      </c>
      <c r="D10" s="241" t="s">
        <v>111</v>
      </c>
      <c r="E10" s="242">
        <v>13.86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112</v>
      </c>
      <c r="T10" s="245" t="s">
        <v>113</v>
      </c>
      <c r="U10" s="224">
        <v>2.2189999999999999</v>
      </c>
      <c r="V10" s="224">
        <f>ROUND(E10*U10,2)</f>
        <v>30.76</v>
      </c>
      <c r="W10" s="224"/>
      <c r="X10" s="224" t="s">
        <v>114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115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39">
        <v>3</v>
      </c>
      <c r="B11" s="240" t="s">
        <v>118</v>
      </c>
      <c r="C11" s="250" t="s">
        <v>119</v>
      </c>
      <c r="D11" s="241" t="s">
        <v>111</v>
      </c>
      <c r="E11" s="242">
        <v>49.62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112</v>
      </c>
      <c r="T11" s="245" t="s">
        <v>113</v>
      </c>
      <c r="U11" s="224">
        <v>0.18</v>
      </c>
      <c r="V11" s="224">
        <f>ROUND(E11*U11,2)</f>
        <v>8.93</v>
      </c>
      <c r="W11" s="224"/>
      <c r="X11" s="224" t="s">
        <v>114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115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39">
        <v>4</v>
      </c>
      <c r="B12" s="240" t="s">
        <v>120</v>
      </c>
      <c r="C12" s="250" t="s">
        <v>121</v>
      </c>
      <c r="D12" s="241" t="s">
        <v>122</v>
      </c>
      <c r="E12" s="242">
        <v>11.4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123</v>
      </c>
      <c r="T12" s="245" t="s">
        <v>113</v>
      </c>
      <c r="U12" s="224">
        <v>0</v>
      </c>
      <c r="V12" s="224">
        <f>ROUND(E12*U12,2)</f>
        <v>0</v>
      </c>
      <c r="W12" s="224"/>
      <c r="X12" s="224" t="s">
        <v>114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115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x14ac:dyDescent="0.2">
      <c r="A13" s="226" t="s">
        <v>107</v>
      </c>
      <c r="B13" s="227" t="s">
        <v>59</v>
      </c>
      <c r="C13" s="249" t="s">
        <v>60</v>
      </c>
      <c r="D13" s="228"/>
      <c r="E13" s="229"/>
      <c r="F13" s="230"/>
      <c r="G13" s="230">
        <f>SUMIF(AG14:AG16,"&lt;&gt;NOR",G14:G16)</f>
        <v>0</v>
      </c>
      <c r="H13" s="230"/>
      <c r="I13" s="230">
        <f>SUM(I14:I16)</f>
        <v>0</v>
      </c>
      <c r="J13" s="230"/>
      <c r="K13" s="230">
        <f>SUM(K14:K16)</f>
        <v>0</v>
      </c>
      <c r="L13" s="230"/>
      <c r="M13" s="230">
        <f>SUM(M14:M16)</f>
        <v>0</v>
      </c>
      <c r="N13" s="230"/>
      <c r="O13" s="230">
        <f>SUM(O14:O16)</f>
        <v>0</v>
      </c>
      <c r="P13" s="230"/>
      <c r="Q13" s="230">
        <f>SUM(Q14:Q16)</f>
        <v>0</v>
      </c>
      <c r="R13" s="230"/>
      <c r="S13" s="230"/>
      <c r="T13" s="231"/>
      <c r="U13" s="225"/>
      <c r="V13" s="225">
        <f>SUM(V14:V16)</f>
        <v>6.72</v>
      </c>
      <c r="W13" s="225"/>
      <c r="X13" s="225"/>
      <c r="AG13" t="s">
        <v>108</v>
      </c>
    </row>
    <row r="14" spans="1:60" outlineLevel="1" x14ac:dyDescent="0.2">
      <c r="A14" s="232">
        <v>5</v>
      </c>
      <c r="B14" s="233" t="s">
        <v>124</v>
      </c>
      <c r="C14" s="251" t="s">
        <v>125</v>
      </c>
      <c r="D14" s="234" t="s">
        <v>111</v>
      </c>
      <c r="E14" s="235">
        <v>13.86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112</v>
      </c>
      <c r="T14" s="238" t="s">
        <v>113</v>
      </c>
      <c r="U14" s="224">
        <v>0.48452000000000001</v>
      </c>
      <c r="V14" s="224">
        <f>ROUND(E14*U14,2)</f>
        <v>6.72</v>
      </c>
      <c r="W14" s="224"/>
      <c r="X14" s="224" t="s">
        <v>114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115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2" t="s">
        <v>126</v>
      </c>
      <c r="D15" s="246"/>
      <c r="E15" s="246"/>
      <c r="F15" s="246"/>
      <c r="G15" s="246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127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3" t="s">
        <v>128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127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x14ac:dyDescent="0.2">
      <c r="A17" s="226" t="s">
        <v>107</v>
      </c>
      <c r="B17" s="227" t="s">
        <v>71</v>
      </c>
      <c r="C17" s="249" t="s">
        <v>72</v>
      </c>
      <c r="D17" s="228"/>
      <c r="E17" s="229"/>
      <c r="F17" s="230"/>
      <c r="G17" s="230">
        <f>SUMIF(AG18:AG25,"&lt;&gt;NOR",G18:G25)</f>
        <v>0</v>
      </c>
      <c r="H17" s="230"/>
      <c r="I17" s="230">
        <f>SUM(I18:I25)</f>
        <v>0</v>
      </c>
      <c r="J17" s="230"/>
      <c r="K17" s="230">
        <f>SUM(K18:K25)</f>
        <v>0</v>
      </c>
      <c r="L17" s="230"/>
      <c r="M17" s="230">
        <f>SUM(M18:M25)</f>
        <v>0</v>
      </c>
      <c r="N17" s="230"/>
      <c r="O17" s="230">
        <f>SUM(O18:O25)</f>
        <v>0</v>
      </c>
      <c r="P17" s="230"/>
      <c r="Q17" s="230">
        <f>SUM(Q18:Q25)</f>
        <v>0</v>
      </c>
      <c r="R17" s="230"/>
      <c r="S17" s="230"/>
      <c r="T17" s="231"/>
      <c r="U17" s="225"/>
      <c r="V17" s="225">
        <f>SUM(V18:V25)</f>
        <v>4.58</v>
      </c>
      <c r="W17" s="225"/>
      <c r="X17" s="225"/>
      <c r="AG17" t="s">
        <v>108</v>
      </c>
    </row>
    <row r="18" spans="1:60" outlineLevel="1" x14ac:dyDescent="0.2">
      <c r="A18" s="239">
        <v>6</v>
      </c>
      <c r="B18" s="240" t="s">
        <v>129</v>
      </c>
      <c r="C18" s="250" t="s">
        <v>130</v>
      </c>
      <c r="D18" s="241" t="s">
        <v>111</v>
      </c>
      <c r="E18" s="242">
        <v>13.86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112</v>
      </c>
      <c r="T18" s="245" t="s">
        <v>113</v>
      </c>
      <c r="U18" s="224">
        <v>3.5000000000000003E-2</v>
      </c>
      <c r="V18" s="224">
        <f>ROUND(E18*U18,2)</f>
        <v>0.49</v>
      </c>
      <c r="W18" s="224"/>
      <c r="X18" s="224" t="s">
        <v>114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131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32">
        <v>7</v>
      </c>
      <c r="B19" s="233" t="s">
        <v>132</v>
      </c>
      <c r="C19" s="251" t="s">
        <v>133</v>
      </c>
      <c r="D19" s="234" t="s">
        <v>111</v>
      </c>
      <c r="E19" s="235">
        <v>13.86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112</v>
      </c>
      <c r="T19" s="238" t="s">
        <v>113</v>
      </c>
      <c r="U19" s="224">
        <v>2.1000000000000001E-2</v>
      </c>
      <c r="V19" s="224">
        <f>ROUND(E19*U19,2)</f>
        <v>0.28999999999999998</v>
      </c>
      <c r="W19" s="224"/>
      <c r="X19" s="224" t="s">
        <v>114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131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2" t="s">
        <v>134</v>
      </c>
      <c r="D20" s="246"/>
      <c r="E20" s="246"/>
      <c r="F20" s="246"/>
      <c r="G20" s="246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127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32">
        <v>8</v>
      </c>
      <c r="B21" s="233" t="s">
        <v>135</v>
      </c>
      <c r="C21" s="251" t="s">
        <v>136</v>
      </c>
      <c r="D21" s="234" t="s">
        <v>111</v>
      </c>
      <c r="E21" s="235">
        <v>7.36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112</v>
      </c>
      <c r="T21" s="238" t="s">
        <v>113</v>
      </c>
      <c r="U21" s="224">
        <v>4.3999999999999997E-2</v>
      </c>
      <c r="V21" s="224">
        <f>ROUND(E21*U21,2)</f>
        <v>0.32</v>
      </c>
      <c r="W21" s="224"/>
      <c r="X21" s="224" t="s">
        <v>114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131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2" t="s">
        <v>134</v>
      </c>
      <c r="D22" s="246"/>
      <c r="E22" s="246"/>
      <c r="F22" s="246"/>
      <c r="G22" s="246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127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9">
        <v>9</v>
      </c>
      <c r="B23" s="240" t="s">
        <v>137</v>
      </c>
      <c r="C23" s="250" t="s">
        <v>138</v>
      </c>
      <c r="D23" s="241" t="s">
        <v>122</v>
      </c>
      <c r="E23" s="242">
        <v>18.399999999999999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112</v>
      </c>
      <c r="T23" s="245" t="s">
        <v>113</v>
      </c>
      <c r="U23" s="224">
        <v>0.189</v>
      </c>
      <c r="V23" s="224">
        <f>ROUND(E23*U23,2)</f>
        <v>3.48</v>
      </c>
      <c r="W23" s="224"/>
      <c r="X23" s="224" t="s">
        <v>114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131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39">
        <v>10</v>
      </c>
      <c r="B24" s="240" t="s">
        <v>139</v>
      </c>
      <c r="C24" s="250" t="s">
        <v>140</v>
      </c>
      <c r="D24" s="241" t="s">
        <v>111</v>
      </c>
      <c r="E24" s="242">
        <v>23.341999999999999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 t="s">
        <v>141</v>
      </c>
      <c r="S24" s="244" t="s">
        <v>112</v>
      </c>
      <c r="T24" s="245" t="s">
        <v>113</v>
      </c>
      <c r="U24" s="224">
        <v>0</v>
      </c>
      <c r="V24" s="224">
        <f>ROUND(E24*U24,2)</f>
        <v>0</v>
      </c>
      <c r="W24" s="224"/>
      <c r="X24" s="224" t="s">
        <v>142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143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9">
        <v>11</v>
      </c>
      <c r="B25" s="240" t="s">
        <v>144</v>
      </c>
      <c r="C25" s="250" t="s">
        <v>145</v>
      </c>
      <c r="D25" s="241" t="s">
        <v>0</v>
      </c>
      <c r="E25" s="242">
        <v>88.822999999999993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112</v>
      </c>
      <c r="T25" s="245" t="s">
        <v>113</v>
      </c>
      <c r="U25" s="224">
        <v>0</v>
      </c>
      <c r="V25" s="224">
        <f>ROUND(E25*U25,2)</f>
        <v>0</v>
      </c>
      <c r="W25" s="224"/>
      <c r="X25" s="224" t="s">
        <v>114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131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x14ac:dyDescent="0.2">
      <c r="A26" s="226" t="s">
        <v>107</v>
      </c>
      <c r="B26" s="227" t="s">
        <v>73</v>
      </c>
      <c r="C26" s="249" t="s">
        <v>74</v>
      </c>
      <c r="D26" s="228"/>
      <c r="E26" s="229"/>
      <c r="F26" s="230"/>
      <c r="G26" s="230">
        <f>SUMIF(AG27:AG29,"&lt;&gt;NOR",G27:G29)</f>
        <v>0</v>
      </c>
      <c r="H26" s="230"/>
      <c r="I26" s="230">
        <f>SUM(I27:I29)</f>
        <v>0</v>
      </c>
      <c r="J26" s="230"/>
      <c r="K26" s="230">
        <f>SUM(K27:K29)</f>
        <v>0</v>
      </c>
      <c r="L26" s="230"/>
      <c r="M26" s="230">
        <f>SUM(M27:M29)</f>
        <v>0</v>
      </c>
      <c r="N26" s="230"/>
      <c r="O26" s="230">
        <f>SUM(O27:O29)</f>
        <v>0</v>
      </c>
      <c r="P26" s="230"/>
      <c r="Q26" s="230">
        <f>SUM(Q27:Q29)</f>
        <v>0</v>
      </c>
      <c r="R26" s="230"/>
      <c r="S26" s="230"/>
      <c r="T26" s="231"/>
      <c r="U26" s="225"/>
      <c r="V26" s="225">
        <f>SUM(V27:V29)</f>
        <v>0.52</v>
      </c>
      <c r="W26" s="225"/>
      <c r="X26" s="225"/>
      <c r="AG26" t="s">
        <v>108</v>
      </c>
    </row>
    <row r="27" spans="1:60" outlineLevel="1" x14ac:dyDescent="0.2">
      <c r="A27" s="232">
        <v>12</v>
      </c>
      <c r="B27" s="233" t="s">
        <v>146</v>
      </c>
      <c r="C27" s="251" t="s">
        <v>147</v>
      </c>
      <c r="D27" s="234" t="s">
        <v>148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112</v>
      </c>
      <c r="T27" s="238" t="s">
        <v>113</v>
      </c>
      <c r="U27" s="224">
        <v>0.52</v>
      </c>
      <c r="V27" s="224">
        <f>ROUND(E27*U27,2)</f>
        <v>0.52</v>
      </c>
      <c r="W27" s="224"/>
      <c r="X27" s="224" t="s">
        <v>114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131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2" t="s">
        <v>149</v>
      </c>
      <c r="D28" s="246"/>
      <c r="E28" s="246"/>
      <c r="F28" s="246"/>
      <c r="G28" s="246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127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39">
        <v>13</v>
      </c>
      <c r="B29" s="240" t="s">
        <v>150</v>
      </c>
      <c r="C29" s="250" t="s">
        <v>151</v>
      </c>
      <c r="D29" s="241" t="s">
        <v>0</v>
      </c>
      <c r="E29" s="242">
        <v>22.25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112</v>
      </c>
      <c r="T29" s="245" t="s">
        <v>113</v>
      </c>
      <c r="U29" s="224">
        <v>0</v>
      </c>
      <c r="V29" s="224">
        <f>ROUND(E29*U29,2)</f>
        <v>0</v>
      </c>
      <c r="W29" s="224"/>
      <c r="X29" s="224" t="s">
        <v>114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131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x14ac:dyDescent="0.2">
      <c r="A30" s="226" t="s">
        <v>107</v>
      </c>
      <c r="B30" s="227" t="s">
        <v>75</v>
      </c>
      <c r="C30" s="249" t="s">
        <v>76</v>
      </c>
      <c r="D30" s="228"/>
      <c r="E30" s="229"/>
      <c r="F30" s="230"/>
      <c r="G30" s="230">
        <f>SUMIF(AG31:AG35,"&lt;&gt;NOR",G31:G35)</f>
        <v>0</v>
      </c>
      <c r="H30" s="230"/>
      <c r="I30" s="230">
        <f>SUM(I31:I35)</f>
        <v>0</v>
      </c>
      <c r="J30" s="230"/>
      <c r="K30" s="230">
        <f>SUM(K31:K35)</f>
        <v>0</v>
      </c>
      <c r="L30" s="230"/>
      <c r="M30" s="230">
        <f>SUM(M31:M35)</f>
        <v>0</v>
      </c>
      <c r="N30" s="230"/>
      <c r="O30" s="230">
        <f>SUM(O31:O35)</f>
        <v>0</v>
      </c>
      <c r="P30" s="230"/>
      <c r="Q30" s="230">
        <f>SUM(Q31:Q35)</f>
        <v>0</v>
      </c>
      <c r="R30" s="230"/>
      <c r="S30" s="230"/>
      <c r="T30" s="231"/>
      <c r="U30" s="225"/>
      <c r="V30" s="225">
        <f>SUM(V31:V35)</f>
        <v>15.83</v>
      </c>
      <c r="W30" s="225"/>
      <c r="X30" s="225"/>
      <c r="AG30" t="s">
        <v>108</v>
      </c>
    </row>
    <row r="31" spans="1:60" outlineLevel="1" x14ac:dyDescent="0.2">
      <c r="A31" s="239">
        <v>14</v>
      </c>
      <c r="B31" s="240" t="s">
        <v>152</v>
      </c>
      <c r="C31" s="250" t="s">
        <v>153</v>
      </c>
      <c r="D31" s="241" t="s">
        <v>122</v>
      </c>
      <c r="E31" s="242">
        <v>11.4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112</v>
      </c>
      <c r="T31" s="245" t="s">
        <v>113</v>
      </c>
      <c r="U31" s="224">
        <v>8.0500000000000002E-2</v>
      </c>
      <c r="V31" s="224">
        <f>ROUND(E31*U31,2)</f>
        <v>0.92</v>
      </c>
      <c r="W31" s="224"/>
      <c r="X31" s="224" t="s">
        <v>114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131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39">
        <v>15</v>
      </c>
      <c r="B32" s="240" t="s">
        <v>154</v>
      </c>
      <c r="C32" s="250" t="s">
        <v>155</v>
      </c>
      <c r="D32" s="241" t="s">
        <v>122</v>
      </c>
      <c r="E32" s="242">
        <v>11.4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112</v>
      </c>
      <c r="T32" s="245" t="s">
        <v>113</v>
      </c>
      <c r="U32" s="224">
        <v>1.3080000000000001</v>
      </c>
      <c r="V32" s="224">
        <f>ROUND(E32*U32,2)</f>
        <v>14.91</v>
      </c>
      <c r="W32" s="224"/>
      <c r="X32" s="224" t="s">
        <v>114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131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32">
        <v>16</v>
      </c>
      <c r="B33" s="233" t="s">
        <v>156</v>
      </c>
      <c r="C33" s="251" t="s">
        <v>157</v>
      </c>
      <c r="D33" s="234" t="s">
        <v>122</v>
      </c>
      <c r="E33" s="235">
        <v>11.4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112</v>
      </c>
      <c r="T33" s="238" t="s">
        <v>113</v>
      </c>
      <c r="U33" s="224">
        <v>0</v>
      </c>
      <c r="V33" s="224">
        <f>ROUND(E33*U33,2)</f>
        <v>0</v>
      </c>
      <c r="W33" s="224"/>
      <c r="X33" s="224" t="s">
        <v>158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159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2" t="s">
        <v>160</v>
      </c>
      <c r="D34" s="246"/>
      <c r="E34" s="246"/>
      <c r="F34" s="246"/>
      <c r="G34" s="246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127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39">
        <v>17</v>
      </c>
      <c r="B35" s="240" t="s">
        <v>161</v>
      </c>
      <c r="C35" s="250" t="s">
        <v>162</v>
      </c>
      <c r="D35" s="241" t="s">
        <v>0</v>
      </c>
      <c r="E35" s="242">
        <v>248.9897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112</v>
      </c>
      <c r="T35" s="245" t="s">
        <v>113</v>
      </c>
      <c r="U35" s="224">
        <v>0</v>
      </c>
      <c r="V35" s="224">
        <f>ROUND(E35*U35,2)</f>
        <v>0</v>
      </c>
      <c r="W35" s="224"/>
      <c r="X35" s="224" t="s">
        <v>114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131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">
      <c r="A36" s="226" t="s">
        <v>107</v>
      </c>
      <c r="B36" s="227" t="s">
        <v>77</v>
      </c>
      <c r="C36" s="249" t="s">
        <v>78</v>
      </c>
      <c r="D36" s="228"/>
      <c r="E36" s="229"/>
      <c r="F36" s="230"/>
      <c r="G36" s="230">
        <f>SUMIF(AG37:AG37,"&lt;&gt;NOR",G37:G37)</f>
        <v>0</v>
      </c>
      <c r="H36" s="230"/>
      <c r="I36" s="230">
        <f>SUM(I37:I37)</f>
        <v>0</v>
      </c>
      <c r="J36" s="230"/>
      <c r="K36" s="230">
        <f>SUM(K37:K37)</f>
        <v>0</v>
      </c>
      <c r="L36" s="230"/>
      <c r="M36" s="230">
        <f>SUM(M37:M37)</f>
        <v>0</v>
      </c>
      <c r="N36" s="230"/>
      <c r="O36" s="230">
        <f>SUM(O37:O37)</f>
        <v>0</v>
      </c>
      <c r="P36" s="230"/>
      <c r="Q36" s="230">
        <f>SUM(Q37:Q37)</f>
        <v>0</v>
      </c>
      <c r="R36" s="230"/>
      <c r="S36" s="230"/>
      <c r="T36" s="231"/>
      <c r="U36" s="225"/>
      <c r="V36" s="225">
        <f>SUM(V37:V37)</f>
        <v>6.95</v>
      </c>
      <c r="W36" s="225"/>
      <c r="X36" s="225"/>
      <c r="AG36" t="s">
        <v>108</v>
      </c>
    </row>
    <row r="37" spans="1:60" outlineLevel="1" x14ac:dyDescent="0.2">
      <c r="A37" s="239">
        <v>18</v>
      </c>
      <c r="B37" s="240" t="s">
        <v>163</v>
      </c>
      <c r="C37" s="250" t="s">
        <v>164</v>
      </c>
      <c r="D37" s="241" t="s">
        <v>111</v>
      </c>
      <c r="E37" s="242">
        <v>13.86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112</v>
      </c>
      <c r="T37" s="245" t="s">
        <v>113</v>
      </c>
      <c r="U37" s="224">
        <v>0.50129000000000001</v>
      </c>
      <c r="V37" s="224">
        <f>ROUND(E37*U37,2)</f>
        <v>6.95</v>
      </c>
      <c r="W37" s="224"/>
      <c r="X37" s="224" t="s">
        <v>158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159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">
      <c r="A38" s="226" t="s">
        <v>107</v>
      </c>
      <c r="B38" s="227" t="s">
        <v>61</v>
      </c>
      <c r="C38" s="249" t="s">
        <v>62</v>
      </c>
      <c r="D38" s="228"/>
      <c r="E38" s="229"/>
      <c r="F38" s="230"/>
      <c r="G38" s="230">
        <f>SUMIF(AG39:AG41,"&lt;&gt;NOR",G39:G41)</f>
        <v>0</v>
      </c>
      <c r="H38" s="230"/>
      <c r="I38" s="230">
        <f>SUM(I39:I41)</f>
        <v>0</v>
      </c>
      <c r="J38" s="230"/>
      <c r="K38" s="230">
        <f>SUM(K39:K41)</f>
        <v>0</v>
      </c>
      <c r="L38" s="230"/>
      <c r="M38" s="230">
        <f>SUM(M39:M41)</f>
        <v>0</v>
      </c>
      <c r="N38" s="230"/>
      <c r="O38" s="230">
        <f>SUM(O39:O41)</f>
        <v>0</v>
      </c>
      <c r="P38" s="230"/>
      <c r="Q38" s="230">
        <f>SUM(Q39:Q41)</f>
        <v>0</v>
      </c>
      <c r="R38" s="230"/>
      <c r="S38" s="230"/>
      <c r="T38" s="231"/>
      <c r="U38" s="225"/>
      <c r="V38" s="225">
        <f>SUM(V39:V41)</f>
        <v>12.21</v>
      </c>
      <c r="W38" s="225"/>
      <c r="X38" s="225"/>
      <c r="AG38" t="s">
        <v>108</v>
      </c>
    </row>
    <row r="39" spans="1:60" outlineLevel="1" x14ac:dyDescent="0.2">
      <c r="A39" s="239">
        <v>19</v>
      </c>
      <c r="B39" s="240" t="s">
        <v>165</v>
      </c>
      <c r="C39" s="250" t="s">
        <v>166</v>
      </c>
      <c r="D39" s="241" t="s">
        <v>111</v>
      </c>
      <c r="E39" s="242">
        <v>51.3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112</v>
      </c>
      <c r="T39" s="245" t="s">
        <v>113</v>
      </c>
      <c r="U39" s="224">
        <v>0.13</v>
      </c>
      <c r="V39" s="224">
        <f>ROUND(E39*U39,2)</f>
        <v>6.67</v>
      </c>
      <c r="W39" s="224"/>
      <c r="X39" s="224" t="s">
        <v>114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115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39">
        <v>20</v>
      </c>
      <c r="B40" s="240" t="s">
        <v>167</v>
      </c>
      <c r="C40" s="250" t="s">
        <v>168</v>
      </c>
      <c r="D40" s="241" t="s">
        <v>111</v>
      </c>
      <c r="E40" s="242">
        <v>51.3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112</v>
      </c>
      <c r="T40" s="245" t="s">
        <v>113</v>
      </c>
      <c r="U40" s="224">
        <v>6.0000000000000001E-3</v>
      </c>
      <c r="V40" s="224">
        <f>ROUND(E40*U40,2)</f>
        <v>0.31</v>
      </c>
      <c r="W40" s="224"/>
      <c r="X40" s="224" t="s">
        <v>114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115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39">
        <v>21</v>
      </c>
      <c r="B41" s="240" t="s">
        <v>169</v>
      </c>
      <c r="C41" s="250" t="s">
        <v>170</v>
      </c>
      <c r="D41" s="241" t="s">
        <v>111</v>
      </c>
      <c r="E41" s="242">
        <v>51.3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4"/>
      <c r="S41" s="244" t="s">
        <v>112</v>
      </c>
      <c r="T41" s="245" t="s">
        <v>113</v>
      </c>
      <c r="U41" s="224">
        <v>0.10199999999999999</v>
      </c>
      <c r="V41" s="224">
        <f>ROUND(E41*U41,2)</f>
        <v>5.23</v>
      </c>
      <c r="W41" s="224"/>
      <c r="X41" s="224" t="s">
        <v>114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115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x14ac:dyDescent="0.2">
      <c r="A42" s="226" t="s">
        <v>107</v>
      </c>
      <c r="B42" s="227" t="s">
        <v>63</v>
      </c>
      <c r="C42" s="249" t="s">
        <v>64</v>
      </c>
      <c r="D42" s="228"/>
      <c r="E42" s="229"/>
      <c r="F42" s="230"/>
      <c r="G42" s="230">
        <f>SUMIF(AG43:AG44,"&lt;&gt;NOR",G43:G44)</f>
        <v>0</v>
      </c>
      <c r="H42" s="230"/>
      <c r="I42" s="230">
        <f>SUM(I43:I44)</f>
        <v>0</v>
      </c>
      <c r="J42" s="230"/>
      <c r="K42" s="230">
        <f>SUM(K43:K44)</f>
        <v>0</v>
      </c>
      <c r="L42" s="230"/>
      <c r="M42" s="230">
        <f>SUM(M43:M44)</f>
        <v>0</v>
      </c>
      <c r="N42" s="230"/>
      <c r="O42" s="230">
        <f>SUM(O43:O44)</f>
        <v>0</v>
      </c>
      <c r="P42" s="230"/>
      <c r="Q42" s="230">
        <f>SUM(Q43:Q44)</f>
        <v>0</v>
      </c>
      <c r="R42" s="230"/>
      <c r="S42" s="230"/>
      <c r="T42" s="231"/>
      <c r="U42" s="225"/>
      <c r="V42" s="225">
        <f>SUM(V43:V44)</f>
        <v>7.84</v>
      </c>
      <c r="W42" s="225"/>
      <c r="X42" s="225"/>
      <c r="AG42" t="s">
        <v>108</v>
      </c>
    </row>
    <row r="43" spans="1:60" outlineLevel="1" x14ac:dyDescent="0.2">
      <c r="A43" s="232">
        <v>22</v>
      </c>
      <c r="B43" s="233" t="s">
        <v>171</v>
      </c>
      <c r="C43" s="251" t="s">
        <v>172</v>
      </c>
      <c r="D43" s="234" t="s">
        <v>173</v>
      </c>
      <c r="E43" s="235">
        <v>0.69299999999999995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112</v>
      </c>
      <c r="T43" s="238" t="s">
        <v>113</v>
      </c>
      <c r="U43" s="224">
        <v>11.32</v>
      </c>
      <c r="V43" s="224">
        <f>ROUND(E43*U43,2)</f>
        <v>7.84</v>
      </c>
      <c r="W43" s="224"/>
      <c r="X43" s="224" t="s">
        <v>114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115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2" t="s">
        <v>174</v>
      </c>
      <c r="D44" s="246"/>
      <c r="E44" s="246"/>
      <c r="F44" s="246"/>
      <c r="G44" s="246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127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">
      <c r="A45" s="226" t="s">
        <v>107</v>
      </c>
      <c r="B45" s="227" t="s">
        <v>65</v>
      </c>
      <c r="C45" s="249" t="s">
        <v>66</v>
      </c>
      <c r="D45" s="228"/>
      <c r="E45" s="229"/>
      <c r="F45" s="230"/>
      <c r="G45" s="230">
        <f>SUMIF(AG46:AG46,"&lt;&gt;NOR",G46:G46)</f>
        <v>0</v>
      </c>
      <c r="H45" s="230"/>
      <c r="I45" s="230">
        <f>SUM(I46:I46)</f>
        <v>0</v>
      </c>
      <c r="J45" s="230"/>
      <c r="K45" s="230">
        <f>SUM(K46:K46)</f>
        <v>0</v>
      </c>
      <c r="L45" s="230"/>
      <c r="M45" s="230">
        <f>SUM(M46:M46)</f>
        <v>0</v>
      </c>
      <c r="N45" s="230"/>
      <c r="O45" s="230">
        <f>SUM(O46:O46)</f>
        <v>0</v>
      </c>
      <c r="P45" s="230"/>
      <c r="Q45" s="230">
        <f>SUM(Q46:Q46)</f>
        <v>0</v>
      </c>
      <c r="R45" s="230"/>
      <c r="S45" s="230"/>
      <c r="T45" s="231"/>
      <c r="U45" s="225"/>
      <c r="V45" s="225">
        <f>SUM(V46:V46)</f>
        <v>18.32</v>
      </c>
      <c r="W45" s="225"/>
      <c r="X45" s="225"/>
      <c r="AG45" t="s">
        <v>108</v>
      </c>
    </row>
    <row r="46" spans="1:60" outlineLevel="1" x14ac:dyDescent="0.2">
      <c r="A46" s="239">
        <v>23</v>
      </c>
      <c r="B46" s="240" t="s">
        <v>175</v>
      </c>
      <c r="C46" s="250" t="s">
        <v>176</v>
      </c>
      <c r="D46" s="241" t="s">
        <v>111</v>
      </c>
      <c r="E46" s="242">
        <v>49.62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112</v>
      </c>
      <c r="T46" s="245" t="s">
        <v>113</v>
      </c>
      <c r="U46" s="224">
        <v>0.36925000000000002</v>
      </c>
      <c r="V46" s="224">
        <f>ROUND(E46*U46,2)</f>
        <v>18.32</v>
      </c>
      <c r="W46" s="224"/>
      <c r="X46" s="224" t="s">
        <v>158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177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">
      <c r="A47" s="226" t="s">
        <v>107</v>
      </c>
      <c r="B47" s="227" t="s">
        <v>67</v>
      </c>
      <c r="C47" s="249" t="s">
        <v>68</v>
      </c>
      <c r="D47" s="228"/>
      <c r="E47" s="229"/>
      <c r="F47" s="230"/>
      <c r="G47" s="230">
        <f>SUMIF(AG48:AG48,"&lt;&gt;NOR",G48:G48)</f>
        <v>0</v>
      </c>
      <c r="H47" s="230"/>
      <c r="I47" s="230">
        <f>SUM(I48:I48)</f>
        <v>0</v>
      </c>
      <c r="J47" s="230"/>
      <c r="K47" s="230">
        <f>SUM(K48:K48)</f>
        <v>0</v>
      </c>
      <c r="L47" s="230"/>
      <c r="M47" s="230">
        <f>SUM(M48:M48)</f>
        <v>0</v>
      </c>
      <c r="N47" s="230"/>
      <c r="O47" s="230">
        <f>SUM(O48:O48)</f>
        <v>0</v>
      </c>
      <c r="P47" s="230"/>
      <c r="Q47" s="230">
        <f>SUM(Q48:Q48)</f>
        <v>0</v>
      </c>
      <c r="R47" s="230"/>
      <c r="S47" s="230"/>
      <c r="T47" s="231"/>
      <c r="U47" s="225"/>
      <c r="V47" s="225">
        <f>SUM(V48:V48)</f>
        <v>1.49</v>
      </c>
      <c r="W47" s="225"/>
      <c r="X47" s="225"/>
      <c r="AG47" t="s">
        <v>108</v>
      </c>
    </row>
    <row r="48" spans="1:60" outlineLevel="1" x14ac:dyDescent="0.2">
      <c r="A48" s="239">
        <v>24</v>
      </c>
      <c r="B48" s="240" t="s">
        <v>178</v>
      </c>
      <c r="C48" s="250" t="s">
        <v>179</v>
      </c>
      <c r="D48" s="241" t="s">
        <v>180</v>
      </c>
      <c r="E48" s="242">
        <v>4.8573000000000004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112</v>
      </c>
      <c r="T48" s="245" t="s">
        <v>113</v>
      </c>
      <c r="U48" s="224">
        <v>0.307</v>
      </c>
      <c r="V48" s="224">
        <f>ROUND(E48*U48,2)</f>
        <v>1.49</v>
      </c>
      <c r="W48" s="224"/>
      <c r="X48" s="224" t="s">
        <v>114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115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">
      <c r="A49" s="226" t="s">
        <v>107</v>
      </c>
      <c r="B49" s="227" t="s">
        <v>69</v>
      </c>
      <c r="C49" s="249" t="s">
        <v>70</v>
      </c>
      <c r="D49" s="228"/>
      <c r="E49" s="229"/>
      <c r="F49" s="230"/>
      <c r="G49" s="230">
        <f>SUMIF(AG50:AG55,"&lt;&gt;NOR",G50:G55)</f>
        <v>0</v>
      </c>
      <c r="H49" s="230"/>
      <c r="I49" s="230">
        <f>SUM(I50:I55)</f>
        <v>0</v>
      </c>
      <c r="J49" s="230"/>
      <c r="K49" s="230">
        <f>SUM(K50:K55)</f>
        <v>0</v>
      </c>
      <c r="L49" s="230"/>
      <c r="M49" s="230">
        <f>SUM(M50:M55)</f>
        <v>0</v>
      </c>
      <c r="N49" s="230"/>
      <c r="O49" s="230">
        <f>SUM(O50:O55)</f>
        <v>0</v>
      </c>
      <c r="P49" s="230"/>
      <c r="Q49" s="230">
        <f>SUM(Q50:Q55)</f>
        <v>0</v>
      </c>
      <c r="R49" s="230"/>
      <c r="S49" s="230"/>
      <c r="T49" s="231"/>
      <c r="U49" s="225"/>
      <c r="V49" s="225">
        <f>SUM(V50:V55)</f>
        <v>8.75</v>
      </c>
      <c r="W49" s="225"/>
      <c r="X49" s="225"/>
      <c r="AG49" t="s">
        <v>108</v>
      </c>
    </row>
    <row r="50" spans="1:60" outlineLevel="1" x14ac:dyDescent="0.2">
      <c r="A50" s="239">
        <v>25</v>
      </c>
      <c r="B50" s="240" t="s">
        <v>181</v>
      </c>
      <c r="C50" s="250" t="s">
        <v>182</v>
      </c>
      <c r="D50" s="241" t="s">
        <v>180</v>
      </c>
      <c r="E50" s="242">
        <v>5.2114000000000003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112</v>
      </c>
      <c r="T50" s="245" t="s">
        <v>113</v>
      </c>
      <c r="U50" s="224">
        <v>0.93300000000000005</v>
      </c>
      <c r="V50" s="224">
        <f>ROUND(E50*U50,2)</f>
        <v>4.8600000000000003</v>
      </c>
      <c r="W50" s="224"/>
      <c r="X50" s="224" t="s">
        <v>114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115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9">
        <v>26</v>
      </c>
      <c r="B51" s="240" t="s">
        <v>183</v>
      </c>
      <c r="C51" s="250" t="s">
        <v>184</v>
      </c>
      <c r="D51" s="241" t="s">
        <v>180</v>
      </c>
      <c r="E51" s="242">
        <v>5.2114000000000003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112</v>
      </c>
      <c r="T51" s="245" t="s">
        <v>113</v>
      </c>
      <c r="U51" s="224">
        <v>0.746</v>
      </c>
      <c r="V51" s="224">
        <f>ROUND(E51*U51,2)</f>
        <v>3.89</v>
      </c>
      <c r="W51" s="224"/>
      <c r="X51" s="224" t="s">
        <v>114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115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39">
        <v>27</v>
      </c>
      <c r="B52" s="240" t="s">
        <v>185</v>
      </c>
      <c r="C52" s="250" t="s">
        <v>186</v>
      </c>
      <c r="D52" s="241" t="s">
        <v>180</v>
      </c>
      <c r="E52" s="242">
        <v>5.2114000000000003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123</v>
      </c>
      <c r="T52" s="245" t="s">
        <v>113</v>
      </c>
      <c r="U52" s="224">
        <v>0</v>
      </c>
      <c r="V52" s="224">
        <f>ROUND(E52*U52,2)</f>
        <v>0</v>
      </c>
      <c r="W52" s="224"/>
      <c r="X52" s="224" t="s">
        <v>114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115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9">
        <v>28</v>
      </c>
      <c r="B53" s="240" t="s">
        <v>187</v>
      </c>
      <c r="C53" s="250" t="s">
        <v>188</v>
      </c>
      <c r="D53" s="241" t="s">
        <v>180</v>
      </c>
      <c r="E53" s="242">
        <v>5.2114000000000003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112</v>
      </c>
      <c r="T53" s="245" t="s">
        <v>113</v>
      </c>
      <c r="U53" s="224">
        <v>0</v>
      </c>
      <c r="V53" s="224">
        <f>ROUND(E53*U53,2)</f>
        <v>0</v>
      </c>
      <c r="W53" s="224"/>
      <c r="X53" s="224" t="s">
        <v>114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115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39">
        <v>29</v>
      </c>
      <c r="B54" s="240" t="s">
        <v>189</v>
      </c>
      <c r="C54" s="250" t="s">
        <v>190</v>
      </c>
      <c r="D54" s="241" t="s">
        <v>180</v>
      </c>
      <c r="E54" s="242">
        <v>83.382400000000004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112</v>
      </c>
      <c r="T54" s="245" t="s">
        <v>113</v>
      </c>
      <c r="U54" s="224">
        <v>0</v>
      </c>
      <c r="V54" s="224">
        <f>ROUND(E54*U54,2)</f>
        <v>0</v>
      </c>
      <c r="W54" s="224"/>
      <c r="X54" s="224" t="s">
        <v>114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115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32">
        <v>30</v>
      </c>
      <c r="B55" s="233" t="s">
        <v>191</v>
      </c>
      <c r="C55" s="251" t="s">
        <v>192</v>
      </c>
      <c r="D55" s="234" t="s">
        <v>180</v>
      </c>
      <c r="E55" s="235">
        <v>5.2114000000000003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112</v>
      </c>
      <c r="T55" s="238" t="s">
        <v>113</v>
      </c>
      <c r="U55" s="224">
        <v>0</v>
      </c>
      <c r="V55" s="224">
        <f>ROUND(E55*U55,2)</f>
        <v>0</v>
      </c>
      <c r="W55" s="224"/>
      <c r="X55" s="224" t="s">
        <v>114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115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x14ac:dyDescent="0.2">
      <c r="A56" s="3"/>
      <c r="B56" s="4"/>
      <c r="C56" s="25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94</v>
      </c>
    </row>
    <row r="57" spans="1:60" x14ac:dyDescent="0.2">
      <c r="A57" s="218"/>
      <c r="B57" s="219" t="s">
        <v>29</v>
      </c>
      <c r="C57" s="255"/>
      <c r="D57" s="220"/>
      <c r="E57" s="221"/>
      <c r="F57" s="221"/>
      <c r="G57" s="248">
        <f>G8+G13+G17+G26+G30+G36+G38+G42+G45+G47+G49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193</v>
      </c>
    </row>
    <row r="58" spans="1:60" x14ac:dyDescent="0.2">
      <c r="C58" s="256"/>
      <c r="D58" s="10"/>
      <c r="AG58" t="s">
        <v>194</v>
      </c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aZ7FvnOu5Qan1QAMKoO2YDGuMM/AxLhYOXd0wUiznHtMDL2eny9bNtOYPp01aUemq2N64INcv4YVaijw40xAA==" saltValue="w10t8fdRHNfCOH114cZqWw==" spinCount="100000" sheet="1"/>
  <mergeCells count="11">
    <mergeCell ref="C20:G20"/>
    <mergeCell ref="C22:G22"/>
    <mergeCell ref="C28:G28"/>
    <mergeCell ref="C34:G34"/>
    <mergeCell ref="C44:G44"/>
    <mergeCell ref="A1:G1"/>
    <mergeCell ref="C2:G2"/>
    <mergeCell ref="C3:G3"/>
    <mergeCell ref="C4:G4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A Pol'!Názvy_tisku</vt:lpstr>
      <vt:lpstr>oadresa</vt:lpstr>
      <vt:lpstr>Stavba!Objednatel</vt:lpstr>
      <vt:lpstr>Stavba!Objekt</vt:lpstr>
      <vt:lpstr>'01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2021-05-18T09:08:58Z</dcterms:modified>
</cp:coreProperties>
</file>