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Běžecké trasy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Pol'!$A$1:$X$78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 l="1"/>
  <c r="I52" i="1"/>
  <c r="I51" i="1"/>
  <c r="I50" i="1"/>
  <c r="G42" i="1"/>
  <c r="F42" i="1"/>
  <c r="G41" i="1"/>
  <c r="F41" i="1"/>
  <c r="G39" i="1"/>
  <c r="F39" i="1"/>
  <c r="G77" i="12"/>
  <c r="BA60" i="12"/>
  <c r="BA46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K14" i="12"/>
  <c r="M14" i="12"/>
  <c r="O14" i="12"/>
  <c r="Q14" i="12"/>
  <c r="V14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O8" i="12" s="1"/>
  <c r="Q25" i="12"/>
  <c r="V25" i="12"/>
  <c r="G29" i="12"/>
  <c r="M29" i="12" s="1"/>
  <c r="I29" i="12"/>
  <c r="K29" i="12"/>
  <c r="O29" i="12"/>
  <c r="Q29" i="12"/>
  <c r="V29" i="12"/>
  <c r="G36" i="12"/>
  <c r="I36" i="12"/>
  <c r="K36" i="12"/>
  <c r="M36" i="12"/>
  <c r="O36" i="12"/>
  <c r="Q36" i="12"/>
  <c r="V36" i="12"/>
  <c r="G45" i="12"/>
  <c r="I45" i="12"/>
  <c r="K45" i="12"/>
  <c r="M45" i="12"/>
  <c r="O45" i="12"/>
  <c r="Q45" i="12"/>
  <c r="V45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M58" i="12" s="1"/>
  <c r="I59" i="12"/>
  <c r="I58" i="12" s="1"/>
  <c r="K59" i="12"/>
  <c r="K58" i="12" s="1"/>
  <c r="O59" i="12"/>
  <c r="O58" i="12" s="1"/>
  <c r="Q59" i="12"/>
  <c r="Q58" i="12" s="1"/>
  <c r="V59" i="12"/>
  <c r="V58" i="12" s="1"/>
  <c r="I63" i="12"/>
  <c r="Q63" i="12"/>
  <c r="G64" i="12"/>
  <c r="I64" i="12"/>
  <c r="K64" i="12"/>
  <c r="K63" i="12" s="1"/>
  <c r="M64" i="12"/>
  <c r="M63" i="12" s="1"/>
  <c r="O64" i="12"/>
  <c r="Q64" i="12"/>
  <c r="V64" i="12"/>
  <c r="V63" i="12" s="1"/>
  <c r="G65" i="12"/>
  <c r="G63" i="12" s="1"/>
  <c r="I65" i="12"/>
  <c r="K65" i="12"/>
  <c r="M65" i="12"/>
  <c r="O65" i="12"/>
  <c r="O63" i="12" s="1"/>
  <c r="Q65" i="12"/>
  <c r="V65" i="12"/>
  <c r="G67" i="12"/>
  <c r="G68" i="12"/>
  <c r="M68" i="12" s="1"/>
  <c r="I68" i="12"/>
  <c r="I67" i="12" s="1"/>
  <c r="K68" i="12"/>
  <c r="K67" i="12" s="1"/>
  <c r="O68" i="12"/>
  <c r="Q68" i="12"/>
  <c r="Q67" i="12" s="1"/>
  <c r="V68" i="12"/>
  <c r="V67" i="12" s="1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O67" i="12" s="1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AE77" i="12"/>
  <c r="AF77" i="12"/>
  <c r="I20" i="1"/>
  <c r="I19" i="1"/>
  <c r="I18" i="1"/>
  <c r="I17" i="1"/>
  <c r="I16" i="1"/>
  <c r="I54" i="1"/>
  <c r="J53" i="1" s="1"/>
  <c r="F43" i="1"/>
  <c r="G23" i="1" s="1"/>
  <c r="G43" i="1"/>
  <c r="G25" i="1" s="1"/>
  <c r="H43" i="1"/>
  <c r="I42" i="1"/>
  <c r="I41" i="1"/>
  <c r="I40" i="1"/>
  <c r="I39" i="1"/>
  <c r="I43" i="1" s="1"/>
  <c r="J50" i="1" l="1"/>
  <c r="J51" i="1"/>
  <c r="J52" i="1"/>
  <c r="A27" i="1"/>
  <c r="M8" i="12"/>
  <c r="M67" i="12"/>
  <c r="G58" i="12"/>
  <c r="G8" i="12"/>
  <c r="J39" i="1"/>
  <c r="J43" i="1" s="1"/>
  <c r="J42" i="1"/>
  <c r="J40" i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<sst xmlns="http://schemas.openxmlformats.org/spreadsheetml/2006/main" count="395" uniqueCount="197">
  <si>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</si>
  <si>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</si>
  <si>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</si>
  <si>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</si>
  <si>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</si>
  <si>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</si>
  <si>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</si>
  <si>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</si>
  <si>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</si>
  <si>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</si>
  <si>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</si>
  <si>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</si>
  <si>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</si>
  <si>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</si>
  <si>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</si>
  <si>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</si>
  <si>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</si>
  <si>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</si>
  <si>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</si>
  <si>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</si>
  <si>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</si>
  <si>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</si>
  <si>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</si>
  <si>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</si>
  <si>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</si>
  <si>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</si>
  <si>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</si>
  <si>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</si>
  <si>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</si>
  <si>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</si>
  <si>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</si>
  <si>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</si>
  <si>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</si>
  <si>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</si>
  <si>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</si>
  <si>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</si>
  <si>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</si>
  <si>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</si>
  <si>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</si>
  <si>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</si>
  <si>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</si>
  <si>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</si>
  <si>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</si>
  <si>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</si>
  <si>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Rozpočet</t>
  </si>
  <si>
    <t>01</t>
  </si>
  <si>
    <t>Vybudování cvičebních prvků</t>
  </si>
  <si>
    <t>Objekt:</t>
  </si>
  <si>
    <t>Rozpočet:</t>
  </si>
  <si>
    <t>K06/2021</t>
  </si>
  <si>
    <t>Běžecké trasy Ježník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</si>
  <si>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</si>
  <si>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</si>
  <si>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</si>
  <si>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</si>
  <si>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</si>
  <si>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</si>
  <si>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</si>
  <si>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</si>
  <si>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63</t>
  </si>
  <si>
    <t>Podlahy a podlahové konstrukce</t>
  </si>
  <si>
    <t>99</t>
  </si>
  <si>
    <t>Staveništní přesun hmot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</si>
  <si>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</si>
  <si>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</si>
  <si>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</si>
  <si>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</si>
  <si>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</si>
  <si>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</si>
  <si>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</si>
  <si>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</si>
  <si>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</si>
  <si>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</si>
  <si>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</si>
  <si>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</si>
  <si>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</si>
  <si>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</si>
  <si>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</si>
  <si>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</si>
  <si>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</si>
  <si>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</si>
  <si>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</si>
  <si>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</si>
  <si>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</si>
  <si>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</si>
  <si>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</si>
  <si>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</si>
  <si>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</si>
  <si>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</si>
  <si>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</si>
  <si>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</si>
  <si>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</si>
  <si>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</si>
  <si>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</si>
  <si>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</si>
  <si>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111104311R00</t>
  </si>
  <si>
    <t>Pokosení trávníku trávník luční, v rovině nebo na svahu do 1:5, odvoz do 20 km se složením</t>
  </si>
  <si>
    <t>m2</t>
  </si>
  <si>
    <t>823-1</t>
  </si>
  <si>
    <t>RTS 21/ I</t>
  </si>
  <si>
    <t>Kalkul</t>
  </si>
  <si>
    <t>Práce</t>
  </si>
  <si>
    <t>POL1_</t>
  </si>
  <si>
    <t>s případným naložením shrabků na dopravní prostředek, odvozem do 20 km a se složením,</t>
  </si>
  <si>
    <t>SPI</t>
  </si>
  <si>
    <t>Umístění č. 1 : 400</t>
  </si>
  <si>
    <t>VV</t>
  </si>
  <si>
    <t>Umístění č. 3 : 200</t>
  </si>
  <si>
    <t>Umístění č. 4 : 100</t>
  </si>
  <si>
    <t>139601101R00</t>
  </si>
  <si>
    <t>Ruční výkop jam, rýh a šachet v horninách 1 a 2</t>
  </si>
  <si>
    <t>m3</t>
  </si>
  <si>
    <t>800-1</t>
  </si>
  <si>
    <t>s přehozením na vzdálenost do 5 m nebo s naložením na ruční dopravní prostředek</t>
  </si>
  <si>
    <t>Kladina "a" : 8,00*2,00*0,20/2</t>
  </si>
  <si>
    <t>Opičárna "b" : 10,00*4,00*0,20/2</t>
  </si>
  <si>
    <t>Přeskoč a podlaz "c" : 9,00*3,50*0,20/2</t>
  </si>
  <si>
    <t>Žebřík "d" : 8,00*6,00*0,30</t>
  </si>
  <si>
    <t>Hrazdy v linii "e" : 38,00*0,30</t>
  </si>
  <si>
    <t>Skákací žebřek "f" : 6,00*2,00*0,20/2+4,00*1,00*0,50+5,00*0,50*0,50</t>
  </si>
  <si>
    <t>Bradla "g" : 4,00*4,00*0,20/2+2,00*1,00*1,00+5,00*0,50*0,50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</si>
  <si>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</si>
  <si>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</si>
  <si>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</si>
  <si>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</si>
  <si>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</si>
  <si>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180401211R00</t>
  </si>
  <si>
    <t>Založení trávníku luční trávník, výsevem, v rovině nebo na svahu do 1:5</t>
  </si>
  <si>
    <t>na půdě předem připravené s pokosením, naložením, odvozem odpadu do 20 km a se složením,</t>
  </si>
  <si>
    <t>Kladina "a" : 8,00*2,00</t>
  </si>
  <si>
    <t>Opičárna "b" : 10,00*4,00</t>
  </si>
  <si>
    <t>Přeskoč a podlaz "c" : 9,00*3,50</t>
  </si>
  <si>
    <t>Skákací žebřek "f" : 6,00*2,00</t>
  </si>
  <si>
    <t>Bradla "g" : 4,00*4,00</t>
  </si>
  <si>
    <t>181101102R00</t>
  </si>
  <si>
    <t>Úprava pláně v zářezech v hornině 1 až 4, se zhutněním</t>
  </si>
  <si>
    <t>vyrovnáním výškových rozdílů, ploch vodorovných a ploch do sklonu 1 : 5.</t>
  </si>
  <si>
    <t>Žebřík "d" : 8,00*6,00</t>
  </si>
  <si>
    <t>Hrazdy v linii "e" : 38,00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</si>
  <si>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</si>
  <si>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</si>
  <si>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</si>
  <si>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Kladina "a" : 8,00*2,00/2</t>
  </si>
  <si>
    <t>Opičárna "b" : 10,00*4,00/2</t>
  </si>
  <si>
    <t>Přeskoč a podlaz "c" : 9,00*3,50/2</t>
  </si>
  <si>
    <t>Žebřík "d" : 8,00*6,00*0,30/0,20</t>
  </si>
  <si>
    <t>Hrazdy v linii "e" : 38,00*0,30/0,20</t>
  </si>
  <si>
    <t>Skákací žebřek "f" : 6,00*2,00/2+(4,00*1,00*0,50+5,00*0,50*0,50)/0,20</t>
  </si>
  <si>
    <t>Bradla "g" : 4,00*4,00/2+(2,00*1,00*1,00+5,00*0,50*0,50)/0,20</t>
  </si>
  <si>
    <t>185803211R00</t>
  </si>
  <si>
    <t>Uválcování trávníku uválcování trávníku v rovině nebo na svahu do 1:5</t>
  </si>
  <si>
    <t>185803412R00</t>
  </si>
  <si>
    <t>Vyhrabání trávníku na svahu přes 1:5 do 1:2</t>
  </si>
  <si>
    <t>s uložením shrabků na hromady, naložením na dopravní prostředek, odvozem do 20 km a se složením,</t>
  </si>
  <si>
    <t>00572472R</t>
  </si>
  <si>
    <t>směs travní luční, dlouhodobá</t>
  </si>
  <si>
    <t>kg</t>
  </si>
  <si>
    <t>SPCM</t>
  </si>
  <si>
    <t>Specifikace</t>
  </si>
  <si>
    <t>POL3_</t>
  </si>
  <si>
    <t>631571005R00</t>
  </si>
  <si>
    <t>Násyp pod podlahy z kameniva z kameniva_x000D_
 z kačírku frakce 22-32 mm</t>
  </si>
  <si>
    <t>801-1</t>
  </si>
  <si>
    <t>pod mazaniny a dlažby, popř. na plochých střechách, vodorovný nebo ve spádu, s udusáním a urovnáním povrchu,</t>
  </si>
  <si>
    <t>Pod Žebřík ("d") : 6,00*8,00*0,30</t>
  </si>
  <si>
    <t>Pod Hrazdy (e) : 38,00*0,30</t>
  </si>
  <si>
    <t>998222012R00</t>
  </si>
  <si>
    <t xml:space="preserve">Přesun hmot, plochy pro tělovýchovu zpevněná plocha z kameniva,  </t>
  </si>
  <si>
    <t>t</t>
  </si>
  <si>
    <t>Přesun hmot</t>
  </si>
  <si>
    <t>POL7_</t>
  </si>
  <si>
    <t>998222094R00</t>
  </si>
  <si>
    <t>Přesun hmot pozemních komunikací, kryt z kameniva příplatek k ceně za zvětšený přesun přes vymezenou dopravní vzdálenost do 5 000 m</t>
  </si>
  <si>
    <t>822-1</t>
  </si>
  <si>
    <t>vodorovně do 200 m</t>
  </si>
  <si>
    <t>799-01</t>
  </si>
  <si>
    <t>Dodávka a montáž Kladina včetně betonových patek a kotvení viz. TZ prvek "a"</t>
  </si>
  <si>
    <t>kus</t>
  </si>
  <si>
    <t>Vlastní</t>
  </si>
  <si>
    <t>Indiv</t>
  </si>
  <si>
    <t>POL1_1</t>
  </si>
  <si>
    <t>799-02</t>
  </si>
  <si>
    <t>Dodávka a montáž Opičárna včetně betonových patek a kotvení viz. TZ prvek "b"</t>
  </si>
  <si>
    <t>799-03</t>
  </si>
  <si>
    <t>Dodávka a montáž Přeskoč podlez včetně betonových patek a kotvení viz. TZ prvek "c"</t>
  </si>
  <si>
    <t>799-04</t>
  </si>
  <si>
    <t>Dodávka a montáž Žebřík včetně betonových patek a kotvení viz. TZ prvek "d"</t>
  </si>
  <si>
    <t>799-05</t>
  </si>
  <si>
    <t>Dodávka a montáž Hrazdy 2 kusy v linii včetně betonových patek a kotvení viz. TZ prvek "e"</t>
  </si>
  <si>
    <t>799-06</t>
  </si>
  <si>
    <t>Dodávka a montáž Skákací žebřík včetně betonových patek a kotvení viz. TZ prvek "f"</t>
  </si>
  <si>
    <t>799-07</t>
  </si>
  <si>
    <t>Dodávka a montáž Bradla včetně betonových patek a kotvení viz. TZ prvek "g"</t>
  </si>
  <si>
    <t>998799201RZ1</t>
  </si>
  <si>
    <t>Přesun hmot pro cvičící prvky, výšky do 6 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</si>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</sst>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APe+fJAdJDnrLZbYyo7WThO1a39y0AJmIX8F2WF9xhyygxD1JCAo4xP6e5WLicFOx/aJpNLKmKS8xgMMV3DSDQ==" saltValue="UG9C6qRhcVzFCXJWpaQ5k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841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SUMIF(F50:F53,A16,I50:I53)+SUMIF(F50:F53,"PSU",I50:I53)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SUMIF(F50:F53,A17,I50:I53)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SUMIF(F50:F53,A18,I50:I53)</f>
        <v>0</v>
      </c>
      <c r="J18" s="85"/>
    </row>
    <row r="19" spans="1:10" ht="23.25" customHeight="1" x14ac:dyDescent="0.2">
      <c r="A19" s="199" t="s">
        <v>65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SUMIF(F50:F53,A19,I50:I53)</f>
        <v>0</v>
      </c>
      <c r="J19" s="85"/>
    </row>
    <row r="20" spans="1:10" ht="23.25" customHeight="1" x14ac:dyDescent="0.2">
      <c r="A20" s="199" t="s">
        <v>66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SUMIF(F50:F53,A20,I50:I53)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'01 2 Pol'!AE77</f>
        <v>0</v>
      </c>
      <c r="G39" s="151">
        <f>'01 2 Pol'!AF77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'01 2 Pol'!AE77</f>
        <v>0</v>
      </c>
      <c r="G41" s="158">
        <f>'01 2 Pol'!AF77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'01 2 Pol'!AE77</f>
        <v>0</v>
      </c>
      <c r="G42" s="152">
        <f>'01 2 Pol'!AF77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'01 2 Pol'!G8</f>
        <v>0</v>
      </c>
      <c r="J50" s="193" t="str">
        <f>IF(I54=0,"",I50/I54*100)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'01 2 Pol'!G58</f>
        <v>0</v>
      </c>
      <c r="J51" s="193" t="str">
        <f>IF(I54=0,"",I51/I54*100)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'01 2 Pol'!G63</f>
        <v>0</v>
      </c>
      <c r="J52" s="193" t="str">
        <f>IF(I54=0,"",I52/I54*100)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25</v>
      </c>
      <c r="G53" s="196"/>
      <c r="H53" s="196"/>
      <c r="I53" s="196">
        <f>'01 2 Pol'!G67</f>
        <v>0</v>
      </c>
      <c r="J53" s="193" t="str">
        <f>IF(I54=0,"",I53/I54*100)</f>
        <v/>
      </c>
    </row>
    <row r="54" spans="1:10" ht="25.5" customHeight="1" x14ac:dyDescent="0.2">
      <c r="A54" s="183"/>
      <c r="B54" s="190" t="s">
        <v>1</v>
      </c>
      <c r="C54" s="191"/>
      <c r="D54" s="192"/>
      <c r="E54" s="192"/>
      <c r="F54" s="197"/>
      <c r="G54" s="198"/>
      <c r="H54" s="198"/>
      <c r="I54" s="198">
        <f>SUM(I50:I53)</f>
        <v>0</v>
      </c>
      <c r="J54" s="194">
        <f>SUM(J50:J53)</f>
        <v>0</v>
      </c>
    </row>
    <row r="55" spans="1:10" x14ac:dyDescent="0.2">
      <c r="F55" s="135"/>
      <c r="G55" s="135"/>
      <c r="H55" s="135"/>
      <c r="I55" s="135"/>
      <c r="J55" s="136"/>
    </row>
    <row r="56" spans="1:10" x14ac:dyDescent="0.2">
      <c r="F56" s="135"/>
      <c r="G56" s="135"/>
      <c r="H56" s="135"/>
      <c r="I56" s="135"/>
      <c r="J56" s="136"/>
    </row>
    <row r="57" spans="1:10" x14ac:dyDescent="0.2">
      <c r="F57" s="135"/>
      <c r="G57" s="135"/>
      <c r="H57" s="135"/>
      <c r="I57" s="135"/>
      <c r="J57" s="136"/>
    </row>
  </sheetData>
  <sheetProtection algorithmName="SHA-512" hashValue="lQtzHdIH4pQbwDk2rFa14AGaKFHc2OFe+9DPuCZIhEGWFGSb+1GgAtbH3eWG5/u5Y7nJJcro3FZvM/qQnK+1/w==" saltValue="SuQ4Fk1XKh4SVV7NYc6x6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0:E50"/>
    <mergeCell ref="C51:E51"/>
    <mergeCell ref="C52:E52"/>
    <mergeCell ref="C53:E53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JlVWpDxu5/8Z3VkCZQMy5y/nAk6B/IKRznr1OvZc7BJvt8UvJv9zuFVn0Ulxw2GncSpjzScypmerYEM8WXlRMQ==" saltValue="XhssUIcSiLzl3dRgDAlU4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67</v>
      </c>
      <c r="B1" s="200"/>
      <c r="C1" s="200"/>
      <c r="D1" s="200"/>
      <c r="E1" s="200"/>
      <c r="F1" s="200"/>
      <c r="G1" s="200"/>
      <c r="AG1" t="s">
        <v>68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69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69</v>
      </c>
      <c r="AG3" t="s">
        <v>70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71</v>
      </c>
    </row>
    <row r="5" spans="1:60" x14ac:dyDescent="0.2">
      <c r="D5" s="10"/>
    </row>
    <row r="6" spans="1:60" ht="38.25" x14ac:dyDescent="0.2">
      <c r="A6" s="211" t="s">
        <v>72</v>
      </c>
      <c r="B6" s="213" t="s">
        <v>73</v>
      </c>
      <c r="C6" s="213" t="s">
        <v>74</v>
      </c>
      <c r="D6" s="212" t="s">
        <v>75</v>
      </c>
      <c r="E6" s="211" t="s">
        <v>76</v>
      </c>
      <c r="F6" s="210" t="s">
        <v>77</v>
      </c>
      <c r="G6" s="211" t="s">
        <v>29</v>
      </c>
      <c r="H6" s="214" t="s">
        <v>30</v>
      </c>
      <c r="I6" s="214" t="s">
        <v>78</v>
      </c>
      <c r="J6" s="214" t="s">
        <v>31</v>
      </c>
      <c r="K6" s="214" t="s">
        <v>79</v>
      </c>
      <c r="L6" s="214" t="s">
        <v>80</v>
      </c>
      <c r="M6" s="214" t="s">
        <v>81</v>
      </c>
      <c r="N6" s="214" t="s">
        <v>82</v>
      </c>
      <c r="O6" s="214" t="s">
        <v>83</v>
      </c>
      <c r="P6" s="214" t="s">
        <v>84</v>
      </c>
      <c r="Q6" s="214" t="s">
        <v>85</v>
      </c>
      <c r="R6" s="214" t="s">
        <v>86</v>
      </c>
      <c r="S6" s="214" t="s">
        <v>87</v>
      </c>
      <c r="T6" s="214" t="s">
        <v>88</v>
      </c>
      <c r="U6" s="214" t="s">
        <v>89</v>
      </c>
      <c r="V6" s="214" t="s">
        <v>90</v>
      </c>
      <c r="W6" s="214" t="s">
        <v>91</v>
      </c>
      <c r="X6" s="214" t="s">
        <v>92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93</v>
      </c>
      <c r="B8" s="231" t="s">
        <v>57</v>
      </c>
      <c r="C8" s="254" t="s">
        <v>58</v>
      </c>
      <c r="D8" s="232"/>
      <c r="E8" s="233"/>
      <c r="F8" s="234"/>
      <c r="G8" s="234">
        <f>SUMIF(AG9:AG57,"&lt;&gt;NOR",G9:G57)</f>
        <v>0</v>
      </c>
      <c r="H8" s="234"/>
      <c r="I8" s="234">
        <f>SUM(I9:I57)</f>
        <v>0</v>
      </c>
      <c r="J8" s="234"/>
      <c r="K8" s="234">
        <f>SUM(K9:K57)</f>
        <v>0</v>
      </c>
      <c r="L8" s="234"/>
      <c r="M8" s="234">
        <f>SUM(M9:M57)</f>
        <v>0</v>
      </c>
      <c r="N8" s="234"/>
      <c r="O8" s="234">
        <f>SUM(O9:O57)</f>
        <v>0.01</v>
      </c>
      <c r="P8" s="234"/>
      <c r="Q8" s="234">
        <f>SUM(Q9:Q57)</f>
        <v>0</v>
      </c>
      <c r="R8" s="234"/>
      <c r="S8" s="234"/>
      <c r="T8" s="235"/>
      <c r="U8" s="229"/>
      <c r="V8" s="229">
        <f>SUM(V9:V57)</f>
        <v>214.93</v>
      </c>
      <c r="W8" s="229"/>
      <c r="X8" s="229"/>
      <c r="AG8" t="s">
        <v>94</v>
      </c>
    </row>
    <row r="9" spans="1:60" ht="22.5" outlineLevel="1" x14ac:dyDescent="0.2">
      <c r="A9" s="236">
        <v>1</v>
      </c>
      <c r="B9" s="237" t="s">
        <v>95</v>
      </c>
      <c r="C9" s="255" t="s">
        <v>96</v>
      </c>
      <c r="D9" s="238" t="s">
        <v>97</v>
      </c>
      <c r="E9" s="239">
        <v>700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 t="s">
        <v>98</v>
      </c>
      <c r="S9" s="241" t="s">
        <v>99</v>
      </c>
      <c r="T9" s="242" t="s">
        <v>100</v>
      </c>
      <c r="U9" s="225">
        <v>7.0000000000000001E-3</v>
      </c>
      <c r="V9" s="225">
        <f>ROUND(E9*U9,2)</f>
        <v>4.9000000000000004</v>
      </c>
      <c r="W9" s="225"/>
      <c r="X9" s="225" t="s">
        <v>101</v>
      </c>
      <c r="Y9" s="215"/>
      <c r="Z9" s="215"/>
      <c r="AA9" s="215"/>
      <c r="AB9" s="215"/>
      <c r="AC9" s="215"/>
      <c r="AD9" s="215"/>
      <c r="AE9" s="215"/>
      <c r="AF9" s="215"/>
      <c r="AG9" s="215" t="s">
        <v>102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6" t="s">
        <v>103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104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22"/>
      <c r="B11" s="223"/>
      <c r="C11" s="257" t="s">
        <v>105</v>
      </c>
      <c r="D11" s="227"/>
      <c r="E11" s="228">
        <v>400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15"/>
      <c r="Z11" s="215"/>
      <c r="AA11" s="215"/>
      <c r="AB11" s="215"/>
      <c r="AC11" s="215"/>
      <c r="AD11" s="215"/>
      <c r="AE11" s="215"/>
      <c r="AF11" s="215"/>
      <c r="AG11" s="215" t="s">
        <v>106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7" t="s">
        <v>107</v>
      </c>
      <c r="D12" s="227"/>
      <c r="E12" s="228">
        <v>200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106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7" t="s">
        <v>108</v>
      </c>
      <c r="D13" s="227"/>
      <c r="E13" s="228">
        <v>100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106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6">
        <v>2</v>
      </c>
      <c r="B14" s="237" t="s">
        <v>109</v>
      </c>
      <c r="C14" s="255" t="s">
        <v>110</v>
      </c>
      <c r="D14" s="238" t="s">
        <v>111</v>
      </c>
      <c r="E14" s="239">
        <v>43.85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 t="s">
        <v>112</v>
      </c>
      <c r="S14" s="241" t="s">
        <v>99</v>
      </c>
      <c r="T14" s="242" t="s">
        <v>100</v>
      </c>
      <c r="U14" s="225">
        <v>2.34</v>
      </c>
      <c r="V14" s="225">
        <f>ROUND(E14*U14,2)</f>
        <v>102.61</v>
      </c>
      <c r="W14" s="225"/>
      <c r="X14" s="225" t="s">
        <v>101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102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6" t="s">
        <v>113</v>
      </c>
      <c r="D15" s="243"/>
      <c r="E15" s="243"/>
      <c r="F15" s="243"/>
      <c r="G15" s="243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104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22"/>
      <c r="B16" s="223"/>
      <c r="C16" s="257" t="s">
        <v>114</v>
      </c>
      <c r="D16" s="227"/>
      <c r="E16" s="228">
        <v>1.6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15"/>
      <c r="Z16" s="215"/>
      <c r="AA16" s="215"/>
      <c r="AB16" s="215"/>
      <c r="AC16" s="215"/>
      <c r="AD16" s="215"/>
      <c r="AE16" s="215"/>
      <c r="AF16" s="215"/>
      <c r="AG16" s="215" t="s">
        <v>106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7" t="s">
        <v>115</v>
      </c>
      <c r="D17" s="227"/>
      <c r="E17" s="228">
        <v>4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106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22"/>
      <c r="B18" s="223"/>
      <c r="C18" s="257" t="s">
        <v>116</v>
      </c>
      <c r="D18" s="227"/>
      <c r="E18" s="228">
        <v>3.15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15"/>
      <c r="Z18" s="215"/>
      <c r="AA18" s="215"/>
      <c r="AB18" s="215"/>
      <c r="AC18" s="215"/>
      <c r="AD18" s="215"/>
      <c r="AE18" s="215"/>
      <c r="AF18" s="215"/>
      <c r="AG18" s="215" t="s">
        <v>106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7" t="s">
        <v>117</v>
      </c>
      <c r="D19" s="227"/>
      <c r="E19" s="228">
        <v>14.4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106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22"/>
      <c r="B20" s="223"/>
      <c r="C20" s="257" t="s">
        <v>118</v>
      </c>
      <c r="D20" s="227"/>
      <c r="E20" s="228">
        <v>11.4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15"/>
      <c r="Z20" s="215"/>
      <c r="AA20" s="215"/>
      <c r="AB20" s="215"/>
      <c r="AC20" s="215"/>
      <c r="AD20" s="215"/>
      <c r="AE20" s="215"/>
      <c r="AF20" s="215"/>
      <c r="AG20" s="215" t="s">
        <v>106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22"/>
      <c r="B21" s="223"/>
      <c r="C21" s="257" t="s">
        <v>119</v>
      </c>
      <c r="D21" s="227"/>
      <c r="E21" s="228">
        <v>4.45</v>
      </c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15"/>
      <c r="Z21" s="215"/>
      <c r="AA21" s="215"/>
      <c r="AB21" s="215"/>
      <c r="AC21" s="215"/>
      <c r="AD21" s="215"/>
      <c r="AE21" s="215"/>
      <c r="AF21" s="215"/>
      <c r="AG21" s="215" t="s">
        <v>106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22"/>
      <c r="B22" s="223"/>
      <c r="C22" s="257" t="s">
        <v>120</v>
      </c>
      <c r="D22" s="227"/>
      <c r="E22" s="228">
        <v>4.8499999999999996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15"/>
      <c r="Z22" s="215"/>
      <c r="AA22" s="215"/>
      <c r="AB22" s="215"/>
      <c r="AC22" s="215"/>
      <c r="AD22" s="215"/>
      <c r="AE22" s="215"/>
      <c r="AF22" s="215"/>
      <c r="AG22" s="215" t="s">
        <v>106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36">
        <v>3</v>
      </c>
      <c r="B23" s="237" t="s">
        <v>121</v>
      </c>
      <c r="C23" s="255" t="s">
        <v>122</v>
      </c>
      <c r="D23" s="238" t="s">
        <v>111</v>
      </c>
      <c r="E23" s="239">
        <v>43.85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1" t="s">
        <v>112</v>
      </c>
      <c r="S23" s="241" t="s">
        <v>99</v>
      </c>
      <c r="T23" s="242" t="s">
        <v>100</v>
      </c>
      <c r="U23" s="225">
        <v>0.66800000000000004</v>
      </c>
      <c r="V23" s="225">
        <f>ROUND(E23*U23,2)</f>
        <v>29.29</v>
      </c>
      <c r="W23" s="225"/>
      <c r="X23" s="225" t="s">
        <v>101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102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22"/>
      <c r="B24" s="223"/>
      <c r="C24" s="256" t="s">
        <v>123</v>
      </c>
      <c r="D24" s="243"/>
      <c r="E24" s="243"/>
      <c r="F24" s="243"/>
      <c r="G24" s="243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15"/>
      <c r="Z24" s="215"/>
      <c r="AA24" s="215"/>
      <c r="AB24" s="215"/>
      <c r="AC24" s="215"/>
      <c r="AD24" s="215"/>
      <c r="AE24" s="215"/>
      <c r="AF24" s="215"/>
      <c r="AG24" s="215" t="s">
        <v>104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36">
        <v>4</v>
      </c>
      <c r="B25" s="237" t="s">
        <v>124</v>
      </c>
      <c r="C25" s="255" t="s">
        <v>125</v>
      </c>
      <c r="D25" s="238" t="s">
        <v>111</v>
      </c>
      <c r="E25" s="239">
        <v>25.8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1" t="s">
        <v>112</v>
      </c>
      <c r="S25" s="241" t="s">
        <v>99</v>
      </c>
      <c r="T25" s="242" t="s">
        <v>100</v>
      </c>
      <c r="U25" s="225">
        <v>0.59099999999999997</v>
      </c>
      <c r="V25" s="225">
        <f>ROUND(E25*U25,2)</f>
        <v>15.25</v>
      </c>
      <c r="W25" s="225"/>
      <c r="X25" s="225" t="s">
        <v>101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102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22"/>
      <c r="B26" s="223"/>
      <c r="C26" s="256" t="s">
        <v>123</v>
      </c>
      <c r="D26" s="243"/>
      <c r="E26" s="243"/>
      <c r="F26" s="243"/>
      <c r="G26" s="243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15"/>
      <c r="Z26" s="215"/>
      <c r="AA26" s="215"/>
      <c r="AB26" s="215"/>
      <c r="AC26" s="215"/>
      <c r="AD26" s="215"/>
      <c r="AE26" s="215"/>
      <c r="AF26" s="215"/>
      <c r="AG26" s="215" t="s">
        <v>104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22"/>
      <c r="B27" s="223"/>
      <c r="C27" s="257" t="s">
        <v>117</v>
      </c>
      <c r="D27" s="227"/>
      <c r="E27" s="228">
        <v>14.4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15"/>
      <c r="Z27" s="215"/>
      <c r="AA27" s="215"/>
      <c r="AB27" s="215"/>
      <c r="AC27" s="215"/>
      <c r="AD27" s="215"/>
      <c r="AE27" s="215"/>
      <c r="AF27" s="215"/>
      <c r="AG27" s="215" t="s">
        <v>106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22"/>
      <c r="B28" s="223"/>
      <c r="C28" s="257" t="s">
        <v>118</v>
      </c>
      <c r="D28" s="227"/>
      <c r="E28" s="228">
        <v>11.4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106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6">
        <v>5</v>
      </c>
      <c r="B29" s="237" t="s">
        <v>126</v>
      </c>
      <c r="C29" s="255" t="s">
        <v>127</v>
      </c>
      <c r="D29" s="238" t="s">
        <v>97</v>
      </c>
      <c r="E29" s="239">
        <v>115.5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98</v>
      </c>
      <c r="S29" s="241" t="s">
        <v>99</v>
      </c>
      <c r="T29" s="242" t="s">
        <v>100</v>
      </c>
      <c r="U29" s="225">
        <v>0.02</v>
      </c>
      <c r="V29" s="225">
        <f>ROUND(E29*U29,2)</f>
        <v>2.31</v>
      </c>
      <c r="W29" s="225"/>
      <c r="X29" s="225" t="s">
        <v>101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102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22"/>
      <c r="B30" s="223"/>
      <c r="C30" s="256" t="s">
        <v>128</v>
      </c>
      <c r="D30" s="243"/>
      <c r="E30" s="243"/>
      <c r="F30" s="243"/>
      <c r="G30" s="243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15"/>
      <c r="Z30" s="215"/>
      <c r="AA30" s="215"/>
      <c r="AB30" s="215"/>
      <c r="AC30" s="215"/>
      <c r="AD30" s="215"/>
      <c r="AE30" s="215"/>
      <c r="AF30" s="215"/>
      <c r="AG30" s="215" t="s">
        <v>104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22"/>
      <c r="B31" s="223"/>
      <c r="C31" s="257" t="s">
        <v>129</v>
      </c>
      <c r="D31" s="227"/>
      <c r="E31" s="228">
        <v>16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15"/>
      <c r="Z31" s="215"/>
      <c r="AA31" s="215"/>
      <c r="AB31" s="215"/>
      <c r="AC31" s="215"/>
      <c r="AD31" s="215"/>
      <c r="AE31" s="215"/>
      <c r="AF31" s="215"/>
      <c r="AG31" s="215" t="s">
        <v>106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7" t="s">
        <v>130</v>
      </c>
      <c r="D32" s="227"/>
      <c r="E32" s="228">
        <v>40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106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22"/>
      <c r="B33" s="223"/>
      <c r="C33" s="257" t="s">
        <v>131</v>
      </c>
      <c r="D33" s="227"/>
      <c r="E33" s="228">
        <v>31.5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15"/>
      <c r="Z33" s="215"/>
      <c r="AA33" s="215"/>
      <c r="AB33" s="215"/>
      <c r="AC33" s="215"/>
      <c r="AD33" s="215"/>
      <c r="AE33" s="215"/>
      <c r="AF33" s="215"/>
      <c r="AG33" s="215" t="s">
        <v>106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22"/>
      <c r="B34" s="223"/>
      <c r="C34" s="257" t="s">
        <v>132</v>
      </c>
      <c r="D34" s="227"/>
      <c r="E34" s="228">
        <v>12</v>
      </c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15"/>
      <c r="Z34" s="215"/>
      <c r="AA34" s="215"/>
      <c r="AB34" s="215"/>
      <c r="AC34" s="215"/>
      <c r="AD34" s="215"/>
      <c r="AE34" s="215"/>
      <c r="AF34" s="215"/>
      <c r="AG34" s="215" t="s">
        <v>106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22"/>
      <c r="B35" s="223"/>
      <c r="C35" s="257" t="s">
        <v>133</v>
      </c>
      <c r="D35" s="227"/>
      <c r="E35" s="228">
        <v>16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106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36">
        <v>6</v>
      </c>
      <c r="B36" s="237" t="s">
        <v>134</v>
      </c>
      <c r="C36" s="255" t="s">
        <v>135</v>
      </c>
      <c r="D36" s="238" t="s">
        <v>97</v>
      </c>
      <c r="E36" s="239">
        <v>201.5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1" t="s">
        <v>112</v>
      </c>
      <c r="S36" s="241" t="s">
        <v>99</v>
      </c>
      <c r="T36" s="242" t="s">
        <v>100</v>
      </c>
      <c r="U36" s="225">
        <v>0.02</v>
      </c>
      <c r="V36" s="225">
        <f>ROUND(E36*U36,2)</f>
        <v>4.03</v>
      </c>
      <c r="W36" s="225"/>
      <c r="X36" s="225" t="s">
        <v>101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102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22"/>
      <c r="B37" s="223"/>
      <c r="C37" s="256" t="s">
        <v>136</v>
      </c>
      <c r="D37" s="243"/>
      <c r="E37" s="243"/>
      <c r="F37" s="243"/>
      <c r="G37" s="243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15"/>
      <c r="Z37" s="215"/>
      <c r="AA37" s="215"/>
      <c r="AB37" s="215"/>
      <c r="AC37" s="215"/>
      <c r="AD37" s="215"/>
      <c r="AE37" s="215"/>
      <c r="AF37" s="215"/>
      <c r="AG37" s="215" t="s">
        <v>104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22"/>
      <c r="B38" s="223"/>
      <c r="C38" s="257" t="s">
        <v>129</v>
      </c>
      <c r="D38" s="227"/>
      <c r="E38" s="228">
        <v>16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15"/>
      <c r="Z38" s="215"/>
      <c r="AA38" s="215"/>
      <c r="AB38" s="215"/>
      <c r="AC38" s="215"/>
      <c r="AD38" s="215"/>
      <c r="AE38" s="215"/>
      <c r="AF38" s="215"/>
      <c r="AG38" s="215" t="s">
        <v>106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22"/>
      <c r="B39" s="223"/>
      <c r="C39" s="257" t="s">
        <v>130</v>
      </c>
      <c r="D39" s="227"/>
      <c r="E39" s="228">
        <v>40</v>
      </c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15"/>
      <c r="Z39" s="215"/>
      <c r="AA39" s="215"/>
      <c r="AB39" s="215"/>
      <c r="AC39" s="215"/>
      <c r="AD39" s="215"/>
      <c r="AE39" s="215"/>
      <c r="AF39" s="215"/>
      <c r="AG39" s="215" t="s">
        <v>106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22"/>
      <c r="B40" s="223"/>
      <c r="C40" s="257" t="s">
        <v>131</v>
      </c>
      <c r="D40" s="227"/>
      <c r="E40" s="228">
        <v>31.5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15"/>
      <c r="Z40" s="215"/>
      <c r="AA40" s="215"/>
      <c r="AB40" s="215"/>
      <c r="AC40" s="215"/>
      <c r="AD40" s="215"/>
      <c r="AE40" s="215"/>
      <c r="AF40" s="215"/>
      <c r="AG40" s="215" t="s">
        <v>106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22"/>
      <c r="B41" s="223"/>
      <c r="C41" s="257" t="s">
        <v>137</v>
      </c>
      <c r="D41" s="227"/>
      <c r="E41" s="228">
        <v>48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15"/>
      <c r="Z41" s="215"/>
      <c r="AA41" s="215"/>
      <c r="AB41" s="215"/>
      <c r="AC41" s="215"/>
      <c r="AD41" s="215"/>
      <c r="AE41" s="215"/>
      <c r="AF41" s="215"/>
      <c r="AG41" s="215" t="s">
        <v>106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22"/>
      <c r="B42" s="223"/>
      <c r="C42" s="257" t="s">
        <v>138</v>
      </c>
      <c r="D42" s="227"/>
      <c r="E42" s="228">
        <v>38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15"/>
      <c r="Z42" s="215"/>
      <c r="AA42" s="215"/>
      <c r="AB42" s="215"/>
      <c r="AC42" s="215"/>
      <c r="AD42" s="215"/>
      <c r="AE42" s="215"/>
      <c r="AF42" s="215"/>
      <c r="AG42" s="215" t="s">
        <v>106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22"/>
      <c r="B43" s="223"/>
      <c r="C43" s="257" t="s">
        <v>132</v>
      </c>
      <c r="D43" s="227"/>
      <c r="E43" s="228">
        <v>12</v>
      </c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15"/>
      <c r="Z43" s="215"/>
      <c r="AA43" s="215"/>
      <c r="AB43" s="215"/>
      <c r="AC43" s="215"/>
      <c r="AD43" s="215"/>
      <c r="AE43" s="215"/>
      <c r="AF43" s="215"/>
      <c r="AG43" s="215" t="s">
        <v>106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22"/>
      <c r="B44" s="223"/>
      <c r="C44" s="257" t="s">
        <v>133</v>
      </c>
      <c r="D44" s="227"/>
      <c r="E44" s="228">
        <v>16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15"/>
      <c r="Z44" s="215"/>
      <c r="AA44" s="215"/>
      <c r="AB44" s="215"/>
      <c r="AC44" s="215"/>
      <c r="AD44" s="215"/>
      <c r="AE44" s="215"/>
      <c r="AF44" s="215"/>
      <c r="AG44" s="215" t="s">
        <v>106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2.5" outlineLevel="1" x14ac:dyDescent="0.2">
      <c r="A45" s="236">
        <v>7</v>
      </c>
      <c r="B45" s="237" t="s">
        <v>139</v>
      </c>
      <c r="C45" s="255" t="s">
        <v>140</v>
      </c>
      <c r="D45" s="238" t="s">
        <v>97</v>
      </c>
      <c r="E45" s="239">
        <v>219.25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1" t="s">
        <v>112</v>
      </c>
      <c r="S45" s="241" t="s">
        <v>99</v>
      </c>
      <c r="T45" s="242" t="s">
        <v>100</v>
      </c>
      <c r="U45" s="225">
        <v>0.25</v>
      </c>
      <c r="V45" s="225">
        <f>ROUND(E45*U45,2)</f>
        <v>54.81</v>
      </c>
      <c r="W45" s="225"/>
      <c r="X45" s="225" t="s">
        <v>101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102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 x14ac:dyDescent="0.2">
      <c r="A46" s="222"/>
      <c r="B46" s="223"/>
      <c r="C46" s="256" t="s">
        <v>141</v>
      </c>
      <c r="D46" s="243"/>
      <c r="E46" s="243"/>
      <c r="F46" s="243"/>
      <c r="G46" s="243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104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44" t="str">
        <f>C46</f>
        <v>s případným nutným přemístěním hromad nebo dočasných skládek na místo potřeby ze vzdálenosti do 30 m, v rovině nebo ve svahu do 1 : 5,</v>
      </c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22"/>
      <c r="B47" s="223"/>
      <c r="C47" s="257" t="s">
        <v>142</v>
      </c>
      <c r="D47" s="227"/>
      <c r="E47" s="228">
        <v>8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15"/>
      <c r="Z47" s="215"/>
      <c r="AA47" s="215"/>
      <c r="AB47" s="215"/>
      <c r="AC47" s="215"/>
      <c r="AD47" s="215"/>
      <c r="AE47" s="215"/>
      <c r="AF47" s="215"/>
      <c r="AG47" s="215" t="s">
        <v>106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7" t="s">
        <v>143</v>
      </c>
      <c r="D48" s="227"/>
      <c r="E48" s="228">
        <v>20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106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7" t="s">
        <v>144</v>
      </c>
      <c r="D49" s="227"/>
      <c r="E49" s="228">
        <v>15.75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106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7" t="s">
        <v>145</v>
      </c>
      <c r="D50" s="227"/>
      <c r="E50" s="228">
        <v>72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106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7" t="s">
        <v>146</v>
      </c>
      <c r="D51" s="227"/>
      <c r="E51" s="228">
        <v>57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106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7" t="s">
        <v>147</v>
      </c>
      <c r="D52" s="227"/>
      <c r="E52" s="228">
        <v>22.25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106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22"/>
      <c r="B53" s="223"/>
      <c r="C53" s="257" t="s">
        <v>148</v>
      </c>
      <c r="D53" s="227"/>
      <c r="E53" s="228">
        <v>24.25</v>
      </c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15"/>
      <c r="Z53" s="215"/>
      <c r="AA53" s="215"/>
      <c r="AB53" s="215"/>
      <c r="AC53" s="215"/>
      <c r="AD53" s="215"/>
      <c r="AE53" s="215"/>
      <c r="AF53" s="215"/>
      <c r="AG53" s="215" t="s">
        <v>106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5">
        <v>8</v>
      </c>
      <c r="B54" s="246" t="s">
        <v>149</v>
      </c>
      <c r="C54" s="258" t="s">
        <v>150</v>
      </c>
      <c r="D54" s="247" t="s">
        <v>97</v>
      </c>
      <c r="E54" s="248">
        <v>115.5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0" t="s">
        <v>98</v>
      </c>
      <c r="S54" s="250" t="s">
        <v>99</v>
      </c>
      <c r="T54" s="251" t="s">
        <v>100</v>
      </c>
      <c r="U54" s="225">
        <v>2E-3</v>
      </c>
      <c r="V54" s="225">
        <f>ROUND(E54*U54,2)</f>
        <v>0.23</v>
      </c>
      <c r="W54" s="225"/>
      <c r="X54" s="225" t="s">
        <v>101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102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36">
        <v>9</v>
      </c>
      <c r="B55" s="237" t="s">
        <v>151</v>
      </c>
      <c r="C55" s="255" t="s">
        <v>152</v>
      </c>
      <c r="D55" s="238" t="s">
        <v>97</v>
      </c>
      <c r="E55" s="239">
        <v>115.5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1" t="s">
        <v>98</v>
      </c>
      <c r="S55" s="241" t="s">
        <v>99</v>
      </c>
      <c r="T55" s="242" t="s">
        <v>100</v>
      </c>
      <c r="U55" s="225">
        <v>1.2999999999999999E-2</v>
      </c>
      <c r="V55" s="225">
        <f>ROUND(E55*U55,2)</f>
        <v>1.5</v>
      </c>
      <c r="W55" s="225"/>
      <c r="X55" s="225" t="s">
        <v>101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102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6" t="s">
        <v>153</v>
      </c>
      <c r="D56" s="243"/>
      <c r="E56" s="243"/>
      <c r="F56" s="243"/>
      <c r="G56" s="243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104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5">
        <v>10</v>
      </c>
      <c r="B57" s="246" t="s">
        <v>154</v>
      </c>
      <c r="C57" s="258" t="s">
        <v>155</v>
      </c>
      <c r="D57" s="247" t="s">
        <v>156</v>
      </c>
      <c r="E57" s="248">
        <v>5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50">
        <v>1E-3</v>
      </c>
      <c r="O57" s="250">
        <f>ROUND(E57*N57,2)</f>
        <v>0.01</v>
      </c>
      <c r="P57" s="250">
        <v>0</v>
      </c>
      <c r="Q57" s="250">
        <f>ROUND(E57*P57,2)</f>
        <v>0</v>
      </c>
      <c r="R57" s="250" t="s">
        <v>157</v>
      </c>
      <c r="S57" s="250" t="s">
        <v>99</v>
      </c>
      <c r="T57" s="251" t="s">
        <v>99</v>
      </c>
      <c r="U57" s="225">
        <v>0</v>
      </c>
      <c r="V57" s="225">
        <f>ROUND(E57*U57,2)</f>
        <v>0</v>
      </c>
      <c r="W57" s="225"/>
      <c r="X57" s="225" t="s">
        <v>158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159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">
      <c r="A58" s="230" t="s">
        <v>93</v>
      </c>
      <c r="B58" s="231" t="s">
        <v>59</v>
      </c>
      <c r="C58" s="254" t="s">
        <v>60</v>
      </c>
      <c r="D58" s="232"/>
      <c r="E58" s="233"/>
      <c r="F58" s="234"/>
      <c r="G58" s="234">
        <f>SUMIF(AG59:AG62,"&lt;&gt;NOR",G59:G62)</f>
        <v>0</v>
      </c>
      <c r="H58" s="234"/>
      <c r="I58" s="234">
        <f>SUM(I59:I62)</f>
        <v>0</v>
      </c>
      <c r="J58" s="234"/>
      <c r="K58" s="234">
        <f>SUM(K59:K62)</f>
        <v>0</v>
      </c>
      <c r="L58" s="234"/>
      <c r="M58" s="234">
        <f>SUM(M59:M62)</f>
        <v>0</v>
      </c>
      <c r="N58" s="234"/>
      <c r="O58" s="234">
        <f>SUM(O59:O62)</f>
        <v>41.28</v>
      </c>
      <c r="P58" s="234"/>
      <c r="Q58" s="234">
        <f>SUM(Q59:Q62)</f>
        <v>0</v>
      </c>
      <c r="R58" s="234"/>
      <c r="S58" s="234"/>
      <c r="T58" s="235"/>
      <c r="U58" s="229"/>
      <c r="V58" s="229">
        <f>SUM(V59:V62)</f>
        <v>47.37</v>
      </c>
      <c r="W58" s="229"/>
      <c r="X58" s="229"/>
      <c r="AG58" t="s">
        <v>94</v>
      </c>
    </row>
    <row r="59" spans="1:60" ht="22.5" outlineLevel="1" x14ac:dyDescent="0.2">
      <c r="A59" s="236">
        <v>11</v>
      </c>
      <c r="B59" s="237" t="s">
        <v>160</v>
      </c>
      <c r="C59" s="255" t="s">
        <v>161</v>
      </c>
      <c r="D59" s="238" t="s">
        <v>111</v>
      </c>
      <c r="E59" s="239">
        <v>25.8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1.6</v>
      </c>
      <c r="O59" s="241">
        <f>ROUND(E59*N59,2)</f>
        <v>41.28</v>
      </c>
      <c r="P59" s="241">
        <v>0</v>
      </c>
      <c r="Q59" s="241">
        <f>ROUND(E59*P59,2)</f>
        <v>0</v>
      </c>
      <c r="R59" s="241" t="s">
        <v>162</v>
      </c>
      <c r="S59" s="241" t="s">
        <v>99</v>
      </c>
      <c r="T59" s="242" t="s">
        <v>100</v>
      </c>
      <c r="U59" s="225">
        <v>1.8360000000000001</v>
      </c>
      <c r="V59" s="225">
        <f>ROUND(E59*U59,2)</f>
        <v>47.37</v>
      </c>
      <c r="W59" s="225"/>
      <c r="X59" s="225" t="s">
        <v>101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102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6" t="s">
        <v>163</v>
      </c>
      <c r="D60" s="243"/>
      <c r="E60" s="243"/>
      <c r="F60" s="243"/>
      <c r="G60" s="243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104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44" t="str">
        <f>C60</f>
        <v>pod mazaniny a dlažby, popř. na plochých střechách, vodorovný nebo ve spádu, s udusáním a urovnáním povrchu,</v>
      </c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7" t="s">
        <v>164</v>
      </c>
      <c r="D61" s="227"/>
      <c r="E61" s="228">
        <v>14.4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106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7" t="s">
        <v>165</v>
      </c>
      <c r="D62" s="227"/>
      <c r="E62" s="228">
        <v>11.4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106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">
      <c r="A63" s="230" t="s">
        <v>93</v>
      </c>
      <c r="B63" s="231" t="s">
        <v>61</v>
      </c>
      <c r="C63" s="254" t="s">
        <v>62</v>
      </c>
      <c r="D63" s="232"/>
      <c r="E63" s="233"/>
      <c r="F63" s="234"/>
      <c r="G63" s="234">
        <f>SUMIF(AG64:AG66,"&lt;&gt;NOR",G64:G66)</f>
        <v>0</v>
      </c>
      <c r="H63" s="234"/>
      <c r="I63" s="234">
        <f>SUM(I64:I66)</f>
        <v>0</v>
      </c>
      <c r="J63" s="234"/>
      <c r="K63" s="234">
        <f>SUM(K64:K66)</f>
        <v>0</v>
      </c>
      <c r="L63" s="234"/>
      <c r="M63" s="234">
        <f>SUM(M64:M66)</f>
        <v>0</v>
      </c>
      <c r="N63" s="234"/>
      <c r="O63" s="234">
        <f>SUM(O64:O66)</f>
        <v>0</v>
      </c>
      <c r="P63" s="234"/>
      <c r="Q63" s="234">
        <f>SUM(Q64:Q66)</f>
        <v>0</v>
      </c>
      <c r="R63" s="234"/>
      <c r="S63" s="234"/>
      <c r="T63" s="235"/>
      <c r="U63" s="229"/>
      <c r="V63" s="229">
        <f>SUM(V64:V66)</f>
        <v>3.1</v>
      </c>
      <c r="W63" s="229"/>
      <c r="X63" s="229"/>
      <c r="AG63" t="s">
        <v>94</v>
      </c>
    </row>
    <row r="64" spans="1:60" outlineLevel="1" x14ac:dyDescent="0.2">
      <c r="A64" s="245">
        <v>12</v>
      </c>
      <c r="B64" s="246" t="s">
        <v>166</v>
      </c>
      <c r="C64" s="258" t="s">
        <v>167</v>
      </c>
      <c r="D64" s="247" t="s">
        <v>168</v>
      </c>
      <c r="E64" s="248">
        <v>41.284999999999997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0" t="s">
        <v>98</v>
      </c>
      <c r="S64" s="250" t="s">
        <v>99</v>
      </c>
      <c r="T64" s="251" t="s">
        <v>100</v>
      </c>
      <c r="U64" s="225">
        <v>7.4999999999999997E-2</v>
      </c>
      <c r="V64" s="225">
        <f>ROUND(E64*U64,2)</f>
        <v>3.1</v>
      </c>
      <c r="W64" s="225"/>
      <c r="X64" s="225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1" x14ac:dyDescent="0.2">
      <c r="A65" s="236">
        <v>13</v>
      </c>
      <c r="B65" s="237" t="s">
        <v>171</v>
      </c>
      <c r="C65" s="255" t="s">
        <v>172</v>
      </c>
      <c r="D65" s="238" t="s">
        <v>168</v>
      </c>
      <c r="E65" s="239">
        <v>41.284999999999997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1" t="s">
        <v>173</v>
      </c>
      <c r="S65" s="241" t="s">
        <v>99</v>
      </c>
      <c r="T65" s="242" t="s">
        <v>100</v>
      </c>
      <c r="U65" s="225">
        <v>0</v>
      </c>
      <c r="V65" s="225">
        <f>ROUND(E65*U65,2)</f>
        <v>0</v>
      </c>
      <c r="W65" s="225"/>
      <c r="X65" s="225" t="s">
        <v>169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170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22"/>
      <c r="B66" s="223"/>
      <c r="C66" s="256" t="s">
        <v>174</v>
      </c>
      <c r="D66" s="243"/>
      <c r="E66" s="243"/>
      <c r="F66" s="243"/>
      <c r="G66" s="243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104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x14ac:dyDescent="0.2">
      <c r="A67" s="230" t="s">
        <v>93</v>
      </c>
      <c r="B67" s="231" t="s">
        <v>63</v>
      </c>
      <c r="C67" s="254" t="s">
        <v>64</v>
      </c>
      <c r="D67" s="232"/>
      <c r="E67" s="233"/>
      <c r="F67" s="234"/>
      <c r="G67" s="234">
        <f>SUMIF(AG68:AG75,"&lt;&gt;NOR",G68:G75)</f>
        <v>0</v>
      </c>
      <c r="H67" s="234"/>
      <c r="I67" s="234">
        <f>SUM(I68:I75)</f>
        <v>0</v>
      </c>
      <c r="J67" s="234"/>
      <c r="K67" s="234">
        <f>SUM(K68:K75)</f>
        <v>0</v>
      </c>
      <c r="L67" s="234"/>
      <c r="M67" s="234">
        <f>SUM(M68:M75)</f>
        <v>0</v>
      </c>
      <c r="N67" s="234"/>
      <c r="O67" s="234">
        <f>SUM(O68:O75)</f>
        <v>0</v>
      </c>
      <c r="P67" s="234"/>
      <c r="Q67" s="234">
        <f>SUM(Q68:Q75)</f>
        <v>0</v>
      </c>
      <c r="R67" s="234"/>
      <c r="S67" s="234"/>
      <c r="T67" s="235"/>
      <c r="U67" s="229"/>
      <c r="V67" s="229">
        <f>SUM(V68:V75)</f>
        <v>0</v>
      </c>
      <c r="W67" s="229"/>
      <c r="X67" s="229"/>
      <c r="AG67" t="s">
        <v>94</v>
      </c>
    </row>
    <row r="68" spans="1:60" outlineLevel="1" x14ac:dyDescent="0.2">
      <c r="A68" s="245">
        <v>14</v>
      </c>
      <c r="B68" s="246" t="s">
        <v>175</v>
      </c>
      <c r="C68" s="258" t="s">
        <v>176</v>
      </c>
      <c r="D68" s="247" t="s">
        <v>177</v>
      </c>
      <c r="E68" s="248">
        <v>1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0"/>
      <c r="S68" s="250" t="s">
        <v>178</v>
      </c>
      <c r="T68" s="251" t="s">
        <v>179</v>
      </c>
      <c r="U68" s="225">
        <v>0</v>
      </c>
      <c r="V68" s="225">
        <f>ROUND(E68*U68,2)</f>
        <v>0</v>
      </c>
      <c r="W68" s="225"/>
      <c r="X68" s="225" t="s">
        <v>101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180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45">
        <v>15</v>
      </c>
      <c r="B69" s="246" t="s">
        <v>181</v>
      </c>
      <c r="C69" s="258" t="s">
        <v>182</v>
      </c>
      <c r="D69" s="247" t="s">
        <v>177</v>
      </c>
      <c r="E69" s="248">
        <v>1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0"/>
      <c r="S69" s="250" t="s">
        <v>178</v>
      </c>
      <c r="T69" s="251" t="s">
        <v>179</v>
      </c>
      <c r="U69" s="225">
        <v>0</v>
      </c>
      <c r="V69" s="225">
        <f>ROUND(E69*U69,2)</f>
        <v>0</v>
      </c>
      <c r="W69" s="225"/>
      <c r="X69" s="225" t="s">
        <v>101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180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45">
        <v>16</v>
      </c>
      <c r="B70" s="246" t="s">
        <v>183</v>
      </c>
      <c r="C70" s="258" t="s">
        <v>184</v>
      </c>
      <c r="D70" s="247" t="s">
        <v>177</v>
      </c>
      <c r="E70" s="248">
        <v>1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0"/>
      <c r="S70" s="250" t="s">
        <v>178</v>
      </c>
      <c r="T70" s="251" t="s">
        <v>179</v>
      </c>
      <c r="U70" s="225">
        <v>0</v>
      </c>
      <c r="V70" s="225">
        <f>ROUND(E70*U70,2)</f>
        <v>0</v>
      </c>
      <c r="W70" s="225"/>
      <c r="X70" s="225" t="s">
        <v>101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102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5">
        <v>17</v>
      </c>
      <c r="B71" s="246" t="s">
        <v>185</v>
      </c>
      <c r="C71" s="258" t="s">
        <v>186</v>
      </c>
      <c r="D71" s="247" t="s">
        <v>177</v>
      </c>
      <c r="E71" s="248">
        <v>1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0"/>
      <c r="S71" s="250" t="s">
        <v>178</v>
      </c>
      <c r="T71" s="251" t="s">
        <v>179</v>
      </c>
      <c r="U71" s="225">
        <v>0</v>
      </c>
      <c r="V71" s="225">
        <f>ROUND(E71*U71,2)</f>
        <v>0</v>
      </c>
      <c r="W71" s="225"/>
      <c r="X71" s="225" t="s">
        <v>101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180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ht="22.5" outlineLevel="1" x14ac:dyDescent="0.2">
      <c r="A72" s="245">
        <v>18</v>
      </c>
      <c r="B72" s="246" t="s">
        <v>187</v>
      </c>
      <c r="C72" s="258" t="s">
        <v>188</v>
      </c>
      <c r="D72" s="247" t="s">
        <v>177</v>
      </c>
      <c r="E72" s="248">
        <v>1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0"/>
      <c r="S72" s="250" t="s">
        <v>178</v>
      </c>
      <c r="T72" s="251" t="s">
        <v>179</v>
      </c>
      <c r="U72" s="225">
        <v>0</v>
      </c>
      <c r="V72" s="225">
        <f>ROUND(E72*U72,2)</f>
        <v>0</v>
      </c>
      <c r="W72" s="225"/>
      <c r="X72" s="225" t="s">
        <v>101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102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45">
        <v>19</v>
      </c>
      <c r="B73" s="246" t="s">
        <v>189</v>
      </c>
      <c r="C73" s="258" t="s">
        <v>190</v>
      </c>
      <c r="D73" s="247" t="s">
        <v>177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0"/>
      <c r="S73" s="250" t="s">
        <v>178</v>
      </c>
      <c r="T73" s="251" t="s">
        <v>179</v>
      </c>
      <c r="U73" s="225">
        <v>0</v>
      </c>
      <c r="V73" s="225">
        <f>ROUND(E73*U73,2)</f>
        <v>0</v>
      </c>
      <c r="W73" s="225"/>
      <c r="X73" s="225" t="s">
        <v>101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102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36">
        <v>20</v>
      </c>
      <c r="B74" s="237" t="s">
        <v>191</v>
      </c>
      <c r="C74" s="255" t="s">
        <v>192</v>
      </c>
      <c r="D74" s="238" t="s">
        <v>177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178</v>
      </c>
      <c r="T74" s="242" t="s">
        <v>179</v>
      </c>
      <c r="U74" s="225">
        <v>0</v>
      </c>
      <c r="V74" s="225">
        <f>ROUND(E74*U74,2)</f>
        <v>0</v>
      </c>
      <c r="W74" s="225"/>
      <c r="X74" s="225" t="s">
        <v>101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180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>
        <v>21</v>
      </c>
      <c r="B75" s="223" t="s">
        <v>193</v>
      </c>
      <c r="C75" s="259" t="s">
        <v>194</v>
      </c>
      <c r="D75" s="224" t="s">
        <v>0</v>
      </c>
      <c r="E75" s="252"/>
      <c r="F75" s="226"/>
      <c r="G75" s="225">
        <f>ROUND(E75*F75,2)</f>
        <v>0</v>
      </c>
      <c r="H75" s="226"/>
      <c r="I75" s="225">
        <f>ROUND(E75*H75,2)</f>
        <v>0</v>
      </c>
      <c r="J75" s="226"/>
      <c r="K75" s="225">
        <f>ROUND(E75*J75,2)</f>
        <v>0</v>
      </c>
      <c r="L75" s="225">
        <v>21</v>
      </c>
      <c r="M75" s="225">
        <f>G75*(1+L75/100)</f>
        <v>0</v>
      </c>
      <c r="N75" s="225">
        <v>0</v>
      </c>
      <c r="O75" s="225">
        <f>ROUND(E75*N75,2)</f>
        <v>0</v>
      </c>
      <c r="P75" s="225">
        <v>0</v>
      </c>
      <c r="Q75" s="225">
        <f>ROUND(E75*P75,2)</f>
        <v>0</v>
      </c>
      <c r="R75" s="225"/>
      <c r="S75" s="225" t="s">
        <v>178</v>
      </c>
      <c r="T75" s="225" t="s">
        <v>100</v>
      </c>
      <c r="U75" s="225">
        <v>0</v>
      </c>
      <c r="V75" s="225">
        <f>ROUND(E75*U75,2)</f>
        <v>0</v>
      </c>
      <c r="W75" s="225"/>
      <c r="X75" s="225" t="s">
        <v>169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170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x14ac:dyDescent="0.2">
      <c r="A76" s="3"/>
      <c r="B76" s="4"/>
      <c r="C76" s="26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80</v>
      </c>
    </row>
    <row r="77" spans="1:60" x14ac:dyDescent="0.2">
      <c r="A77" s="218"/>
      <c r="B77" s="219" t="s">
        <v>29</v>
      </c>
      <c r="C77" s="261"/>
      <c r="D77" s="220"/>
      <c r="E77" s="221"/>
      <c r="F77" s="221"/>
      <c r="G77" s="253">
        <f>G8+G58+G63+G67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195</v>
      </c>
    </row>
    <row r="78" spans="1:60" x14ac:dyDescent="0.2">
      <c r="C78" s="262"/>
      <c r="D78" s="10"/>
      <c r="AG78" t="s">
        <v>196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Y6ffKiJvWmIUQ0gJUiIkIQAldUs4ShTh/owCIeF7fOsoDzSZ7cxbmdKQ6lBSpbn9XBssnzssUcyGs3dhKcr0w==" saltValue="o2FaXU1JyzRoOcFPNXNfzA==" spinCount="100000" sheet="1"/>
  <mergeCells count="14">
    <mergeCell ref="C60:G60"/>
    <mergeCell ref="C66:G66"/>
    <mergeCell ref="C24:G24"/>
    <mergeCell ref="C26:G26"/>
    <mergeCell ref="C30:G30"/>
    <mergeCell ref="C37:G37"/>
    <mergeCell ref="C46:G46"/>
    <mergeCell ref="C56:G5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oadresa</vt:lpstr>
      <vt:lpstr>Stavba!Objednatel</vt:lpstr>
      <vt:lpstr>Stavba!Objekt</vt:lpstr>
      <vt:lpstr>'01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2021-05-21T10:40:54Z</dcterms:modified>
</cp:coreProperties>
</file>