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Z:\0-PROJEKTY\KRNOV\PARKOVACÍ PLOCHA UL. ŽIŽKOVÁ\06. - CD\SOUPIS PRACÍ\"/>
    </mc:Choice>
  </mc:AlternateContent>
  <xr:revisionPtr revIDLastSave="0" documentId="8_{AA9C01B9-56BE-4072-BD16-892826A88E96}" xr6:coauthVersionLast="46" xr6:coauthVersionMax="46" xr10:uidLastSave="{00000000-0000-0000-0000-000000000000}"/>
  <bookViews>
    <workbookView xWindow="-120" yWindow="-120" windowWidth="29040" windowHeight="15840" activeTab="1" xr2:uid="{00000000-000D-0000-FFFF-FFFF00000000}"/>
  </bookViews>
  <sheets>
    <sheet name="Pokyny pro vyplnění" sheetId="11" r:id="rId1"/>
    <sheet name="Stavba" sheetId="1" r:id="rId2"/>
    <sheet name="VzorPolozky" sheetId="10" state="hidden" r:id="rId3"/>
    <sheet name="SO 101 SO 101 Pol" sheetId="12" r:id="rId4"/>
    <sheet name="SO 102 SO 102 Pol" sheetId="13" r:id="rId5"/>
    <sheet name="SO 801 SO 801 Pol" sheetId="14" r:id="rId6"/>
    <sheet name="VRN VRN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101 SO 101 Pol'!$1:$7</definedName>
    <definedName name="_xlnm.Print_Titles" localSheetId="4">'SO 102 SO 102 Pol'!$1:$7</definedName>
    <definedName name="_xlnm.Print_Titles" localSheetId="5">'SO 801 SO 801 Pol'!$1:$7</definedName>
    <definedName name="_xlnm.Print_Titles" localSheetId="6">'VRN VRN Pol'!$1:$7</definedName>
    <definedName name="oadresa">Stavba!$D$6</definedName>
    <definedName name="Objednatel" localSheetId="1">Stavba!$D$5</definedName>
    <definedName name="Objekt" localSheetId="1">Stavba!$B$38</definedName>
    <definedName name="_xlnm.Print_Area" localSheetId="3">'SO 101 SO 101 Pol'!$A$1:$X$138</definedName>
    <definedName name="_xlnm.Print_Area" localSheetId="4">'SO 102 SO 102 Pol'!$A$1:$X$86</definedName>
    <definedName name="_xlnm.Print_Area" localSheetId="5">'SO 801 SO 801 Pol'!$A$1:$X$80</definedName>
    <definedName name="_xlnm.Print_Area" localSheetId="1">Stavba!$A$1:$J$63</definedName>
    <definedName name="_xlnm.Print_Area" localSheetId="6">'VRN VRN Pol'!$A$1:$X$53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62" i="1" l="1"/>
  <c r="I61" i="1"/>
  <c r="I60" i="1"/>
  <c r="I59" i="1"/>
  <c r="I58" i="1"/>
  <c r="I57" i="1"/>
  <c r="I56" i="1"/>
  <c r="G48" i="1"/>
  <c r="F48" i="1"/>
  <c r="G47" i="1"/>
  <c r="F47" i="1"/>
  <c r="G46" i="1"/>
  <c r="F46" i="1"/>
  <c r="G45" i="1"/>
  <c r="F45" i="1"/>
  <c r="G44" i="1"/>
  <c r="F44" i="1"/>
  <c r="G43" i="1"/>
  <c r="F43" i="1"/>
  <c r="G42" i="1"/>
  <c r="F42" i="1"/>
  <c r="G41" i="1"/>
  <c r="F41" i="1"/>
  <c r="G39" i="1"/>
  <c r="F39" i="1"/>
  <c r="G52" i="15"/>
  <c r="BA48" i="15"/>
  <c r="BA43" i="15"/>
  <c r="BA42" i="15"/>
  <c r="BA36" i="15"/>
  <c r="BA32" i="15"/>
  <c r="BA25" i="15"/>
  <c r="BA20" i="15"/>
  <c r="BA11" i="15"/>
  <c r="G9" i="15"/>
  <c r="G8" i="15" s="1"/>
  <c r="I9" i="15"/>
  <c r="I8" i="15" s="1"/>
  <c r="K9" i="15"/>
  <c r="K8" i="15" s="1"/>
  <c r="O9" i="15"/>
  <c r="O8" i="15" s="1"/>
  <c r="Q9" i="15"/>
  <c r="Q8" i="15" s="1"/>
  <c r="V9" i="15"/>
  <c r="V8" i="15" s="1"/>
  <c r="G18" i="15"/>
  <c r="I18" i="15"/>
  <c r="K18" i="15"/>
  <c r="M18" i="15"/>
  <c r="O18" i="15"/>
  <c r="Q18" i="15"/>
  <c r="V18" i="15"/>
  <c r="G24" i="15"/>
  <c r="I24" i="15"/>
  <c r="K24" i="15"/>
  <c r="M24" i="15"/>
  <c r="O24" i="15"/>
  <c r="Q24" i="15"/>
  <c r="V24" i="15"/>
  <c r="G28" i="15"/>
  <c r="I28" i="15"/>
  <c r="K28" i="15"/>
  <c r="M28" i="15"/>
  <c r="O28" i="15"/>
  <c r="Q28" i="15"/>
  <c r="V28" i="15"/>
  <c r="G35" i="15"/>
  <c r="M35" i="15" s="1"/>
  <c r="I35" i="15"/>
  <c r="K35" i="15"/>
  <c r="O35" i="15"/>
  <c r="Q35" i="15"/>
  <c r="V35" i="15"/>
  <c r="G41" i="15"/>
  <c r="I41" i="15"/>
  <c r="K41" i="15"/>
  <c r="M41" i="15"/>
  <c r="O41" i="15"/>
  <c r="Q41" i="15"/>
  <c r="V41" i="15"/>
  <c r="G46" i="15"/>
  <c r="K46" i="15"/>
  <c r="O46" i="15"/>
  <c r="V46" i="15"/>
  <c r="G47" i="15"/>
  <c r="I47" i="15"/>
  <c r="I46" i="15" s="1"/>
  <c r="K47" i="15"/>
  <c r="M47" i="15"/>
  <c r="M46" i="15" s="1"/>
  <c r="O47" i="15"/>
  <c r="Q47" i="15"/>
  <c r="Q46" i="15" s="1"/>
  <c r="V47" i="15"/>
  <c r="AE52" i="15"/>
  <c r="G79" i="14"/>
  <c r="BA60" i="14"/>
  <c r="BA57" i="14"/>
  <c r="BA47" i="14"/>
  <c r="BA27" i="14"/>
  <c r="BA18" i="14"/>
  <c r="G9" i="14"/>
  <c r="I9" i="14"/>
  <c r="I8" i="14" s="1"/>
  <c r="K9" i="14"/>
  <c r="M9" i="14"/>
  <c r="O9" i="14"/>
  <c r="Q9" i="14"/>
  <c r="Q8" i="14" s="1"/>
  <c r="V9" i="14"/>
  <c r="G13" i="14"/>
  <c r="G8" i="14" s="1"/>
  <c r="I13" i="14"/>
  <c r="K13" i="14"/>
  <c r="O13" i="14"/>
  <c r="O8" i="14" s="1"/>
  <c r="Q13" i="14"/>
  <c r="V13" i="14"/>
  <c r="G17" i="14"/>
  <c r="I17" i="14"/>
  <c r="K17" i="14"/>
  <c r="M17" i="14"/>
  <c r="O17" i="14"/>
  <c r="Q17" i="14"/>
  <c r="V17" i="14"/>
  <c r="G21" i="14"/>
  <c r="M21" i="14" s="1"/>
  <c r="I21" i="14"/>
  <c r="K21" i="14"/>
  <c r="K8" i="14" s="1"/>
  <c r="O21" i="14"/>
  <c r="Q21" i="14"/>
  <c r="V21" i="14"/>
  <c r="V8" i="14" s="1"/>
  <c r="G25" i="14"/>
  <c r="I25" i="14"/>
  <c r="K25" i="14"/>
  <c r="M25" i="14"/>
  <c r="O25" i="14"/>
  <c r="Q25" i="14"/>
  <c r="V25" i="14"/>
  <c r="G37" i="14"/>
  <c r="M37" i="14" s="1"/>
  <c r="I37" i="14"/>
  <c r="K37" i="14"/>
  <c r="O37" i="14"/>
  <c r="Q37" i="14"/>
  <c r="V37" i="14"/>
  <c r="G40" i="14"/>
  <c r="I40" i="14"/>
  <c r="K40" i="14"/>
  <c r="M40" i="14"/>
  <c r="O40" i="14"/>
  <c r="Q40" i="14"/>
  <c r="V40" i="14"/>
  <c r="G43" i="14"/>
  <c r="M43" i="14" s="1"/>
  <c r="I43" i="14"/>
  <c r="K43" i="14"/>
  <c r="O43" i="14"/>
  <c r="Q43" i="14"/>
  <c r="V43" i="14"/>
  <c r="G46" i="14"/>
  <c r="I46" i="14"/>
  <c r="K46" i="14"/>
  <c r="M46" i="14"/>
  <c r="O46" i="14"/>
  <c r="Q46" i="14"/>
  <c r="V46" i="14"/>
  <c r="G64" i="14"/>
  <c r="M64" i="14" s="1"/>
  <c r="I64" i="14"/>
  <c r="K64" i="14"/>
  <c r="O64" i="14"/>
  <c r="Q64" i="14"/>
  <c r="V64" i="14"/>
  <c r="G67" i="14"/>
  <c r="I67" i="14"/>
  <c r="K67" i="14"/>
  <c r="M67" i="14"/>
  <c r="O67" i="14"/>
  <c r="Q67" i="14"/>
  <c r="V67" i="14"/>
  <c r="G71" i="14"/>
  <c r="M71" i="14" s="1"/>
  <c r="I71" i="14"/>
  <c r="K71" i="14"/>
  <c r="O71" i="14"/>
  <c r="Q71" i="14"/>
  <c r="V71" i="14"/>
  <c r="G76" i="14"/>
  <c r="G75" i="14" s="1"/>
  <c r="I76" i="14"/>
  <c r="I75" i="14" s="1"/>
  <c r="K76" i="14"/>
  <c r="K75" i="14" s="1"/>
  <c r="O76" i="14"/>
  <c r="O75" i="14" s="1"/>
  <c r="Q76" i="14"/>
  <c r="Q75" i="14" s="1"/>
  <c r="V76" i="14"/>
  <c r="V75" i="14" s="1"/>
  <c r="AE79" i="14"/>
  <c r="AF79" i="14"/>
  <c r="G85" i="13"/>
  <c r="BA74" i="13"/>
  <c r="BA72" i="13"/>
  <c r="BA70" i="13"/>
  <c r="BA68" i="13"/>
  <c r="BA64" i="13"/>
  <c r="BA62" i="13"/>
  <c r="BA60" i="13"/>
  <c r="BA58" i="13"/>
  <c r="BA34" i="13"/>
  <c r="BA19" i="13"/>
  <c r="G9" i="13"/>
  <c r="M9" i="13" s="1"/>
  <c r="I9" i="13"/>
  <c r="I8" i="13" s="1"/>
  <c r="K9" i="13"/>
  <c r="K8" i="13" s="1"/>
  <c r="O9" i="13"/>
  <c r="Q9" i="13"/>
  <c r="Q8" i="13" s="1"/>
  <c r="V9" i="13"/>
  <c r="V8" i="13" s="1"/>
  <c r="G13" i="13"/>
  <c r="I13" i="13"/>
  <c r="K13" i="13"/>
  <c r="M13" i="13"/>
  <c r="O13" i="13"/>
  <c r="Q13" i="13"/>
  <c r="V13" i="13"/>
  <c r="G16" i="13"/>
  <c r="I16" i="13"/>
  <c r="K16" i="13"/>
  <c r="M16" i="13"/>
  <c r="O16" i="13"/>
  <c r="Q16" i="13"/>
  <c r="V16" i="13"/>
  <c r="G38" i="13"/>
  <c r="M38" i="13" s="1"/>
  <c r="I38" i="13"/>
  <c r="K38" i="13"/>
  <c r="O38" i="13"/>
  <c r="O8" i="13" s="1"/>
  <c r="Q38" i="13"/>
  <c r="V38" i="13"/>
  <c r="G42" i="13"/>
  <c r="I42" i="13"/>
  <c r="O42" i="13"/>
  <c r="Q42" i="13"/>
  <c r="G43" i="13"/>
  <c r="I43" i="13"/>
  <c r="K43" i="13"/>
  <c r="K42" i="13" s="1"/>
  <c r="M43" i="13"/>
  <c r="M42" i="13" s="1"/>
  <c r="O43" i="13"/>
  <c r="Q43" i="13"/>
  <c r="V43" i="13"/>
  <c r="V42" i="13" s="1"/>
  <c r="G47" i="13"/>
  <c r="M47" i="13" s="1"/>
  <c r="M46" i="13" s="1"/>
  <c r="I47" i="13"/>
  <c r="I46" i="13" s="1"/>
  <c r="K47" i="13"/>
  <c r="O47" i="13"/>
  <c r="O46" i="13" s="1"/>
  <c r="Q47" i="13"/>
  <c r="Q46" i="13" s="1"/>
  <c r="V47" i="13"/>
  <c r="G57" i="13"/>
  <c r="M57" i="13" s="1"/>
  <c r="I57" i="13"/>
  <c r="K57" i="13"/>
  <c r="K46" i="13" s="1"/>
  <c r="O57" i="13"/>
  <c r="Q57" i="13"/>
  <c r="V57" i="13"/>
  <c r="V46" i="13" s="1"/>
  <c r="G67" i="13"/>
  <c r="I67" i="13"/>
  <c r="K67" i="13"/>
  <c r="M67" i="13"/>
  <c r="O67" i="13"/>
  <c r="Q67" i="13"/>
  <c r="V67" i="13"/>
  <c r="K77" i="13"/>
  <c r="V77" i="13"/>
  <c r="G78" i="13"/>
  <c r="M78" i="13" s="1"/>
  <c r="M77" i="13" s="1"/>
  <c r="I78" i="13"/>
  <c r="I77" i="13" s="1"/>
  <c r="K78" i="13"/>
  <c r="O78" i="13"/>
  <c r="O77" i="13" s="1"/>
  <c r="Q78" i="13"/>
  <c r="Q77" i="13" s="1"/>
  <c r="V78" i="13"/>
  <c r="AE85" i="13"/>
  <c r="AF85" i="13"/>
  <c r="G137" i="12"/>
  <c r="BA100" i="12"/>
  <c r="BA98" i="12"/>
  <c r="BA96" i="12"/>
  <c r="BA94" i="12"/>
  <c r="BA87" i="12"/>
  <c r="BA85" i="12"/>
  <c r="BA83" i="12"/>
  <c r="BA81" i="12"/>
  <c r="BA52" i="12"/>
  <c r="BA43" i="12"/>
  <c r="BA42" i="12"/>
  <c r="BA36" i="12"/>
  <c r="BA32" i="12"/>
  <c r="BA28" i="12"/>
  <c r="G9" i="12"/>
  <c r="M9" i="12" s="1"/>
  <c r="I9" i="12"/>
  <c r="I8" i="12" s="1"/>
  <c r="K9" i="12"/>
  <c r="K8" i="12" s="1"/>
  <c r="O9" i="12"/>
  <c r="Q9" i="12"/>
  <c r="Q8" i="12" s="1"/>
  <c r="V9" i="12"/>
  <c r="V8" i="12" s="1"/>
  <c r="G15" i="12"/>
  <c r="I15" i="12"/>
  <c r="K15" i="12"/>
  <c r="M15" i="12"/>
  <c r="O15" i="12"/>
  <c r="Q15" i="12"/>
  <c r="V15" i="12"/>
  <c r="G20" i="12"/>
  <c r="I20" i="12"/>
  <c r="K20" i="12"/>
  <c r="M20" i="12"/>
  <c r="O20" i="12"/>
  <c r="Q20" i="12"/>
  <c r="V20" i="12"/>
  <c r="G23" i="12"/>
  <c r="M23" i="12" s="1"/>
  <c r="I23" i="12"/>
  <c r="K23" i="12"/>
  <c r="O23" i="12"/>
  <c r="O8" i="12" s="1"/>
  <c r="Q23" i="12"/>
  <c r="V23" i="12"/>
  <c r="G46" i="12"/>
  <c r="M46" i="12" s="1"/>
  <c r="I46" i="12"/>
  <c r="K46" i="12"/>
  <c r="O46" i="12"/>
  <c r="Q46" i="12"/>
  <c r="V46" i="12"/>
  <c r="K50" i="12"/>
  <c r="V50" i="12"/>
  <c r="G51" i="12"/>
  <c r="I51" i="12"/>
  <c r="I50" i="12" s="1"/>
  <c r="K51" i="12"/>
  <c r="M51" i="12"/>
  <c r="O51" i="12"/>
  <c r="Q51" i="12"/>
  <c r="Q50" i="12" s="1"/>
  <c r="V51" i="12"/>
  <c r="G55" i="12"/>
  <c r="G50" i="12" s="1"/>
  <c r="I55" i="12"/>
  <c r="K55" i="12"/>
  <c r="O55" i="12"/>
  <c r="O50" i="12" s="1"/>
  <c r="Q55" i="12"/>
  <c r="V55" i="12"/>
  <c r="G66" i="12"/>
  <c r="I66" i="12"/>
  <c r="K66" i="12"/>
  <c r="M66" i="12"/>
  <c r="O66" i="12"/>
  <c r="Q66" i="12"/>
  <c r="V66" i="12"/>
  <c r="G70" i="12"/>
  <c r="I70" i="12"/>
  <c r="I69" i="12" s="1"/>
  <c r="K70" i="12"/>
  <c r="M70" i="12"/>
  <c r="O70" i="12"/>
  <c r="Q70" i="12"/>
  <c r="Q69" i="12" s="1"/>
  <c r="V70" i="12"/>
  <c r="G80" i="12"/>
  <c r="G69" i="12" s="1"/>
  <c r="I80" i="12"/>
  <c r="K80" i="12"/>
  <c r="K69" i="12" s="1"/>
  <c r="O80" i="12"/>
  <c r="O69" i="12" s="1"/>
  <c r="Q80" i="12"/>
  <c r="V80" i="12"/>
  <c r="V69" i="12" s="1"/>
  <c r="G93" i="12"/>
  <c r="I93" i="12"/>
  <c r="K93" i="12"/>
  <c r="M93" i="12"/>
  <c r="O93" i="12"/>
  <c r="Q93" i="12"/>
  <c r="V93" i="12"/>
  <c r="G107" i="12"/>
  <c r="K107" i="12"/>
  <c r="O107" i="12"/>
  <c r="V107" i="12"/>
  <c r="G108" i="12"/>
  <c r="I108" i="12"/>
  <c r="I107" i="12" s="1"/>
  <c r="K108" i="12"/>
  <c r="M108" i="12"/>
  <c r="M107" i="12" s="1"/>
  <c r="O108" i="12"/>
  <c r="Q108" i="12"/>
  <c r="Q107" i="12" s="1"/>
  <c r="V108" i="12"/>
  <c r="G114" i="12"/>
  <c r="G115" i="12"/>
  <c r="I115" i="12"/>
  <c r="I114" i="12" s="1"/>
  <c r="K115" i="12"/>
  <c r="M115" i="12"/>
  <c r="O115" i="12"/>
  <c r="Q115" i="12"/>
  <c r="Q114" i="12" s="1"/>
  <c r="V115" i="12"/>
  <c r="G123" i="12"/>
  <c r="M123" i="12" s="1"/>
  <c r="I123" i="12"/>
  <c r="K123" i="12"/>
  <c r="K114" i="12" s="1"/>
  <c r="O123" i="12"/>
  <c r="O114" i="12" s="1"/>
  <c r="Q123" i="12"/>
  <c r="V123" i="12"/>
  <c r="V114" i="12" s="1"/>
  <c r="G129" i="12"/>
  <c r="I129" i="12"/>
  <c r="K129" i="12"/>
  <c r="M129" i="12"/>
  <c r="O129" i="12"/>
  <c r="Q129" i="12"/>
  <c r="V129" i="12"/>
  <c r="AE137" i="12"/>
  <c r="I20" i="1"/>
  <c r="I19" i="1"/>
  <c r="I18" i="1"/>
  <c r="I17" i="1"/>
  <c r="I16" i="1"/>
  <c r="I63" i="1"/>
  <c r="J62" i="1" s="1"/>
  <c r="F49" i="1"/>
  <c r="G23" i="1" s="1"/>
  <c r="G49" i="1"/>
  <c r="G25" i="1" s="1"/>
  <c r="A25" i="1" s="1"/>
  <c r="H48" i="1"/>
  <c r="I48" i="1" s="1"/>
  <c r="H47" i="1"/>
  <c r="I47" i="1" s="1"/>
  <c r="H46" i="1"/>
  <c r="I46" i="1" s="1"/>
  <c r="H45" i="1"/>
  <c r="I45" i="1" s="1"/>
  <c r="H44" i="1"/>
  <c r="I44" i="1" s="1"/>
  <c r="H43" i="1"/>
  <c r="I43" i="1" s="1"/>
  <c r="H42" i="1"/>
  <c r="I42" i="1" s="1"/>
  <c r="H41" i="1"/>
  <c r="I41" i="1" s="1"/>
  <c r="H40" i="1"/>
  <c r="H39" i="1"/>
  <c r="H49" i="1" s="1"/>
  <c r="J28" i="1"/>
  <c r="J26" i="1"/>
  <c r="G38" i="1"/>
  <c r="F38" i="1"/>
  <c r="J23" i="1"/>
  <c r="J24" i="1"/>
  <c r="J25" i="1"/>
  <c r="J27" i="1"/>
  <c r="E24" i="1"/>
  <c r="E26" i="1"/>
  <c r="J60" i="1" l="1"/>
  <c r="J58" i="1"/>
  <c r="J56" i="1"/>
  <c r="J59" i="1"/>
  <c r="J57" i="1"/>
  <c r="J61" i="1"/>
  <c r="G26" i="1"/>
  <c r="A26" i="1"/>
  <c r="G28" i="1"/>
  <c r="A23" i="1"/>
  <c r="M9" i="15"/>
  <c r="M8" i="15" s="1"/>
  <c r="AF52" i="15"/>
  <c r="M76" i="14"/>
  <c r="M75" i="14" s="1"/>
  <c r="M13" i="14"/>
  <c r="M8" i="14" s="1"/>
  <c r="M8" i="13"/>
  <c r="G77" i="13"/>
  <c r="G46" i="13"/>
  <c r="G8" i="13"/>
  <c r="M114" i="12"/>
  <c r="M8" i="12"/>
  <c r="AF137" i="12"/>
  <c r="G8" i="12"/>
  <c r="M80" i="12"/>
  <c r="M69" i="12" s="1"/>
  <c r="M55" i="12"/>
  <c r="M50" i="12" s="1"/>
  <c r="I21" i="1"/>
  <c r="I39" i="1"/>
  <c r="I49" i="1" s="1"/>
  <c r="J63" i="1" l="1"/>
  <c r="G24" i="1"/>
  <c r="A27" i="1" s="1"/>
  <c r="A24" i="1"/>
  <c r="J48" i="1"/>
  <c r="J44" i="1"/>
  <c r="J45" i="1"/>
  <c r="J41" i="1"/>
  <c r="J39" i="1"/>
  <c r="J49" i="1" s="1"/>
  <c r="J47" i="1"/>
  <c r="J43" i="1"/>
  <c r="J46" i="1"/>
  <c r="J42"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5B0AA772-3315-4E57-93AE-521112EBCBE7}">
      <text>
        <r>
          <rPr>
            <sz val="9"/>
            <color indexed="81"/>
            <rFont val="Tahoma"/>
            <family val="2"/>
            <charset val="238"/>
          </rPr>
          <t>Jedná se o informaci, zda se jedná o položku, která je do rozpočtu zadána z cenové soustavy RTS, nebo vlastní.</t>
        </r>
      </text>
    </comment>
    <comment ref="T6" authorId="0" shapeId="0" xr:uid="{D4C88D81-C801-4828-A095-B7D8DE18F61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802CB699-6121-4FAB-8A8F-4576946BC625}">
      <text>
        <r>
          <rPr>
            <sz val="9"/>
            <color indexed="81"/>
            <rFont val="Tahoma"/>
            <family val="2"/>
            <charset val="238"/>
          </rPr>
          <t>Jedná se o informaci, zda se jedná o položku, která je do rozpočtu zadána z cenové soustavy RTS, nebo vlastní.</t>
        </r>
      </text>
    </comment>
    <comment ref="T6" authorId="0" shapeId="0" xr:uid="{10FF5B49-971A-41AE-A0CB-72749C717613}">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CBD61B0E-724B-4BB4-B2E9-1CEA8EFF4C68}">
      <text>
        <r>
          <rPr>
            <sz val="9"/>
            <color indexed="81"/>
            <rFont val="Tahoma"/>
            <family val="2"/>
            <charset val="238"/>
          </rPr>
          <t>Jedná se o informaci, zda se jedná o položku, která je do rozpočtu zadána z cenové soustavy RTS, nebo vlastní.</t>
        </r>
      </text>
    </comment>
    <comment ref="T6" authorId="0" shapeId="0" xr:uid="{6D0EFEC2-60B6-479A-AF40-30F1B14579D6}">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 Guňka</author>
  </authors>
  <commentList>
    <comment ref="S6" authorId="0" shapeId="0" xr:uid="{F063E24F-6345-4A44-B65A-C8FF2865B4AD}">
      <text>
        <r>
          <rPr>
            <sz val="9"/>
            <color indexed="81"/>
            <rFont val="Tahoma"/>
            <family val="2"/>
            <charset val="238"/>
          </rPr>
          <t>Jedná se o informaci, zda se jedná o položku, která je do rozpočtu zadána z cenové soustavy RTS, nebo vlastní.</t>
        </r>
      </text>
    </comment>
    <comment ref="T6" authorId="0" shapeId="0" xr:uid="{728458BA-8746-41FC-A4A4-C1EB50FED4A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<sst xmlns="http://schemas.openxmlformats.org/spreadsheetml/2006/main" count="1127" uniqueCount="383">
  <si>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</si>
  <si>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</si>
  <si>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</si>
  <si>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</si>
  <si>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</si>
  <si>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</si>
  <si>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</si>
  <si>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</si>
  <si>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</si>
  <si>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</si>
  <si>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</si>
  <si>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</si>
  <si>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</si>
  <si>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</si>
  <si>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</si>
  <si>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</si>
  <si>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</si>
  <si>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</si>
  <si>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</si>
  <si>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</si>
  <si>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</si>
  <si>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</si>
  <si>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</si>
  <si>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</si>
  <si>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</si>
  <si>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</si>
  <si>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</si>
  <si>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</si>
  <si>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</si>
  <si>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</si>
  <si>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</si>
  <si>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</si>
  <si>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</si>
  <si>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</si>
  <si>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</si>
  <si>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</si>
  <si>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</si>
  <si>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</si>
  <si>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</si>
  <si>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</si>
  <si>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</si>
  <si>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</si>
  <si>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</si>
  <si>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Ing. Petr Guňka</t>
  </si>
  <si>
    <t>07.2020</t>
  </si>
  <si>
    <t>Parkovací plocha ul. Žižková, Město Krnov</t>
  </si>
  <si>
    <t>Stavba</t>
  </si>
  <si>
    <t>Stavební objekt</t>
  </si>
  <si>
    <t>SO 101</t>
  </si>
  <si>
    <t>PARKOVACÍ PLOCHA</t>
  </si>
  <si>
    <t>SO 102</t>
  </si>
  <si>
    <t>CHODNÍKY</t>
  </si>
  <si>
    <t>SO 801</t>
  </si>
  <si>
    <t>SADOVÉ ÚPRAVY</t>
  </si>
  <si>
    <t xml:space="preserve">SADOVÉ ÚPRAVY </t>
  </si>
  <si>
    <t>VRN</t>
  </si>
  <si>
    <t>VEDLEJŠÍ ROZPOČTOVÉ NÁKLADY</t>
  </si>
  <si>
    <t>Celkem za stavbu</t>
  </si>
  <si>
    <t>CZK</t>
  </si>
  <si>
    <t>Rekapitulace dílů</t>
  </si>
  <si>
    <t>Typ dílu</t>
  </si>
  <si>
    <t>1</t>
  </si>
  <si>
    <t>Zemní práce</t>
  </si>
  <si>
    <t>2</t>
  </si>
  <si>
    <t>Základy a zvláštní zakládání</t>
  </si>
  <si>
    <t>5</t>
  </si>
  <si>
    <t>Komunikace</t>
  </si>
  <si>
    <t>8</t>
  </si>
  <si>
    <t>Trubní vedení</t>
  </si>
  <si>
    <t>91</t>
  </si>
  <si>
    <t>Doplňující práce na komunikaci</t>
  </si>
  <si>
    <t>99</t>
  </si>
  <si>
    <t>Staveništní přesun hmot</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</si>
  <si>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</si>
  <si>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</si>
  <si>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</si>
  <si>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</si>
  <si>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</si>
  <si>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</si>
  <si>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</si>
  <si>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</si>
  <si>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</si>
  <si>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</si>
  <si>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</si>
  <si>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</si>
  <si>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</si>
  <si>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</si>
  <si>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</si>
  <si>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</si>
  <si>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</si>
  <si>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</si>
  <si>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</si>
  <si>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</si>
  <si>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</si>
  <si>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</si>
  <si>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</si>
  <si>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</si>
  <si>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</si>
  <si>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</si>
  <si>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</si>
  <si>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</si>
  <si>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</si>
  <si>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</si>
  <si>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014102OA0</t>
  </si>
  <si>
    <t>POPLATKY ZA SKLÁDKU</t>
  </si>
  <si>
    <t>T</t>
  </si>
  <si>
    <t>RTS 21/ I</t>
  </si>
  <si>
    <t>Indiv</t>
  </si>
  <si>
    <t>Agregovaná položka</t>
  </si>
  <si>
    <t>POL2_</t>
  </si>
  <si>
    <t>zahrnuje veškeré poplatky provozovateli skládky související s uložením odpadu na skládce.</t>
  </si>
  <si>
    <t>POP</t>
  </si>
  <si>
    <t>viz. položka č.121108OA0 : 129,30*2,0</t>
  </si>
  <si>
    <t>VV</t>
  </si>
  <si>
    <t>viz. položka č. 122738OA0 : 229,60*2,0</t>
  </si>
  <si>
    <t>viz. položka č.132738OA0 : 14*2,0</t>
  </si>
  <si>
    <t>SPU</t>
  </si>
  <si>
    <t>121108OA0</t>
  </si>
  <si>
    <t>SEJMUTÍ ORNICE NEBO LESNÍ PŮDY S ODVOZEM DO 20KM</t>
  </si>
  <si>
    <t>M3</t>
  </si>
  <si>
    <t>položka zahrnuje sejmutí ornice bez ohledu na tloušťku vrstvy a její vodorovnou dopravu</t>
  </si>
  <si>
    <t>nezahrnuje uložení na trvalou skládku</t>
  </si>
  <si>
    <t>SJMUTÍ ORNICE V tl. 150  mm : 862*0,15</t>
  </si>
  <si>
    <t>122738OA0</t>
  </si>
  <si>
    <t>ODKOPÁVKY A PROKOPÁVKY OBECNÉ TŘ. I, ODVOZ DO 20KM</t>
  </si>
  <si>
    <t>VÝKOP PRO ZŘÍZENÍ KCE KOMUNIKACE A PARKOVIŠTĚ : 656*0,35</t>
  </si>
  <si>
    <t>132738OA0</t>
  </si>
  <si>
    <t>HLOUBENÍ RÝH ŠÍŘ DO 2M PAŽ I NEPAŽ TŘ. I, ODVOZ DO 20KM</t>
  </si>
  <si>
    <t>položka zahrnuje:</t>
  </si>
  <si>
    <t>- vodorovná a svislá doprava, přemístění, přeložení, manipulace s výkopkem</t>
  </si>
  <si>
    <t>- kompletní provedení vykopávky nezapažené i zapažené</t>
  </si>
  <si>
    <t>- ošetření výkopiště po celou dobu práce v něm vč. klimatických opatření</t>
  </si>
  <si>
    <t>- ztížení vykopávek v blízkosti podzemního vedení, konstrukcí a objektů vč. jejich dočasného zajištění</t>
  </si>
  <si>
    <t>- ztížení pod vodou, v okolí výbušnin, ve stísněných prostorech a pod.</t>
  </si>
  <si>
    <t>- příplatek za lepivost</t>
  </si>
  <si>
    <t>- těžení po vrstvách, pásech a po jiných nutných částech (figurách)</t>
  </si>
  <si>
    <t>- čerpání vody vč. čerpacích jímek, potrubí a pohotovostní čerpací soupravy (viz ustanovení k pol. 1151,2)</t>
  </si>
  <si>
    <t>- potřebné snížení hladiny podzemní vody</t>
  </si>
  <si>
    <t>- těžení a rozpojování jednotlivých balvanů</t>
  </si>
  <si>
    <t>- vytahování a nošení výkopku</t>
  </si>
  <si>
    <t>- svahování a přesvah. svahů do konečného tvaru, výměna hornin v podloží a v pláni znehodnocené klimatickými vlivy</t>
  </si>
  <si>
    <t>- ruční vykopávky, odstranění kořenů a napadávek</t>
  </si>
  <si>
    <t>- pažení, vzepření a rozepření vč. přepažování (vyjma štětových stěn)</t>
  </si>
  <si>
    <t>- úpravu, ochranu a očištění dna, základové spáry, stěn a svahů</t>
  </si>
  <si>
    <t>- odvedení nebo obvedení vody v okolí výkopiště a ve výkopišti</t>
  </si>
  <si>
    <t>- třídění výkopku</t>
  </si>
  <si>
    <t>- veškeré pomocné konstrukce umožňující provedení vykopávky (příjezdy, sjezdy, nájezdy, lešení, podpěr. konstr., přemostění, zpevněné plochy, zakrytí a pod.)</t>
  </si>
  <si>
    <t>- nezahrnuje uložení zeminy (na skládku, do násypu) ani poplatky za skládku, vykazují se v položce č.0141**</t>
  </si>
  <si>
    <t>VÝKOP RÝHY PRO ZŘÍZENÍ DRENÁŽE PLÁNĚ : 0,175*40*2</t>
  </si>
  <si>
    <t>18110OA0</t>
  </si>
  <si>
    <t>ÚPRAVA PLÁNĚ SE ZHUTNĚNÍM V HORNINĚ TŘ. I</t>
  </si>
  <si>
    <t>M2</t>
  </si>
  <si>
    <t>položka zahrnuje úpravu pláně včetně vyrovnání výškových rozdílů. Míru zhutnění určuje projekt.</t>
  </si>
  <si>
    <t>656</t>
  </si>
  <si>
    <t>212810010RAC</t>
  </si>
  <si>
    <t>Trativody z flexibilních trubek lože ze štěrkopísku a obsyp z drceného kameniva, d 100 mm</t>
  </si>
  <si>
    <t>m</t>
  </si>
  <si>
    <t>AP-HSV</t>
  </si>
  <si>
    <t>Lože pro trativody, položení trubek, obsyp potrubí sypaninou z vhodných hornin, nebo materiálem připraveným podél výkopu ve vzdálenosti do 3 m od jeho kraje.  Bez výkopu rýhy.</t>
  </si>
  <si>
    <t>SPI</t>
  </si>
  <si>
    <t>KOMPLETNÍ NÁKLADY NA ZŘÍZENÍ DRENÁŽE - DODÁVKA MONTÁŽ - LOŽE, OBSYP, POTRUBÍ APOD. : 2*40</t>
  </si>
  <si>
    <t>21461COA0</t>
  </si>
  <si>
    <t>SEPARAČNÍ GEOTEXTILIE DO 300G/M2</t>
  </si>
  <si>
    <t>EXP 20</t>
  </si>
  <si>
    <t>Položka zahrnuje:</t>
  </si>
  <si>
    <t>- dodávku předepsané geotextilie</t>
  </si>
  <si>
    <t>- úpravu, očištění a ochranu podkladu</t>
  </si>
  <si>
    <t>- přichycení k podkladu, případně zatížení</t>
  </si>
  <si>
    <t>- úpravy spojů a zajištění okrajů</t>
  </si>
  <si>
    <t>- úpravy pro odvodnění</t>
  </si>
  <si>
    <t>- nutné přesahy</t>
  </si>
  <si>
    <t>- mimostaveništní a vnitrostaveništní dopravu</t>
  </si>
  <si>
    <t>GEOTEXTILÍE KOLEM DRENÁŽE : 1,50*40*2</t>
  </si>
  <si>
    <t>21461EOA0</t>
  </si>
  <si>
    <t>SEPARAČNÍ GEOTEXTILIE DO 500G/M2</t>
  </si>
  <si>
    <t>PODKLAD POD KONSTRUKCE : 656</t>
  </si>
  <si>
    <t>56334OA0</t>
  </si>
  <si>
    <t>VOZOVKOVÉ VRSTVY ZE ŠTĚRKODRTI TL. DO 200MM</t>
  </si>
  <si>
    <t>- dodání kameniva předepsané kvality a zrnitosti</t>
  </si>
  <si>
    <t>- rozprostření a zhutnění vrstvy v předepsané tloušťce</t>
  </si>
  <si>
    <t>- zřízení vrstvy bez rozlišení šířky, pokládání vrstvy po etapách</t>
  </si>
  <si>
    <t>- nezahrnuje postřiky, nátěry</t>
  </si>
  <si>
    <t/>
  </si>
  <si>
    <t>Podsyp ze štěrkodrti (ŠDA fr. 0/32  ČSN 736126)................…………………tl.  200 mm   100 MPa</t>
  </si>
  <si>
    <t>Podsyp ze štěrkodrti (ŠDB fr. 0/63  ČSN 736126)................……………         tl. 200 mm     75 MPa</t>
  </si>
  <si>
    <t>656*1,1+656*1,05</t>
  </si>
  <si>
    <t>58251OA0</t>
  </si>
  <si>
    <t>DLÁŽDĚNÉ KRYTY Z BETONOVÝCH DLAŽDIC DO LOŽE Z KAMENIVA</t>
  </si>
  <si>
    <t>- dodání dlažebního materiálu v požadované kvalitě, dodání materiálu pro předepsané  lože v tloušťce předepsané dokumentací a pro předepsanou výplň spar</t>
  </si>
  <si>
    <t>- očištění podkladu</t>
  </si>
  <si>
    <t>- uložení dlažby dle předepsaného technologického předpisu včetně předepsané podkladní vrstvy a předepsané výplně spar</t>
  </si>
  <si>
    <t>- úpravu napojení, ukončení podél obrubníků, dilatačních zařízení, odvodňovacích proužků, odvodňovačů, vpustí, šachet a pod., nestanoví-li zadávací dokumentace jinak</t>
  </si>
  <si>
    <t>- nezahrnuje těsnění podél obrubníků, dilatačních zařízení, odvodňovacích proužků, odvodňovačů, vpustí, šachet a pod.</t>
  </si>
  <si>
    <t>Betonová dlažba plná 200/200 …..….tl.   80 mm</t>
  </si>
  <si>
    <t>Vrstva ze štěrkopísku fr. 4 – 8 mm, dle ČSN EN 73 6126-1 …………………tl.   40 mm</t>
  </si>
  <si>
    <t>STÁNÍ PRO ZTP : 36</t>
  </si>
  <si>
    <t>58401OA0</t>
  </si>
  <si>
    <t>VOZOVKOVÉ KRYTY Z VEGETAČNÍCH DÍLCŮ DO LOŽE Z KAM TL DO 100MM</t>
  </si>
  <si>
    <t>- dodání dílců v požadované kvalitě, dodání materiálu pro předepsané  lože v tloušťce předepsané dokumentací a pro předepsanou výplň spar</t>
  </si>
  <si>
    <t>- uložení dílců dle předepsaného technologického předpisu včetně předepsané podkladní vrstvy a předepsané výplně spar</t>
  </si>
  <si>
    <t>Betonová zatravňovací dlažba s distančními nálisky/ plná bet. Dlažba …..….tl.   80 mm</t>
  </si>
  <si>
    <t>KOMUNIKACE : 231</t>
  </si>
  <si>
    <t>PARKOVIŠTĚ : 330</t>
  </si>
  <si>
    <t>898011911RA0</t>
  </si>
  <si>
    <t>Kabelová chránička z PVC, DN 110 mm</t>
  </si>
  <si>
    <t>včetně obsypu chrániky pískem</t>
  </si>
  <si>
    <t>Položka obsahuje dodávku a montáž kabelové chráničky včetně obsypu.</t>
  </si>
  <si>
    <t>(do ceny jsou započítány i náklady na výkopové a zemní práce).</t>
  </si>
  <si>
    <t>kabel cetin : 25</t>
  </si>
  <si>
    <t>914131OA0</t>
  </si>
  <si>
    <t>DOPRAVNÍ ZNAČKY ZÁKLADNÍ VELIKOSTI OCELOVÉ FÓLIE TŘ 2 - DODÁVKA A MONTÁŽ</t>
  </si>
  <si>
    <t>KUS</t>
  </si>
  <si>
    <t>- dodávku a montáž značek v požadovaném provedení</t>
  </si>
  <si>
    <t>- včetně sloupku, patek, svorek, víček, zemních prací apod.</t>
  </si>
  <si>
    <t>IP12 : 2</t>
  </si>
  <si>
    <t>IP11a : 1</t>
  </si>
  <si>
    <t>P4 : 1</t>
  </si>
  <si>
    <t>915211OA0</t>
  </si>
  <si>
    <t>VODOROVNÉ DOPRAVNÍ ZNAČENÍ PLASTEM HLADKÉ - DODÁVKA A POKLÁDKA</t>
  </si>
  <si>
    <t>- dodání a pokládku nátěrového materiálu (měří se pouze natíraná plocha)</t>
  </si>
  <si>
    <t>- předznačení a reflexní úpravu</t>
  </si>
  <si>
    <t>V10f : 1+1</t>
  </si>
  <si>
    <t>917224OA0</t>
  </si>
  <si>
    <t>SILNIČNÍ A CHODNÍKOVÉ OBRUBY Z BETONOVÝCH OBRUBNÍKŮ ŠÍŘ 150MM</t>
  </si>
  <si>
    <t>M</t>
  </si>
  <si>
    <t>dodání a pokládku betonových obrubníků o rozměrech předepsaných zadávací dokumentací</t>
  </si>
  <si>
    <t>betonové lože i boční betonovou opěrku</t>
  </si>
  <si>
    <t>150/250/1000 - do betonového lože tl. 100 mm C16/20n - XF 1 : 102</t>
  </si>
  <si>
    <t>150/150/1000 -  do betonového lože tl. 100 mm C16/20n - XF 1 : 38,50*2+1+1</t>
  </si>
  <si>
    <t>SUM</t>
  </si>
  <si>
    <t>END</t>
  </si>
  <si>
    <t>viz. položka č. 122738OA0 - p.č. 17511OA0 : (72,45-18,25)*2,0</t>
  </si>
  <si>
    <t>VÝKOP PRO ZŘÍZENÍ KCE CHODNÍKU : 207*0,35</t>
  </si>
  <si>
    <t>17511OA0</t>
  </si>
  <si>
    <t>OBSYP POTRUBÍ A OBJEKTŮ SE ZHUTNĚNÍM</t>
  </si>
  <si>
    <t>- kompletní provedení zemní konstrukce vč. výběru vhodného materiálu</t>
  </si>
  <si>
    <t>- úprava  ukládaného  materiálu  vlhčením,  tříděním,  promícháním  nebo  vysoušením,  příp. jiné úpravy za účelem zlepšení jeho  mech. vlastností</t>
  </si>
  <si>
    <t>- ošetření úložiště po celou dobu práce v něm vč. klimatických opatření</t>
  </si>
  <si>
    <t>- ztížení v okolí vedení, konstrukcí a objektů a jejich dočasné zajištění</t>
  </si>
  <si>
    <t>- ztížení provádění vč. hutnění ve ztížených podmínkách a stísněných prostorech</t>
  </si>
  <si>
    <t>- ztížené ukládání sypaniny pod vodu</t>
  </si>
  <si>
    <t>- ukládání po vrstvách a po jiných nutných částech (figurách) vč. dosypávek</t>
  </si>
  <si>
    <t>- spouštění a nošení materiálu</t>
  </si>
  <si>
    <t>- výměna částí zemní konstrukce znehodnocené klimatickými vlivy</t>
  </si>
  <si>
    <t>- ruční hutnění a výplň jam a prohlubní v podloží</t>
  </si>
  <si>
    <t>- úprava, očištění, ochrana a zhutnění podloží</t>
  </si>
  <si>
    <t>- svahování, hutnění a uzavírání povrchů svahů</t>
  </si>
  <si>
    <t>- zřízení lavic na svazích</t>
  </si>
  <si>
    <t>- udržování úložiště a jeho ochrana proti vodě</t>
  </si>
  <si>
    <t>- odvedení nebo obvedení vody v okolí úložiště a v úložišti</t>
  </si>
  <si>
    <t>- veškeré  pomocné konstrukce umožňující provedení  zemní konstrukce  (příjezdy,  sjezdy,  nájezdy, lešení, podpěrné konstrukce, přemostění, zpevněné plochy, zakrytí a pod.)</t>
  </si>
  <si>
    <t>- zemina vytlačená potrubím o DN do 180mm se od kubatury obsypů neodečítá</t>
  </si>
  <si>
    <t>OBSYP OBRUBNÍKŮ Z ŠD fr.0/32 mm, NEBO VHODNOU ZEMINOU Z VÝKOPKU : 0,25*(36,50*2)</t>
  </si>
  <si>
    <t>207</t>
  </si>
  <si>
    <t>PODKLAD POD KONSTRUKCE : 207</t>
  </si>
  <si>
    <t>123,50*1,1+123,50*1,05</t>
  </si>
  <si>
    <t>582611OA0</t>
  </si>
  <si>
    <t>KRYTY Z BETON DLAŽDIC SE ZÁMKEM ŠEDÝCH TL 60MM DO LOŽE Z KAM</t>
  </si>
  <si>
    <t>CHODNÍK Z 200/200/60 mm : 121,90</t>
  </si>
  <si>
    <t>58261AOA0</t>
  </si>
  <si>
    <t>KRYTY Z BETON DLAŽDIC SE ZÁMKEM BAREV RELIÉF TL 60MM DO LOŽE Z KAM</t>
  </si>
  <si>
    <t>VAROVNÉ PÁSY : 1,6</t>
  </si>
  <si>
    <t>917223OA0</t>
  </si>
  <si>
    <t>SILNIČNÍ A CHODNÍKOVÉ OBRUBY Z BETONOVÝCH OBRUBNÍKŮ ŠÍŘ 100MM</t>
  </si>
  <si>
    <t>betonové lože i boční betonovou opěrku.</t>
  </si>
  <si>
    <t>100/250/1000 - do betonového lože tl. 100 mm C16/20n - XF 1 : 36,50*2</t>
  </si>
  <si>
    <t>- hutnění i různé míry hutnění</t>
  </si>
  <si>
    <t>180403112R00</t>
  </si>
  <si>
    <t>Založení trávníku parterový trávník, výsevem, na svahu přes 1:5 do 1:2</t>
  </si>
  <si>
    <t>m2</t>
  </si>
  <si>
    <t>823-1</t>
  </si>
  <si>
    <t>Práce</t>
  </si>
  <si>
    <t>POL1_</t>
  </si>
  <si>
    <t>na půdě předem připravené s pokosením, naložením, odvozem odpadu do 20 km a se složením,</t>
  </si>
  <si>
    <t>Plocha parkových trávníku m2 : 120</t>
  </si>
  <si>
    <t>182001111R00</t>
  </si>
  <si>
    <t>Plošná úprava terénu při nerovnostech terénu přes 50 do 100 mm, v rovině nebo na svahu do 1:5</t>
  </si>
  <si>
    <t>s urovnáním povrchu, bez doplnění ornice, v hornině 1 až 4,</t>
  </si>
  <si>
    <t>120</t>
  </si>
  <si>
    <t>182301131R00</t>
  </si>
  <si>
    <t>Rozprostření a urovnání ornice ve svahu v souvislé ploše přes 500 m2, tloušťka vrstvy do 100 mm</t>
  </si>
  <si>
    <t>800-1</t>
  </si>
  <si>
    <t>RTS 20/ I</t>
  </si>
  <si>
    <t>s případným nutným přemístěním hromad nebo dočasných skládek na místo potřeby ze vzdálenosti do 30 m, ve svahu sklonu přes 1 : 5,</t>
  </si>
  <si>
    <t>podloží pro založení trávníků : 120</t>
  </si>
  <si>
    <t>184102117R00</t>
  </si>
  <si>
    <t xml:space="preserve">Výsadba dřevin s balem průměr přes 800 do 1000 mm, v rovině nebo na svahu do 1:5,  </t>
  </si>
  <si>
    <t>kus</t>
  </si>
  <si>
    <t>do předem vyhloubené jamky se zalitím,</t>
  </si>
  <si>
    <t>18+2</t>
  </si>
  <si>
    <t>184901112R00</t>
  </si>
  <si>
    <t>Osazení kůlů osazení kůlů k dřevině s uvázáním, délka přes 2 do 3 m</t>
  </si>
  <si>
    <t>k dřevině s uvázáním</t>
  </si>
  <si>
    <t>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t>
  </si>
  <si>
    <t>(včetně dodávky kůlů a půkulatých příček)</t>
  </si>
  <si>
    <t>Kůly pro keře průměr 60-70 mm, v. 2,0 m</t>
  </si>
  <si>
    <t>Příčky půlkulaté průměr 60-70 mm</t>
  </si>
  <si>
    <t>kompletní dodávka s montáž (včetně zemních prací) : 18+2</t>
  </si>
  <si>
    <t xml:space="preserve">Kůly pro stromy průměr 60-70 mm, v. 2,5-3,0 m : </t>
  </si>
  <si>
    <t xml:space="preserve">Kůly pro keře průměr 60-70 mm, v. 2,0 m : </t>
  </si>
  <si>
    <t xml:space="preserve">Příčky půlkulaté průměr 60-70 mm : </t>
  </si>
  <si>
    <t>184911111R00</t>
  </si>
  <si>
    <t>Znovuuvázání dřeviny jedním úvazkem znovuuvázání dřeviny jedním úvazkem ke stávajícímu kůlu</t>
  </si>
  <si>
    <t>Úvazy stromů – 18+2=20ks : 18+2</t>
  </si>
  <si>
    <t>185804312R00</t>
  </si>
  <si>
    <t xml:space="preserve">Zalití rostlin vodou plocha přes 20 m2,  </t>
  </si>
  <si>
    <t>m3</t>
  </si>
  <si>
    <t>stromy : (18+2)*0,08</t>
  </si>
  <si>
    <t>185851111R00</t>
  </si>
  <si>
    <t>Dovoz vody pro zálivku rostlin dovoz vody pro zálivku rostlin na vzdálenost do 6000 m</t>
  </si>
  <si>
    <t>Odkaz na mn. položky pořadí 7 : 1,60000</t>
  </si>
  <si>
    <t>112028OA0</t>
  </si>
  <si>
    <t>KÁCENÍ STROMŮ D KMENE DO 0,9M S ODSTRANĚNÍM PAŘEZŮ, ODVOZ DO 20KM</t>
  </si>
  <si>
    <t>Kácení stromů se měří v [ks] poražených stromů (průměr stromů se měří v místě řezu) a zahrnuje zejména:</t>
  </si>
  <si>
    <t>- poražení stromu a osekání větví</t>
  </si>
  <si>
    <t>- spálení větví na hromadách nebo štěpkování</t>
  </si>
  <si>
    <t>- dopravu a uložení kmenů, případné další práce s nimi dle pokynů zadávací dokumentace</t>
  </si>
  <si>
    <t>Odstranění pařezů se měří v [ks] vytrhaných nebo vykopaných pařezů a zahrnuje zejména:</t>
  </si>
  <si>
    <t>- vytrhání nebo vykopání pařezů</t>
  </si>
  <si>
    <t>- veškeré zemní práce spojené s odstraněním pařezů</t>
  </si>
  <si>
    <t>- dopravu a uložení pařezů, případně další práce s nimi dle pokynů zadávací dokumentace</t>
  </si>
  <si>
    <t>- zásyp jam po pařezech</t>
  </si>
  <si>
    <t>Podrobnosti viz tabulky inventarizace dřevin D.8.1 (žluté položky) a rozhodnutí OŽP MOP ze dne 4. 12. 2019.</t>
  </si>
  <si>
    <t>Pařezy všech stromů budou odstraněny frézováním, kořeny keřů budou odstraněny vykopáním.</t>
  </si>
  <si>
    <t>Veškerý organický materiál bude na místě zpracován drcením (štěpkováním) pro účely dalšího použití</t>
  </si>
  <si>
    <t>(kompostování, energetické využití apod.). Nezpracovatelný a nevyužitelný materiál bude odvezen na příslušnou</t>
  </si>
  <si>
    <t>skládku.</t>
  </si>
  <si>
    <t>00572400R</t>
  </si>
  <si>
    <t>směs travní parková, pro běžnou zátěž</t>
  </si>
  <si>
    <t>kg</t>
  </si>
  <si>
    <t>SPCM</t>
  </si>
  <si>
    <t>Specifikace</t>
  </si>
  <si>
    <t>POL3_</t>
  </si>
  <si>
    <t>120*0,025</t>
  </si>
  <si>
    <t>026503209R.1</t>
  </si>
  <si>
    <t>Javor mléč - Acer platanoides 121+ cm, ko 3-5 l, krytokořenná sadba</t>
  </si>
  <si>
    <t>Vlastní</t>
  </si>
  <si>
    <t xml:space="preserve"> počet přesazení - 3x růst. tvar Vk nasazení koruny 2,2 m : 18</t>
  </si>
  <si>
    <t xml:space="preserve">18 x Javor mleč : </t>
  </si>
  <si>
    <t>02656028R</t>
  </si>
  <si>
    <t xml:space="preserve">dřevina listnatá Platan; Platanus acerifolia; v = 16 až 18 cm; kontejner </t>
  </si>
  <si>
    <t xml:space="preserve"> počet přesazení - 3x růst. tvar Vk nasazení koruny 2,2 m : 2</t>
  </si>
  <si>
    <t xml:space="preserve">2 x Platan javorolistý (Platanus aceriforila ) : </t>
  </si>
  <si>
    <t>998231311R00</t>
  </si>
  <si>
    <t>Přesun hmot pro krajinářské a sadovnické úpravy přesun hmot pro sadovnické a krajinářské úpravy do 5000 m vodorovně, bez svislého přesunu</t>
  </si>
  <si>
    <t>t</t>
  </si>
  <si>
    <t>Přesun hmot</t>
  </si>
  <si>
    <t>POL7_</t>
  </si>
  <si>
    <t>Kůly pro stromy průměr 60-70 mm, v. 2,5-3,0 m</t>
  </si>
  <si>
    <t>02620OA0</t>
  </si>
  <si>
    <t>ZKOUŠENÍ KONSTRUKCÍ A PRACÍ NEZÁVISLOU ZKUŠEBNOU</t>
  </si>
  <si>
    <t>kompl</t>
  </si>
  <si>
    <t>Zkoušení konstrukcí a prací nezávislou zkušebnou:</t>
  </si>
  <si>
    <t>- zahrnuje veškeré náklady spojené s objednatelem požadovanými zkouškami, tj. provedení jádrových vývrtů o průměru 100 mm v nové vrstvě vozovky z asfaltového betonu a pracemi zkušebny pro ověření tloušťky obrusné vsrtvy, míry zhutnění, mezerovitost akontroly spojení vrstvy s podkladem.</t>
  </si>
  <si>
    <t>- statickou a dynamickou zátěžovou zkoušku pro ověření únostnosti pláně</t>
  </si>
  <si>
    <t>- zkoušky budou provedeny dle platných ČSN, TP a TKP.</t>
  </si>
  <si>
    <t>02720OA0</t>
  </si>
  <si>
    <t>POMOC PRÁCE ZŘÍZ NEBO ZAJIŠŤ REGULACI A OCHRANU DOPRAVY</t>
  </si>
  <si>
    <t>Zabezpečení staveniště dopravní značení na stavenišť.</t>
  </si>
  <si>
    <t>Projednání dočasné úpravy dopravního značení po dobu výstavby s územně příslušným odborem dopravy a d DI Policie ČR.</t>
  </si>
  <si>
    <t>Zřízení, údržba a odstranění dopravního značení.</t>
  </si>
  <si>
    <t>02730OA0</t>
  </si>
  <si>
    <t>POMOC PRÁCE ZŘÍZ NEBO ZAJIŠŤ OCHRANU INŽENÝRSKÝCH SÍTÍ</t>
  </si>
  <si>
    <t>Náklady na vytyčení inženýrských sítí na staveništi jejich správci, s případným provedením průzkumných sond.</t>
  </si>
  <si>
    <t>02946OA0</t>
  </si>
  <si>
    <t>OSTAT POŽADAVKY - FOTODOKUMENTACE</t>
  </si>
  <si>
    <t>Pořízení fotodokumentace stavby po dnech a její předání na nosiči CD</t>
  </si>
  <si>
    <t>- fotodokumentaci zadavatelem požadovaného děje a konstrukcí v požadovaných časových intervalech</t>
  </si>
  <si>
    <t>- zadavatelem specifikované výstupy (fotografie v papírovém a digitálním formátu) v požadovaném počtu</t>
  </si>
  <si>
    <t>02991OA0</t>
  </si>
  <si>
    <t>OSTATNÍ POŽADAVKY - INFORMAČNÍ TABULE</t>
  </si>
  <si>
    <t>Dodávka a osazení 1 ks informační tabule s uvedením názvu stavby, investora stavby a zhotovitele stavby, s uvedením termínu realizace stavby a s uvedením kontaktu na odpovědného stavbyvedoucího</t>
  </si>
  <si>
    <t>" Billboard - informace o stavbě rozměr billboard -1 x 1 m"</t>
  </si>
  <si>
    <t>"logo dle požadavků investora, pevný materiál např. dřevo, plast + příslušná konstrukce"</t>
  </si>
  <si>
    <t>03100OA0</t>
  </si>
  <si>
    <t>ZAŘÍZENÍ STAVENIŠTĚ - ZŘÍZENÍ, PROVOZ, DEMONTÁŽ</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</si>
  <si>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</si>
  <si>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</si>
  <si>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02944OA0</t>
  </si>
  <si>
    <t>OSTAT POŽADAVKY - DOKUMENTACE SKUTEČ PROVEDENÍ V DIGIT FORMĚ</t>
  </si>
  <si>
    <t xml:space="preserve"> (odevzdání dokumentace skutečného provedení stavby v počtu 3 paré v papírové podobě a 2 ks v ele. na CD).</t>
  </si>
  <si>
    <t>-veškeré pžadované zkoušky</t>
  </si>
  <si>
    <t>- cena zahrnuje veškeré náklady na laboratorní zkoušky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</si>
</sst>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49" fontId="16" fillId="4" borderId="0" xfId="0" applyNumberFormat="1" applyFont="1" applyFill="1" applyBorder="1" applyAlignment="1" applyProtection="1">
      <alignment vertical="top"/>
      <protection locked="0"/>
    </xf>
    <xf numFmtId="0" fontId="17" fillId="0" borderId="0" xfId="0" applyNumberFormat="1" applyFont="1" applyBorder="1" applyAlignment="1">
      <alignment vertical="top" wrapText="1"/>
    </xf>
    <xf numFmtId="0" fontId="19" fillId="0" borderId="0" xfId="0" applyNumberFormat="1" applyFont="1" applyAlignment="1">
      <alignment wrapText="1"/>
    </xf>
    <xf numFmtId="0" fontId="16" fillId="0" borderId="18" xfId="0" applyNumberFormat="1" applyFont="1" applyBorder="1" applyAlignment="1">
      <alignment vertical="top" wrapTex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0" fontId="17" fillId="0" borderId="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49" fontId="16" fillId="4" borderId="18" xfId="0" applyNumberFormat="1" applyFont="1" applyFill="1" applyBorder="1" applyAlignment="1" applyProtection="1">
      <alignment vertical="top"/>
      <protection locked="0"/>
    </xf>
    <xf numFmtId="49" fontId="16" fillId="4" borderId="18" xfId="0" applyNumberFormat="1" applyFont="1" applyFill="1" applyBorder="1" applyAlignment="1" applyProtection="1">
      <alignment horizontal="left" vertical="top" wrapText="1"/>
      <protection locked="0"/>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nk4WDDbqlZCSEheDx+ltUARFPpBWaciXvqODdgmq7fnwduGJZcQNljck9gkA1Afy0heZmQRDW/x4xOuMT+R5Q==" saltValue="AUpMWu34TKZ5Jff8TxMikg=="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66"/>
  <sheetViews>
    <sheetView showGridLines="0" tabSelected="1" topLeftCell="B19"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44</v>
      </c>
      <c r="E2" s="114" t="s">
        <v>45</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t="s">
        <v>43</v>
      </c>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SUMIF(F56:F62,A16,I56:I62)+SUMIF(F56:F62,"PSU",I56:I62)</f>
        <v>0</v>
      </c>
      <c r="J16" s="85"/>
    </row>
    <row r="17" spans="1:10" ht="23.25" customHeight="1" x14ac:dyDescent="0.2">
      <c r="A17" s="194" t="s">
        <v>25</v>
      </c>
      <c r="B17" s="38" t="s">
        <v>25</v>
      </c>
      <c r="C17" s="62"/>
      <c r="D17" s="63"/>
      <c r="E17" s="83"/>
      <c r="F17" s="84"/>
      <c r="G17" s="83"/>
      <c r="H17" s="84"/>
      <c r="I17" s="83">
        <f>SUMIF(F56:F62,A17,I56:I62)</f>
        <v>0</v>
      </c>
      <c r="J17" s="85"/>
    </row>
    <row r="18" spans="1:10" ht="23.25" customHeight="1" x14ac:dyDescent="0.2">
      <c r="A18" s="194" t="s">
        <v>26</v>
      </c>
      <c r="B18" s="38" t="s">
        <v>26</v>
      </c>
      <c r="C18" s="62"/>
      <c r="D18" s="63"/>
      <c r="E18" s="83"/>
      <c r="F18" s="84"/>
      <c r="G18" s="83"/>
      <c r="H18" s="84"/>
      <c r="I18" s="83">
        <f>SUMIF(F56:F62,A18,I56:I62)</f>
        <v>0</v>
      </c>
      <c r="J18" s="85"/>
    </row>
    <row r="19" spans="1:10" ht="23.25" customHeight="1" x14ac:dyDescent="0.2">
      <c r="A19" s="194" t="s">
        <v>73</v>
      </c>
      <c r="B19" s="38" t="s">
        <v>27</v>
      </c>
      <c r="C19" s="62"/>
      <c r="D19" s="63"/>
      <c r="E19" s="83"/>
      <c r="F19" s="84"/>
      <c r="G19" s="83"/>
      <c r="H19" s="84"/>
      <c r="I19" s="83">
        <f>SUMIF(F56:F62,A19,I56:I62)</f>
        <v>0</v>
      </c>
      <c r="J19" s="85"/>
    </row>
    <row r="20" spans="1:10" ht="23.25" customHeight="1" x14ac:dyDescent="0.2">
      <c r="A20" s="194" t="s">
        <v>74</v>
      </c>
      <c r="B20" s="38" t="s">
        <v>28</v>
      </c>
      <c r="C20" s="62"/>
      <c r="D20" s="63"/>
      <c r="E20" s="83"/>
      <c r="F20" s="84"/>
      <c r="G20" s="83"/>
      <c r="H20" s="84"/>
      <c r="I20" s="83">
        <f>SUMIF(F56:F62,A20,I56:I62)</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A27</f>
        <v>0</v>
      </c>
      <c r="H29" s="172"/>
      <c r="I29" s="172"/>
      <c r="J29" s="173" t="s">
        <v>58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46</v>
      </c>
      <c r="C39" s="146"/>
      <c r="D39" s="146"/>
      <c r="E39" s="146"/>
      <c r="F39" s="147">
        <f>'SO 101 SO 101 Pol'!AE137+'SO 102 SO 102 Pol'!AE85+'SO 801 SO 801 Pol'!AE79+'VRN VRN Pol'!AE52</f>
        <v>0</v>
      </c>
      <c r="G39" s="148">
        <f>'SO 101 SO 101 Pol'!AF137+'SO 102 SO 102 Pol'!AF85+'SO 801 SO 801 Pol'!AF79+'VRN VRN Pol'!AF52</f>
        <v>0</v>
      </c>
      <c r="H39" s="149">
        <f>(F39*SazbaDPH1/100)+(G39*SazbaDPH2/100)</f>
        <v>0</v>
      </c>
      <c r="I39" s="149">
        <f>F39+G39+H39</f>
        <v>0</v>
      </c>
      <c r="J39" s="150" t="str">
        <f>IF(CenaCelkemVypocet=0,"",I39/CenaCelkemVypocet*100)</f>
        <v/>
      </c>
    </row>
    <row r="40" spans="1:10" ht="25.5" customHeight="1" x14ac:dyDescent="0.2">
      <c r="A40" s="135">
        <v>2</v>
      </c>
      <c r="B40" s="151"/>
      <c r="C40" s="152" t="s">
        <v>47</v>
      </c>
      <c r="D40" s="152"/>
      <c r="E40" s="152"/>
      <c r="F40" s="153"/>
      <c r="G40" s="154"/>
      <c r="H40" s="154">
        <f>(F40*SazbaDPH1/100)+(G40*SazbaDPH2/100)</f>
        <v>0</v>
      </c>
      <c r="I40" s="154"/>
      <c r="J40" s="155"/>
    </row>
    <row r="41" spans="1:10" ht="25.5" customHeight="1" x14ac:dyDescent="0.2">
      <c r="A41" s="135">
        <v>2</v>
      </c>
      <c r="B41" s="151" t="s">
        <v>48</v>
      </c>
      <c r="C41" s="152" t="s">
        <v>49</v>
      </c>
      <c r="D41" s="152"/>
      <c r="E41" s="152"/>
      <c r="F41" s="153">
        <f>'SO 101 SO 101 Pol'!AE137</f>
        <v>0</v>
      </c>
      <c r="G41" s="154">
        <f>'SO 101 SO 101 Pol'!AF137</f>
        <v>0</v>
      </c>
      <c r="H41" s="154">
        <f>(F41*SazbaDPH1/100)+(G41*SazbaDPH2/100)</f>
        <v>0</v>
      </c>
      <c r="I41" s="154">
        <f>F41+G41+H41</f>
        <v>0</v>
      </c>
      <c r="J41" s="155" t="str">
        <f>IF(CenaCelkemVypocet=0,"",I41/CenaCelkemVypocet*100)</f>
        <v/>
      </c>
    </row>
    <row r="42" spans="1:10" ht="25.5" customHeight="1" x14ac:dyDescent="0.2">
      <c r="A42" s="135">
        <v>3</v>
      </c>
      <c r="B42" s="156" t="s">
        <v>48</v>
      </c>
      <c r="C42" s="146" t="s">
        <v>49</v>
      </c>
      <c r="D42" s="146"/>
      <c r="E42" s="146"/>
      <c r="F42" s="157">
        <f>'SO 101 SO 101 Pol'!AE137</f>
        <v>0</v>
      </c>
      <c r="G42" s="149">
        <f>'SO 101 SO 101 Pol'!AF137</f>
        <v>0</v>
      </c>
      <c r="H42" s="149">
        <f>(F42*SazbaDPH1/100)+(G42*SazbaDPH2/100)</f>
        <v>0</v>
      </c>
      <c r="I42" s="149">
        <f>F42+G42+H42</f>
        <v>0</v>
      </c>
      <c r="J42" s="150" t="str">
        <f>IF(CenaCelkemVypocet=0,"",I42/CenaCelkemVypocet*100)</f>
        <v/>
      </c>
    </row>
    <row r="43" spans="1:10" ht="25.5" customHeight="1" x14ac:dyDescent="0.2">
      <c r="A43" s="135">
        <v>2</v>
      </c>
      <c r="B43" s="151" t="s">
        <v>50</v>
      </c>
      <c r="C43" s="152" t="s">
        <v>51</v>
      </c>
      <c r="D43" s="152"/>
      <c r="E43" s="152"/>
      <c r="F43" s="153">
        <f>'SO 102 SO 102 Pol'!AE85</f>
        <v>0</v>
      </c>
      <c r="G43" s="154">
        <f>'SO 102 SO 102 Pol'!AF85</f>
        <v>0</v>
      </c>
      <c r="H43" s="154">
        <f>(F43*SazbaDPH1/100)+(G43*SazbaDPH2/100)</f>
        <v>0</v>
      </c>
      <c r="I43" s="154">
        <f>F43+G43+H43</f>
        <v>0</v>
      </c>
      <c r="J43" s="155" t="str">
        <f>IF(CenaCelkemVypocet=0,"",I43/CenaCelkemVypocet*100)</f>
        <v/>
      </c>
    </row>
    <row r="44" spans="1:10" ht="25.5" customHeight="1" x14ac:dyDescent="0.2">
      <c r="A44" s="135">
        <v>3</v>
      </c>
      <c r="B44" s="156" t="s">
        <v>50</v>
      </c>
      <c r="C44" s="146" t="s">
        <v>51</v>
      </c>
      <c r="D44" s="146"/>
      <c r="E44" s="146"/>
      <c r="F44" s="157">
        <f>'SO 102 SO 102 Pol'!AE85</f>
        <v>0</v>
      </c>
      <c r="G44" s="149">
        <f>'SO 102 SO 102 Pol'!AF85</f>
        <v>0</v>
      </c>
      <c r="H44" s="149">
        <f>(F44*SazbaDPH1/100)+(G44*SazbaDPH2/100)</f>
        <v>0</v>
      </c>
      <c r="I44" s="149">
        <f>F44+G44+H44</f>
        <v>0</v>
      </c>
      <c r="J44" s="150" t="str">
        <f>IF(CenaCelkemVypocet=0,"",I44/CenaCelkemVypocet*100)</f>
        <v/>
      </c>
    </row>
    <row r="45" spans="1:10" ht="25.5" customHeight="1" x14ac:dyDescent="0.2">
      <c r="A45" s="135">
        <v>2</v>
      </c>
      <c r="B45" s="151" t="s">
        <v>52</v>
      </c>
      <c r="C45" s="152" t="s">
        <v>53</v>
      </c>
      <c r="D45" s="152"/>
      <c r="E45" s="152"/>
      <c r="F45" s="153">
        <f>'SO 801 SO 801 Pol'!AE79</f>
        <v>0</v>
      </c>
      <c r="G45" s="154">
        <f>'SO 801 SO 801 Pol'!AF79</f>
        <v>0</v>
      </c>
      <c r="H45" s="154">
        <f>(F45*SazbaDPH1/100)+(G45*SazbaDPH2/100)</f>
        <v>0</v>
      </c>
      <c r="I45" s="154">
        <f>F45+G45+H45</f>
        <v>0</v>
      </c>
      <c r="J45" s="155" t="str">
        <f>IF(CenaCelkemVypocet=0,"",I45/CenaCelkemVypocet*100)</f>
        <v/>
      </c>
    </row>
    <row r="46" spans="1:10" ht="25.5" customHeight="1" x14ac:dyDescent="0.2">
      <c r="A46" s="135">
        <v>3</v>
      </c>
      <c r="B46" s="156" t="s">
        <v>52</v>
      </c>
      <c r="C46" s="146" t="s">
        <v>54</v>
      </c>
      <c r="D46" s="146"/>
      <c r="E46" s="146"/>
      <c r="F46" s="157">
        <f>'SO 801 SO 801 Pol'!AE79</f>
        <v>0</v>
      </c>
      <c r="G46" s="149">
        <f>'SO 801 SO 801 Pol'!AF79</f>
        <v>0</v>
      </c>
      <c r="H46" s="149">
        <f>(F46*SazbaDPH1/100)+(G46*SazbaDPH2/100)</f>
        <v>0</v>
      </c>
      <c r="I46" s="149">
        <f>F46+G46+H46</f>
        <v>0</v>
      </c>
      <c r="J46" s="150" t="str">
        <f>IF(CenaCelkemVypocet=0,"",I46/CenaCelkemVypocet*100)</f>
        <v/>
      </c>
    </row>
    <row r="47" spans="1:10" ht="25.5" customHeight="1" x14ac:dyDescent="0.2">
      <c r="A47" s="135">
        <v>2</v>
      </c>
      <c r="B47" s="151" t="s">
        <v>55</v>
      </c>
      <c r="C47" s="152" t="s">
        <v>56</v>
      </c>
      <c r="D47" s="152"/>
      <c r="E47" s="152"/>
      <c r="F47" s="153">
        <f>'VRN VRN Pol'!AE52</f>
        <v>0</v>
      </c>
      <c r="G47" s="154">
        <f>'VRN VRN Pol'!AF52</f>
        <v>0</v>
      </c>
      <c r="H47" s="154">
        <f>(F47*SazbaDPH1/100)+(G47*SazbaDPH2/100)</f>
        <v>0</v>
      </c>
      <c r="I47" s="154">
        <f>F47+G47+H47</f>
        <v>0</v>
      </c>
      <c r="J47" s="155" t="str">
        <f>IF(CenaCelkemVypocet=0,"",I47/CenaCelkemVypocet*100)</f>
        <v/>
      </c>
    </row>
    <row r="48" spans="1:10" ht="25.5" customHeight="1" x14ac:dyDescent="0.2">
      <c r="A48" s="135">
        <v>3</v>
      </c>
      <c r="B48" s="156" t="s">
        <v>55</v>
      </c>
      <c r="C48" s="146" t="s">
        <v>56</v>
      </c>
      <c r="D48" s="146"/>
      <c r="E48" s="146"/>
      <c r="F48" s="157">
        <f>'VRN VRN Pol'!AE52</f>
        <v>0</v>
      </c>
      <c r="G48" s="149">
        <f>'VRN VRN Pol'!AF52</f>
        <v>0</v>
      </c>
      <c r="H48" s="149">
        <f>(F48*SazbaDPH1/100)+(G48*SazbaDPH2/100)</f>
        <v>0</v>
      </c>
      <c r="I48" s="149">
        <f>F48+G48+H48</f>
        <v>0</v>
      </c>
      <c r="J48" s="150" t="str">
        <f>IF(CenaCelkemVypocet=0,"",I48/CenaCelkemVypocet*100)</f>
        <v/>
      </c>
    </row>
    <row r="49" spans="1:10" ht="25.5" customHeight="1" x14ac:dyDescent="0.2">
      <c r="A49" s="135"/>
      <c r="B49" s="158" t="s">
        <v>57</v>
      </c>
      <c r="C49" s="159"/>
      <c r="D49" s="159"/>
      <c r="E49" s="160"/>
      <c r="F49" s="161">
        <f>SUMIF(A39:A48,"=1",F39:F48)</f>
        <v>0</v>
      </c>
      <c r="G49" s="162">
        <f>SUMIF(A39:A48,"=1",G39:G48)</f>
        <v>0</v>
      </c>
      <c r="H49" s="162">
        <f>SUMIF(A39:A48,"=1",H39:H48)</f>
        <v>0</v>
      </c>
      <c r="I49" s="162">
        <f>SUMIF(A39:A48,"=1",I39:I48)</f>
        <v>0</v>
      </c>
      <c r="J49" s="163">
        <f>SUMIF(A39:A48,"=1",J39:J48)</f>
        <v>0</v>
      </c>
    </row>
    <row r="53" spans="1:10" ht="15.75" x14ac:dyDescent="0.25">
      <c r="B53" s="174" t="s">
        <v>59</v>
      </c>
    </row>
    <row r="55" spans="1:10" ht="25.5" customHeight="1" x14ac:dyDescent="0.2">
      <c r="A55" s="176"/>
      <c r="B55" s="179" t="s">
        <v>17</v>
      </c>
      <c r="C55" s="179" t="s">
        <v>5</v>
      </c>
      <c r="D55" s="180"/>
      <c r="E55" s="180"/>
      <c r="F55" s="181" t="s">
        <v>60</v>
      </c>
      <c r="G55" s="181"/>
      <c r="H55" s="181"/>
      <c r="I55" s="181" t="s">
        <v>29</v>
      </c>
      <c r="J55" s="181" t="s">
        <v>0</v>
      </c>
    </row>
    <row r="56" spans="1:10" ht="36.75" customHeight="1" x14ac:dyDescent="0.2">
      <c r="A56" s="177"/>
      <c r="B56" s="182" t="s">
        <v>61</v>
      </c>
      <c r="C56" s="183" t="s">
        <v>62</v>
      </c>
      <c r="D56" s="184"/>
      <c r="E56" s="184"/>
      <c r="F56" s="190" t="s">
        <v>24</v>
      </c>
      <c r="G56" s="191"/>
      <c r="H56" s="191"/>
      <c r="I56" s="191">
        <f>'SO 101 SO 101 Pol'!G8+'SO 102 SO 102 Pol'!G8+'SO 801 SO 801 Pol'!G8+'VRN VRN Pol'!G8</f>
        <v>0</v>
      </c>
      <c r="J56" s="188" t="str">
        <f>IF(I63=0,"",I56/I63*100)</f>
        <v/>
      </c>
    </row>
    <row r="57" spans="1:10" ht="36.75" customHeight="1" x14ac:dyDescent="0.2">
      <c r="A57" s="177"/>
      <c r="B57" s="182" t="s">
        <v>63</v>
      </c>
      <c r="C57" s="183" t="s">
        <v>64</v>
      </c>
      <c r="D57" s="184"/>
      <c r="E57" s="184"/>
      <c r="F57" s="190" t="s">
        <v>24</v>
      </c>
      <c r="G57" s="191"/>
      <c r="H57" s="191"/>
      <c r="I57" s="191">
        <f>'SO 101 SO 101 Pol'!G50+'SO 102 SO 102 Pol'!G42</f>
        <v>0</v>
      </c>
      <c r="J57" s="188" t="str">
        <f>IF(I63=0,"",I57/I63*100)</f>
        <v/>
      </c>
    </row>
    <row r="58" spans="1:10" ht="36.75" customHeight="1" x14ac:dyDescent="0.2">
      <c r="A58" s="177"/>
      <c r="B58" s="182" t="s">
        <v>65</v>
      </c>
      <c r="C58" s="183" t="s">
        <v>66</v>
      </c>
      <c r="D58" s="184"/>
      <c r="E58" s="184"/>
      <c r="F58" s="190" t="s">
        <v>24</v>
      </c>
      <c r="G58" s="191"/>
      <c r="H58" s="191"/>
      <c r="I58" s="191">
        <f>'SO 101 SO 101 Pol'!G69+'SO 102 SO 102 Pol'!G46</f>
        <v>0</v>
      </c>
      <c r="J58" s="188" t="str">
        <f>IF(I63=0,"",I58/I63*100)</f>
        <v/>
      </c>
    </row>
    <row r="59" spans="1:10" ht="36.75" customHeight="1" x14ac:dyDescent="0.2">
      <c r="A59" s="177"/>
      <c r="B59" s="182" t="s">
        <v>67</v>
      </c>
      <c r="C59" s="183" t="s">
        <v>68</v>
      </c>
      <c r="D59" s="184"/>
      <c r="E59" s="184"/>
      <c r="F59" s="190" t="s">
        <v>24</v>
      </c>
      <c r="G59" s="191"/>
      <c r="H59" s="191"/>
      <c r="I59" s="191">
        <f>'SO 101 SO 101 Pol'!G107</f>
        <v>0</v>
      </c>
      <c r="J59" s="188" t="str">
        <f>IF(I63=0,"",I59/I63*100)</f>
        <v/>
      </c>
    </row>
    <row r="60" spans="1:10" ht="36.75" customHeight="1" x14ac:dyDescent="0.2">
      <c r="A60" s="177"/>
      <c r="B60" s="182" t="s">
        <v>69</v>
      </c>
      <c r="C60" s="183" t="s">
        <v>70</v>
      </c>
      <c r="D60" s="184"/>
      <c r="E60" s="184"/>
      <c r="F60" s="190" t="s">
        <v>24</v>
      </c>
      <c r="G60" s="191"/>
      <c r="H60" s="191"/>
      <c r="I60" s="191">
        <f>'SO 101 SO 101 Pol'!G114+'SO 102 SO 102 Pol'!G77</f>
        <v>0</v>
      </c>
      <c r="J60" s="188" t="str">
        <f>IF(I63=0,"",I60/I63*100)</f>
        <v/>
      </c>
    </row>
    <row r="61" spans="1:10" ht="36.75" customHeight="1" x14ac:dyDescent="0.2">
      <c r="A61" s="177"/>
      <c r="B61" s="182" t="s">
        <v>71</v>
      </c>
      <c r="C61" s="183" t="s">
        <v>72</v>
      </c>
      <c r="D61" s="184"/>
      <c r="E61" s="184"/>
      <c r="F61" s="190" t="s">
        <v>24</v>
      </c>
      <c r="G61" s="191"/>
      <c r="H61" s="191"/>
      <c r="I61" s="191">
        <f>'SO 801 SO 801 Pol'!G75</f>
        <v>0</v>
      </c>
      <c r="J61" s="188" t="str">
        <f>IF(I63=0,"",I61/I63*100)</f>
        <v/>
      </c>
    </row>
    <row r="62" spans="1:10" ht="36.75" customHeight="1" x14ac:dyDescent="0.2">
      <c r="A62" s="177"/>
      <c r="B62" s="182" t="s">
        <v>73</v>
      </c>
      <c r="C62" s="183" t="s">
        <v>27</v>
      </c>
      <c r="D62" s="184"/>
      <c r="E62" s="184"/>
      <c r="F62" s="190" t="s">
        <v>73</v>
      </c>
      <c r="G62" s="191"/>
      <c r="H62" s="191"/>
      <c r="I62" s="191">
        <f>'VRN VRN Pol'!G46</f>
        <v>0</v>
      </c>
      <c r="J62" s="188" t="str">
        <f>IF(I63=0,"",I62/I63*100)</f>
        <v/>
      </c>
    </row>
    <row r="63" spans="1:10" ht="25.5" customHeight="1" x14ac:dyDescent="0.2">
      <c r="A63" s="178"/>
      <c r="B63" s="185" t="s">
        <v>1</v>
      </c>
      <c r="C63" s="186"/>
      <c r="D63" s="187"/>
      <c r="E63" s="187"/>
      <c r="F63" s="192"/>
      <c r="G63" s="193"/>
      <c r="H63" s="193"/>
      <c r="I63" s="193">
        <f>SUM(I56:I62)</f>
        <v>0</v>
      </c>
      <c r="J63" s="189">
        <f>SUM(J56:J62)</f>
        <v>0</v>
      </c>
    </row>
    <row r="64" spans="1:10" x14ac:dyDescent="0.2">
      <c r="F64" s="133"/>
      <c r="G64" s="133"/>
      <c r="H64" s="133"/>
      <c r="I64" s="133"/>
      <c r="J64" s="134"/>
    </row>
    <row r="65" spans="6:10" x14ac:dyDescent="0.2">
      <c r="F65" s="133"/>
      <c r="G65" s="133"/>
      <c r="H65" s="133"/>
      <c r="I65" s="133"/>
      <c r="J65" s="134"/>
    </row>
    <row r="66" spans="6:10" x14ac:dyDescent="0.2">
      <c r="F66" s="133"/>
      <c r="G66" s="133"/>
      <c r="H66" s="133"/>
      <c r="I66" s="133"/>
      <c r="J66" s="134"/>
    </row>
  </sheetData>
  <sheetProtection algorithmName="SHA-512" hashValue="UoZdIsYyOIELmhkCHAza7cZzN1ZSRgcJiECYKJVJFhiSqBbD2OgRmyptBaLQvOS7XA6LZnJZi/5I5X1BZZ/4Xg==" saltValue="/t3mbBtSy5RhyDiqrzZox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59">
    <mergeCell ref="C60:E60"/>
    <mergeCell ref="C61:E61"/>
    <mergeCell ref="C62:E62"/>
    <mergeCell ref="B49:E49"/>
    <mergeCell ref="C56:E56"/>
    <mergeCell ref="C57:E57"/>
    <mergeCell ref="C58:E58"/>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yQKVsdJK/wfCJFflIVb8ERY472ITcvzLeB1SKysnEzIsIjZSC0h9wzNLqZUf4V4cJsEJ+5YMg5eOPF4hPbTTQ==" saltValue="Vzw1G1F3/zf/ZTwgZq236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DDCDA-1368-41B3-82B7-CCDDFBD9A6F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75</v>
      </c>
      <c r="B1" s="195"/>
      <c r="C1" s="195"/>
      <c r="D1" s="195"/>
      <c r="E1" s="195"/>
      <c r="F1" s="195"/>
      <c r="G1" s="195"/>
      <c r="AG1" t="s">
        <v>76</v>
      </c>
    </row>
    <row r="2" spans="1:60" ht="24.95" customHeight="1" x14ac:dyDescent="0.2">
      <c r="A2" s="196" t="s">
        <v>7</v>
      </c>
      <c r="B2" s="49" t="s">
        <v>44</v>
      </c>
      <c r="C2" s="199" t="s">
        <v>45</v>
      </c>
      <c r="D2" s="197"/>
      <c r="E2" s="197"/>
      <c r="F2" s="197"/>
      <c r="G2" s="198"/>
      <c r="AG2" t="s">
        <v>77</v>
      </c>
    </row>
    <row r="3" spans="1:60" ht="24.95" customHeight="1" x14ac:dyDescent="0.2">
      <c r="A3" s="196" t="s">
        <v>8</v>
      </c>
      <c r="B3" s="49" t="s">
        <v>48</v>
      </c>
      <c r="C3" s="199" t="s">
        <v>49</v>
      </c>
      <c r="D3" s="197"/>
      <c r="E3" s="197"/>
      <c r="F3" s="197"/>
      <c r="G3" s="198"/>
      <c r="AC3" s="175" t="s">
        <v>77</v>
      </c>
      <c r="AG3" t="s">
        <v>78</v>
      </c>
    </row>
    <row r="4" spans="1:60" ht="24.95" customHeight="1" x14ac:dyDescent="0.2">
      <c r="A4" s="200" t="s">
        <v>9</v>
      </c>
      <c r="B4" s="201" t="s">
        <v>48</v>
      </c>
      <c r="C4" s="202" t="s">
        <v>49</v>
      </c>
      <c r="D4" s="203"/>
      <c r="E4" s="203"/>
      <c r="F4" s="203"/>
      <c r="G4" s="204"/>
      <c r="AG4" t="s">
        <v>79</v>
      </c>
    </row>
    <row r="5" spans="1:60" x14ac:dyDescent="0.2">
      <c r="D5" s="10"/>
    </row>
    <row r="6" spans="1:60" ht="38.25" x14ac:dyDescent="0.2">
      <c r="A6" s="206" t="s">
        <v>80</v>
      </c>
      <c r="B6" s="208" t="s">
        <v>81</v>
      </c>
      <c r="C6" s="208" t="s">
        <v>82</v>
      </c>
      <c r="D6" s="207" t="s">
        <v>83</v>
      </c>
      <c r="E6" s="206" t="s">
        <v>84</v>
      </c>
      <c r="F6" s="205" t="s">
        <v>85</v>
      </c>
      <c r="G6" s="206" t="s">
        <v>29</v>
      </c>
      <c r="H6" s="209" t="s">
        <v>30</v>
      </c>
      <c r="I6" s="209" t="s">
        <v>86</v>
      </c>
      <c r="J6" s="209" t="s">
        <v>31</v>
      </c>
      <c r="K6" s="209" t="s">
        <v>87</v>
      </c>
      <c r="L6" s="209" t="s">
        <v>88</v>
      </c>
      <c r="M6" s="209" t="s">
        <v>89</v>
      </c>
      <c r="N6" s="209" t="s">
        <v>90</v>
      </c>
      <c r="O6" s="209" t="s">
        <v>91</v>
      </c>
      <c r="P6" s="209" t="s">
        <v>92</v>
      </c>
      <c r="Q6" s="209" t="s">
        <v>93</v>
      </c>
      <c r="R6" s="209" t="s">
        <v>94</v>
      </c>
      <c r="S6" s="209" t="s">
        <v>95</v>
      </c>
      <c r="T6" s="209" t="s">
        <v>96</v>
      </c>
      <c r="U6" s="209" t="s">
        <v>97</v>
      </c>
      <c r="V6" s="209" t="s">
        <v>98</v>
      </c>
      <c r="W6" s="209" t="s">
        <v>99</v>
      </c>
      <c r="X6" s="209" t="s">
        <v>100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6" t="s">
        <v>101</v>
      </c>
      <c r="B8" s="227" t="s">
        <v>61</v>
      </c>
      <c r="C8" s="245" t="s">
        <v>62</v>
      </c>
      <c r="D8" s="228"/>
      <c r="E8" s="229"/>
      <c r="F8" s="230"/>
      <c r="G8" s="230">
        <f>SUMIF(AG9:AG49,"&lt;&gt;NOR",G9:G49)</f>
        <v>0</v>
      </c>
      <c r="H8" s="230"/>
      <c r="I8" s="230">
        <f>SUM(I9:I49)</f>
        <v>0</v>
      </c>
      <c r="J8" s="230"/>
      <c r="K8" s="230">
        <f>SUM(K9:K49)</f>
        <v>0</v>
      </c>
      <c r="L8" s="230"/>
      <c r="M8" s="230">
        <f>SUM(M9:M49)</f>
        <v>0</v>
      </c>
      <c r="N8" s="230"/>
      <c r="O8" s="230">
        <f>SUM(O9:O49)</f>
        <v>0.02</v>
      </c>
      <c r="P8" s="230"/>
      <c r="Q8" s="230">
        <f>SUM(Q9:Q49)</f>
        <v>0</v>
      </c>
      <c r="R8" s="230"/>
      <c r="S8" s="230"/>
      <c r="T8" s="231"/>
      <c r="U8" s="225"/>
      <c r="V8" s="225">
        <f>SUM(V9:V49)</f>
        <v>0</v>
      </c>
      <c r="W8" s="225"/>
      <c r="X8" s="225"/>
      <c r="AG8" t="s">
        <v>102</v>
      </c>
    </row>
    <row r="9" spans="1:60" outlineLevel="1" x14ac:dyDescent="0.2">
      <c r="A9" s="232">
        <v>1</v>
      </c>
      <c r="B9" s="233" t="s">
        <v>103</v>
      </c>
      <c r="C9" s="246" t="s">
        <v>104</v>
      </c>
      <c r="D9" s="234" t="s">
        <v>105</v>
      </c>
      <c r="E9" s="235">
        <v>745.8</v>
      </c>
      <c r="F9" s="236"/>
      <c r="G9" s="237">
        <f>ROUND(E9*F9,2)</f>
        <v>0</v>
      </c>
      <c r="H9" s="236"/>
      <c r="I9" s="237">
        <f>ROUND(E9*H9,2)</f>
        <v>0</v>
      </c>
      <c r="J9" s="236"/>
      <c r="K9" s="237">
        <f>ROUND(E9*J9,2)</f>
        <v>0</v>
      </c>
      <c r="L9" s="237">
        <v>21</v>
      </c>
      <c r="M9" s="237">
        <f>G9*(1+L9/100)</f>
        <v>0</v>
      </c>
      <c r="N9" s="237">
        <v>0</v>
      </c>
      <c r="O9" s="237">
        <f>ROUND(E9*N9,2)</f>
        <v>0</v>
      </c>
      <c r="P9" s="237">
        <v>0</v>
      </c>
      <c r="Q9" s="237">
        <f>ROUND(E9*P9,2)</f>
        <v>0</v>
      </c>
      <c r="R9" s="237"/>
      <c r="S9" s="237" t="s">
        <v>106</v>
      </c>
      <c r="T9" s="238" t="s">
        <v>107</v>
      </c>
      <c r="U9" s="219">
        <v>0</v>
      </c>
      <c r="V9" s="219">
        <f>ROUND(E9*U9,2)</f>
        <v>0</v>
      </c>
      <c r="W9" s="219"/>
      <c r="X9" s="219" t="s">
        <v>108</v>
      </c>
      <c r="Y9" s="210"/>
      <c r="Z9" s="210"/>
      <c r="AA9" s="210"/>
      <c r="AB9" s="210"/>
      <c r="AC9" s="210"/>
      <c r="AD9" s="210"/>
      <c r="AE9" s="210"/>
      <c r="AF9" s="210"/>
      <c r="AG9" s="210" t="s">
        <v>109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47" t="s">
        <v>110</v>
      </c>
      <c r="D10" s="239"/>
      <c r="E10" s="239"/>
      <c r="F10" s="239"/>
      <c r="G10" s="239"/>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111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48" t="s">
        <v>112</v>
      </c>
      <c r="D11" s="223"/>
      <c r="E11" s="224">
        <v>258.60000000000002</v>
      </c>
      <c r="F11" s="219"/>
      <c r="G11" s="219"/>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113</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48" t="s">
        <v>114</v>
      </c>
      <c r="D12" s="223"/>
      <c r="E12" s="224">
        <v>459.2</v>
      </c>
      <c r="F12" s="219"/>
      <c r="G12" s="219"/>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113</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48" t="s">
        <v>115</v>
      </c>
      <c r="D13" s="223"/>
      <c r="E13" s="224">
        <v>28</v>
      </c>
      <c r="F13" s="219"/>
      <c r="G13" s="219"/>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113</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49"/>
      <c r="D14" s="240"/>
      <c r="E14" s="240"/>
      <c r="F14" s="240"/>
      <c r="G14" s="240"/>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116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2">
        <v>2</v>
      </c>
      <c r="B15" s="233" t="s">
        <v>117</v>
      </c>
      <c r="C15" s="246" t="s">
        <v>118</v>
      </c>
      <c r="D15" s="234" t="s">
        <v>119</v>
      </c>
      <c r="E15" s="235">
        <v>129.30000000000001</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c r="S15" s="237" t="s">
        <v>106</v>
      </c>
      <c r="T15" s="238" t="s">
        <v>106</v>
      </c>
      <c r="U15" s="219">
        <v>0</v>
      </c>
      <c r="V15" s="219">
        <f>ROUND(E15*U15,2)</f>
        <v>0</v>
      </c>
      <c r="W15" s="219"/>
      <c r="X15" s="219" t="s">
        <v>108</v>
      </c>
      <c r="Y15" s="210"/>
      <c r="Z15" s="210"/>
      <c r="AA15" s="210"/>
      <c r="AB15" s="210"/>
      <c r="AC15" s="210"/>
      <c r="AD15" s="210"/>
      <c r="AE15" s="210"/>
      <c r="AF15" s="210"/>
      <c r="AG15" s="210" t="s">
        <v>109</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7"/>
      <c r="B16" s="218"/>
      <c r="C16" s="247" t="s">
        <v>120</v>
      </c>
      <c r="D16" s="239"/>
      <c r="E16" s="239"/>
      <c r="F16" s="239"/>
      <c r="G16" s="239"/>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111</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50" t="s">
        <v>121</v>
      </c>
      <c r="D17" s="241"/>
      <c r="E17" s="241"/>
      <c r="F17" s="241"/>
      <c r="G17" s="241"/>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111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48" t="s">
        <v>122</v>
      </c>
      <c r="D18" s="223"/>
      <c r="E18" s="224">
        <v>129.30000000000001</v>
      </c>
      <c r="F18" s="219"/>
      <c r="G18" s="219"/>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113</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49"/>
      <c r="D19" s="240"/>
      <c r="E19" s="240"/>
      <c r="F19" s="240"/>
      <c r="G19" s="240"/>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116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2">
        <v>3</v>
      </c>
      <c r="B20" s="233" t="s">
        <v>123</v>
      </c>
      <c r="C20" s="246" t="s">
        <v>124</v>
      </c>
      <c r="D20" s="234" t="s">
        <v>119</v>
      </c>
      <c r="E20" s="235">
        <v>229.6</v>
      </c>
      <c r="F20" s="236"/>
      <c r="G20" s="237">
        <f>ROUND(E20*F20,2)</f>
        <v>0</v>
      </c>
      <c r="H20" s="236"/>
      <c r="I20" s="237">
        <f>ROUND(E20*H20,2)</f>
        <v>0</v>
      </c>
      <c r="J20" s="236"/>
      <c r="K20" s="237">
        <f>ROUND(E20*J20,2)</f>
        <v>0</v>
      </c>
      <c r="L20" s="237">
        <v>21</v>
      </c>
      <c r="M20" s="237">
        <f>G20*(1+L20/100)</f>
        <v>0</v>
      </c>
      <c r="N20" s="237">
        <v>0</v>
      </c>
      <c r="O20" s="237">
        <f>ROUND(E20*N20,2)</f>
        <v>0</v>
      </c>
      <c r="P20" s="237">
        <v>0</v>
      </c>
      <c r="Q20" s="237">
        <f>ROUND(E20*P20,2)</f>
        <v>0</v>
      </c>
      <c r="R20" s="237"/>
      <c r="S20" s="237" t="s">
        <v>106</v>
      </c>
      <c r="T20" s="238" t="s">
        <v>106</v>
      </c>
      <c r="U20" s="219">
        <v>0</v>
      </c>
      <c r="V20" s="219">
        <f>ROUND(E20*U20,2)</f>
        <v>0</v>
      </c>
      <c r="W20" s="219"/>
      <c r="X20" s="219" t="s">
        <v>108</v>
      </c>
      <c r="Y20" s="210"/>
      <c r="Z20" s="210"/>
      <c r="AA20" s="210"/>
      <c r="AB20" s="210"/>
      <c r="AC20" s="210"/>
      <c r="AD20" s="210"/>
      <c r="AE20" s="210"/>
      <c r="AF20" s="210"/>
      <c r="AG20" s="210" t="s">
        <v>109</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7"/>
      <c r="B21" s="218"/>
      <c r="C21" s="248" t="s">
        <v>125</v>
      </c>
      <c r="D21" s="223"/>
      <c r="E21" s="224">
        <v>229.6</v>
      </c>
      <c r="F21" s="219"/>
      <c r="G21" s="219"/>
      <c r="H21" s="219"/>
      <c r="I21" s="219"/>
      <c r="J21" s="219"/>
      <c r="K21" s="219"/>
      <c r="L21" s="219"/>
      <c r="M21" s="219"/>
      <c r="N21" s="219"/>
      <c r="O21" s="219"/>
      <c r="P21" s="219"/>
      <c r="Q21" s="219"/>
      <c r="R21" s="219"/>
      <c r="S21" s="219"/>
      <c r="T21" s="219"/>
      <c r="U21" s="219"/>
      <c r="V21" s="219"/>
      <c r="W21" s="219"/>
      <c r="X21" s="219"/>
      <c r="Y21" s="210"/>
      <c r="Z21" s="210"/>
      <c r="AA21" s="210"/>
      <c r="AB21" s="210"/>
      <c r="AC21" s="210"/>
      <c r="AD21" s="210"/>
      <c r="AE21" s="210"/>
      <c r="AF21" s="210"/>
      <c r="AG21" s="210" t="s">
        <v>113</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49"/>
      <c r="D22" s="240"/>
      <c r="E22" s="240"/>
      <c r="F22" s="240"/>
      <c r="G22" s="240"/>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116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2">
        <v>4</v>
      </c>
      <c r="B23" s="233" t="s">
        <v>126</v>
      </c>
      <c r="C23" s="246" t="s">
        <v>127</v>
      </c>
      <c r="D23" s="234" t="s">
        <v>119</v>
      </c>
      <c r="E23" s="235">
        <v>14</v>
      </c>
      <c r="F23" s="236"/>
      <c r="G23" s="237">
        <f>ROUND(E23*F23,2)</f>
        <v>0</v>
      </c>
      <c r="H23" s="236"/>
      <c r="I23" s="237">
        <f>ROUND(E23*H23,2)</f>
        <v>0</v>
      </c>
      <c r="J23" s="236"/>
      <c r="K23" s="237">
        <f>ROUND(E23*J23,2)</f>
        <v>0</v>
      </c>
      <c r="L23" s="237">
        <v>21</v>
      </c>
      <c r="M23" s="237">
        <f>G23*(1+L23/100)</f>
        <v>0</v>
      </c>
      <c r="N23" s="237">
        <v>1.24E-3</v>
      </c>
      <c r="O23" s="237">
        <f>ROUND(E23*N23,2)</f>
        <v>0.02</v>
      </c>
      <c r="P23" s="237">
        <v>0</v>
      </c>
      <c r="Q23" s="237">
        <f>ROUND(E23*P23,2)</f>
        <v>0</v>
      </c>
      <c r="R23" s="237"/>
      <c r="S23" s="237" t="s">
        <v>106</v>
      </c>
      <c r="T23" s="238" t="s">
        <v>106</v>
      </c>
      <c r="U23" s="219">
        <v>0</v>
      </c>
      <c r="V23" s="219">
        <f>ROUND(E23*U23,2)</f>
        <v>0</v>
      </c>
      <c r="W23" s="219"/>
      <c r="X23" s="219" t="s">
        <v>108</v>
      </c>
      <c r="Y23" s="210"/>
      <c r="Z23" s="210"/>
      <c r="AA23" s="210"/>
      <c r="AB23" s="210"/>
      <c r="AC23" s="210"/>
      <c r="AD23" s="210"/>
      <c r="AE23" s="210"/>
      <c r="AF23" s="210"/>
      <c r="AG23" s="210" t="s">
        <v>109</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47" t="s">
        <v>128</v>
      </c>
      <c r="D24" s="239"/>
      <c r="E24" s="239"/>
      <c r="F24" s="239"/>
      <c r="G24" s="239"/>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111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0" t="s">
        <v>129</v>
      </c>
      <c r="D25" s="241"/>
      <c r="E25" s="241"/>
      <c r="F25" s="241"/>
      <c r="G25" s="241"/>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111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17"/>
      <c r="B26" s="218"/>
      <c r="C26" s="250" t="s">
        <v>130</v>
      </c>
      <c r="D26" s="241"/>
      <c r="E26" s="241"/>
      <c r="F26" s="241"/>
      <c r="G26" s="241"/>
      <c r="H26" s="219"/>
      <c r="I26" s="219"/>
      <c r="J26" s="219"/>
      <c r="K26" s="219"/>
      <c r="L26" s="219"/>
      <c r="M26" s="219"/>
      <c r="N26" s="219"/>
      <c r="O26" s="219"/>
      <c r="P26" s="219"/>
      <c r="Q26" s="219"/>
      <c r="R26" s="219"/>
      <c r="S26" s="219"/>
      <c r="T26" s="219"/>
      <c r="U26" s="219"/>
      <c r="V26" s="219"/>
      <c r="W26" s="219"/>
      <c r="X26" s="219"/>
      <c r="Y26" s="210"/>
      <c r="Z26" s="210"/>
      <c r="AA26" s="210"/>
      <c r="AB26" s="210"/>
      <c r="AC26" s="210"/>
      <c r="AD26" s="210"/>
      <c r="AE26" s="210"/>
      <c r="AF26" s="210"/>
      <c r="AG26" s="210" t="s">
        <v>111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7"/>
      <c r="B27" s="218"/>
      <c r="C27" s="250" t="s">
        <v>131</v>
      </c>
      <c r="D27" s="241"/>
      <c r="E27" s="241"/>
      <c r="F27" s="241"/>
      <c r="G27" s="241"/>
      <c r="H27" s="219"/>
      <c r="I27" s="219"/>
      <c r="J27" s="219"/>
      <c r="K27" s="219"/>
      <c r="L27" s="219"/>
      <c r="M27" s="219"/>
      <c r="N27" s="219"/>
      <c r="O27" s="219"/>
      <c r="P27" s="219"/>
      <c r="Q27" s="219"/>
      <c r="R27" s="219"/>
      <c r="S27" s="219"/>
      <c r="T27" s="219"/>
      <c r="U27" s="219"/>
      <c r="V27" s="219"/>
      <c r="W27" s="219"/>
      <c r="X27" s="219"/>
      <c r="Y27" s="210"/>
      <c r="Z27" s="210"/>
      <c r="AA27" s="210"/>
      <c r="AB27" s="210"/>
      <c r="AC27" s="210"/>
      <c r="AD27" s="210"/>
      <c r="AE27" s="210"/>
      <c r="AF27" s="210"/>
      <c r="AG27" s="210" t="s">
        <v>111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7"/>
      <c r="B28" s="218"/>
      <c r="C28" s="250" t="s">
        <v>132</v>
      </c>
      <c r="D28" s="241"/>
      <c r="E28" s="241"/>
      <c r="F28" s="241"/>
      <c r="G28" s="241"/>
      <c r="H28" s="219"/>
      <c r="I28" s="219"/>
      <c r="J28" s="219"/>
      <c r="K28" s="219"/>
      <c r="L28" s="219"/>
      <c r="M28" s="219"/>
      <c r="N28" s="219"/>
      <c r="O28" s="219"/>
      <c r="P28" s="219"/>
      <c r="Q28" s="219"/>
      <c r="R28" s="219"/>
      <c r="S28" s="219"/>
      <c r="T28" s="219"/>
      <c r="U28" s="219"/>
      <c r="V28" s="219"/>
      <c r="W28" s="219"/>
      <c r="X28" s="219"/>
      <c r="Y28" s="210"/>
      <c r="Z28" s="210"/>
      <c r="AA28" s="210"/>
      <c r="AB28" s="210"/>
      <c r="AC28" s="210"/>
      <c r="AD28" s="210"/>
      <c r="AE28" s="210"/>
      <c r="AF28" s="210"/>
      <c r="AG28" s="210" t="s">
        <v>111</v>
      </c>
      <c r="AH28" s="210"/>
      <c r="AI28" s="210"/>
      <c r="AJ28" s="210"/>
      <c r="AK28" s="210"/>
      <c r="AL28" s="210"/>
      <c r="AM28" s="210"/>
      <c r="AN28" s="210"/>
      <c r="AO28" s="210"/>
      <c r="AP28" s="210"/>
      <c r="AQ28" s="210"/>
      <c r="AR28" s="210"/>
      <c r="AS28" s="210"/>
      <c r="AT28" s="210"/>
      <c r="AU28" s="210"/>
      <c r="AV28" s="210"/>
      <c r="AW28" s="210"/>
      <c r="AX28" s="210"/>
      <c r="AY28" s="210"/>
      <c r="AZ28" s="210"/>
      <c r="BA28" s="242" t="str">
        <f>C28</f>
        <v>- ztížení vykopávek v blízkosti podzemního vedení, konstrukcí a objektů vč. jejich dočasného zajištění</v>
      </c>
      <c r="BB28" s="210"/>
      <c r="BC28" s="210"/>
      <c r="BD28" s="210"/>
      <c r="BE28" s="210"/>
      <c r="BF28" s="210"/>
      <c r="BG28" s="210"/>
      <c r="BH28" s="210"/>
    </row>
    <row r="29" spans="1:60" outlineLevel="1" x14ac:dyDescent="0.2">
      <c r="A29" s="217"/>
      <c r="B29" s="218"/>
      <c r="C29" s="250" t="s">
        <v>133</v>
      </c>
      <c r="D29" s="241"/>
      <c r="E29" s="241"/>
      <c r="F29" s="241"/>
      <c r="G29" s="241"/>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111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0" t="s">
        <v>134</v>
      </c>
      <c r="D30" s="241"/>
      <c r="E30" s="241"/>
      <c r="F30" s="241"/>
      <c r="G30" s="241"/>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111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0" t="s">
        <v>135</v>
      </c>
      <c r="D31" s="241"/>
      <c r="E31" s="241"/>
      <c r="F31" s="241"/>
      <c r="G31" s="241"/>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111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0" t="s">
        <v>136</v>
      </c>
      <c r="D32" s="241"/>
      <c r="E32" s="241"/>
      <c r="F32" s="241"/>
      <c r="G32" s="241"/>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111</v>
      </c>
      <c r="AH32" s="210"/>
      <c r="AI32" s="210"/>
      <c r="AJ32" s="210"/>
      <c r="AK32" s="210"/>
      <c r="AL32" s="210"/>
      <c r="AM32" s="210"/>
      <c r="AN32" s="210"/>
      <c r="AO32" s="210"/>
      <c r="AP32" s="210"/>
      <c r="AQ32" s="210"/>
      <c r="AR32" s="210"/>
      <c r="AS32" s="210"/>
      <c r="AT32" s="210"/>
      <c r="AU32" s="210"/>
      <c r="AV32" s="210"/>
      <c r="AW32" s="210"/>
      <c r="AX32" s="210"/>
      <c r="AY32" s="210"/>
      <c r="AZ32" s="210"/>
      <c r="BA32" s="242" t="str">
        <f>C32</f>
        <v>- čerpání vody vč. čerpacích jímek, potrubí a pohotovostní čerpací soupravy (viz ustanovení k pol. 1151,2)</v>
      </c>
      <c r="BB32" s="210"/>
      <c r="BC32" s="210"/>
      <c r="BD32" s="210"/>
      <c r="BE32" s="210"/>
      <c r="BF32" s="210"/>
      <c r="BG32" s="210"/>
      <c r="BH32" s="210"/>
    </row>
    <row r="33" spans="1:60" outlineLevel="1" x14ac:dyDescent="0.2">
      <c r="A33" s="217"/>
      <c r="B33" s="218"/>
      <c r="C33" s="250" t="s">
        <v>137</v>
      </c>
      <c r="D33" s="241"/>
      <c r="E33" s="241"/>
      <c r="F33" s="241"/>
      <c r="G33" s="241"/>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111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17"/>
      <c r="B34" s="218"/>
      <c r="C34" s="250" t="s">
        <v>138</v>
      </c>
      <c r="D34" s="241"/>
      <c r="E34" s="241"/>
      <c r="F34" s="241"/>
      <c r="G34" s="241"/>
      <c r="H34" s="219"/>
      <c r="I34" s="219"/>
      <c r="J34" s="219"/>
      <c r="K34" s="219"/>
      <c r="L34" s="219"/>
      <c r="M34" s="219"/>
      <c r="N34" s="219"/>
      <c r="O34" s="219"/>
      <c r="P34" s="219"/>
      <c r="Q34" s="219"/>
      <c r="R34" s="219"/>
      <c r="S34" s="219"/>
      <c r="T34" s="219"/>
      <c r="U34" s="219"/>
      <c r="V34" s="219"/>
      <c r="W34" s="219"/>
      <c r="X34" s="219"/>
      <c r="Y34" s="210"/>
      <c r="Z34" s="210"/>
      <c r="AA34" s="210"/>
      <c r="AB34" s="210"/>
      <c r="AC34" s="210"/>
      <c r="AD34" s="210"/>
      <c r="AE34" s="210"/>
      <c r="AF34" s="210"/>
      <c r="AG34" s="210" t="s">
        <v>111</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50" t="s">
        <v>139</v>
      </c>
      <c r="D35" s="241"/>
      <c r="E35" s="241"/>
      <c r="F35" s="241"/>
      <c r="G35" s="241"/>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111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7"/>
      <c r="B36" s="218"/>
      <c r="C36" s="250" t="s">
        <v>140</v>
      </c>
      <c r="D36" s="241"/>
      <c r="E36" s="241"/>
      <c r="F36" s="241"/>
      <c r="G36" s="241"/>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111</v>
      </c>
      <c r="AH36" s="210"/>
      <c r="AI36" s="210"/>
      <c r="AJ36" s="210"/>
      <c r="AK36" s="210"/>
      <c r="AL36" s="210"/>
      <c r="AM36" s="210"/>
      <c r="AN36" s="210"/>
      <c r="AO36" s="210"/>
      <c r="AP36" s="210"/>
      <c r="AQ36" s="210"/>
      <c r="AR36" s="210"/>
      <c r="AS36" s="210"/>
      <c r="AT36" s="210"/>
      <c r="AU36" s="210"/>
      <c r="AV36" s="210"/>
      <c r="AW36" s="210"/>
      <c r="AX36" s="210"/>
      <c r="AY36" s="210"/>
      <c r="AZ36" s="210"/>
      <c r="BA36" s="242" t="str">
        <f>C36</f>
        <v>- svahování a přesvah. svahů do konečného tvaru, výměna hornin v podloží a v pláni znehodnocené klimatickými vlivy</v>
      </c>
      <c r="BB36" s="210"/>
      <c r="BC36" s="210"/>
      <c r="BD36" s="210"/>
      <c r="BE36" s="210"/>
      <c r="BF36" s="210"/>
      <c r="BG36" s="210"/>
      <c r="BH36" s="210"/>
    </row>
    <row r="37" spans="1:60" outlineLevel="1" x14ac:dyDescent="0.2">
      <c r="A37" s="217"/>
      <c r="B37" s="218"/>
      <c r="C37" s="250" t="s">
        <v>141</v>
      </c>
      <c r="D37" s="241"/>
      <c r="E37" s="241"/>
      <c r="F37" s="241"/>
      <c r="G37" s="241"/>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111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7"/>
      <c r="B38" s="218"/>
      <c r="C38" s="250" t="s">
        <v>142</v>
      </c>
      <c r="D38" s="241"/>
      <c r="E38" s="241"/>
      <c r="F38" s="241"/>
      <c r="G38" s="241"/>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111</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50" t="s">
        <v>143</v>
      </c>
      <c r="D39" s="241"/>
      <c r="E39" s="241"/>
      <c r="F39" s="241"/>
      <c r="G39" s="241"/>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111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50" t="s">
        <v>144</v>
      </c>
      <c r="D40" s="241"/>
      <c r="E40" s="241"/>
      <c r="F40" s="241"/>
      <c r="G40" s="241"/>
      <c r="H40" s="219"/>
      <c r="I40" s="219"/>
      <c r="J40" s="219"/>
      <c r="K40" s="219"/>
      <c r="L40" s="219"/>
      <c r="M40" s="219"/>
      <c r="N40" s="219"/>
      <c r="O40" s="219"/>
      <c r="P40" s="219"/>
      <c r="Q40" s="219"/>
      <c r="R40" s="219"/>
      <c r="S40" s="219"/>
      <c r="T40" s="219"/>
      <c r="U40" s="219"/>
      <c r="V40" s="219"/>
      <c r="W40" s="219"/>
      <c r="X40" s="219"/>
      <c r="Y40" s="210"/>
      <c r="Z40" s="210"/>
      <c r="AA40" s="210"/>
      <c r="AB40" s="210"/>
      <c r="AC40" s="210"/>
      <c r="AD40" s="210"/>
      <c r="AE40" s="210"/>
      <c r="AF40" s="210"/>
      <c r="AG40" s="210" t="s">
        <v>111</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50" t="s">
        <v>145</v>
      </c>
      <c r="D41" s="241"/>
      <c r="E41" s="241"/>
      <c r="F41" s="241"/>
      <c r="G41" s="241"/>
      <c r="H41" s="219"/>
      <c r="I41" s="219"/>
      <c r="J41" s="219"/>
      <c r="K41" s="219"/>
      <c r="L41" s="219"/>
      <c r="M41" s="219"/>
      <c r="N41" s="219"/>
      <c r="O41" s="219"/>
      <c r="P41" s="219"/>
      <c r="Q41" s="219"/>
      <c r="R41" s="219"/>
      <c r="S41" s="219"/>
      <c r="T41" s="219"/>
      <c r="U41" s="219"/>
      <c r="V41" s="219"/>
      <c r="W41" s="219"/>
      <c r="X41" s="219"/>
      <c r="Y41" s="210"/>
      <c r="Z41" s="210"/>
      <c r="AA41" s="210"/>
      <c r="AB41" s="210"/>
      <c r="AC41" s="210"/>
      <c r="AD41" s="210"/>
      <c r="AE41" s="210"/>
      <c r="AF41" s="210"/>
      <c r="AG41" s="210" t="s">
        <v>111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17"/>
      <c r="B42" s="218"/>
      <c r="C42" s="250" t="s">
        <v>146</v>
      </c>
      <c r="D42" s="241"/>
      <c r="E42" s="241"/>
      <c r="F42" s="241"/>
      <c r="G42" s="241"/>
      <c r="H42" s="219"/>
      <c r="I42" s="219"/>
      <c r="J42" s="219"/>
      <c r="K42" s="219"/>
      <c r="L42" s="219"/>
      <c r="M42" s="219"/>
      <c r="N42" s="219"/>
      <c r="O42" s="219"/>
      <c r="P42" s="219"/>
      <c r="Q42" s="219"/>
      <c r="R42" s="219"/>
      <c r="S42" s="219"/>
      <c r="T42" s="219"/>
      <c r="U42" s="219"/>
      <c r="V42" s="219"/>
      <c r="W42" s="219"/>
      <c r="X42" s="219"/>
      <c r="Y42" s="210"/>
      <c r="Z42" s="210"/>
      <c r="AA42" s="210"/>
      <c r="AB42" s="210"/>
      <c r="AC42" s="210"/>
      <c r="AD42" s="210"/>
      <c r="AE42" s="210"/>
      <c r="AF42" s="210"/>
      <c r="AG42" s="210" t="s">
        <v>111</v>
      </c>
      <c r="AH42" s="210"/>
      <c r="AI42" s="210"/>
      <c r="AJ42" s="210"/>
      <c r="AK42" s="210"/>
      <c r="AL42" s="210"/>
      <c r="AM42" s="210"/>
      <c r="AN42" s="210"/>
      <c r="AO42" s="210"/>
      <c r="AP42" s="210"/>
      <c r="AQ42" s="210"/>
      <c r="AR42" s="210"/>
      <c r="AS42" s="210"/>
      <c r="AT42" s="210"/>
      <c r="AU42" s="210"/>
      <c r="AV42" s="210"/>
      <c r="AW42" s="210"/>
      <c r="AX42" s="210"/>
      <c r="AY42" s="210"/>
      <c r="AZ42" s="210"/>
      <c r="BA42" s="242" t="str">
        <f>C42</f>
        <v>- veškeré pomocné konstrukce umožňující provedení vykopávky (příjezdy, sjezdy, nájezdy, lešení, podpěr. konstr., přemostění, zpevněné plochy, zakrytí a pod.)</v>
      </c>
      <c r="BB42" s="210"/>
      <c r="BC42" s="210"/>
      <c r="BD42" s="210"/>
      <c r="BE42" s="210"/>
      <c r="BF42" s="210"/>
      <c r="BG42" s="210"/>
      <c r="BH42" s="210"/>
    </row>
    <row r="43" spans="1:60" outlineLevel="1" x14ac:dyDescent="0.2">
      <c r="A43" s="217"/>
      <c r="B43" s="218"/>
      <c r="C43" s="250" t="s">
        <v>147</v>
      </c>
      <c r="D43" s="241"/>
      <c r="E43" s="241"/>
      <c r="F43" s="241"/>
      <c r="G43" s="241"/>
      <c r="H43" s="219"/>
      <c r="I43" s="219"/>
      <c r="J43" s="219"/>
      <c r="K43" s="219"/>
      <c r="L43" s="219"/>
      <c r="M43" s="219"/>
      <c r="N43" s="219"/>
      <c r="O43" s="219"/>
      <c r="P43" s="219"/>
      <c r="Q43" s="219"/>
      <c r="R43" s="219"/>
      <c r="S43" s="219"/>
      <c r="T43" s="219"/>
      <c r="U43" s="219"/>
      <c r="V43" s="219"/>
      <c r="W43" s="219"/>
      <c r="X43" s="219"/>
      <c r="Y43" s="210"/>
      <c r="Z43" s="210"/>
      <c r="AA43" s="210"/>
      <c r="AB43" s="210"/>
      <c r="AC43" s="210"/>
      <c r="AD43" s="210"/>
      <c r="AE43" s="210"/>
      <c r="AF43" s="210"/>
      <c r="AG43" s="210" t="s">
        <v>111</v>
      </c>
      <c r="AH43" s="210"/>
      <c r="AI43" s="210"/>
      <c r="AJ43" s="210"/>
      <c r="AK43" s="210"/>
      <c r="AL43" s="210"/>
      <c r="AM43" s="210"/>
      <c r="AN43" s="210"/>
      <c r="AO43" s="210"/>
      <c r="AP43" s="210"/>
      <c r="AQ43" s="210"/>
      <c r="AR43" s="210"/>
      <c r="AS43" s="210"/>
      <c r="AT43" s="210"/>
      <c r="AU43" s="210"/>
      <c r="AV43" s="210"/>
      <c r="AW43" s="210"/>
      <c r="AX43" s="210"/>
      <c r="AY43" s="210"/>
      <c r="AZ43" s="210"/>
      <c r="BA43" s="242" t="str">
        <f>C43</f>
        <v>- nezahrnuje uložení zeminy (na skládku, do násypu) ani poplatky za skládku, vykazují se v položce č.0141**</v>
      </c>
      <c r="BB43" s="210"/>
      <c r="BC43" s="210"/>
      <c r="BD43" s="210"/>
      <c r="BE43" s="210"/>
      <c r="BF43" s="210"/>
      <c r="BG43" s="210"/>
      <c r="BH43" s="210"/>
    </row>
    <row r="44" spans="1:60" outlineLevel="1" x14ac:dyDescent="0.2">
      <c r="A44" s="217"/>
      <c r="B44" s="218"/>
      <c r="C44" s="248" t="s">
        <v>148</v>
      </c>
      <c r="D44" s="223"/>
      <c r="E44" s="224">
        <v>14</v>
      </c>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113</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49"/>
      <c r="D45" s="240"/>
      <c r="E45" s="240"/>
      <c r="F45" s="240"/>
      <c r="G45" s="240"/>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116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2">
        <v>5</v>
      </c>
      <c r="B46" s="233" t="s">
        <v>149</v>
      </c>
      <c r="C46" s="246" t="s">
        <v>150</v>
      </c>
      <c r="D46" s="234" t="s">
        <v>151</v>
      </c>
      <c r="E46" s="235">
        <v>656</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c r="S46" s="237" t="s">
        <v>106</v>
      </c>
      <c r="T46" s="238" t="s">
        <v>106</v>
      </c>
      <c r="U46" s="219">
        <v>0</v>
      </c>
      <c r="V46" s="219">
        <f>ROUND(E46*U46,2)</f>
        <v>0</v>
      </c>
      <c r="W46" s="219"/>
      <c r="X46" s="219" t="s">
        <v>108</v>
      </c>
      <c r="Y46" s="210"/>
      <c r="Z46" s="210"/>
      <c r="AA46" s="210"/>
      <c r="AB46" s="210"/>
      <c r="AC46" s="210"/>
      <c r="AD46" s="210"/>
      <c r="AE46" s="210"/>
      <c r="AF46" s="210"/>
      <c r="AG46" s="210" t="s">
        <v>109</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47" t="s">
        <v>152</v>
      </c>
      <c r="D47" s="239"/>
      <c r="E47" s="239"/>
      <c r="F47" s="239"/>
      <c r="G47" s="239"/>
      <c r="H47" s="219"/>
      <c r="I47" s="219"/>
      <c r="J47" s="219"/>
      <c r="K47" s="219"/>
      <c r="L47" s="219"/>
      <c r="M47" s="219"/>
      <c r="N47" s="219"/>
      <c r="O47" s="219"/>
      <c r="P47" s="219"/>
      <c r="Q47" s="219"/>
      <c r="R47" s="219"/>
      <c r="S47" s="219"/>
      <c r="T47" s="219"/>
      <c r="U47" s="219"/>
      <c r="V47" s="219"/>
      <c r="W47" s="219"/>
      <c r="X47" s="219"/>
      <c r="Y47" s="210"/>
      <c r="Z47" s="210"/>
      <c r="AA47" s="210"/>
      <c r="AB47" s="210"/>
      <c r="AC47" s="210"/>
      <c r="AD47" s="210"/>
      <c r="AE47" s="210"/>
      <c r="AF47" s="210"/>
      <c r="AG47" s="210" t="s">
        <v>111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7"/>
      <c r="B48" s="218"/>
      <c r="C48" s="248" t="s">
        <v>153</v>
      </c>
      <c r="D48" s="223"/>
      <c r="E48" s="224">
        <v>656</v>
      </c>
      <c r="F48" s="219"/>
      <c r="G48" s="219"/>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113</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49"/>
      <c r="D49" s="240"/>
      <c r="E49" s="240"/>
      <c r="F49" s="240"/>
      <c r="G49" s="240"/>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116</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6" t="s">
        <v>101</v>
      </c>
      <c r="B50" s="227" t="s">
        <v>63</v>
      </c>
      <c r="C50" s="245" t="s">
        <v>64</v>
      </c>
      <c r="D50" s="228"/>
      <c r="E50" s="229"/>
      <c r="F50" s="230"/>
      <c r="G50" s="230">
        <f>SUMIF(AG51:AG68,"&lt;&gt;NOR",G51:G68)</f>
        <v>0</v>
      </c>
      <c r="H50" s="230"/>
      <c r="I50" s="230">
        <f>SUM(I51:I68)</f>
        <v>0</v>
      </c>
      <c r="J50" s="230"/>
      <c r="K50" s="230">
        <f>SUM(K51:K68)</f>
        <v>0</v>
      </c>
      <c r="L50" s="230"/>
      <c r="M50" s="230">
        <f>SUM(M51:M68)</f>
        <v>0</v>
      </c>
      <c r="N50" s="230"/>
      <c r="O50" s="230">
        <f>SUM(O51:O68)</f>
        <v>34.92</v>
      </c>
      <c r="P50" s="230"/>
      <c r="Q50" s="230">
        <f>SUM(Q51:Q68)</f>
        <v>0</v>
      </c>
      <c r="R50" s="230"/>
      <c r="S50" s="230"/>
      <c r="T50" s="231"/>
      <c r="U50" s="225"/>
      <c r="V50" s="225">
        <f>SUM(V51:V68)</f>
        <v>0</v>
      </c>
      <c r="W50" s="225"/>
      <c r="X50" s="225"/>
      <c r="AG50" t="s">
        <v>102</v>
      </c>
    </row>
    <row r="51" spans="1:60" ht="22.5" outlineLevel="1" x14ac:dyDescent="0.2">
      <c r="A51" s="232">
        <v>6</v>
      </c>
      <c r="B51" s="233" t="s">
        <v>154</v>
      </c>
      <c r="C51" s="246" t="s">
        <v>155</v>
      </c>
      <c r="D51" s="234" t="s">
        <v>156</v>
      </c>
      <c r="E51" s="235">
        <v>80</v>
      </c>
      <c r="F51" s="236"/>
      <c r="G51" s="237">
        <f>ROUND(E51*F51,2)</f>
        <v>0</v>
      </c>
      <c r="H51" s="236"/>
      <c r="I51" s="237">
        <f>ROUND(E51*H51,2)</f>
        <v>0</v>
      </c>
      <c r="J51" s="236"/>
      <c r="K51" s="237">
        <f>ROUND(E51*J51,2)</f>
        <v>0</v>
      </c>
      <c r="L51" s="237">
        <v>21</v>
      </c>
      <c r="M51" s="237">
        <f>G51*(1+L51/100)</f>
        <v>0</v>
      </c>
      <c r="N51" s="237">
        <v>0.43651000000000001</v>
      </c>
      <c r="O51" s="237">
        <f>ROUND(E51*N51,2)</f>
        <v>34.92</v>
      </c>
      <c r="P51" s="237">
        <v>0</v>
      </c>
      <c r="Q51" s="237">
        <f>ROUND(E51*P51,2)</f>
        <v>0</v>
      </c>
      <c r="R51" s="237" t="s">
        <v>157</v>
      </c>
      <c r="S51" s="237" t="s">
        <v>106</v>
      </c>
      <c r="T51" s="238" t="s">
        <v>106</v>
      </c>
      <c r="U51" s="219">
        <v>0</v>
      </c>
      <c r="V51" s="219">
        <f>ROUND(E51*U51,2)</f>
        <v>0</v>
      </c>
      <c r="W51" s="219"/>
      <c r="X51" s="219" t="s">
        <v>108</v>
      </c>
      <c r="Y51" s="210"/>
      <c r="Z51" s="210"/>
      <c r="AA51" s="210"/>
      <c r="AB51" s="210"/>
      <c r="AC51" s="210"/>
      <c r="AD51" s="210"/>
      <c r="AE51" s="210"/>
      <c r="AF51" s="210"/>
      <c r="AG51" s="210" t="s">
        <v>109</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17"/>
      <c r="B52" s="218"/>
      <c r="C52" s="251" t="s">
        <v>158</v>
      </c>
      <c r="D52" s="243"/>
      <c r="E52" s="243"/>
      <c r="F52" s="243"/>
      <c r="G52" s="243"/>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159</v>
      </c>
      <c r="AH52" s="210"/>
      <c r="AI52" s="210"/>
      <c r="AJ52" s="210"/>
      <c r="AK52" s="210"/>
      <c r="AL52" s="210"/>
      <c r="AM52" s="210"/>
      <c r="AN52" s="210"/>
      <c r="AO52" s="210"/>
      <c r="AP52" s="210"/>
      <c r="AQ52" s="210"/>
      <c r="AR52" s="210"/>
      <c r="AS52" s="210"/>
      <c r="AT52" s="210"/>
      <c r="AU52" s="210"/>
      <c r="AV52" s="210"/>
      <c r="AW52" s="210"/>
      <c r="AX52" s="210"/>
      <c r="AY52" s="210"/>
      <c r="AZ52" s="210"/>
      <c r="BA52" s="242" t="str">
        <f>C52</f>
        <v>Lože pro trativody, položení trubek, obsyp potrubí sypaninou z vhodných hornin, nebo materiálem připraveným podél výkopu ve vzdálenosti do 3 m od jeho kraje.  Bez výkopu rýhy.</v>
      </c>
      <c r="BB52" s="210"/>
      <c r="BC52" s="210"/>
      <c r="BD52" s="210"/>
      <c r="BE52" s="210"/>
      <c r="BF52" s="210"/>
      <c r="BG52" s="210"/>
      <c r="BH52" s="210"/>
    </row>
    <row r="53" spans="1:60" ht="22.5" outlineLevel="1" x14ac:dyDescent="0.2">
      <c r="A53" s="217"/>
      <c r="B53" s="218"/>
      <c r="C53" s="248" t="s">
        <v>160</v>
      </c>
      <c r="D53" s="223"/>
      <c r="E53" s="224">
        <v>80</v>
      </c>
      <c r="F53" s="219"/>
      <c r="G53" s="219"/>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113</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49"/>
      <c r="D54" s="240"/>
      <c r="E54" s="240"/>
      <c r="F54" s="240"/>
      <c r="G54" s="240"/>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116</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2">
        <v>7</v>
      </c>
      <c r="B55" s="233" t="s">
        <v>161</v>
      </c>
      <c r="C55" s="246" t="s">
        <v>162</v>
      </c>
      <c r="D55" s="234" t="s">
        <v>151</v>
      </c>
      <c r="E55" s="235">
        <v>120</v>
      </c>
      <c r="F55" s="236"/>
      <c r="G55" s="237">
        <f>ROUND(E55*F55,2)</f>
        <v>0</v>
      </c>
      <c r="H55" s="236"/>
      <c r="I55" s="237">
        <f>ROUND(E55*H55,2)</f>
        <v>0</v>
      </c>
      <c r="J55" s="236"/>
      <c r="K55" s="237">
        <f>ROUND(E55*J55,2)</f>
        <v>0</v>
      </c>
      <c r="L55" s="237">
        <v>21</v>
      </c>
      <c r="M55" s="237">
        <f>G55*(1+L55/100)</f>
        <v>0</v>
      </c>
      <c r="N55" s="237">
        <v>0</v>
      </c>
      <c r="O55" s="237">
        <f>ROUND(E55*N55,2)</f>
        <v>0</v>
      </c>
      <c r="P55" s="237">
        <v>0</v>
      </c>
      <c r="Q55" s="237">
        <f>ROUND(E55*P55,2)</f>
        <v>0</v>
      </c>
      <c r="R55" s="237"/>
      <c r="S55" s="237" t="s">
        <v>106</v>
      </c>
      <c r="T55" s="238" t="s">
        <v>163</v>
      </c>
      <c r="U55" s="219">
        <v>0</v>
      </c>
      <c r="V55" s="219">
        <f>ROUND(E55*U55,2)</f>
        <v>0</v>
      </c>
      <c r="W55" s="219"/>
      <c r="X55" s="219" t="s">
        <v>108</v>
      </c>
      <c r="Y55" s="210"/>
      <c r="Z55" s="210"/>
      <c r="AA55" s="210"/>
      <c r="AB55" s="210"/>
      <c r="AC55" s="210"/>
      <c r="AD55" s="210"/>
      <c r="AE55" s="210"/>
      <c r="AF55" s="210"/>
      <c r="AG55" s="210" t="s">
        <v>109</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47" t="s">
        <v>164</v>
      </c>
      <c r="D56" s="239"/>
      <c r="E56" s="239"/>
      <c r="F56" s="239"/>
      <c r="G56" s="239"/>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111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17"/>
      <c r="B57" s="218"/>
      <c r="C57" s="250" t="s">
        <v>165</v>
      </c>
      <c r="D57" s="241"/>
      <c r="E57" s="241"/>
      <c r="F57" s="241"/>
      <c r="G57" s="241"/>
      <c r="H57" s="219"/>
      <c r="I57" s="219"/>
      <c r="J57" s="219"/>
      <c r="K57" s="219"/>
      <c r="L57" s="219"/>
      <c r="M57" s="219"/>
      <c r="N57" s="219"/>
      <c r="O57" s="219"/>
      <c r="P57" s="219"/>
      <c r="Q57" s="219"/>
      <c r="R57" s="219"/>
      <c r="S57" s="219"/>
      <c r="T57" s="219"/>
      <c r="U57" s="219"/>
      <c r="V57" s="219"/>
      <c r="W57" s="219"/>
      <c r="X57" s="219"/>
      <c r="Y57" s="210"/>
      <c r="Z57" s="210"/>
      <c r="AA57" s="210"/>
      <c r="AB57" s="210"/>
      <c r="AC57" s="210"/>
      <c r="AD57" s="210"/>
      <c r="AE57" s="210"/>
      <c r="AF57" s="210"/>
      <c r="AG57" s="210" t="s">
        <v>111</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7"/>
      <c r="B58" s="218"/>
      <c r="C58" s="250" t="s">
        <v>166</v>
      </c>
      <c r="D58" s="241"/>
      <c r="E58" s="241"/>
      <c r="F58" s="241"/>
      <c r="G58" s="241"/>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111</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7"/>
      <c r="B59" s="218"/>
      <c r="C59" s="250" t="s">
        <v>167</v>
      </c>
      <c r="D59" s="241"/>
      <c r="E59" s="241"/>
      <c r="F59" s="241"/>
      <c r="G59" s="241"/>
      <c r="H59" s="219"/>
      <c r="I59" s="219"/>
      <c r="J59" s="219"/>
      <c r="K59" s="219"/>
      <c r="L59" s="219"/>
      <c r="M59" s="219"/>
      <c r="N59" s="219"/>
      <c r="O59" s="219"/>
      <c r="P59" s="219"/>
      <c r="Q59" s="219"/>
      <c r="R59" s="219"/>
      <c r="S59" s="219"/>
      <c r="T59" s="219"/>
      <c r="U59" s="219"/>
      <c r="V59" s="219"/>
      <c r="W59" s="219"/>
      <c r="X59" s="219"/>
      <c r="Y59" s="210"/>
      <c r="Z59" s="210"/>
      <c r="AA59" s="210"/>
      <c r="AB59" s="210"/>
      <c r="AC59" s="210"/>
      <c r="AD59" s="210"/>
      <c r="AE59" s="210"/>
      <c r="AF59" s="210"/>
      <c r="AG59" s="210" t="s">
        <v>111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0" t="s">
        <v>168</v>
      </c>
      <c r="D60" s="241"/>
      <c r="E60" s="241"/>
      <c r="F60" s="241"/>
      <c r="G60" s="241"/>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111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7"/>
      <c r="B61" s="218"/>
      <c r="C61" s="250" t="s">
        <v>169</v>
      </c>
      <c r="D61" s="241"/>
      <c r="E61" s="241"/>
      <c r="F61" s="241"/>
      <c r="G61" s="241"/>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111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c r="B62" s="218"/>
      <c r="C62" s="250" t="s">
        <v>170</v>
      </c>
      <c r="D62" s="241"/>
      <c r="E62" s="241"/>
      <c r="F62" s="241"/>
      <c r="G62" s="241"/>
      <c r="H62" s="219"/>
      <c r="I62" s="219"/>
      <c r="J62" s="219"/>
      <c r="K62" s="219"/>
      <c r="L62" s="219"/>
      <c r="M62" s="219"/>
      <c r="N62" s="219"/>
      <c r="O62" s="219"/>
      <c r="P62" s="219"/>
      <c r="Q62" s="219"/>
      <c r="R62" s="219"/>
      <c r="S62" s="219"/>
      <c r="T62" s="219"/>
      <c r="U62" s="219"/>
      <c r="V62" s="219"/>
      <c r="W62" s="219"/>
      <c r="X62" s="219"/>
      <c r="Y62" s="210"/>
      <c r="Z62" s="210"/>
      <c r="AA62" s="210"/>
      <c r="AB62" s="210"/>
      <c r="AC62" s="210"/>
      <c r="AD62" s="210"/>
      <c r="AE62" s="210"/>
      <c r="AF62" s="210"/>
      <c r="AG62" s="210" t="s">
        <v>111</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50" t="s">
        <v>171</v>
      </c>
      <c r="D63" s="241"/>
      <c r="E63" s="241"/>
      <c r="F63" s="241"/>
      <c r="G63" s="241"/>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111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7"/>
      <c r="B64" s="218"/>
      <c r="C64" s="248" t="s">
        <v>172</v>
      </c>
      <c r="D64" s="223"/>
      <c r="E64" s="224">
        <v>120</v>
      </c>
      <c r="F64" s="219"/>
      <c r="G64" s="219"/>
      <c r="H64" s="219"/>
      <c r="I64" s="219"/>
      <c r="J64" s="219"/>
      <c r="K64" s="219"/>
      <c r="L64" s="219"/>
      <c r="M64" s="219"/>
      <c r="N64" s="219"/>
      <c r="O64" s="219"/>
      <c r="P64" s="219"/>
      <c r="Q64" s="219"/>
      <c r="R64" s="219"/>
      <c r="S64" s="219"/>
      <c r="T64" s="219"/>
      <c r="U64" s="219"/>
      <c r="V64" s="219"/>
      <c r="W64" s="219"/>
      <c r="X64" s="219"/>
      <c r="Y64" s="210"/>
      <c r="Z64" s="210"/>
      <c r="AA64" s="210"/>
      <c r="AB64" s="210"/>
      <c r="AC64" s="210"/>
      <c r="AD64" s="210"/>
      <c r="AE64" s="210"/>
      <c r="AF64" s="210"/>
      <c r="AG64" s="210" t="s">
        <v>113</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7"/>
      <c r="B65" s="218"/>
      <c r="C65" s="249"/>
      <c r="D65" s="240"/>
      <c r="E65" s="240"/>
      <c r="F65" s="240"/>
      <c r="G65" s="240"/>
      <c r="H65" s="219"/>
      <c r="I65" s="219"/>
      <c r="J65" s="219"/>
      <c r="K65" s="219"/>
      <c r="L65" s="219"/>
      <c r="M65" s="219"/>
      <c r="N65" s="219"/>
      <c r="O65" s="219"/>
      <c r="P65" s="219"/>
      <c r="Q65" s="219"/>
      <c r="R65" s="219"/>
      <c r="S65" s="219"/>
      <c r="T65" s="219"/>
      <c r="U65" s="219"/>
      <c r="V65" s="219"/>
      <c r="W65" s="219"/>
      <c r="X65" s="219"/>
      <c r="Y65" s="210"/>
      <c r="Z65" s="210"/>
      <c r="AA65" s="210"/>
      <c r="AB65" s="210"/>
      <c r="AC65" s="210"/>
      <c r="AD65" s="210"/>
      <c r="AE65" s="210"/>
      <c r="AF65" s="210"/>
      <c r="AG65" s="210" t="s">
        <v>116</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2">
        <v>8</v>
      </c>
      <c r="B66" s="233" t="s">
        <v>173</v>
      </c>
      <c r="C66" s="246" t="s">
        <v>174</v>
      </c>
      <c r="D66" s="234" t="s">
        <v>151</v>
      </c>
      <c r="E66" s="235">
        <v>656</v>
      </c>
      <c r="F66" s="236"/>
      <c r="G66" s="237">
        <f>ROUND(E66*F66,2)</f>
        <v>0</v>
      </c>
      <c r="H66" s="236"/>
      <c r="I66" s="237">
        <f>ROUND(E66*H66,2)</f>
        <v>0</v>
      </c>
      <c r="J66" s="236"/>
      <c r="K66" s="237">
        <f>ROUND(E66*J66,2)</f>
        <v>0</v>
      </c>
      <c r="L66" s="237">
        <v>21</v>
      </c>
      <c r="M66" s="237">
        <f>G66*(1+L66/100)</f>
        <v>0</v>
      </c>
      <c r="N66" s="237">
        <v>0</v>
      </c>
      <c r="O66" s="237">
        <f>ROUND(E66*N66,2)</f>
        <v>0</v>
      </c>
      <c r="P66" s="237">
        <v>0</v>
      </c>
      <c r="Q66" s="237">
        <f>ROUND(E66*P66,2)</f>
        <v>0</v>
      </c>
      <c r="R66" s="237"/>
      <c r="S66" s="237" t="s">
        <v>106</v>
      </c>
      <c r="T66" s="238" t="s">
        <v>163</v>
      </c>
      <c r="U66" s="219">
        <v>0</v>
      </c>
      <c r="V66" s="219">
        <f>ROUND(E66*U66,2)</f>
        <v>0</v>
      </c>
      <c r="W66" s="219"/>
      <c r="X66" s="219" t="s">
        <v>108</v>
      </c>
      <c r="Y66" s="210"/>
      <c r="Z66" s="210"/>
      <c r="AA66" s="210"/>
      <c r="AB66" s="210"/>
      <c r="AC66" s="210"/>
      <c r="AD66" s="210"/>
      <c r="AE66" s="210"/>
      <c r="AF66" s="210"/>
      <c r="AG66" s="210" t="s">
        <v>109</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17"/>
      <c r="B67" s="218"/>
      <c r="C67" s="248" t="s">
        <v>175</v>
      </c>
      <c r="D67" s="223"/>
      <c r="E67" s="224">
        <v>656</v>
      </c>
      <c r="F67" s="219"/>
      <c r="G67" s="219"/>
      <c r="H67" s="219"/>
      <c r="I67" s="219"/>
      <c r="J67" s="219"/>
      <c r="K67" s="219"/>
      <c r="L67" s="219"/>
      <c r="M67" s="219"/>
      <c r="N67" s="219"/>
      <c r="O67" s="219"/>
      <c r="P67" s="219"/>
      <c r="Q67" s="219"/>
      <c r="R67" s="219"/>
      <c r="S67" s="219"/>
      <c r="T67" s="219"/>
      <c r="U67" s="219"/>
      <c r="V67" s="219"/>
      <c r="W67" s="219"/>
      <c r="X67" s="219"/>
      <c r="Y67" s="210"/>
      <c r="Z67" s="210"/>
      <c r="AA67" s="210"/>
      <c r="AB67" s="210"/>
      <c r="AC67" s="210"/>
      <c r="AD67" s="210"/>
      <c r="AE67" s="210"/>
      <c r="AF67" s="210"/>
      <c r="AG67" s="210" t="s">
        <v>113</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7"/>
      <c r="B68" s="218"/>
      <c r="C68" s="249"/>
      <c r="D68" s="240"/>
      <c r="E68" s="240"/>
      <c r="F68" s="240"/>
      <c r="G68" s="240"/>
      <c r="H68" s="219"/>
      <c r="I68" s="219"/>
      <c r="J68" s="219"/>
      <c r="K68" s="219"/>
      <c r="L68" s="219"/>
      <c r="M68" s="219"/>
      <c r="N68" s="219"/>
      <c r="O68" s="219"/>
      <c r="P68" s="219"/>
      <c r="Q68" s="219"/>
      <c r="R68" s="219"/>
      <c r="S68" s="219"/>
      <c r="T68" s="219"/>
      <c r="U68" s="219"/>
      <c r="V68" s="219"/>
      <c r="W68" s="219"/>
      <c r="X68" s="219"/>
      <c r="Y68" s="210"/>
      <c r="Z68" s="210"/>
      <c r="AA68" s="210"/>
      <c r="AB68" s="210"/>
      <c r="AC68" s="210"/>
      <c r="AD68" s="210"/>
      <c r="AE68" s="210"/>
      <c r="AF68" s="210"/>
      <c r="AG68" s="210" t="s">
        <v>116</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6" t="s">
        <v>101</v>
      </c>
      <c r="B69" s="227" t="s">
        <v>65</v>
      </c>
      <c r="C69" s="245" t="s">
        <v>66</v>
      </c>
      <c r="D69" s="228"/>
      <c r="E69" s="229"/>
      <c r="F69" s="230"/>
      <c r="G69" s="230">
        <f>SUMIF(AG70:AG106,"&lt;&gt;NOR",G70:G106)</f>
        <v>0</v>
      </c>
      <c r="H69" s="230"/>
      <c r="I69" s="230">
        <f>SUM(I70:I106)</f>
        <v>0</v>
      </c>
      <c r="J69" s="230"/>
      <c r="K69" s="230">
        <f>SUM(K70:K106)</f>
        <v>0</v>
      </c>
      <c r="L69" s="230"/>
      <c r="M69" s="230">
        <f>SUM(M70:M106)</f>
        <v>0</v>
      </c>
      <c r="N69" s="230"/>
      <c r="O69" s="230">
        <f>SUM(O70:O106)</f>
        <v>918.16000000000008</v>
      </c>
      <c r="P69" s="230"/>
      <c r="Q69" s="230">
        <f>SUM(Q70:Q106)</f>
        <v>0</v>
      </c>
      <c r="R69" s="230"/>
      <c r="S69" s="230"/>
      <c r="T69" s="231"/>
      <c r="U69" s="225"/>
      <c r="V69" s="225">
        <f>SUM(V70:V106)</f>
        <v>0</v>
      </c>
      <c r="W69" s="225"/>
      <c r="X69" s="225"/>
      <c r="AG69" t="s">
        <v>102</v>
      </c>
    </row>
    <row r="70" spans="1:60" outlineLevel="1" x14ac:dyDescent="0.2">
      <c r="A70" s="232">
        <v>9</v>
      </c>
      <c r="B70" s="233" t="s">
        <v>176</v>
      </c>
      <c r="C70" s="246" t="s">
        <v>177</v>
      </c>
      <c r="D70" s="234" t="s">
        <v>151</v>
      </c>
      <c r="E70" s="235">
        <v>1410.4</v>
      </c>
      <c r="F70" s="236"/>
      <c r="G70" s="237">
        <f>ROUND(E70*F70,2)</f>
        <v>0</v>
      </c>
      <c r="H70" s="236"/>
      <c r="I70" s="237">
        <f>ROUND(E70*H70,2)</f>
        <v>0</v>
      </c>
      <c r="J70" s="236"/>
      <c r="K70" s="237">
        <f>ROUND(E70*J70,2)</f>
        <v>0</v>
      </c>
      <c r="L70" s="237">
        <v>21</v>
      </c>
      <c r="M70" s="237">
        <f>G70*(1+L70/100)</f>
        <v>0</v>
      </c>
      <c r="N70" s="237">
        <v>0.441</v>
      </c>
      <c r="O70" s="237">
        <f>ROUND(E70*N70,2)</f>
        <v>621.99</v>
      </c>
      <c r="P70" s="237">
        <v>0</v>
      </c>
      <c r="Q70" s="237">
        <f>ROUND(E70*P70,2)</f>
        <v>0</v>
      </c>
      <c r="R70" s="237"/>
      <c r="S70" s="237" t="s">
        <v>106</v>
      </c>
      <c r="T70" s="238" t="s">
        <v>106</v>
      </c>
      <c r="U70" s="219">
        <v>0</v>
      </c>
      <c r="V70" s="219">
        <f>ROUND(E70*U70,2)</f>
        <v>0</v>
      </c>
      <c r="W70" s="219"/>
      <c r="X70" s="219" t="s">
        <v>108</v>
      </c>
      <c r="Y70" s="210"/>
      <c r="Z70" s="210"/>
      <c r="AA70" s="210"/>
      <c r="AB70" s="210"/>
      <c r="AC70" s="210"/>
      <c r="AD70" s="210"/>
      <c r="AE70" s="210"/>
      <c r="AF70" s="210"/>
      <c r="AG70" s="210" t="s">
        <v>109</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17"/>
      <c r="B71" s="218"/>
      <c r="C71" s="247" t="s">
        <v>178</v>
      </c>
      <c r="D71" s="239"/>
      <c r="E71" s="239"/>
      <c r="F71" s="239"/>
      <c r="G71" s="239"/>
      <c r="H71" s="219"/>
      <c r="I71" s="219"/>
      <c r="J71" s="219"/>
      <c r="K71" s="219"/>
      <c r="L71" s="219"/>
      <c r="M71" s="219"/>
      <c r="N71" s="219"/>
      <c r="O71" s="219"/>
      <c r="P71" s="219"/>
      <c r="Q71" s="219"/>
      <c r="R71" s="219"/>
      <c r="S71" s="219"/>
      <c r="T71" s="219"/>
      <c r="U71" s="219"/>
      <c r="V71" s="219"/>
      <c r="W71" s="219"/>
      <c r="X71" s="219"/>
      <c r="Y71" s="210"/>
      <c r="Z71" s="210"/>
      <c r="AA71" s="210"/>
      <c r="AB71" s="210"/>
      <c r="AC71" s="210"/>
      <c r="AD71" s="210"/>
      <c r="AE71" s="210"/>
      <c r="AF71" s="210"/>
      <c r="AG71" s="210" t="s">
        <v>111</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7"/>
      <c r="B72" s="218"/>
      <c r="C72" s="250" t="s">
        <v>179</v>
      </c>
      <c r="D72" s="241"/>
      <c r="E72" s="241"/>
      <c r="F72" s="241"/>
      <c r="G72" s="241"/>
      <c r="H72" s="219"/>
      <c r="I72" s="219"/>
      <c r="J72" s="219"/>
      <c r="K72" s="219"/>
      <c r="L72" s="219"/>
      <c r="M72" s="219"/>
      <c r="N72" s="219"/>
      <c r="O72" s="219"/>
      <c r="P72" s="219"/>
      <c r="Q72" s="219"/>
      <c r="R72" s="219"/>
      <c r="S72" s="219"/>
      <c r="T72" s="219"/>
      <c r="U72" s="219"/>
      <c r="V72" s="219"/>
      <c r="W72" s="219"/>
      <c r="X72" s="219"/>
      <c r="Y72" s="210"/>
      <c r="Z72" s="210"/>
      <c r="AA72" s="210"/>
      <c r="AB72" s="210"/>
      <c r="AC72" s="210"/>
      <c r="AD72" s="210"/>
      <c r="AE72" s="210"/>
      <c r="AF72" s="210"/>
      <c r="AG72" s="210" t="s">
        <v>111</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7"/>
      <c r="B73" s="218"/>
      <c r="C73" s="250" t="s">
        <v>180</v>
      </c>
      <c r="D73" s="241"/>
      <c r="E73" s="241"/>
      <c r="F73" s="241"/>
      <c r="G73" s="241"/>
      <c r="H73" s="219"/>
      <c r="I73" s="219"/>
      <c r="J73" s="219"/>
      <c r="K73" s="219"/>
      <c r="L73" s="219"/>
      <c r="M73" s="219"/>
      <c r="N73" s="219"/>
      <c r="O73" s="219"/>
      <c r="P73" s="219"/>
      <c r="Q73" s="219"/>
      <c r="R73" s="219"/>
      <c r="S73" s="219"/>
      <c r="T73" s="219"/>
      <c r="U73" s="219"/>
      <c r="V73" s="219"/>
      <c r="W73" s="219"/>
      <c r="X73" s="219"/>
      <c r="Y73" s="210"/>
      <c r="Z73" s="210"/>
      <c r="AA73" s="210"/>
      <c r="AB73" s="210"/>
      <c r="AC73" s="210"/>
      <c r="AD73" s="210"/>
      <c r="AE73" s="210"/>
      <c r="AF73" s="210"/>
      <c r="AG73" s="210" t="s">
        <v>111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0" t="s">
        <v>181</v>
      </c>
      <c r="D74" s="241"/>
      <c r="E74" s="241"/>
      <c r="F74" s="241"/>
      <c r="G74" s="241"/>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111</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17"/>
      <c r="B75" s="218"/>
      <c r="C75" s="252" t="s">
        <v>182</v>
      </c>
      <c r="D75" s="220"/>
      <c r="E75" s="221"/>
      <c r="F75" s="222"/>
      <c r="G75" s="222"/>
      <c r="H75" s="219"/>
      <c r="I75" s="219"/>
      <c r="J75" s="219"/>
      <c r="K75" s="219"/>
      <c r="L75" s="219"/>
      <c r="M75" s="219"/>
      <c r="N75" s="219"/>
      <c r="O75" s="219"/>
      <c r="P75" s="219"/>
      <c r="Q75" s="219"/>
      <c r="R75" s="219"/>
      <c r="S75" s="219"/>
      <c r="T75" s="219"/>
      <c r="U75" s="219"/>
      <c r="V75" s="219"/>
      <c r="W75" s="219"/>
      <c r="X75" s="219"/>
      <c r="Y75" s="210"/>
      <c r="Z75" s="210"/>
      <c r="AA75" s="210"/>
      <c r="AB75" s="210"/>
      <c r="AC75" s="210"/>
      <c r="AD75" s="210"/>
      <c r="AE75" s="210"/>
      <c r="AF75" s="210"/>
      <c r="AG75" s="210" t="s">
        <v>111</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17"/>
      <c r="B76" s="218"/>
      <c r="C76" s="250" t="s">
        <v>183</v>
      </c>
      <c r="D76" s="241"/>
      <c r="E76" s="241"/>
      <c r="F76" s="241"/>
      <c r="G76" s="241"/>
      <c r="H76" s="219"/>
      <c r="I76" s="219"/>
      <c r="J76" s="219"/>
      <c r="K76" s="219"/>
      <c r="L76" s="219"/>
      <c r="M76" s="219"/>
      <c r="N76" s="219"/>
      <c r="O76" s="219"/>
      <c r="P76" s="219"/>
      <c r="Q76" s="219"/>
      <c r="R76" s="219"/>
      <c r="S76" s="219"/>
      <c r="T76" s="219"/>
      <c r="U76" s="219"/>
      <c r="V76" s="219"/>
      <c r="W76" s="219"/>
      <c r="X76" s="219"/>
      <c r="Y76" s="210"/>
      <c r="Z76" s="210"/>
      <c r="AA76" s="210"/>
      <c r="AB76" s="210"/>
      <c r="AC76" s="210"/>
      <c r="AD76" s="210"/>
      <c r="AE76" s="210"/>
      <c r="AF76" s="210"/>
      <c r="AG76" s="210" t="s">
        <v>111</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7"/>
      <c r="B77" s="218"/>
      <c r="C77" s="250" t="s">
        <v>184</v>
      </c>
      <c r="D77" s="241"/>
      <c r="E77" s="241"/>
      <c r="F77" s="241"/>
      <c r="G77" s="241"/>
      <c r="H77" s="219"/>
      <c r="I77" s="219"/>
      <c r="J77" s="219"/>
      <c r="K77" s="219"/>
      <c r="L77" s="219"/>
      <c r="M77" s="219"/>
      <c r="N77" s="219"/>
      <c r="O77" s="219"/>
      <c r="P77" s="219"/>
      <c r="Q77" s="219"/>
      <c r="R77" s="219"/>
      <c r="S77" s="219"/>
      <c r="T77" s="219"/>
      <c r="U77" s="219"/>
      <c r="V77" s="219"/>
      <c r="W77" s="219"/>
      <c r="X77" s="219"/>
      <c r="Y77" s="210"/>
      <c r="Z77" s="210"/>
      <c r="AA77" s="210"/>
      <c r="AB77" s="210"/>
      <c r="AC77" s="210"/>
      <c r="AD77" s="210"/>
      <c r="AE77" s="210"/>
      <c r="AF77" s="210"/>
      <c r="AG77" s="210" t="s">
        <v>111</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17"/>
      <c r="B78" s="218"/>
      <c r="C78" s="248" t="s">
        <v>185</v>
      </c>
      <c r="D78" s="223"/>
      <c r="E78" s="224">
        <v>1410.4</v>
      </c>
      <c r="F78" s="219"/>
      <c r="G78" s="219"/>
      <c r="H78" s="219"/>
      <c r="I78" s="219"/>
      <c r="J78" s="219"/>
      <c r="K78" s="219"/>
      <c r="L78" s="219"/>
      <c r="M78" s="219"/>
      <c r="N78" s="219"/>
      <c r="O78" s="219"/>
      <c r="P78" s="219"/>
      <c r="Q78" s="219"/>
      <c r="R78" s="219"/>
      <c r="S78" s="219"/>
      <c r="T78" s="219"/>
      <c r="U78" s="219"/>
      <c r="V78" s="219"/>
      <c r="W78" s="219"/>
      <c r="X78" s="219"/>
      <c r="Y78" s="210"/>
      <c r="Z78" s="210"/>
      <c r="AA78" s="210"/>
      <c r="AB78" s="210"/>
      <c r="AC78" s="210"/>
      <c r="AD78" s="210"/>
      <c r="AE78" s="210"/>
      <c r="AF78" s="210"/>
      <c r="AG78" s="210" t="s">
        <v>113</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7"/>
      <c r="B79" s="218"/>
      <c r="C79" s="249"/>
      <c r="D79" s="240"/>
      <c r="E79" s="240"/>
      <c r="F79" s="240"/>
      <c r="G79" s="240"/>
      <c r="H79" s="219"/>
      <c r="I79" s="219"/>
      <c r="J79" s="219"/>
      <c r="K79" s="219"/>
      <c r="L79" s="219"/>
      <c r="M79" s="219"/>
      <c r="N79" s="219"/>
      <c r="O79" s="219"/>
      <c r="P79" s="219"/>
      <c r="Q79" s="219"/>
      <c r="R79" s="219"/>
      <c r="S79" s="219"/>
      <c r="T79" s="219"/>
      <c r="U79" s="219"/>
      <c r="V79" s="219"/>
      <c r="W79" s="219"/>
      <c r="X79" s="219"/>
      <c r="Y79" s="210"/>
      <c r="Z79" s="210"/>
      <c r="AA79" s="210"/>
      <c r="AB79" s="210"/>
      <c r="AC79" s="210"/>
      <c r="AD79" s="210"/>
      <c r="AE79" s="210"/>
      <c r="AF79" s="210"/>
      <c r="AG79" s="210" t="s">
        <v>116</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2">
        <v>10</v>
      </c>
      <c r="B80" s="233" t="s">
        <v>186</v>
      </c>
      <c r="C80" s="246" t="s">
        <v>187</v>
      </c>
      <c r="D80" s="234" t="s">
        <v>151</v>
      </c>
      <c r="E80" s="235">
        <v>36</v>
      </c>
      <c r="F80" s="236"/>
      <c r="G80" s="237">
        <f>ROUND(E80*F80,2)</f>
        <v>0</v>
      </c>
      <c r="H80" s="236"/>
      <c r="I80" s="237">
        <f>ROUND(E80*H80,2)</f>
        <v>0</v>
      </c>
      <c r="J80" s="236"/>
      <c r="K80" s="237">
        <f>ROUND(E80*J80,2)</f>
        <v>0</v>
      </c>
      <c r="L80" s="237">
        <v>21</v>
      </c>
      <c r="M80" s="237">
        <f>G80*(1+L80/100)</f>
        <v>0</v>
      </c>
      <c r="N80" s="237">
        <v>0.15987000000000001</v>
      </c>
      <c r="O80" s="237">
        <f>ROUND(E80*N80,2)</f>
        <v>5.76</v>
      </c>
      <c r="P80" s="237">
        <v>0</v>
      </c>
      <c r="Q80" s="237">
        <f>ROUND(E80*P80,2)</f>
        <v>0</v>
      </c>
      <c r="R80" s="237"/>
      <c r="S80" s="237" t="s">
        <v>106</v>
      </c>
      <c r="T80" s="238" t="s">
        <v>106</v>
      </c>
      <c r="U80" s="219">
        <v>0</v>
      </c>
      <c r="V80" s="219">
        <f>ROUND(E80*U80,2)</f>
        <v>0</v>
      </c>
      <c r="W80" s="219"/>
      <c r="X80" s="219" t="s">
        <v>108</v>
      </c>
      <c r="Y80" s="210"/>
      <c r="Z80" s="210"/>
      <c r="AA80" s="210"/>
      <c r="AB80" s="210"/>
      <c r="AC80" s="210"/>
      <c r="AD80" s="210"/>
      <c r="AE80" s="210"/>
      <c r="AF80" s="210"/>
      <c r="AG80" s="210" t="s">
        <v>109</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17"/>
      <c r="B81" s="218"/>
      <c r="C81" s="247" t="s">
        <v>188</v>
      </c>
      <c r="D81" s="239"/>
      <c r="E81" s="239"/>
      <c r="F81" s="239"/>
      <c r="G81" s="239"/>
      <c r="H81" s="219"/>
      <c r="I81" s="219"/>
      <c r="J81" s="219"/>
      <c r="K81" s="219"/>
      <c r="L81" s="219"/>
      <c r="M81" s="219"/>
      <c r="N81" s="219"/>
      <c r="O81" s="219"/>
      <c r="P81" s="219"/>
      <c r="Q81" s="219"/>
      <c r="R81" s="219"/>
      <c r="S81" s="219"/>
      <c r="T81" s="219"/>
      <c r="U81" s="219"/>
      <c r="V81" s="219"/>
      <c r="W81" s="219"/>
      <c r="X81" s="219"/>
      <c r="Y81" s="210"/>
      <c r="Z81" s="210"/>
      <c r="AA81" s="210"/>
      <c r="AB81" s="210"/>
      <c r="AC81" s="210"/>
      <c r="AD81" s="210"/>
      <c r="AE81" s="210"/>
      <c r="AF81" s="210"/>
      <c r="AG81" s="210" t="s">
        <v>111</v>
      </c>
      <c r="AH81" s="210"/>
      <c r="AI81" s="210"/>
      <c r="AJ81" s="210"/>
      <c r="AK81" s="210"/>
      <c r="AL81" s="210"/>
      <c r="AM81" s="210"/>
      <c r="AN81" s="210"/>
      <c r="AO81" s="210"/>
      <c r="AP81" s="210"/>
      <c r="AQ81" s="210"/>
      <c r="AR81" s="210"/>
      <c r="AS81" s="210"/>
      <c r="AT81" s="210"/>
      <c r="AU81" s="210"/>
      <c r="AV81" s="210"/>
      <c r="AW81" s="210"/>
      <c r="AX81" s="210"/>
      <c r="AY81" s="210"/>
      <c r="AZ81" s="210"/>
      <c r="BA81" s="242" t="str">
        <f>C81</f>
        <v>- dodání dlažebního materiálu v požadované kvalitě, dodání materiálu pro předepsané  lože v tloušťce předepsané dokumentací a pro předepsanou výplň spar</v>
      </c>
      <c r="BB81" s="210"/>
      <c r="BC81" s="210"/>
      <c r="BD81" s="210"/>
      <c r="BE81" s="210"/>
      <c r="BF81" s="210"/>
      <c r="BG81" s="210"/>
      <c r="BH81" s="210"/>
    </row>
    <row r="82" spans="1:60" outlineLevel="1" x14ac:dyDescent="0.2">
      <c r="A82" s="217"/>
      <c r="B82" s="218"/>
      <c r="C82" s="250" t="s">
        <v>189</v>
      </c>
      <c r="D82" s="241"/>
      <c r="E82" s="241"/>
      <c r="F82" s="241"/>
      <c r="G82" s="241"/>
      <c r="H82" s="219"/>
      <c r="I82" s="219"/>
      <c r="J82" s="219"/>
      <c r="K82" s="219"/>
      <c r="L82" s="219"/>
      <c r="M82" s="219"/>
      <c r="N82" s="219"/>
      <c r="O82" s="219"/>
      <c r="P82" s="219"/>
      <c r="Q82" s="219"/>
      <c r="R82" s="219"/>
      <c r="S82" s="219"/>
      <c r="T82" s="219"/>
      <c r="U82" s="219"/>
      <c r="V82" s="219"/>
      <c r="W82" s="219"/>
      <c r="X82" s="219"/>
      <c r="Y82" s="210"/>
      <c r="Z82" s="210"/>
      <c r="AA82" s="210"/>
      <c r="AB82" s="210"/>
      <c r="AC82" s="210"/>
      <c r="AD82" s="210"/>
      <c r="AE82" s="210"/>
      <c r="AF82" s="210"/>
      <c r="AG82" s="210" t="s">
        <v>111</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7"/>
      <c r="B83" s="218"/>
      <c r="C83" s="250" t="s">
        <v>190</v>
      </c>
      <c r="D83" s="241"/>
      <c r="E83" s="241"/>
      <c r="F83" s="241"/>
      <c r="G83" s="241"/>
      <c r="H83" s="219"/>
      <c r="I83" s="219"/>
      <c r="J83" s="219"/>
      <c r="K83" s="219"/>
      <c r="L83" s="219"/>
      <c r="M83" s="219"/>
      <c r="N83" s="219"/>
      <c r="O83" s="219"/>
      <c r="P83" s="219"/>
      <c r="Q83" s="219"/>
      <c r="R83" s="219"/>
      <c r="S83" s="219"/>
      <c r="T83" s="219"/>
      <c r="U83" s="219"/>
      <c r="V83" s="219"/>
      <c r="W83" s="219"/>
      <c r="X83" s="219"/>
      <c r="Y83" s="210"/>
      <c r="Z83" s="210"/>
      <c r="AA83" s="210"/>
      <c r="AB83" s="210"/>
      <c r="AC83" s="210"/>
      <c r="AD83" s="210"/>
      <c r="AE83" s="210"/>
      <c r="AF83" s="210"/>
      <c r="AG83" s="210" t="s">
        <v>111</v>
      </c>
      <c r="AH83" s="210"/>
      <c r="AI83" s="210"/>
      <c r="AJ83" s="210"/>
      <c r="AK83" s="210"/>
      <c r="AL83" s="210"/>
      <c r="AM83" s="210"/>
      <c r="AN83" s="210"/>
      <c r="AO83" s="210"/>
      <c r="AP83" s="210"/>
      <c r="AQ83" s="210"/>
      <c r="AR83" s="210"/>
      <c r="AS83" s="210"/>
      <c r="AT83" s="210"/>
      <c r="AU83" s="210"/>
      <c r="AV83" s="210"/>
      <c r="AW83" s="210"/>
      <c r="AX83" s="210"/>
      <c r="AY83" s="210"/>
      <c r="AZ83" s="210"/>
      <c r="BA83" s="242" t="str">
        <f>C83</f>
        <v>- uložení dlažby dle předepsaného technologického předpisu včetně předepsané podkladní vrstvy a předepsané výplně spar</v>
      </c>
      <c r="BB83" s="210"/>
      <c r="BC83" s="210"/>
      <c r="BD83" s="210"/>
      <c r="BE83" s="210"/>
      <c r="BF83" s="210"/>
      <c r="BG83" s="210"/>
      <c r="BH83" s="210"/>
    </row>
    <row r="84" spans="1:60" outlineLevel="1" x14ac:dyDescent="0.2">
      <c r="A84" s="217"/>
      <c r="B84" s="218"/>
      <c r="C84" s="250" t="s">
        <v>180</v>
      </c>
      <c r="D84" s="241"/>
      <c r="E84" s="241"/>
      <c r="F84" s="241"/>
      <c r="G84" s="241"/>
      <c r="H84" s="219"/>
      <c r="I84" s="219"/>
      <c r="J84" s="219"/>
      <c r="K84" s="219"/>
      <c r="L84" s="219"/>
      <c r="M84" s="219"/>
      <c r="N84" s="219"/>
      <c r="O84" s="219"/>
      <c r="P84" s="219"/>
      <c r="Q84" s="219"/>
      <c r="R84" s="219"/>
      <c r="S84" s="219"/>
      <c r="T84" s="219"/>
      <c r="U84" s="219"/>
      <c r="V84" s="219"/>
      <c r="W84" s="219"/>
      <c r="X84" s="219"/>
      <c r="Y84" s="210"/>
      <c r="Z84" s="210"/>
      <c r="AA84" s="210"/>
      <c r="AB84" s="210"/>
      <c r="AC84" s="210"/>
      <c r="AD84" s="210"/>
      <c r="AE84" s="210"/>
      <c r="AF84" s="210"/>
      <c r="AG84" s="210" t="s">
        <v>111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17"/>
      <c r="B85" s="218"/>
      <c r="C85" s="250" t="s">
        <v>191</v>
      </c>
      <c r="D85" s="241"/>
      <c r="E85" s="241"/>
      <c r="F85" s="241"/>
      <c r="G85" s="241"/>
      <c r="H85" s="219"/>
      <c r="I85" s="219"/>
      <c r="J85" s="219"/>
      <c r="K85" s="219"/>
      <c r="L85" s="219"/>
      <c r="M85" s="219"/>
      <c r="N85" s="219"/>
      <c r="O85" s="219"/>
      <c r="P85" s="219"/>
      <c r="Q85" s="219"/>
      <c r="R85" s="219"/>
      <c r="S85" s="219"/>
      <c r="T85" s="219"/>
      <c r="U85" s="219"/>
      <c r="V85" s="219"/>
      <c r="W85" s="219"/>
      <c r="X85" s="219"/>
      <c r="Y85" s="210"/>
      <c r="Z85" s="210"/>
      <c r="AA85" s="210"/>
      <c r="AB85" s="210"/>
      <c r="AC85" s="210"/>
      <c r="AD85" s="210"/>
      <c r="AE85" s="210"/>
      <c r="AF85" s="210"/>
      <c r="AG85" s="210" t="s">
        <v>111</v>
      </c>
      <c r="AH85" s="210"/>
      <c r="AI85" s="210"/>
      <c r="AJ85" s="210"/>
      <c r="AK85" s="210"/>
      <c r="AL85" s="210"/>
      <c r="AM85" s="210"/>
      <c r="AN85" s="210"/>
      <c r="AO85" s="210"/>
      <c r="AP85" s="210"/>
      <c r="AQ85" s="210"/>
      <c r="AR85" s="210"/>
      <c r="AS85" s="210"/>
      <c r="AT85" s="210"/>
      <c r="AU85" s="210"/>
      <c r="AV85" s="210"/>
      <c r="AW85" s="210"/>
      <c r="AX85" s="210"/>
      <c r="AY85" s="210"/>
      <c r="AZ85" s="210"/>
      <c r="BA85" s="242" t="str">
        <f>C85</f>
        <v>- úpravu napojení, ukončení podél obrubníků, dilatačních zařízení, odvodňovacích proužků, odvodňovačů, vpustí, šachet a pod., nestanoví-li zadávací dokumentace jinak</v>
      </c>
      <c r="BB85" s="210"/>
      <c r="BC85" s="210"/>
      <c r="BD85" s="210"/>
      <c r="BE85" s="210"/>
      <c r="BF85" s="210"/>
      <c r="BG85" s="210"/>
      <c r="BH85" s="210"/>
    </row>
    <row r="86" spans="1:60" outlineLevel="1" x14ac:dyDescent="0.2">
      <c r="A86" s="217"/>
      <c r="B86" s="218"/>
      <c r="C86" s="250" t="s">
        <v>181</v>
      </c>
      <c r="D86" s="241"/>
      <c r="E86" s="241"/>
      <c r="F86" s="241"/>
      <c r="G86" s="241"/>
      <c r="H86" s="219"/>
      <c r="I86" s="219"/>
      <c r="J86" s="219"/>
      <c r="K86" s="219"/>
      <c r="L86" s="219"/>
      <c r="M86" s="219"/>
      <c r="N86" s="219"/>
      <c r="O86" s="219"/>
      <c r="P86" s="219"/>
      <c r="Q86" s="219"/>
      <c r="R86" s="219"/>
      <c r="S86" s="219"/>
      <c r="T86" s="219"/>
      <c r="U86" s="219"/>
      <c r="V86" s="219"/>
      <c r="W86" s="219"/>
      <c r="X86" s="219"/>
      <c r="Y86" s="210"/>
      <c r="Z86" s="210"/>
      <c r="AA86" s="210"/>
      <c r="AB86" s="210"/>
      <c r="AC86" s="210"/>
      <c r="AD86" s="210"/>
      <c r="AE86" s="210"/>
      <c r="AF86" s="210"/>
      <c r="AG86" s="210" t="s">
        <v>111</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7"/>
      <c r="B87" s="218"/>
      <c r="C87" s="250" t="s">
        <v>192</v>
      </c>
      <c r="D87" s="241"/>
      <c r="E87" s="241"/>
      <c r="F87" s="241"/>
      <c r="G87" s="241"/>
      <c r="H87" s="219"/>
      <c r="I87" s="219"/>
      <c r="J87" s="219"/>
      <c r="K87" s="219"/>
      <c r="L87" s="219"/>
      <c r="M87" s="219"/>
      <c r="N87" s="219"/>
      <c r="O87" s="219"/>
      <c r="P87" s="219"/>
      <c r="Q87" s="219"/>
      <c r="R87" s="219"/>
      <c r="S87" s="219"/>
      <c r="T87" s="219"/>
      <c r="U87" s="219"/>
      <c r="V87" s="219"/>
      <c r="W87" s="219"/>
      <c r="X87" s="219"/>
      <c r="Y87" s="210"/>
      <c r="Z87" s="210"/>
      <c r="AA87" s="210"/>
      <c r="AB87" s="210"/>
      <c r="AC87" s="210"/>
      <c r="AD87" s="210"/>
      <c r="AE87" s="210"/>
      <c r="AF87" s="210"/>
      <c r="AG87" s="210" t="s">
        <v>111</v>
      </c>
      <c r="AH87" s="210"/>
      <c r="AI87" s="210"/>
      <c r="AJ87" s="210"/>
      <c r="AK87" s="210"/>
      <c r="AL87" s="210"/>
      <c r="AM87" s="210"/>
      <c r="AN87" s="210"/>
      <c r="AO87" s="210"/>
      <c r="AP87" s="210"/>
      <c r="AQ87" s="210"/>
      <c r="AR87" s="210"/>
      <c r="AS87" s="210"/>
      <c r="AT87" s="210"/>
      <c r="AU87" s="210"/>
      <c r="AV87" s="210"/>
      <c r="AW87" s="210"/>
      <c r="AX87" s="210"/>
      <c r="AY87" s="210"/>
      <c r="AZ87" s="210"/>
      <c r="BA87" s="242" t="str">
        <f>C87</f>
        <v>- nezahrnuje těsnění podél obrubníků, dilatačních zařízení, odvodňovacích proužků, odvodňovačů, vpustí, šachet a pod.</v>
      </c>
      <c r="BB87" s="210"/>
      <c r="BC87" s="210"/>
      <c r="BD87" s="210"/>
      <c r="BE87" s="210"/>
      <c r="BF87" s="210"/>
      <c r="BG87" s="210"/>
      <c r="BH87" s="210"/>
    </row>
    <row r="88" spans="1:60" outlineLevel="1" x14ac:dyDescent="0.2">
      <c r="A88" s="217"/>
      <c r="B88" s="218"/>
      <c r="C88" s="252" t="s">
        <v>182</v>
      </c>
      <c r="D88" s="220"/>
      <c r="E88" s="221"/>
      <c r="F88" s="222"/>
      <c r="G88" s="222"/>
      <c r="H88" s="219"/>
      <c r="I88" s="219"/>
      <c r="J88" s="219"/>
      <c r="K88" s="219"/>
      <c r="L88" s="219"/>
      <c r="M88" s="219"/>
      <c r="N88" s="219"/>
      <c r="O88" s="219"/>
      <c r="P88" s="219"/>
      <c r="Q88" s="219"/>
      <c r="R88" s="219"/>
      <c r="S88" s="219"/>
      <c r="T88" s="219"/>
      <c r="U88" s="219"/>
      <c r="V88" s="219"/>
      <c r="W88" s="219"/>
      <c r="X88" s="219"/>
      <c r="Y88" s="210"/>
      <c r="Z88" s="210"/>
      <c r="AA88" s="210"/>
      <c r="AB88" s="210"/>
      <c r="AC88" s="210"/>
      <c r="AD88" s="210"/>
      <c r="AE88" s="210"/>
      <c r="AF88" s="210"/>
      <c r="AG88" s="210" t="s">
        <v>111</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7"/>
      <c r="B89" s="218"/>
      <c r="C89" s="250" t="s">
        <v>193</v>
      </c>
      <c r="D89" s="241"/>
      <c r="E89" s="241"/>
      <c r="F89" s="241"/>
      <c r="G89" s="241"/>
      <c r="H89" s="219"/>
      <c r="I89" s="219"/>
      <c r="J89" s="219"/>
      <c r="K89" s="219"/>
      <c r="L89" s="219"/>
      <c r="M89" s="219"/>
      <c r="N89" s="219"/>
      <c r="O89" s="219"/>
      <c r="P89" s="219"/>
      <c r="Q89" s="219"/>
      <c r="R89" s="219"/>
      <c r="S89" s="219"/>
      <c r="T89" s="219"/>
      <c r="U89" s="219"/>
      <c r="V89" s="219"/>
      <c r="W89" s="219"/>
      <c r="X89" s="219"/>
      <c r="Y89" s="210"/>
      <c r="Z89" s="210"/>
      <c r="AA89" s="210"/>
      <c r="AB89" s="210"/>
      <c r="AC89" s="210"/>
      <c r="AD89" s="210"/>
      <c r="AE89" s="210"/>
      <c r="AF89" s="210"/>
      <c r="AG89" s="210" t="s">
        <v>111</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7"/>
      <c r="B90" s="218"/>
      <c r="C90" s="250" t="s">
        <v>194</v>
      </c>
      <c r="D90" s="241"/>
      <c r="E90" s="241"/>
      <c r="F90" s="241"/>
      <c r="G90" s="241"/>
      <c r="H90" s="219"/>
      <c r="I90" s="219"/>
      <c r="J90" s="219"/>
      <c r="K90" s="219"/>
      <c r="L90" s="219"/>
      <c r="M90" s="219"/>
      <c r="N90" s="219"/>
      <c r="O90" s="219"/>
      <c r="P90" s="219"/>
      <c r="Q90" s="219"/>
      <c r="R90" s="219"/>
      <c r="S90" s="219"/>
      <c r="T90" s="219"/>
      <c r="U90" s="219"/>
      <c r="V90" s="219"/>
      <c r="W90" s="219"/>
      <c r="X90" s="219"/>
      <c r="Y90" s="210"/>
      <c r="Z90" s="210"/>
      <c r="AA90" s="210"/>
      <c r="AB90" s="210"/>
      <c r="AC90" s="210"/>
      <c r="AD90" s="210"/>
      <c r="AE90" s="210"/>
      <c r="AF90" s="210"/>
      <c r="AG90" s="210" t="s">
        <v>111</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17"/>
      <c r="B91" s="218"/>
      <c r="C91" s="248" t="s">
        <v>195</v>
      </c>
      <c r="D91" s="223"/>
      <c r="E91" s="224">
        <v>36</v>
      </c>
      <c r="F91" s="219"/>
      <c r="G91" s="219"/>
      <c r="H91" s="219"/>
      <c r="I91" s="219"/>
      <c r="J91" s="219"/>
      <c r="K91" s="219"/>
      <c r="L91" s="219"/>
      <c r="M91" s="219"/>
      <c r="N91" s="219"/>
      <c r="O91" s="219"/>
      <c r="P91" s="219"/>
      <c r="Q91" s="219"/>
      <c r="R91" s="219"/>
      <c r="S91" s="219"/>
      <c r="T91" s="219"/>
      <c r="U91" s="219"/>
      <c r="V91" s="219"/>
      <c r="W91" s="219"/>
      <c r="X91" s="219"/>
      <c r="Y91" s="210"/>
      <c r="Z91" s="210"/>
      <c r="AA91" s="210"/>
      <c r="AB91" s="210"/>
      <c r="AC91" s="210"/>
      <c r="AD91" s="210"/>
      <c r="AE91" s="210"/>
      <c r="AF91" s="210"/>
      <c r="AG91" s="210" t="s">
        <v>113</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17"/>
      <c r="B92" s="218"/>
      <c r="C92" s="249"/>
      <c r="D92" s="240"/>
      <c r="E92" s="240"/>
      <c r="F92" s="240"/>
      <c r="G92" s="240"/>
      <c r="H92" s="219"/>
      <c r="I92" s="219"/>
      <c r="J92" s="219"/>
      <c r="K92" s="219"/>
      <c r="L92" s="219"/>
      <c r="M92" s="219"/>
      <c r="N92" s="219"/>
      <c r="O92" s="219"/>
      <c r="P92" s="219"/>
      <c r="Q92" s="219"/>
      <c r="R92" s="219"/>
      <c r="S92" s="219"/>
      <c r="T92" s="219"/>
      <c r="U92" s="219"/>
      <c r="V92" s="219"/>
      <c r="W92" s="219"/>
      <c r="X92" s="219"/>
      <c r="Y92" s="210"/>
      <c r="Z92" s="210"/>
      <c r="AA92" s="210"/>
      <c r="AB92" s="210"/>
      <c r="AC92" s="210"/>
      <c r="AD92" s="210"/>
      <c r="AE92" s="210"/>
      <c r="AF92" s="210"/>
      <c r="AG92" s="210" t="s">
        <v>116</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2">
        <v>11</v>
      </c>
      <c r="B93" s="233" t="s">
        <v>196</v>
      </c>
      <c r="C93" s="246" t="s">
        <v>197</v>
      </c>
      <c r="D93" s="234" t="s">
        <v>151</v>
      </c>
      <c r="E93" s="235">
        <v>561</v>
      </c>
      <c r="F93" s="236"/>
      <c r="G93" s="237">
        <f>ROUND(E93*F93,2)</f>
        <v>0</v>
      </c>
      <c r="H93" s="236"/>
      <c r="I93" s="237">
        <f>ROUND(E93*H93,2)</f>
        <v>0</v>
      </c>
      <c r="J93" s="236"/>
      <c r="K93" s="237">
        <f>ROUND(E93*J93,2)</f>
        <v>0</v>
      </c>
      <c r="L93" s="237">
        <v>21</v>
      </c>
      <c r="M93" s="237">
        <f>G93*(1+L93/100)</f>
        <v>0</v>
      </c>
      <c r="N93" s="237">
        <v>0.51766999999999996</v>
      </c>
      <c r="O93" s="237">
        <f>ROUND(E93*N93,2)</f>
        <v>290.41000000000003</v>
      </c>
      <c r="P93" s="237">
        <v>0</v>
      </c>
      <c r="Q93" s="237">
        <f>ROUND(E93*P93,2)</f>
        <v>0</v>
      </c>
      <c r="R93" s="237"/>
      <c r="S93" s="237" t="s">
        <v>106</v>
      </c>
      <c r="T93" s="238" t="s">
        <v>106</v>
      </c>
      <c r="U93" s="219">
        <v>0</v>
      </c>
      <c r="V93" s="219">
        <f>ROUND(E93*U93,2)</f>
        <v>0</v>
      </c>
      <c r="W93" s="219"/>
      <c r="X93" s="219" t="s">
        <v>108</v>
      </c>
      <c r="Y93" s="210"/>
      <c r="Z93" s="210"/>
      <c r="AA93" s="210"/>
      <c r="AB93" s="210"/>
      <c r="AC93" s="210"/>
      <c r="AD93" s="210"/>
      <c r="AE93" s="210"/>
      <c r="AF93" s="210"/>
      <c r="AG93" s="210" t="s">
        <v>109</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1" x14ac:dyDescent="0.2">
      <c r="A94" s="217"/>
      <c r="B94" s="218"/>
      <c r="C94" s="247" t="s">
        <v>198</v>
      </c>
      <c r="D94" s="239"/>
      <c r="E94" s="239"/>
      <c r="F94" s="239"/>
      <c r="G94" s="239"/>
      <c r="H94" s="219"/>
      <c r="I94" s="219"/>
      <c r="J94" s="219"/>
      <c r="K94" s="219"/>
      <c r="L94" s="219"/>
      <c r="M94" s="219"/>
      <c r="N94" s="219"/>
      <c r="O94" s="219"/>
      <c r="P94" s="219"/>
      <c r="Q94" s="219"/>
      <c r="R94" s="219"/>
      <c r="S94" s="219"/>
      <c r="T94" s="219"/>
      <c r="U94" s="219"/>
      <c r="V94" s="219"/>
      <c r="W94" s="219"/>
      <c r="X94" s="219"/>
      <c r="Y94" s="210"/>
      <c r="Z94" s="210"/>
      <c r="AA94" s="210"/>
      <c r="AB94" s="210"/>
      <c r="AC94" s="210"/>
      <c r="AD94" s="210"/>
      <c r="AE94" s="210"/>
      <c r="AF94" s="210"/>
      <c r="AG94" s="210" t="s">
        <v>111</v>
      </c>
      <c r="AH94" s="210"/>
      <c r="AI94" s="210"/>
      <c r="AJ94" s="210"/>
      <c r="AK94" s="210"/>
      <c r="AL94" s="210"/>
      <c r="AM94" s="210"/>
      <c r="AN94" s="210"/>
      <c r="AO94" s="210"/>
      <c r="AP94" s="210"/>
      <c r="AQ94" s="210"/>
      <c r="AR94" s="210"/>
      <c r="AS94" s="210"/>
      <c r="AT94" s="210"/>
      <c r="AU94" s="210"/>
      <c r="AV94" s="210"/>
      <c r="AW94" s="210"/>
      <c r="AX94" s="210"/>
      <c r="AY94" s="210"/>
      <c r="AZ94" s="210"/>
      <c r="BA94" s="242" t="str">
        <f>C94</f>
        <v>- dodání dílců v požadované kvalitě, dodání materiálu pro předepsané  lože v tloušťce předepsané dokumentací a pro předepsanou výplň spar</v>
      </c>
      <c r="BB94" s="210"/>
      <c r="BC94" s="210"/>
      <c r="BD94" s="210"/>
      <c r="BE94" s="210"/>
      <c r="BF94" s="210"/>
      <c r="BG94" s="210"/>
      <c r="BH94" s="210"/>
    </row>
    <row r="95" spans="1:60" outlineLevel="1" x14ac:dyDescent="0.2">
      <c r="A95" s="217"/>
      <c r="B95" s="218"/>
      <c r="C95" s="250" t="s">
        <v>189</v>
      </c>
      <c r="D95" s="241"/>
      <c r="E95" s="241"/>
      <c r="F95" s="241"/>
      <c r="G95" s="241"/>
      <c r="H95" s="219"/>
      <c r="I95" s="219"/>
      <c r="J95" s="219"/>
      <c r="K95" s="219"/>
      <c r="L95" s="219"/>
      <c r="M95" s="219"/>
      <c r="N95" s="219"/>
      <c r="O95" s="219"/>
      <c r="P95" s="219"/>
      <c r="Q95" s="219"/>
      <c r="R95" s="219"/>
      <c r="S95" s="219"/>
      <c r="T95" s="219"/>
      <c r="U95" s="219"/>
      <c r="V95" s="219"/>
      <c r="W95" s="219"/>
      <c r="X95" s="219"/>
      <c r="Y95" s="210"/>
      <c r="Z95" s="210"/>
      <c r="AA95" s="210"/>
      <c r="AB95" s="210"/>
      <c r="AC95" s="210"/>
      <c r="AD95" s="210"/>
      <c r="AE95" s="210"/>
      <c r="AF95" s="210"/>
      <c r="AG95" s="210" t="s">
        <v>111</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17"/>
      <c r="B96" s="218"/>
      <c r="C96" s="250" t="s">
        <v>199</v>
      </c>
      <c r="D96" s="241"/>
      <c r="E96" s="241"/>
      <c r="F96" s="241"/>
      <c r="G96" s="241"/>
      <c r="H96" s="219"/>
      <c r="I96" s="219"/>
      <c r="J96" s="219"/>
      <c r="K96" s="219"/>
      <c r="L96" s="219"/>
      <c r="M96" s="219"/>
      <c r="N96" s="219"/>
      <c r="O96" s="219"/>
      <c r="P96" s="219"/>
      <c r="Q96" s="219"/>
      <c r="R96" s="219"/>
      <c r="S96" s="219"/>
      <c r="T96" s="219"/>
      <c r="U96" s="219"/>
      <c r="V96" s="219"/>
      <c r="W96" s="219"/>
      <c r="X96" s="219"/>
      <c r="Y96" s="210"/>
      <c r="Z96" s="210"/>
      <c r="AA96" s="210"/>
      <c r="AB96" s="210"/>
      <c r="AC96" s="210"/>
      <c r="AD96" s="210"/>
      <c r="AE96" s="210"/>
      <c r="AF96" s="210"/>
      <c r="AG96" s="210" t="s">
        <v>111</v>
      </c>
      <c r="AH96" s="210"/>
      <c r="AI96" s="210"/>
      <c r="AJ96" s="210"/>
      <c r="AK96" s="210"/>
      <c r="AL96" s="210"/>
      <c r="AM96" s="210"/>
      <c r="AN96" s="210"/>
      <c r="AO96" s="210"/>
      <c r="AP96" s="210"/>
      <c r="AQ96" s="210"/>
      <c r="AR96" s="210"/>
      <c r="AS96" s="210"/>
      <c r="AT96" s="210"/>
      <c r="AU96" s="210"/>
      <c r="AV96" s="210"/>
      <c r="AW96" s="210"/>
      <c r="AX96" s="210"/>
      <c r="AY96" s="210"/>
      <c r="AZ96" s="210"/>
      <c r="BA96" s="242" t="str">
        <f>C96</f>
        <v>- uložení dílců dle předepsaného technologického předpisu včetně předepsané podkladní vrstvy a předepsané výplně spar</v>
      </c>
      <c r="BB96" s="210"/>
      <c r="BC96" s="210"/>
      <c r="BD96" s="210"/>
      <c r="BE96" s="210"/>
      <c r="BF96" s="210"/>
      <c r="BG96" s="210"/>
      <c r="BH96" s="210"/>
    </row>
    <row r="97" spans="1:60" outlineLevel="1" x14ac:dyDescent="0.2">
      <c r="A97" s="217"/>
      <c r="B97" s="218"/>
      <c r="C97" s="250" t="s">
        <v>180</v>
      </c>
      <c r="D97" s="241"/>
      <c r="E97" s="241"/>
      <c r="F97" s="241"/>
      <c r="G97" s="241"/>
      <c r="H97" s="219"/>
      <c r="I97" s="219"/>
      <c r="J97" s="219"/>
      <c r="K97" s="219"/>
      <c r="L97" s="219"/>
      <c r="M97" s="219"/>
      <c r="N97" s="219"/>
      <c r="O97" s="219"/>
      <c r="P97" s="219"/>
      <c r="Q97" s="219"/>
      <c r="R97" s="219"/>
      <c r="S97" s="219"/>
      <c r="T97" s="219"/>
      <c r="U97" s="219"/>
      <c r="V97" s="219"/>
      <c r="W97" s="219"/>
      <c r="X97" s="219"/>
      <c r="Y97" s="210"/>
      <c r="Z97" s="210"/>
      <c r="AA97" s="210"/>
      <c r="AB97" s="210"/>
      <c r="AC97" s="210"/>
      <c r="AD97" s="210"/>
      <c r="AE97" s="210"/>
      <c r="AF97" s="210"/>
      <c r="AG97" s="210" t="s">
        <v>111</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17"/>
      <c r="B98" s="218"/>
      <c r="C98" s="250" t="s">
        <v>191</v>
      </c>
      <c r="D98" s="241"/>
      <c r="E98" s="241"/>
      <c r="F98" s="241"/>
      <c r="G98" s="241"/>
      <c r="H98" s="219"/>
      <c r="I98" s="219"/>
      <c r="J98" s="219"/>
      <c r="K98" s="219"/>
      <c r="L98" s="219"/>
      <c r="M98" s="219"/>
      <c r="N98" s="219"/>
      <c r="O98" s="219"/>
      <c r="P98" s="219"/>
      <c r="Q98" s="219"/>
      <c r="R98" s="219"/>
      <c r="S98" s="219"/>
      <c r="T98" s="219"/>
      <c r="U98" s="219"/>
      <c r="V98" s="219"/>
      <c r="W98" s="219"/>
      <c r="X98" s="219"/>
      <c r="Y98" s="210"/>
      <c r="Z98" s="210"/>
      <c r="AA98" s="210"/>
      <c r="AB98" s="210"/>
      <c r="AC98" s="210"/>
      <c r="AD98" s="210"/>
      <c r="AE98" s="210"/>
      <c r="AF98" s="210"/>
      <c r="AG98" s="210" t="s">
        <v>111</v>
      </c>
      <c r="AH98" s="210"/>
      <c r="AI98" s="210"/>
      <c r="AJ98" s="210"/>
      <c r="AK98" s="210"/>
      <c r="AL98" s="210"/>
      <c r="AM98" s="210"/>
      <c r="AN98" s="210"/>
      <c r="AO98" s="210"/>
      <c r="AP98" s="210"/>
      <c r="AQ98" s="210"/>
      <c r="AR98" s="210"/>
      <c r="AS98" s="210"/>
      <c r="AT98" s="210"/>
      <c r="AU98" s="210"/>
      <c r="AV98" s="210"/>
      <c r="AW98" s="210"/>
      <c r="AX98" s="210"/>
      <c r="AY98" s="210"/>
      <c r="AZ98" s="210"/>
      <c r="BA98" s="242" t="str">
        <f>C98</f>
        <v>- úpravu napojení, ukončení podél obrubníků, dilatačních zařízení, odvodňovacích proužků, odvodňovačů, vpustí, šachet a pod., nestanoví-li zadávací dokumentace jinak</v>
      </c>
      <c r="BB98" s="210"/>
      <c r="BC98" s="210"/>
      <c r="BD98" s="210"/>
      <c r="BE98" s="210"/>
      <c r="BF98" s="210"/>
      <c r="BG98" s="210"/>
      <c r="BH98" s="210"/>
    </row>
    <row r="99" spans="1:60" outlineLevel="1" x14ac:dyDescent="0.2">
      <c r="A99" s="217"/>
      <c r="B99" s="218"/>
      <c r="C99" s="250" t="s">
        <v>181</v>
      </c>
      <c r="D99" s="241"/>
      <c r="E99" s="241"/>
      <c r="F99" s="241"/>
      <c r="G99" s="241"/>
      <c r="H99" s="219"/>
      <c r="I99" s="219"/>
      <c r="J99" s="219"/>
      <c r="K99" s="219"/>
      <c r="L99" s="219"/>
      <c r="M99" s="219"/>
      <c r="N99" s="219"/>
      <c r="O99" s="219"/>
      <c r="P99" s="219"/>
      <c r="Q99" s="219"/>
      <c r="R99" s="219"/>
      <c r="S99" s="219"/>
      <c r="T99" s="219"/>
      <c r="U99" s="219"/>
      <c r="V99" s="219"/>
      <c r="W99" s="219"/>
      <c r="X99" s="219"/>
      <c r="Y99" s="210"/>
      <c r="Z99" s="210"/>
      <c r="AA99" s="210"/>
      <c r="AB99" s="210"/>
      <c r="AC99" s="210"/>
      <c r="AD99" s="210"/>
      <c r="AE99" s="210"/>
      <c r="AF99" s="210"/>
      <c r="AG99" s="210" t="s">
        <v>111</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7"/>
      <c r="B100" s="218"/>
      <c r="C100" s="250" t="s">
        <v>192</v>
      </c>
      <c r="D100" s="241"/>
      <c r="E100" s="241"/>
      <c r="F100" s="241"/>
      <c r="G100" s="241"/>
      <c r="H100" s="219"/>
      <c r="I100" s="219"/>
      <c r="J100" s="219"/>
      <c r="K100" s="219"/>
      <c r="L100" s="219"/>
      <c r="M100" s="219"/>
      <c r="N100" s="219"/>
      <c r="O100" s="219"/>
      <c r="P100" s="219"/>
      <c r="Q100" s="219"/>
      <c r="R100" s="219"/>
      <c r="S100" s="219"/>
      <c r="T100" s="219"/>
      <c r="U100" s="219"/>
      <c r="V100" s="219"/>
      <c r="W100" s="219"/>
      <c r="X100" s="219"/>
      <c r="Y100" s="210"/>
      <c r="Z100" s="210"/>
      <c r="AA100" s="210"/>
      <c r="AB100" s="210"/>
      <c r="AC100" s="210"/>
      <c r="AD100" s="210"/>
      <c r="AE100" s="210"/>
      <c r="AF100" s="210"/>
      <c r="AG100" s="210" t="s">
        <v>111</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2" t="str">
        <f>C100</f>
        <v>- nezahrnuje těsnění podél obrubníků, dilatačních zařízení, odvodňovacích proužků, odvodňovačů, vpustí, šachet a pod.</v>
      </c>
      <c r="BB100" s="210"/>
      <c r="BC100" s="210"/>
      <c r="BD100" s="210"/>
      <c r="BE100" s="210"/>
      <c r="BF100" s="210"/>
      <c r="BG100" s="210"/>
      <c r="BH100" s="210"/>
    </row>
    <row r="101" spans="1:60" outlineLevel="1" x14ac:dyDescent="0.2">
      <c r="A101" s="217"/>
      <c r="B101" s="218"/>
      <c r="C101" s="252" t="s">
        <v>182</v>
      </c>
      <c r="D101" s="220"/>
      <c r="E101" s="221"/>
      <c r="F101" s="222"/>
      <c r="G101" s="222"/>
      <c r="H101" s="219"/>
      <c r="I101" s="219"/>
      <c r="J101" s="219"/>
      <c r="K101" s="219"/>
      <c r="L101" s="219"/>
      <c r="M101" s="219"/>
      <c r="N101" s="219"/>
      <c r="O101" s="219"/>
      <c r="P101" s="219"/>
      <c r="Q101" s="219"/>
      <c r="R101" s="219"/>
      <c r="S101" s="219"/>
      <c r="T101" s="219"/>
      <c r="U101" s="219"/>
      <c r="V101" s="219"/>
      <c r="W101" s="219"/>
      <c r="X101" s="219"/>
      <c r="Y101" s="210"/>
      <c r="Z101" s="210"/>
      <c r="AA101" s="210"/>
      <c r="AB101" s="210"/>
      <c r="AC101" s="210"/>
      <c r="AD101" s="210"/>
      <c r="AE101" s="210"/>
      <c r="AF101" s="210"/>
      <c r="AG101" s="210" t="s">
        <v>111</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17"/>
      <c r="B102" s="218"/>
      <c r="C102" s="250" t="s">
        <v>200</v>
      </c>
      <c r="D102" s="241"/>
      <c r="E102" s="241"/>
      <c r="F102" s="241"/>
      <c r="G102" s="241"/>
      <c r="H102" s="219"/>
      <c r="I102" s="219"/>
      <c r="J102" s="219"/>
      <c r="K102" s="219"/>
      <c r="L102" s="219"/>
      <c r="M102" s="219"/>
      <c r="N102" s="219"/>
      <c r="O102" s="219"/>
      <c r="P102" s="219"/>
      <c r="Q102" s="219"/>
      <c r="R102" s="219"/>
      <c r="S102" s="219"/>
      <c r="T102" s="219"/>
      <c r="U102" s="219"/>
      <c r="V102" s="219"/>
      <c r="W102" s="219"/>
      <c r="X102" s="219"/>
      <c r="Y102" s="210"/>
      <c r="Z102" s="210"/>
      <c r="AA102" s="210"/>
      <c r="AB102" s="210"/>
      <c r="AC102" s="210"/>
      <c r="AD102" s="210"/>
      <c r="AE102" s="210"/>
      <c r="AF102" s="210"/>
      <c r="AG102" s="210" t="s">
        <v>111</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7"/>
      <c r="B103" s="218"/>
      <c r="C103" s="250" t="s">
        <v>194</v>
      </c>
      <c r="D103" s="241"/>
      <c r="E103" s="241"/>
      <c r="F103" s="241"/>
      <c r="G103" s="241"/>
      <c r="H103" s="219"/>
      <c r="I103" s="219"/>
      <c r="J103" s="219"/>
      <c r="K103" s="219"/>
      <c r="L103" s="219"/>
      <c r="M103" s="219"/>
      <c r="N103" s="219"/>
      <c r="O103" s="219"/>
      <c r="P103" s="219"/>
      <c r="Q103" s="219"/>
      <c r="R103" s="219"/>
      <c r="S103" s="219"/>
      <c r="T103" s="219"/>
      <c r="U103" s="219"/>
      <c r="V103" s="219"/>
      <c r="W103" s="219"/>
      <c r="X103" s="219"/>
      <c r="Y103" s="210"/>
      <c r="Z103" s="210"/>
      <c r="AA103" s="210"/>
      <c r="AB103" s="210"/>
      <c r="AC103" s="210"/>
      <c r="AD103" s="210"/>
      <c r="AE103" s="210"/>
      <c r="AF103" s="210"/>
      <c r="AG103" s="210" t="s">
        <v>111</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17"/>
      <c r="B104" s="218"/>
      <c r="C104" s="248" t="s">
        <v>201</v>
      </c>
      <c r="D104" s="223"/>
      <c r="E104" s="224">
        <v>231</v>
      </c>
      <c r="F104" s="219"/>
      <c r="G104" s="219"/>
      <c r="H104" s="219"/>
      <c r="I104" s="219"/>
      <c r="J104" s="219"/>
      <c r="K104" s="219"/>
      <c r="L104" s="219"/>
      <c r="M104" s="219"/>
      <c r="N104" s="219"/>
      <c r="O104" s="219"/>
      <c r="P104" s="219"/>
      <c r="Q104" s="219"/>
      <c r="R104" s="219"/>
      <c r="S104" s="219"/>
      <c r="T104" s="219"/>
      <c r="U104" s="219"/>
      <c r="V104" s="219"/>
      <c r="W104" s="219"/>
      <c r="X104" s="219"/>
      <c r="Y104" s="210"/>
      <c r="Z104" s="210"/>
      <c r="AA104" s="210"/>
      <c r="AB104" s="210"/>
      <c r="AC104" s="210"/>
      <c r="AD104" s="210"/>
      <c r="AE104" s="210"/>
      <c r="AF104" s="210"/>
      <c r="AG104" s="210" t="s">
        <v>113</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17"/>
      <c r="B105" s="218"/>
      <c r="C105" s="248" t="s">
        <v>202</v>
      </c>
      <c r="D105" s="223"/>
      <c r="E105" s="224">
        <v>330</v>
      </c>
      <c r="F105" s="219"/>
      <c r="G105" s="219"/>
      <c r="H105" s="219"/>
      <c r="I105" s="219"/>
      <c r="J105" s="219"/>
      <c r="K105" s="219"/>
      <c r="L105" s="219"/>
      <c r="M105" s="219"/>
      <c r="N105" s="219"/>
      <c r="O105" s="219"/>
      <c r="P105" s="219"/>
      <c r="Q105" s="219"/>
      <c r="R105" s="219"/>
      <c r="S105" s="219"/>
      <c r="T105" s="219"/>
      <c r="U105" s="219"/>
      <c r="V105" s="219"/>
      <c r="W105" s="219"/>
      <c r="X105" s="219"/>
      <c r="Y105" s="210"/>
      <c r="Z105" s="210"/>
      <c r="AA105" s="210"/>
      <c r="AB105" s="210"/>
      <c r="AC105" s="210"/>
      <c r="AD105" s="210"/>
      <c r="AE105" s="210"/>
      <c r="AF105" s="210"/>
      <c r="AG105" s="210" t="s">
        <v>113</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17"/>
      <c r="B106" s="218"/>
      <c r="C106" s="249"/>
      <c r="D106" s="240"/>
      <c r="E106" s="240"/>
      <c r="F106" s="240"/>
      <c r="G106" s="240"/>
      <c r="H106" s="219"/>
      <c r="I106" s="219"/>
      <c r="J106" s="219"/>
      <c r="K106" s="219"/>
      <c r="L106" s="219"/>
      <c r="M106" s="219"/>
      <c r="N106" s="219"/>
      <c r="O106" s="219"/>
      <c r="P106" s="219"/>
      <c r="Q106" s="219"/>
      <c r="R106" s="219"/>
      <c r="S106" s="219"/>
      <c r="T106" s="219"/>
      <c r="U106" s="219"/>
      <c r="V106" s="219"/>
      <c r="W106" s="219"/>
      <c r="X106" s="219"/>
      <c r="Y106" s="210"/>
      <c r="Z106" s="210"/>
      <c r="AA106" s="210"/>
      <c r="AB106" s="210"/>
      <c r="AC106" s="210"/>
      <c r="AD106" s="210"/>
      <c r="AE106" s="210"/>
      <c r="AF106" s="210"/>
      <c r="AG106" s="210" t="s">
        <v>116</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6" t="s">
        <v>101</v>
      </c>
      <c r="B107" s="227" t="s">
        <v>67</v>
      </c>
      <c r="C107" s="245" t="s">
        <v>68</v>
      </c>
      <c r="D107" s="228"/>
      <c r="E107" s="229"/>
      <c r="F107" s="230"/>
      <c r="G107" s="230">
        <f>SUMIF(AG108:AG113,"&lt;&gt;NOR",G108:G113)</f>
        <v>0</v>
      </c>
      <c r="H107" s="230"/>
      <c r="I107" s="230">
        <f>SUM(I108:I113)</f>
        <v>0</v>
      </c>
      <c r="J107" s="230"/>
      <c r="K107" s="230">
        <f>SUM(K108:K113)</f>
        <v>0</v>
      </c>
      <c r="L107" s="230"/>
      <c r="M107" s="230">
        <f>SUM(M108:M113)</f>
        <v>0</v>
      </c>
      <c r="N107" s="230"/>
      <c r="O107" s="230">
        <f>SUM(O108:O113)</f>
        <v>0.53</v>
      </c>
      <c r="P107" s="230"/>
      <c r="Q107" s="230">
        <f>SUM(Q108:Q113)</f>
        <v>0</v>
      </c>
      <c r="R107" s="230"/>
      <c r="S107" s="230"/>
      <c r="T107" s="231"/>
      <c r="U107" s="225"/>
      <c r="V107" s="225">
        <f>SUM(V108:V113)</f>
        <v>0</v>
      </c>
      <c r="W107" s="225"/>
      <c r="X107" s="225"/>
      <c r="AG107" t="s">
        <v>102</v>
      </c>
    </row>
    <row r="108" spans="1:60" outlineLevel="1" x14ac:dyDescent="0.2">
      <c r="A108" s="232">
        <v>12</v>
      </c>
      <c r="B108" s="233" t="s">
        <v>203</v>
      </c>
      <c r="C108" s="246" t="s">
        <v>204</v>
      </c>
      <c r="D108" s="234" t="s">
        <v>156</v>
      </c>
      <c r="E108" s="235">
        <v>25</v>
      </c>
      <c r="F108" s="236"/>
      <c r="G108" s="237">
        <f>ROUND(E108*F108,2)</f>
        <v>0</v>
      </c>
      <c r="H108" s="236"/>
      <c r="I108" s="237">
        <f>ROUND(E108*H108,2)</f>
        <v>0</v>
      </c>
      <c r="J108" s="236"/>
      <c r="K108" s="237">
        <f>ROUND(E108*J108,2)</f>
        <v>0</v>
      </c>
      <c r="L108" s="237">
        <v>21</v>
      </c>
      <c r="M108" s="237">
        <f>G108*(1+L108/100)</f>
        <v>0</v>
      </c>
      <c r="N108" s="237">
        <v>2.1360000000000001E-2</v>
      </c>
      <c r="O108" s="237">
        <f>ROUND(E108*N108,2)</f>
        <v>0.53</v>
      </c>
      <c r="P108" s="237">
        <v>0</v>
      </c>
      <c r="Q108" s="237">
        <f>ROUND(E108*P108,2)</f>
        <v>0</v>
      </c>
      <c r="R108" s="237" t="s">
        <v>157</v>
      </c>
      <c r="S108" s="237" t="s">
        <v>106</v>
      </c>
      <c r="T108" s="238" t="s">
        <v>106</v>
      </c>
      <c r="U108" s="219">
        <v>0</v>
      </c>
      <c r="V108" s="219">
        <f>ROUND(E108*U108,2)</f>
        <v>0</v>
      </c>
      <c r="W108" s="219"/>
      <c r="X108" s="219" t="s">
        <v>108</v>
      </c>
      <c r="Y108" s="210"/>
      <c r="Z108" s="210"/>
      <c r="AA108" s="210"/>
      <c r="AB108" s="210"/>
      <c r="AC108" s="210"/>
      <c r="AD108" s="210"/>
      <c r="AE108" s="210"/>
      <c r="AF108" s="210"/>
      <c r="AG108" s="210" t="s">
        <v>109</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7"/>
      <c r="B109" s="218"/>
      <c r="C109" s="251" t="s">
        <v>205</v>
      </c>
      <c r="D109" s="243"/>
      <c r="E109" s="243"/>
      <c r="F109" s="243"/>
      <c r="G109" s="243"/>
      <c r="H109" s="219"/>
      <c r="I109" s="219"/>
      <c r="J109" s="219"/>
      <c r="K109" s="219"/>
      <c r="L109" s="219"/>
      <c r="M109" s="219"/>
      <c r="N109" s="219"/>
      <c r="O109" s="219"/>
      <c r="P109" s="219"/>
      <c r="Q109" s="219"/>
      <c r="R109" s="219"/>
      <c r="S109" s="219"/>
      <c r="T109" s="219"/>
      <c r="U109" s="219"/>
      <c r="V109" s="219"/>
      <c r="W109" s="219"/>
      <c r="X109" s="219"/>
      <c r="Y109" s="210"/>
      <c r="Z109" s="210"/>
      <c r="AA109" s="210"/>
      <c r="AB109" s="210"/>
      <c r="AC109" s="210"/>
      <c r="AD109" s="210"/>
      <c r="AE109" s="210"/>
      <c r="AF109" s="210"/>
      <c r="AG109" s="210" t="s">
        <v>159</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17"/>
      <c r="B110" s="218"/>
      <c r="C110" s="250" t="s">
        <v>206</v>
      </c>
      <c r="D110" s="241"/>
      <c r="E110" s="241"/>
      <c r="F110" s="241"/>
      <c r="G110" s="241"/>
      <c r="H110" s="219"/>
      <c r="I110" s="219"/>
      <c r="J110" s="219"/>
      <c r="K110" s="219"/>
      <c r="L110" s="219"/>
      <c r="M110" s="219"/>
      <c r="N110" s="219"/>
      <c r="O110" s="219"/>
      <c r="P110" s="219"/>
      <c r="Q110" s="219"/>
      <c r="R110" s="219"/>
      <c r="S110" s="219"/>
      <c r="T110" s="219"/>
      <c r="U110" s="219"/>
      <c r="V110" s="219"/>
      <c r="W110" s="219"/>
      <c r="X110" s="219"/>
      <c r="Y110" s="210"/>
      <c r="Z110" s="210"/>
      <c r="AA110" s="210"/>
      <c r="AB110" s="210"/>
      <c r="AC110" s="210"/>
      <c r="AD110" s="210"/>
      <c r="AE110" s="210"/>
      <c r="AF110" s="210"/>
      <c r="AG110" s="210" t="s">
        <v>111</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17"/>
      <c r="B111" s="218"/>
      <c r="C111" s="250" t="s">
        <v>207</v>
      </c>
      <c r="D111" s="241"/>
      <c r="E111" s="241"/>
      <c r="F111" s="241"/>
      <c r="G111" s="241"/>
      <c r="H111" s="219"/>
      <c r="I111" s="219"/>
      <c r="J111" s="219"/>
      <c r="K111" s="219"/>
      <c r="L111" s="219"/>
      <c r="M111" s="219"/>
      <c r="N111" s="219"/>
      <c r="O111" s="219"/>
      <c r="P111" s="219"/>
      <c r="Q111" s="219"/>
      <c r="R111" s="219"/>
      <c r="S111" s="219"/>
      <c r="T111" s="219"/>
      <c r="U111" s="219"/>
      <c r="V111" s="219"/>
      <c r="W111" s="219"/>
      <c r="X111" s="219"/>
      <c r="Y111" s="210"/>
      <c r="Z111" s="210"/>
      <c r="AA111" s="210"/>
      <c r="AB111" s="210"/>
      <c r="AC111" s="210"/>
      <c r="AD111" s="210"/>
      <c r="AE111" s="210"/>
      <c r="AF111" s="210"/>
      <c r="AG111" s="210" t="s">
        <v>111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17"/>
      <c r="B112" s="218"/>
      <c r="C112" s="248" t="s">
        <v>208</v>
      </c>
      <c r="D112" s="223"/>
      <c r="E112" s="224">
        <v>25</v>
      </c>
      <c r="F112" s="219"/>
      <c r="G112" s="219"/>
      <c r="H112" s="219"/>
      <c r="I112" s="219"/>
      <c r="J112" s="219"/>
      <c r="K112" s="219"/>
      <c r="L112" s="219"/>
      <c r="M112" s="219"/>
      <c r="N112" s="219"/>
      <c r="O112" s="219"/>
      <c r="P112" s="219"/>
      <c r="Q112" s="219"/>
      <c r="R112" s="219"/>
      <c r="S112" s="219"/>
      <c r="T112" s="219"/>
      <c r="U112" s="219"/>
      <c r="V112" s="219"/>
      <c r="W112" s="219"/>
      <c r="X112" s="219"/>
      <c r="Y112" s="210"/>
      <c r="Z112" s="210"/>
      <c r="AA112" s="210"/>
      <c r="AB112" s="210"/>
      <c r="AC112" s="210"/>
      <c r="AD112" s="210"/>
      <c r="AE112" s="210"/>
      <c r="AF112" s="210"/>
      <c r="AG112" s="210" t="s">
        <v>113</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7"/>
      <c r="B113" s="218"/>
      <c r="C113" s="249"/>
      <c r="D113" s="240"/>
      <c r="E113" s="240"/>
      <c r="F113" s="240"/>
      <c r="G113" s="240"/>
      <c r="H113" s="219"/>
      <c r="I113" s="219"/>
      <c r="J113" s="219"/>
      <c r="K113" s="219"/>
      <c r="L113" s="219"/>
      <c r="M113" s="219"/>
      <c r="N113" s="219"/>
      <c r="O113" s="219"/>
      <c r="P113" s="219"/>
      <c r="Q113" s="219"/>
      <c r="R113" s="219"/>
      <c r="S113" s="219"/>
      <c r="T113" s="219"/>
      <c r="U113" s="219"/>
      <c r="V113" s="219"/>
      <c r="W113" s="219"/>
      <c r="X113" s="219"/>
      <c r="Y113" s="210"/>
      <c r="Z113" s="210"/>
      <c r="AA113" s="210"/>
      <c r="AB113" s="210"/>
      <c r="AC113" s="210"/>
      <c r="AD113" s="210"/>
      <c r="AE113" s="210"/>
      <c r="AF113" s="210"/>
      <c r="AG113" s="210" t="s">
        <v>116</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A114" s="226" t="s">
        <v>101</v>
      </c>
      <c r="B114" s="227" t="s">
        <v>69</v>
      </c>
      <c r="C114" s="245" t="s">
        <v>70</v>
      </c>
      <c r="D114" s="228"/>
      <c r="E114" s="229"/>
      <c r="F114" s="230"/>
      <c r="G114" s="230">
        <f>SUMIF(AG115:AG135,"&lt;&gt;NOR",G115:G135)</f>
        <v>0</v>
      </c>
      <c r="H114" s="230"/>
      <c r="I114" s="230">
        <f>SUM(I115:I135)</f>
        <v>0</v>
      </c>
      <c r="J114" s="230"/>
      <c r="K114" s="230">
        <f>SUM(K115:K135)</f>
        <v>0</v>
      </c>
      <c r="L114" s="230"/>
      <c r="M114" s="230">
        <f>SUM(M115:M135)</f>
        <v>0</v>
      </c>
      <c r="N114" s="230"/>
      <c r="O114" s="230">
        <f>SUM(O115:O135)</f>
        <v>1.1399999999999999</v>
      </c>
      <c r="P114" s="230"/>
      <c r="Q114" s="230">
        <f>SUM(Q115:Q135)</f>
        <v>0</v>
      </c>
      <c r="R114" s="230"/>
      <c r="S114" s="230"/>
      <c r="T114" s="231"/>
      <c r="U114" s="225"/>
      <c r="V114" s="225">
        <f>SUM(V115:V135)</f>
        <v>0</v>
      </c>
      <c r="W114" s="225"/>
      <c r="X114" s="225"/>
      <c r="AG114" t="s">
        <v>102</v>
      </c>
    </row>
    <row r="115" spans="1:60" ht="22.5" outlineLevel="1" x14ac:dyDescent="0.2">
      <c r="A115" s="232">
        <v>13</v>
      </c>
      <c r="B115" s="233" t="s">
        <v>209</v>
      </c>
      <c r="C115" s="246" t="s">
        <v>210</v>
      </c>
      <c r="D115" s="234" t="s">
        <v>211</v>
      </c>
      <c r="E115" s="235">
        <v>4</v>
      </c>
      <c r="F115" s="236"/>
      <c r="G115" s="237">
        <f>ROUND(E115*F115,2)</f>
        <v>0</v>
      </c>
      <c r="H115" s="236"/>
      <c r="I115" s="237">
        <f>ROUND(E115*H115,2)</f>
        <v>0</v>
      </c>
      <c r="J115" s="236"/>
      <c r="K115" s="237">
        <f>ROUND(E115*J115,2)</f>
        <v>0</v>
      </c>
      <c r="L115" s="237">
        <v>21</v>
      </c>
      <c r="M115" s="237">
        <f>G115*(1+L115/100)</f>
        <v>0</v>
      </c>
      <c r="N115" s="237">
        <v>0.28179999999999999</v>
      </c>
      <c r="O115" s="237">
        <f>ROUND(E115*N115,2)</f>
        <v>1.1299999999999999</v>
      </c>
      <c r="P115" s="237">
        <v>0</v>
      </c>
      <c r="Q115" s="237">
        <f>ROUND(E115*P115,2)</f>
        <v>0</v>
      </c>
      <c r="R115" s="237"/>
      <c r="S115" s="237" t="s">
        <v>106</v>
      </c>
      <c r="T115" s="238" t="s">
        <v>106</v>
      </c>
      <c r="U115" s="219">
        <v>0</v>
      </c>
      <c r="V115" s="219">
        <f>ROUND(E115*U115,2)</f>
        <v>0</v>
      </c>
      <c r="W115" s="219"/>
      <c r="X115" s="219" t="s">
        <v>108</v>
      </c>
      <c r="Y115" s="210"/>
      <c r="Z115" s="210"/>
      <c r="AA115" s="210"/>
      <c r="AB115" s="210"/>
      <c r="AC115" s="210"/>
      <c r="AD115" s="210"/>
      <c r="AE115" s="210"/>
      <c r="AF115" s="210"/>
      <c r="AG115" s="210" t="s">
        <v>109</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7"/>
      <c r="B116" s="218"/>
      <c r="C116" s="247" t="s">
        <v>128</v>
      </c>
      <c r="D116" s="239"/>
      <c r="E116" s="239"/>
      <c r="F116" s="239"/>
      <c r="G116" s="239"/>
      <c r="H116" s="219"/>
      <c r="I116" s="219"/>
      <c r="J116" s="219"/>
      <c r="K116" s="219"/>
      <c r="L116" s="219"/>
      <c r="M116" s="219"/>
      <c r="N116" s="219"/>
      <c r="O116" s="219"/>
      <c r="P116" s="219"/>
      <c r="Q116" s="219"/>
      <c r="R116" s="219"/>
      <c r="S116" s="219"/>
      <c r="T116" s="219"/>
      <c r="U116" s="219"/>
      <c r="V116" s="219"/>
      <c r="W116" s="219"/>
      <c r="X116" s="219"/>
      <c r="Y116" s="210"/>
      <c r="Z116" s="210"/>
      <c r="AA116" s="210"/>
      <c r="AB116" s="210"/>
      <c r="AC116" s="210"/>
      <c r="AD116" s="210"/>
      <c r="AE116" s="210"/>
      <c r="AF116" s="210"/>
      <c r="AG116" s="210" t="s">
        <v>111</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c r="B117" s="218"/>
      <c r="C117" s="250" t="s">
        <v>212</v>
      </c>
      <c r="D117" s="241"/>
      <c r="E117" s="241"/>
      <c r="F117" s="241"/>
      <c r="G117" s="241"/>
      <c r="H117" s="219"/>
      <c r="I117" s="219"/>
      <c r="J117" s="219"/>
      <c r="K117" s="219"/>
      <c r="L117" s="219"/>
      <c r="M117" s="219"/>
      <c r="N117" s="219"/>
      <c r="O117" s="219"/>
      <c r="P117" s="219"/>
      <c r="Q117" s="219"/>
      <c r="R117" s="219"/>
      <c r="S117" s="219"/>
      <c r="T117" s="219"/>
      <c r="U117" s="219"/>
      <c r="V117" s="219"/>
      <c r="W117" s="219"/>
      <c r="X117" s="219"/>
      <c r="Y117" s="210"/>
      <c r="Z117" s="210"/>
      <c r="AA117" s="210"/>
      <c r="AB117" s="210"/>
      <c r="AC117" s="210"/>
      <c r="AD117" s="210"/>
      <c r="AE117" s="210"/>
      <c r="AF117" s="210"/>
      <c r="AG117" s="210" t="s">
        <v>111</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7"/>
      <c r="B118" s="218"/>
      <c r="C118" s="250" t="s">
        <v>213</v>
      </c>
      <c r="D118" s="241"/>
      <c r="E118" s="241"/>
      <c r="F118" s="241"/>
      <c r="G118" s="241"/>
      <c r="H118" s="219"/>
      <c r="I118" s="219"/>
      <c r="J118" s="219"/>
      <c r="K118" s="219"/>
      <c r="L118" s="219"/>
      <c r="M118" s="219"/>
      <c r="N118" s="219"/>
      <c r="O118" s="219"/>
      <c r="P118" s="219"/>
      <c r="Q118" s="219"/>
      <c r="R118" s="219"/>
      <c r="S118" s="219"/>
      <c r="T118" s="219"/>
      <c r="U118" s="219"/>
      <c r="V118" s="219"/>
      <c r="W118" s="219"/>
      <c r="X118" s="219"/>
      <c r="Y118" s="210"/>
      <c r="Z118" s="210"/>
      <c r="AA118" s="210"/>
      <c r="AB118" s="210"/>
      <c r="AC118" s="210"/>
      <c r="AD118" s="210"/>
      <c r="AE118" s="210"/>
      <c r="AF118" s="210"/>
      <c r="AG118" s="210" t="s">
        <v>111</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17"/>
      <c r="B119" s="218"/>
      <c r="C119" s="248" t="s">
        <v>214</v>
      </c>
      <c r="D119" s="223"/>
      <c r="E119" s="224">
        <v>2</v>
      </c>
      <c r="F119" s="219"/>
      <c r="G119" s="219"/>
      <c r="H119" s="219"/>
      <c r="I119" s="219"/>
      <c r="J119" s="219"/>
      <c r="K119" s="219"/>
      <c r="L119" s="219"/>
      <c r="M119" s="219"/>
      <c r="N119" s="219"/>
      <c r="O119" s="219"/>
      <c r="P119" s="219"/>
      <c r="Q119" s="219"/>
      <c r="R119" s="219"/>
      <c r="S119" s="219"/>
      <c r="T119" s="219"/>
      <c r="U119" s="219"/>
      <c r="V119" s="219"/>
      <c r="W119" s="219"/>
      <c r="X119" s="219"/>
      <c r="Y119" s="210"/>
      <c r="Z119" s="210"/>
      <c r="AA119" s="210"/>
      <c r="AB119" s="210"/>
      <c r="AC119" s="210"/>
      <c r="AD119" s="210"/>
      <c r="AE119" s="210"/>
      <c r="AF119" s="210"/>
      <c r="AG119" s="210" t="s">
        <v>113</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17"/>
      <c r="B120" s="218"/>
      <c r="C120" s="248" t="s">
        <v>215</v>
      </c>
      <c r="D120" s="223"/>
      <c r="E120" s="224">
        <v>1</v>
      </c>
      <c r="F120" s="219"/>
      <c r="G120" s="219"/>
      <c r="H120" s="219"/>
      <c r="I120" s="219"/>
      <c r="J120" s="219"/>
      <c r="K120" s="219"/>
      <c r="L120" s="219"/>
      <c r="M120" s="219"/>
      <c r="N120" s="219"/>
      <c r="O120" s="219"/>
      <c r="P120" s="219"/>
      <c r="Q120" s="219"/>
      <c r="R120" s="219"/>
      <c r="S120" s="219"/>
      <c r="T120" s="219"/>
      <c r="U120" s="219"/>
      <c r="V120" s="219"/>
      <c r="W120" s="219"/>
      <c r="X120" s="219"/>
      <c r="Y120" s="210"/>
      <c r="Z120" s="210"/>
      <c r="AA120" s="210"/>
      <c r="AB120" s="210"/>
      <c r="AC120" s="210"/>
      <c r="AD120" s="210"/>
      <c r="AE120" s="210"/>
      <c r="AF120" s="210"/>
      <c r="AG120" s="210" t="s">
        <v>113</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7"/>
      <c r="B121" s="218"/>
      <c r="C121" s="248" t="s">
        <v>216</v>
      </c>
      <c r="D121" s="223"/>
      <c r="E121" s="224">
        <v>1</v>
      </c>
      <c r="F121" s="219"/>
      <c r="G121" s="219"/>
      <c r="H121" s="219"/>
      <c r="I121" s="219"/>
      <c r="J121" s="219"/>
      <c r="K121" s="219"/>
      <c r="L121" s="219"/>
      <c r="M121" s="219"/>
      <c r="N121" s="219"/>
      <c r="O121" s="219"/>
      <c r="P121" s="219"/>
      <c r="Q121" s="219"/>
      <c r="R121" s="219"/>
      <c r="S121" s="219"/>
      <c r="T121" s="219"/>
      <c r="U121" s="219"/>
      <c r="V121" s="219"/>
      <c r="W121" s="219"/>
      <c r="X121" s="219"/>
      <c r="Y121" s="210"/>
      <c r="Z121" s="210"/>
      <c r="AA121" s="210"/>
      <c r="AB121" s="210"/>
      <c r="AC121" s="210"/>
      <c r="AD121" s="210"/>
      <c r="AE121" s="210"/>
      <c r="AF121" s="210"/>
      <c r="AG121" s="210" t="s">
        <v>113</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17"/>
      <c r="B122" s="218"/>
      <c r="C122" s="249"/>
      <c r="D122" s="240"/>
      <c r="E122" s="240"/>
      <c r="F122" s="240"/>
      <c r="G122" s="240"/>
      <c r="H122" s="219"/>
      <c r="I122" s="219"/>
      <c r="J122" s="219"/>
      <c r="K122" s="219"/>
      <c r="L122" s="219"/>
      <c r="M122" s="219"/>
      <c r="N122" s="219"/>
      <c r="O122" s="219"/>
      <c r="P122" s="219"/>
      <c r="Q122" s="219"/>
      <c r="R122" s="219"/>
      <c r="S122" s="219"/>
      <c r="T122" s="219"/>
      <c r="U122" s="219"/>
      <c r="V122" s="219"/>
      <c r="W122" s="219"/>
      <c r="X122" s="219"/>
      <c r="Y122" s="210"/>
      <c r="Z122" s="210"/>
      <c r="AA122" s="210"/>
      <c r="AB122" s="210"/>
      <c r="AC122" s="210"/>
      <c r="AD122" s="210"/>
      <c r="AE122" s="210"/>
      <c r="AF122" s="210"/>
      <c r="AG122" s="210" t="s">
        <v>116</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32">
        <v>14</v>
      </c>
      <c r="B123" s="233" t="s">
        <v>217</v>
      </c>
      <c r="C123" s="246" t="s">
        <v>218</v>
      </c>
      <c r="D123" s="234" t="s">
        <v>151</v>
      </c>
      <c r="E123" s="235">
        <v>2</v>
      </c>
      <c r="F123" s="236"/>
      <c r="G123" s="237">
        <f>ROUND(E123*F123,2)</f>
        <v>0</v>
      </c>
      <c r="H123" s="236"/>
      <c r="I123" s="237">
        <f>ROUND(E123*H123,2)</f>
        <v>0</v>
      </c>
      <c r="J123" s="236"/>
      <c r="K123" s="237">
        <f>ROUND(E123*J123,2)</f>
        <v>0</v>
      </c>
      <c r="L123" s="237">
        <v>21</v>
      </c>
      <c r="M123" s="237">
        <f>G123*(1+L123/100)</f>
        <v>0</v>
      </c>
      <c r="N123" s="237">
        <v>3.7000000000000002E-3</v>
      </c>
      <c r="O123" s="237">
        <f>ROUND(E123*N123,2)</f>
        <v>0.01</v>
      </c>
      <c r="P123" s="237">
        <v>0</v>
      </c>
      <c r="Q123" s="237">
        <f>ROUND(E123*P123,2)</f>
        <v>0</v>
      </c>
      <c r="R123" s="237"/>
      <c r="S123" s="237" t="s">
        <v>106</v>
      </c>
      <c r="T123" s="238" t="s">
        <v>106</v>
      </c>
      <c r="U123" s="219">
        <v>0</v>
      </c>
      <c r="V123" s="219">
        <f>ROUND(E123*U123,2)</f>
        <v>0</v>
      </c>
      <c r="W123" s="219"/>
      <c r="X123" s="219" t="s">
        <v>108</v>
      </c>
      <c r="Y123" s="210"/>
      <c r="Z123" s="210"/>
      <c r="AA123" s="210"/>
      <c r="AB123" s="210"/>
      <c r="AC123" s="210"/>
      <c r="AD123" s="210"/>
      <c r="AE123" s="210"/>
      <c r="AF123" s="210"/>
      <c r="AG123" s="210" t="s">
        <v>109</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17"/>
      <c r="B124" s="218"/>
      <c r="C124" s="247" t="s">
        <v>128</v>
      </c>
      <c r="D124" s="239"/>
      <c r="E124" s="239"/>
      <c r="F124" s="239"/>
      <c r="G124" s="239"/>
      <c r="H124" s="219"/>
      <c r="I124" s="219"/>
      <c r="J124" s="219"/>
      <c r="K124" s="219"/>
      <c r="L124" s="219"/>
      <c r="M124" s="219"/>
      <c r="N124" s="219"/>
      <c r="O124" s="219"/>
      <c r="P124" s="219"/>
      <c r="Q124" s="219"/>
      <c r="R124" s="219"/>
      <c r="S124" s="219"/>
      <c r="T124" s="219"/>
      <c r="U124" s="219"/>
      <c r="V124" s="219"/>
      <c r="W124" s="219"/>
      <c r="X124" s="219"/>
      <c r="Y124" s="210"/>
      <c r="Z124" s="210"/>
      <c r="AA124" s="210"/>
      <c r="AB124" s="210"/>
      <c r="AC124" s="210"/>
      <c r="AD124" s="210"/>
      <c r="AE124" s="210"/>
      <c r="AF124" s="210"/>
      <c r="AG124" s="210" t="s">
        <v>111</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17"/>
      <c r="B125" s="218"/>
      <c r="C125" s="250" t="s">
        <v>219</v>
      </c>
      <c r="D125" s="241"/>
      <c r="E125" s="241"/>
      <c r="F125" s="241"/>
      <c r="G125" s="241"/>
      <c r="H125" s="219"/>
      <c r="I125" s="219"/>
      <c r="J125" s="219"/>
      <c r="K125" s="219"/>
      <c r="L125" s="219"/>
      <c r="M125" s="219"/>
      <c r="N125" s="219"/>
      <c r="O125" s="219"/>
      <c r="P125" s="219"/>
      <c r="Q125" s="219"/>
      <c r="R125" s="219"/>
      <c r="S125" s="219"/>
      <c r="T125" s="219"/>
      <c r="U125" s="219"/>
      <c r="V125" s="219"/>
      <c r="W125" s="219"/>
      <c r="X125" s="219"/>
      <c r="Y125" s="210"/>
      <c r="Z125" s="210"/>
      <c r="AA125" s="210"/>
      <c r="AB125" s="210"/>
      <c r="AC125" s="210"/>
      <c r="AD125" s="210"/>
      <c r="AE125" s="210"/>
      <c r="AF125" s="210"/>
      <c r="AG125" s="210" t="s">
        <v>111</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17"/>
      <c r="B126" s="218"/>
      <c r="C126" s="250" t="s">
        <v>220</v>
      </c>
      <c r="D126" s="241"/>
      <c r="E126" s="241"/>
      <c r="F126" s="241"/>
      <c r="G126" s="241"/>
      <c r="H126" s="219"/>
      <c r="I126" s="219"/>
      <c r="J126" s="219"/>
      <c r="K126" s="219"/>
      <c r="L126" s="219"/>
      <c r="M126" s="219"/>
      <c r="N126" s="219"/>
      <c r="O126" s="219"/>
      <c r="P126" s="219"/>
      <c r="Q126" s="219"/>
      <c r="R126" s="219"/>
      <c r="S126" s="219"/>
      <c r="T126" s="219"/>
      <c r="U126" s="219"/>
      <c r="V126" s="219"/>
      <c r="W126" s="219"/>
      <c r="X126" s="219"/>
      <c r="Y126" s="210"/>
      <c r="Z126" s="210"/>
      <c r="AA126" s="210"/>
      <c r="AB126" s="210"/>
      <c r="AC126" s="210"/>
      <c r="AD126" s="210"/>
      <c r="AE126" s="210"/>
      <c r="AF126" s="210"/>
      <c r="AG126" s="210" t="s">
        <v>111</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7"/>
      <c r="B127" s="218"/>
      <c r="C127" s="248" t="s">
        <v>221</v>
      </c>
      <c r="D127" s="223"/>
      <c r="E127" s="224">
        <v>2</v>
      </c>
      <c r="F127" s="219"/>
      <c r="G127" s="219"/>
      <c r="H127" s="219"/>
      <c r="I127" s="219"/>
      <c r="J127" s="219"/>
      <c r="K127" s="219"/>
      <c r="L127" s="219"/>
      <c r="M127" s="219"/>
      <c r="N127" s="219"/>
      <c r="O127" s="219"/>
      <c r="P127" s="219"/>
      <c r="Q127" s="219"/>
      <c r="R127" s="219"/>
      <c r="S127" s="219"/>
      <c r="T127" s="219"/>
      <c r="U127" s="219"/>
      <c r="V127" s="219"/>
      <c r="W127" s="219"/>
      <c r="X127" s="219"/>
      <c r="Y127" s="210"/>
      <c r="Z127" s="210"/>
      <c r="AA127" s="210"/>
      <c r="AB127" s="210"/>
      <c r="AC127" s="210"/>
      <c r="AD127" s="210"/>
      <c r="AE127" s="210"/>
      <c r="AF127" s="210"/>
      <c r="AG127" s="210" t="s">
        <v>113</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17"/>
      <c r="B128" s="218"/>
      <c r="C128" s="249"/>
      <c r="D128" s="240"/>
      <c r="E128" s="240"/>
      <c r="F128" s="240"/>
      <c r="G128" s="240"/>
      <c r="H128" s="219"/>
      <c r="I128" s="219"/>
      <c r="J128" s="219"/>
      <c r="K128" s="219"/>
      <c r="L128" s="219"/>
      <c r="M128" s="219"/>
      <c r="N128" s="219"/>
      <c r="O128" s="219"/>
      <c r="P128" s="219"/>
      <c r="Q128" s="219"/>
      <c r="R128" s="219"/>
      <c r="S128" s="219"/>
      <c r="T128" s="219"/>
      <c r="U128" s="219"/>
      <c r="V128" s="219"/>
      <c r="W128" s="219"/>
      <c r="X128" s="219"/>
      <c r="Y128" s="210"/>
      <c r="Z128" s="210"/>
      <c r="AA128" s="210"/>
      <c r="AB128" s="210"/>
      <c r="AC128" s="210"/>
      <c r="AD128" s="210"/>
      <c r="AE128" s="210"/>
      <c r="AF128" s="210"/>
      <c r="AG128" s="210" t="s">
        <v>116</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2">
        <v>15</v>
      </c>
      <c r="B129" s="233" t="s">
        <v>222</v>
      </c>
      <c r="C129" s="246" t="s">
        <v>223</v>
      </c>
      <c r="D129" s="234" t="s">
        <v>224</v>
      </c>
      <c r="E129" s="235">
        <v>181</v>
      </c>
      <c r="F129" s="236"/>
      <c r="G129" s="237">
        <f>ROUND(E129*F129,2)</f>
        <v>0</v>
      </c>
      <c r="H129" s="236"/>
      <c r="I129" s="237">
        <f>ROUND(E129*H129,2)</f>
        <v>0</v>
      </c>
      <c r="J129" s="236"/>
      <c r="K129" s="237">
        <f>ROUND(E129*J129,2)</f>
        <v>0</v>
      </c>
      <c r="L129" s="237">
        <v>21</v>
      </c>
      <c r="M129" s="237">
        <f>G129*(1+L129/100)</f>
        <v>0</v>
      </c>
      <c r="N129" s="237">
        <v>0</v>
      </c>
      <c r="O129" s="237">
        <f>ROUND(E129*N129,2)</f>
        <v>0</v>
      </c>
      <c r="P129" s="237">
        <v>0</v>
      </c>
      <c r="Q129" s="237">
        <f>ROUND(E129*P129,2)</f>
        <v>0</v>
      </c>
      <c r="R129" s="237"/>
      <c r="S129" s="237" t="s">
        <v>106</v>
      </c>
      <c r="T129" s="238" t="s">
        <v>163</v>
      </c>
      <c r="U129" s="219">
        <v>0</v>
      </c>
      <c r="V129" s="219">
        <f>ROUND(E129*U129,2)</f>
        <v>0</v>
      </c>
      <c r="W129" s="219"/>
      <c r="X129" s="219" t="s">
        <v>108</v>
      </c>
      <c r="Y129" s="210"/>
      <c r="Z129" s="210"/>
      <c r="AA129" s="210"/>
      <c r="AB129" s="210"/>
      <c r="AC129" s="210"/>
      <c r="AD129" s="210"/>
      <c r="AE129" s="210"/>
      <c r="AF129" s="210"/>
      <c r="AG129" s="210" t="s">
        <v>109</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7"/>
      <c r="B130" s="218"/>
      <c r="C130" s="247" t="s">
        <v>164</v>
      </c>
      <c r="D130" s="239"/>
      <c r="E130" s="239"/>
      <c r="F130" s="239"/>
      <c r="G130" s="239"/>
      <c r="H130" s="219"/>
      <c r="I130" s="219"/>
      <c r="J130" s="219"/>
      <c r="K130" s="219"/>
      <c r="L130" s="219"/>
      <c r="M130" s="219"/>
      <c r="N130" s="219"/>
      <c r="O130" s="219"/>
      <c r="P130" s="219"/>
      <c r="Q130" s="219"/>
      <c r="R130" s="219"/>
      <c r="S130" s="219"/>
      <c r="T130" s="219"/>
      <c r="U130" s="219"/>
      <c r="V130" s="219"/>
      <c r="W130" s="219"/>
      <c r="X130" s="219"/>
      <c r="Y130" s="210"/>
      <c r="Z130" s="210"/>
      <c r="AA130" s="210"/>
      <c r="AB130" s="210"/>
      <c r="AC130" s="210"/>
      <c r="AD130" s="210"/>
      <c r="AE130" s="210"/>
      <c r="AF130" s="210"/>
      <c r="AG130" s="210" t="s">
        <v>111</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17"/>
      <c r="B131" s="218"/>
      <c r="C131" s="250" t="s">
        <v>225</v>
      </c>
      <c r="D131" s="241"/>
      <c r="E131" s="241"/>
      <c r="F131" s="241"/>
      <c r="G131" s="241"/>
      <c r="H131" s="219"/>
      <c r="I131" s="219"/>
      <c r="J131" s="219"/>
      <c r="K131" s="219"/>
      <c r="L131" s="219"/>
      <c r="M131" s="219"/>
      <c r="N131" s="219"/>
      <c r="O131" s="219"/>
      <c r="P131" s="219"/>
      <c r="Q131" s="219"/>
      <c r="R131" s="219"/>
      <c r="S131" s="219"/>
      <c r="T131" s="219"/>
      <c r="U131" s="219"/>
      <c r="V131" s="219"/>
      <c r="W131" s="219"/>
      <c r="X131" s="219"/>
      <c r="Y131" s="210"/>
      <c r="Z131" s="210"/>
      <c r="AA131" s="210"/>
      <c r="AB131" s="210"/>
      <c r="AC131" s="210"/>
      <c r="AD131" s="210"/>
      <c r="AE131" s="210"/>
      <c r="AF131" s="210"/>
      <c r="AG131" s="210" t="s">
        <v>111</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17"/>
      <c r="B132" s="218"/>
      <c r="C132" s="250" t="s">
        <v>226</v>
      </c>
      <c r="D132" s="241"/>
      <c r="E132" s="241"/>
      <c r="F132" s="241"/>
      <c r="G132" s="241"/>
      <c r="H132" s="219"/>
      <c r="I132" s="219"/>
      <c r="J132" s="219"/>
      <c r="K132" s="219"/>
      <c r="L132" s="219"/>
      <c r="M132" s="219"/>
      <c r="N132" s="219"/>
      <c r="O132" s="219"/>
      <c r="P132" s="219"/>
      <c r="Q132" s="219"/>
      <c r="R132" s="219"/>
      <c r="S132" s="219"/>
      <c r="T132" s="219"/>
      <c r="U132" s="219"/>
      <c r="V132" s="219"/>
      <c r="W132" s="219"/>
      <c r="X132" s="219"/>
      <c r="Y132" s="210"/>
      <c r="Z132" s="210"/>
      <c r="AA132" s="210"/>
      <c r="AB132" s="210"/>
      <c r="AC132" s="210"/>
      <c r="AD132" s="210"/>
      <c r="AE132" s="210"/>
      <c r="AF132" s="210"/>
      <c r="AG132" s="210" t="s">
        <v>111</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7"/>
      <c r="B133" s="218"/>
      <c r="C133" s="248" t="s">
        <v>227</v>
      </c>
      <c r="D133" s="223"/>
      <c r="E133" s="224">
        <v>102</v>
      </c>
      <c r="F133" s="219"/>
      <c r="G133" s="219"/>
      <c r="H133" s="219"/>
      <c r="I133" s="219"/>
      <c r="J133" s="219"/>
      <c r="K133" s="219"/>
      <c r="L133" s="219"/>
      <c r="M133" s="219"/>
      <c r="N133" s="219"/>
      <c r="O133" s="219"/>
      <c r="P133" s="219"/>
      <c r="Q133" s="219"/>
      <c r="R133" s="219"/>
      <c r="S133" s="219"/>
      <c r="T133" s="219"/>
      <c r="U133" s="219"/>
      <c r="V133" s="219"/>
      <c r="W133" s="219"/>
      <c r="X133" s="219"/>
      <c r="Y133" s="210"/>
      <c r="Z133" s="210"/>
      <c r="AA133" s="210"/>
      <c r="AB133" s="210"/>
      <c r="AC133" s="210"/>
      <c r="AD133" s="210"/>
      <c r="AE133" s="210"/>
      <c r="AF133" s="210"/>
      <c r="AG133" s="210" t="s">
        <v>113</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17"/>
      <c r="B134" s="218"/>
      <c r="C134" s="248" t="s">
        <v>228</v>
      </c>
      <c r="D134" s="223"/>
      <c r="E134" s="224">
        <v>79</v>
      </c>
      <c r="F134" s="219"/>
      <c r="G134" s="219"/>
      <c r="H134" s="219"/>
      <c r="I134" s="219"/>
      <c r="J134" s="219"/>
      <c r="K134" s="219"/>
      <c r="L134" s="219"/>
      <c r="M134" s="219"/>
      <c r="N134" s="219"/>
      <c r="O134" s="219"/>
      <c r="P134" s="219"/>
      <c r="Q134" s="219"/>
      <c r="R134" s="219"/>
      <c r="S134" s="219"/>
      <c r="T134" s="219"/>
      <c r="U134" s="219"/>
      <c r="V134" s="219"/>
      <c r="W134" s="219"/>
      <c r="X134" s="219"/>
      <c r="Y134" s="210"/>
      <c r="Z134" s="210"/>
      <c r="AA134" s="210"/>
      <c r="AB134" s="210"/>
      <c r="AC134" s="210"/>
      <c r="AD134" s="210"/>
      <c r="AE134" s="210"/>
      <c r="AF134" s="210"/>
      <c r="AG134" s="210" t="s">
        <v>113</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7"/>
      <c r="B135" s="218"/>
      <c r="C135" s="249"/>
      <c r="D135" s="240"/>
      <c r="E135" s="240"/>
      <c r="F135" s="240"/>
      <c r="G135" s="240"/>
      <c r="H135" s="219"/>
      <c r="I135" s="219"/>
      <c r="J135" s="219"/>
      <c r="K135" s="219"/>
      <c r="L135" s="219"/>
      <c r="M135" s="219"/>
      <c r="N135" s="219"/>
      <c r="O135" s="219"/>
      <c r="P135" s="219"/>
      <c r="Q135" s="219"/>
      <c r="R135" s="219"/>
      <c r="S135" s="219"/>
      <c r="T135" s="219"/>
      <c r="U135" s="219"/>
      <c r="V135" s="219"/>
      <c r="W135" s="219"/>
      <c r="X135" s="219"/>
      <c r="Y135" s="210"/>
      <c r="Z135" s="210"/>
      <c r="AA135" s="210"/>
      <c r="AB135" s="210"/>
      <c r="AC135" s="210"/>
      <c r="AD135" s="210"/>
      <c r="AE135" s="210"/>
      <c r="AF135" s="210"/>
      <c r="AG135" s="210" t="s">
        <v>116</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x14ac:dyDescent="0.2">
      <c r="A136" s="3"/>
      <c r="B136" s="4"/>
      <c r="C136" s="253"/>
      <c r="D136" s="6"/>
      <c r="E136" s="3"/>
      <c r="F136" s="3"/>
      <c r="G136" s="3"/>
      <c r="H136" s="3"/>
      <c r="I136" s="3"/>
      <c r="J136" s="3"/>
      <c r="K136" s="3"/>
      <c r="L136" s="3"/>
      <c r="M136" s="3"/>
      <c r="N136" s="3"/>
      <c r="O136" s="3"/>
      <c r="P136" s="3"/>
      <c r="Q136" s="3"/>
      <c r="R136" s="3"/>
      <c r="S136" s="3"/>
      <c r="T136" s="3"/>
      <c r="U136" s="3"/>
      <c r="V136" s="3"/>
      <c r="W136" s="3"/>
      <c r="X136" s="3"/>
      <c r="AE136">
        <v>15</v>
      </c>
      <c r="AF136">
        <v>21</v>
      </c>
      <c r="AG136" t="s">
        <v>88</v>
      </c>
    </row>
    <row r="137" spans="1:60" x14ac:dyDescent="0.2">
      <c r="A137" s="213"/>
      <c r="B137" s="214" t="s">
        <v>29</v>
      </c>
      <c r="C137" s="254"/>
      <c r="D137" s="215"/>
      <c r="E137" s="216"/>
      <c r="F137" s="216"/>
      <c r="G137" s="244">
        <f>G8+G50+G69+G107+G114</f>
        <v>0</v>
      </c>
      <c r="H137" s="3"/>
      <c r="I137" s="3"/>
      <c r="J137" s="3"/>
      <c r="K137" s="3"/>
      <c r="L137" s="3"/>
      <c r="M137" s="3"/>
      <c r="N137" s="3"/>
      <c r="O137" s="3"/>
      <c r="P137" s="3"/>
      <c r="Q137" s="3"/>
      <c r="R137" s="3"/>
      <c r="S137" s="3"/>
      <c r="T137" s="3"/>
      <c r="U137" s="3"/>
      <c r="V137" s="3"/>
      <c r="W137" s="3"/>
      <c r="X137" s="3"/>
      <c r="AE137">
        <f>SUMIF(L7:L135,AE136,G7:G135)</f>
        <v>0</v>
      </c>
      <c r="AF137">
        <f>SUMIF(L7:L135,AF136,G7:G135)</f>
        <v>0</v>
      </c>
      <c r="AG137" t="s">
        <v>229</v>
      </c>
    </row>
    <row r="138" spans="1:60" x14ac:dyDescent="0.2">
      <c r="C138" s="255"/>
      <c r="D138" s="10"/>
      <c r="AG138" t="s">
        <v>230</v>
      </c>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TX0h4j1VqcxEPPLPa6ax9x6magxdFYK230rVbLZms32H0YSSETUAYdiNRwAQ3pT48esiUSG9fil0BMrLSyGcg==" saltValue="QVJutyVr/+TcrIs2y4HsbA==" spinCount="100000" sheet="1"/>
  <mergeCells count="88">
    <mergeCell ref="C130:G130"/>
    <mergeCell ref="C131:G131"/>
    <mergeCell ref="C132:G132"/>
    <mergeCell ref="C135:G135"/>
    <mergeCell ref="C118:G118"/>
    <mergeCell ref="C122:G122"/>
    <mergeCell ref="C124:G124"/>
    <mergeCell ref="C125:G125"/>
    <mergeCell ref="C126:G126"/>
    <mergeCell ref="C128:G128"/>
    <mergeCell ref="C109:G109"/>
    <mergeCell ref="C110:G110"/>
    <mergeCell ref="C111:G111"/>
    <mergeCell ref="C113:G113"/>
    <mergeCell ref="C116:G116"/>
    <mergeCell ref="C117:G117"/>
    <mergeCell ref="C98:G98"/>
    <mergeCell ref="C99:G99"/>
    <mergeCell ref="C100:G100"/>
    <mergeCell ref="C102:G102"/>
    <mergeCell ref="C103:G103"/>
    <mergeCell ref="C106:G106"/>
    <mergeCell ref="C90:G90"/>
    <mergeCell ref="C92:G92"/>
    <mergeCell ref="C94:G94"/>
    <mergeCell ref="C95:G95"/>
    <mergeCell ref="C96:G96"/>
    <mergeCell ref="C97:G97"/>
    <mergeCell ref="C83:G83"/>
    <mergeCell ref="C84:G84"/>
    <mergeCell ref="C85:G85"/>
    <mergeCell ref="C86:G86"/>
    <mergeCell ref="C87:G87"/>
    <mergeCell ref="C89:G89"/>
    <mergeCell ref="C74:G74"/>
    <mergeCell ref="C76:G76"/>
    <mergeCell ref="C77:G77"/>
    <mergeCell ref="C79:G79"/>
    <mergeCell ref="C81:G81"/>
    <mergeCell ref="C82:G82"/>
    <mergeCell ref="C63:G63"/>
    <mergeCell ref="C65:G65"/>
    <mergeCell ref="C68:G68"/>
    <mergeCell ref="C71:G71"/>
    <mergeCell ref="C72:G72"/>
    <mergeCell ref="C73:G73"/>
    <mergeCell ref="C57:G57"/>
    <mergeCell ref="C58:G58"/>
    <mergeCell ref="C59:G59"/>
    <mergeCell ref="C60:G60"/>
    <mergeCell ref="C61:G61"/>
    <mergeCell ref="C62:G62"/>
    <mergeCell ref="C45:G45"/>
    <mergeCell ref="C47:G47"/>
    <mergeCell ref="C49:G49"/>
    <mergeCell ref="C52:G52"/>
    <mergeCell ref="C54:G54"/>
    <mergeCell ref="C56:G56"/>
    <mergeCell ref="C38:G38"/>
    <mergeCell ref="C39:G39"/>
    <mergeCell ref="C40:G40"/>
    <mergeCell ref="C41:G41"/>
    <mergeCell ref="C42:G42"/>
    <mergeCell ref="C43:G43"/>
    <mergeCell ref="C32:G32"/>
    <mergeCell ref="C33:G33"/>
    <mergeCell ref="C34:G34"/>
    <mergeCell ref="C35:G35"/>
    <mergeCell ref="C36:G36"/>
    <mergeCell ref="C37:G37"/>
    <mergeCell ref="C26:G26"/>
    <mergeCell ref="C27:G27"/>
    <mergeCell ref="C28:G28"/>
    <mergeCell ref="C29:G29"/>
    <mergeCell ref="C30:G30"/>
    <mergeCell ref="C31:G31"/>
    <mergeCell ref="C16:G16"/>
    <mergeCell ref="C17:G17"/>
    <mergeCell ref="C19:G19"/>
    <mergeCell ref="C22:G22"/>
    <mergeCell ref="C24:G24"/>
    <mergeCell ref="C25:G25"/>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1184-711D-4CEB-B999-ADFEAF5A1D3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75</v>
      </c>
      <c r="B1" s="195"/>
      <c r="C1" s="195"/>
      <c r="D1" s="195"/>
      <c r="E1" s="195"/>
      <c r="F1" s="195"/>
      <c r="G1" s="195"/>
      <c r="AG1" t="s">
        <v>76</v>
      </c>
    </row>
    <row r="2" spans="1:60" ht="24.95" customHeight="1" x14ac:dyDescent="0.2">
      <c r="A2" s="196" t="s">
        <v>7</v>
      </c>
      <c r="B2" s="49" t="s">
        <v>44</v>
      </c>
      <c r="C2" s="199" t="s">
        <v>45</v>
      </c>
      <c r="D2" s="197"/>
      <c r="E2" s="197"/>
      <c r="F2" s="197"/>
      <c r="G2" s="198"/>
      <c r="AG2" t="s">
        <v>77</v>
      </c>
    </row>
    <row r="3" spans="1:60" ht="24.95" customHeight="1" x14ac:dyDescent="0.2">
      <c r="A3" s="196" t="s">
        <v>8</v>
      </c>
      <c r="B3" s="49" t="s">
        <v>50</v>
      </c>
      <c r="C3" s="199" t="s">
        <v>51</v>
      </c>
      <c r="D3" s="197"/>
      <c r="E3" s="197"/>
      <c r="F3" s="197"/>
      <c r="G3" s="198"/>
      <c r="AC3" s="175" t="s">
        <v>77</v>
      </c>
      <c r="AG3" t="s">
        <v>78</v>
      </c>
    </row>
    <row r="4" spans="1:60" ht="24.95" customHeight="1" x14ac:dyDescent="0.2">
      <c r="A4" s="200" t="s">
        <v>9</v>
      </c>
      <c r="B4" s="201" t="s">
        <v>50</v>
      </c>
      <c r="C4" s="202" t="s">
        <v>51</v>
      </c>
      <c r="D4" s="203"/>
      <c r="E4" s="203"/>
      <c r="F4" s="203"/>
      <c r="G4" s="204"/>
      <c r="AG4" t="s">
        <v>79</v>
      </c>
    </row>
    <row r="5" spans="1:60" x14ac:dyDescent="0.2">
      <c r="D5" s="10"/>
    </row>
    <row r="6" spans="1:60" ht="38.25" x14ac:dyDescent="0.2">
      <c r="A6" s="206" t="s">
        <v>80</v>
      </c>
      <c r="B6" s="208" t="s">
        <v>81</v>
      </c>
      <c r="C6" s="208" t="s">
        <v>82</v>
      </c>
      <c r="D6" s="207" t="s">
        <v>83</v>
      </c>
      <c r="E6" s="206" t="s">
        <v>84</v>
      </c>
      <c r="F6" s="205" t="s">
        <v>85</v>
      </c>
      <c r="G6" s="206" t="s">
        <v>29</v>
      </c>
      <c r="H6" s="209" t="s">
        <v>30</v>
      </c>
      <c r="I6" s="209" t="s">
        <v>86</v>
      </c>
      <c r="J6" s="209" t="s">
        <v>31</v>
      </c>
      <c r="K6" s="209" t="s">
        <v>87</v>
      </c>
      <c r="L6" s="209" t="s">
        <v>88</v>
      </c>
      <c r="M6" s="209" t="s">
        <v>89</v>
      </c>
      <c r="N6" s="209" t="s">
        <v>90</v>
      </c>
      <c r="O6" s="209" t="s">
        <v>91</v>
      </c>
      <c r="P6" s="209" t="s">
        <v>92</v>
      </c>
      <c r="Q6" s="209" t="s">
        <v>93</v>
      </c>
      <c r="R6" s="209" t="s">
        <v>94</v>
      </c>
      <c r="S6" s="209" t="s">
        <v>95</v>
      </c>
      <c r="T6" s="209" t="s">
        <v>96</v>
      </c>
      <c r="U6" s="209" t="s">
        <v>97</v>
      </c>
      <c r="V6" s="209" t="s">
        <v>98</v>
      </c>
      <c r="W6" s="209" t="s">
        <v>99</v>
      </c>
      <c r="X6" s="209" t="s">
        <v>100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6" t="s">
        <v>101</v>
      </c>
      <c r="B8" s="227" t="s">
        <v>61</v>
      </c>
      <c r="C8" s="245" t="s">
        <v>62</v>
      </c>
      <c r="D8" s="228"/>
      <c r="E8" s="229"/>
      <c r="F8" s="230"/>
      <c r="G8" s="230">
        <f>SUMIF(AG9:AG41,"&lt;&gt;NOR",G9:G41)</f>
        <v>0</v>
      </c>
      <c r="H8" s="230"/>
      <c r="I8" s="230">
        <f>SUM(I9:I41)</f>
        <v>0</v>
      </c>
      <c r="J8" s="230"/>
      <c r="K8" s="230">
        <f>SUM(K9:K41)</f>
        <v>0</v>
      </c>
      <c r="L8" s="230"/>
      <c r="M8" s="230">
        <f>SUM(M9:M41)</f>
        <v>0</v>
      </c>
      <c r="N8" s="230"/>
      <c r="O8" s="230">
        <f>SUM(O9:O41)</f>
        <v>0</v>
      </c>
      <c r="P8" s="230"/>
      <c r="Q8" s="230">
        <f>SUM(Q9:Q41)</f>
        <v>0</v>
      </c>
      <c r="R8" s="230"/>
      <c r="S8" s="230"/>
      <c r="T8" s="231"/>
      <c r="U8" s="225"/>
      <c r="V8" s="225">
        <f>SUM(V9:V41)</f>
        <v>0</v>
      </c>
      <c r="W8" s="225"/>
      <c r="X8" s="225"/>
      <c r="AG8" t="s">
        <v>102</v>
      </c>
    </row>
    <row r="9" spans="1:60" outlineLevel="1" x14ac:dyDescent="0.2">
      <c r="A9" s="232">
        <v>1</v>
      </c>
      <c r="B9" s="233" t="s">
        <v>103</v>
      </c>
      <c r="C9" s="246" t="s">
        <v>104</v>
      </c>
      <c r="D9" s="234" t="s">
        <v>105</v>
      </c>
      <c r="E9" s="235">
        <v>108.4</v>
      </c>
      <c r="F9" s="236"/>
      <c r="G9" s="237">
        <f>ROUND(E9*F9,2)</f>
        <v>0</v>
      </c>
      <c r="H9" s="236"/>
      <c r="I9" s="237">
        <f>ROUND(E9*H9,2)</f>
        <v>0</v>
      </c>
      <c r="J9" s="236"/>
      <c r="K9" s="237">
        <f>ROUND(E9*J9,2)</f>
        <v>0</v>
      </c>
      <c r="L9" s="237">
        <v>21</v>
      </c>
      <c r="M9" s="237">
        <f>G9*(1+L9/100)</f>
        <v>0</v>
      </c>
      <c r="N9" s="237">
        <v>0</v>
      </c>
      <c r="O9" s="237">
        <f>ROUND(E9*N9,2)</f>
        <v>0</v>
      </c>
      <c r="P9" s="237">
        <v>0</v>
      </c>
      <c r="Q9" s="237">
        <f>ROUND(E9*P9,2)</f>
        <v>0</v>
      </c>
      <c r="R9" s="237"/>
      <c r="S9" s="237" t="s">
        <v>106</v>
      </c>
      <c r="T9" s="238" t="s">
        <v>107</v>
      </c>
      <c r="U9" s="219">
        <v>0</v>
      </c>
      <c r="V9" s="219">
        <f>ROUND(E9*U9,2)</f>
        <v>0</v>
      </c>
      <c r="W9" s="219"/>
      <c r="X9" s="219" t="s">
        <v>108</v>
      </c>
      <c r="Y9" s="210"/>
      <c r="Z9" s="210"/>
      <c r="AA9" s="210"/>
      <c r="AB9" s="210"/>
      <c r="AC9" s="210"/>
      <c r="AD9" s="210"/>
      <c r="AE9" s="210"/>
      <c r="AF9" s="210"/>
      <c r="AG9" s="210" t="s">
        <v>109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47" t="s">
        <v>110</v>
      </c>
      <c r="D10" s="239"/>
      <c r="E10" s="239"/>
      <c r="F10" s="239"/>
      <c r="G10" s="239"/>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111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48" t="s">
        <v>231</v>
      </c>
      <c r="D11" s="223"/>
      <c r="E11" s="224">
        <v>108.4</v>
      </c>
      <c r="F11" s="219"/>
      <c r="G11" s="219"/>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113</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49"/>
      <c r="D12" s="240"/>
      <c r="E12" s="240"/>
      <c r="F12" s="240"/>
      <c r="G12" s="240"/>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116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2">
        <v>2</v>
      </c>
      <c r="B13" s="233" t="s">
        <v>123</v>
      </c>
      <c r="C13" s="246" t="s">
        <v>124</v>
      </c>
      <c r="D13" s="234" t="s">
        <v>119</v>
      </c>
      <c r="E13" s="235">
        <v>72.45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c r="S13" s="237" t="s">
        <v>106</v>
      </c>
      <c r="T13" s="238" t="s">
        <v>106</v>
      </c>
      <c r="U13" s="219">
        <v>0</v>
      </c>
      <c r="V13" s="219">
        <f>ROUND(E13*U13,2)</f>
        <v>0</v>
      </c>
      <c r="W13" s="219"/>
      <c r="X13" s="219" t="s">
        <v>108</v>
      </c>
      <c r="Y13" s="210"/>
      <c r="Z13" s="210"/>
      <c r="AA13" s="210"/>
      <c r="AB13" s="210"/>
      <c r="AC13" s="210"/>
      <c r="AD13" s="210"/>
      <c r="AE13" s="210"/>
      <c r="AF13" s="210"/>
      <c r="AG13" s="210" t="s">
        <v>109</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48" t="s">
        <v>232</v>
      </c>
      <c r="D14" s="223"/>
      <c r="E14" s="224">
        <v>72.45</v>
      </c>
      <c r="F14" s="219"/>
      <c r="G14" s="219"/>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113</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7"/>
      <c r="B15" s="218"/>
      <c r="C15" s="249"/>
      <c r="D15" s="240"/>
      <c r="E15" s="240"/>
      <c r="F15" s="240"/>
      <c r="G15" s="240"/>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116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2">
        <v>3</v>
      </c>
      <c r="B16" s="233" t="s">
        <v>233</v>
      </c>
      <c r="C16" s="246" t="s">
        <v>234</v>
      </c>
      <c r="D16" s="234" t="s">
        <v>119</v>
      </c>
      <c r="E16" s="235">
        <v>18.25</v>
      </c>
      <c r="F16" s="236"/>
      <c r="G16" s="237">
        <f>ROUND(E16*F16,2)</f>
        <v>0</v>
      </c>
      <c r="H16" s="236"/>
      <c r="I16" s="237">
        <f>ROUND(E16*H16,2)</f>
        <v>0</v>
      </c>
      <c r="J16" s="236"/>
      <c r="K16" s="237">
        <f>ROUND(E16*J16,2)</f>
        <v>0</v>
      </c>
      <c r="L16" s="237">
        <v>21</v>
      </c>
      <c r="M16" s="237">
        <f>G16*(1+L16/100)</f>
        <v>0</v>
      </c>
      <c r="N16" s="237">
        <v>0</v>
      </c>
      <c r="O16" s="237">
        <f>ROUND(E16*N16,2)</f>
        <v>0</v>
      </c>
      <c r="P16" s="237">
        <v>0</v>
      </c>
      <c r="Q16" s="237">
        <f>ROUND(E16*P16,2)</f>
        <v>0</v>
      </c>
      <c r="R16" s="237"/>
      <c r="S16" s="237" t="s">
        <v>106</v>
      </c>
      <c r="T16" s="238" t="s">
        <v>106</v>
      </c>
      <c r="U16" s="219">
        <v>0</v>
      </c>
      <c r="V16" s="219">
        <f>ROUND(E16*U16,2)</f>
        <v>0</v>
      </c>
      <c r="W16" s="219"/>
      <c r="X16" s="219" t="s">
        <v>108</v>
      </c>
      <c r="Y16" s="210"/>
      <c r="Z16" s="210"/>
      <c r="AA16" s="210"/>
      <c r="AB16" s="210"/>
      <c r="AC16" s="210"/>
      <c r="AD16" s="210"/>
      <c r="AE16" s="210"/>
      <c r="AF16" s="210"/>
      <c r="AG16" s="210" t="s">
        <v>109</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47" t="s">
        <v>128</v>
      </c>
      <c r="D17" s="239"/>
      <c r="E17" s="239"/>
      <c r="F17" s="239"/>
      <c r="G17" s="239"/>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111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0" t="s">
        <v>235</v>
      </c>
      <c r="D18" s="241"/>
      <c r="E18" s="241"/>
      <c r="F18" s="241"/>
      <c r="G18" s="241"/>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111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17"/>
      <c r="B19" s="218"/>
      <c r="C19" s="250" t="s">
        <v>236</v>
      </c>
      <c r="D19" s="241"/>
      <c r="E19" s="241"/>
      <c r="F19" s="241"/>
      <c r="G19" s="241"/>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111</v>
      </c>
      <c r="AH19" s="210"/>
      <c r="AI19" s="210"/>
      <c r="AJ19" s="210"/>
      <c r="AK19" s="210"/>
      <c r="AL19" s="210"/>
      <c r="AM19" s="210"/>
      <c r="AN19" s="210"/>
      <c r="AO19" s="210"/>
      <c r="AP19" s="210"/>
      <c r="AQ19" s="210"/>
      <c r="AR19" s="210"/>
      <c r="AS19" s="210"/>
      <c r="AT19" s="210"/>
      <c r="AU19" s="210"/>
      <c r="AV19" s="210"/>
      <c r="AW19" s="210"/>
      <c r="AX19" s="210"/>
      <c r="AY19" s="210"/>
      <c r="AZ19" s="210"/>
      <c r="BA19" s="242" t="str">
        <f>C19</f>
        <v>- úprava  ukládaného  materiálu  vlhčením,  tříděním,  promícháním  nebo  vysoušením,  příp. jiné úpravy za účelem zlepšení jeho  mech. vlastností</v>
      </c>
      <c r="BB19" s="210"/>
      <c r="BC19" s="210"/>
      <c r="BD19" s="210"/>
      <c r="BE19" s="210"/>
      <c r="BF19" s="210"/>
      <c r="BG19" s="210"/>
      <c r="BH19" s="210"/>
    </row>
    <row r="20" spans="1:60" outlineLevel="1" x14ac:dyDescent="0.2">
      <c r="A20" s="217"/>
      <c r="B20" s="218"/>
      <c r="C20" s="250" t="s">
        <v>266</v>
      </c>
      <c r="D20" s="241"/>
      <c r="E20" s="241"/>
      <c r="F20" s="241"/>
      <c r="G20" s="241"/>
      <c r="H20" s="219"/>
      <c r="I20" s="219"/>
      <c r="J20" s="219"/>
      <c r="K20" s="219"/>
      <c r="L20" s="219"/>
      <c r="M20" s="219"/>
      <c r="N20" s="219"/>
      <c r="O20" s="219"/>
      <c r="P20" s="219"/>
      <c r="Q20" s="219"/>
      <c r="R20" s="219"/>
      <c r="S20" s="219"/>
      <c r="T20" s="219"/>
      <c r="U20" s="219"/>
      <c r="V20" s="219"/>
      <c r="W20" s="219"/>
      <c r="X20" s="219"/>
      <c r="Y20" s="210"/>
      <c r="Z20" s="210"/>
      <c r="AA20" s="210"/>
      <c r="AB20" s="210"/>
      <c r="AC20" s="210"/>
      <c r="AD20" s="210"/>
      <c r="AE20" s="210"/>
      <c r="AF20" s="210"/>
      <c r="AG20" s="210" t="s">
        <v>111</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7"/>
      <c r="B21" s="218"/>
      <c r="C21" s="250" t="s">
        <v>237</v>
      </c>
      <c r="D21" s="241"/>
      <c r="E21" s="241"/>
      <c r="F21" s="241"/>
      <c r="G21" s="241"/>
      <c r="H21" s="219"/>
      <c r="I21" s="219"/>
      <c r="J21" s="219"/>
      <c r="K21" s="219"/>
      <c r="L21" s="219"/>
      <c r="M21" s="219"/>
      <c r="N21" s="219"/>
      <c r="O21" s="219"/>
      <c r="P21" s="219"/>
      <c r="Q21" s="219"/>
      <c r="R21" s="219"/>
      <c r="S21" s="219"/>
      <c r="T21" s="219"/>
      <c r="U21" s="219"/>
      <c r="V21" s="219"/>
      <c r="W21" s="219"/>
      <c r="X21" s="219"/>
      <c r="Y21" s="210"/>
      <c r="Z21" s="210"/>
      <c r="AA21" s="210"/>
      <c r="AB21" s="210"/>
      <c r="AC21" s="210"/>
      <c r="AD21" s="210"/>
      <c r="AE21" s="210"/>
      <c r="AF21" s="210"/>
      <c r="AG21" s="210" t="s">
        <v>111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0" t="s">
        <v>238</v>
      </c>
      <c r="D22" s="241"/>
      <c r="E22" s="241"/>
      <c r="F22" s="241"/>
      <c r="G22" s="241"/>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111</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50" t="s">
        <v>239</v>
      </c>
      <c r="D23" s="241"/>
      <c r="E23" s="241"/>
      <c r="F23" s="241"/>
      <c r="G23" s="241"/>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111</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50" t="s">
        <v>240</v>
      </c>
      <c r="D24" s="241"/>
      <c r="E24" s="241"/>
      <c r="F24" s="241"/>
      <c r="G24" s="241"/>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111</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50" t="s">
        <v>241</v>
      </c>
      <c r="D25" s="241"/>
      <c r="E25" s="241"/>
      <c r="F25" s="241"/>
      <c r="G25" s="241"/>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111</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17"/>
      <c r="B26" s="218"/>
      <c r="C26" s="250" t="s">
        <v>242</v>
      </c>
      <c r="D26" s="241"/>
      <c r="E26" s="241"/>
      <c r="F26" s="241"/>
      <c r="G26" s="241"/>
      <c r="H26" s="219"/>
      <c r="I26" s="219"/>
      <c r="J26" s="219"/>
      <c r="K26" s="219"/>
      <c r="L26" s="219"/>
      <c r="M26" s="219"/>
      <c r="N26" s="219"/>
      <c r="O26" s="219"/>
      <c r="P26" s="219"/>
      <c r="Q26" s="219"/>
      <c r="R26" s="219"/>
      <c r="S26" s="219"/>
      <c r="T26" s="219"/>
      <c r="U26" s="219"/>
      <c r="V26" s="219"/>
      <c r="W26" s="219"/>
      <c r="X26" s="219"/>
      <c r="Y26" s="210"/>
      <c r="Z26" s="210"/>
      <c r="AA26" s="210"/>
      <c r="AB26" s="210"/>
      <c r="AC26" s="210"/>
      <c r="AD26" s="210"/>
      <c r="AE26" s="210"/>
      <c r="AF26" s="210"/>
      <c r="AG26" s="210" t="s">
        <v>111</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7"/>
      <c r="B27" s="218"/>
      <c r="C27" s="250" t="s">
        <v>243</v>
      </c>
      <c r="D27" s="241"/>
      <c r="E27" s="241"/>
      <c r="F27" s="241"/>
      <c r="G27" s="241"/>
      <c r="H27" s="219"/>
      <c r="I27" s="219"/>
      <c r="J27" s="219"/>
      <c r="K27" s="219"/>
      <c r="L27" s="219"/>
      <c r="M27" s="219"/>
      <c r="N27" s="219"/>
      <c r="O27" s="219"/>
      <c r="P27" s="219"/>
      <c r="Q27" s="219"/>
      <c r="R27" s="219"/>
      <c r="S27" s="219"/>
      <c r="T27" s="219"/>
      <c r="U27" s="219"/>
      <c r="V27" s="219"/>
      <c r="W27" s="219"/>
      <c r="X27" s="219"/>
      <c r="Y27" s="210"/>
      <c r="Z27" s="210"/>
      <c r="AA27" s="210"/>
      <c r="AB27" s="210"/>
      <c r="AC27" s="210"/>
      <c r="AD27" s="210"/>
      <c r="AE27" s="210"/>
      <c r="AF27" s="210"/>
      <c r="AG27" s="210" t="s">
        <v>111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7"/>
      <c r="B28" s="218"/>
      <c r="C28" s="250" t="s">
        <v>244</v>
      </c>
      <c r="D28" s="241"/>
      <c r="E28" s="241"/>
      <c r="F28" s="241"/>
      <c r="G28" s="241"/>
      <c r="H28" s="219"/>
      <c r="I28" s="219"/>
      <c r="J28" s="219"/>
      <c r="K28" s="219"/>
      <c r="L28" s="219"/>
      <c r="M28" s="219"/>
      <c r="N28" s="219"/>
      <c r="O28" s="219"/>
      <c r="P28" s="219"/>
      <c r="Q28" s="219"/>
      <c r="R28" s="219"/>
      <c r="S28" s="219"/>
      <c r="T28" s="219"/>
      <c r="U28" s="219"/>
      <c r="V28" s="219"/>
      <c r="W28" s="219"/>
      <c r="X28" s="219"/>
      <c r="Y28" s="210"/>
      <c r="Z28" s="210"/>
      <c r="AA28" s="210"/>
      <c r="AB28" s="210"/>
      <c r="AC28" s="210"/>
      <c r="AD28" s="210"/>
      <c r="AE28" s="210"/>
      <c r="AF28" s="210"/>
      <c r="AG28" s="210" t="s">
        <v>111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7"/>
      <c r="B29" s="218"/>
      <c r="C29" s="250" t="s">
        <v>245</v>
      </c>
      <c r="D29" s="241"/>
      <c r="E29" s="241"/>
      <c r="F29" s="241"/>
      <c r="G29" s="241"/>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111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0" t="s">
        <v>246</v>
      </c>
      <c r="D30" s="241"/>
      <c r="E30" s="241"/>
      <c r="F30" s="241"/>
      <c r="G30" s="241"/>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111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0" t="s">
        <v>247</v>
      </c>
      <c r="D31" s="241"/>
      <c r="E31" s="241"/>
      <c r="F31" s="241"/>
      <c r="G31" s="241"/>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111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0" t="s">
        <v>248</v>
      </c>
      <c r="D32" s="241"/>
      <c r="E32" s="241"/>
      <c r="F32" s="241"/>
      <c r="G32" s="241"/>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111</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7"/>
      <c r="B33" s="218"/>
      <c r="C33" s="250" t="s">
        <v>249</v>
      </c>
      <c r="D33" s="241"/>
      <c r="E33" s="241"/>
      <c r="F33" s="241"/>
      <c r="G33" s="241"/>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111</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17"/>
      <c r="B34" s="218"/>
      <c r="C34" s="250" t="s">
        <v>250</v>
      </c>
      <c r="D34" s="241"/>
      <c r="E34" s="241"/>
      <c r="F34" s="241"/>
      <c r="G34" s="241"/>
      <c r="H34" s="219"/>
      <c r="I34" s="219"/>
      <c r="J34" s="219"/>
      <c r="K34" s="219"/>
      <c r="L34" s="219"/>
      <c r="M34" s="219"/>
      <c r="N34" s="219"/>
      <c r="O34" s="219"/>
      <c r="P34" s="219"/>
      <c r="Q34" s="219"/>
      <c r="R34" s="219"/>
      <c r="S34" s="219"/>
      <c r="T34" s="219"/>
      <c r="U34" s="219"/>
      <c r="V34" s="219"/>
      <c r="W34" s="219"/>
      <c r="X34" s="219"/>
      <c r="Y34" s="210"/>
      <c r="Z34" s="210"/>
      <c r="AA34" s="210"/>
      <c r="AB34" s="210"/>
      <c r="AC34" s="210"/>
      <c r="AD34" s="210"/>
      <c r="AE34" s="210"/>
      <c r="AF34" s="210"/>
      <c r="AG34" s="210" t="s">
        <v>111</v>
      </c>
      <c r="AH34" s="210"/>
      <c r="AI34" s="210"/>
      <c r="AJ34" s="210"/>
      <c r="AK34" s="210"/>
      <c r="AL34" s="210"/>
      <c r="AM34" s="210"/>
      <c r="AN34" s="210"/>
      <c r="AO34" s="210"/>
      <c r="AP34" s="210"/>
      <c r="AQ34" s="210"/>
      <c r="AR34" s="210"/>
      <c r="AS34" s="210"/>
      <c r="AT34" s="210"/>
      <c r="AU34" s="210"/>
      <c r="AV34" s="210"/>
      <c r="AW34" s="210"/>
      <c r="AX34" s="210"/>
      <c r="AY34" s="210"/>
      <c r="AZ34" s="210"/>
      <c r="BA34" s="242" t="str">
        <f>C34</f>
        <v>- veškeré  pomocné konstrukce umožňující provedení  zemní konstrukce  (příjezdy,  sjezdy,  nájezdy, lešení, podpěrné konstrukce, přemostění, zpevněné plochy, zakrytí a pod.)</v>
      </c>
      <c r="BB34" s="210"/>
      <c r="BC34" s="210"/>
      <c r="BD34" s="210"/>
      <c r="BE34" s="210"/>
      <c r="BF34" s="210"/>
      <c r="BG34" s="210"/>
      <c r="BH34" s="210"/>
    </row>
    <row r="35" spans="1:60" outlineLevel="1" x14ac:dyDescent="0.2">
      <c r="A35" s="217"/>
      <c r="B35" s="218"/>
      <c r="C35" s="250" t="s">
        <v>251</v>
      </c>
      <c r="D35" s="241"/>
      <c r="E35" s="241"/>
      <c r="F35" s="241"/>
      <c r="G35" s="241"/>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111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17"/>
      <c r="B36" s="218"/>
      <c r="C36" s="248" t="s">
        <v>252</v>
      </c>
      <c r="D36" s="223"/>
      <c r="E36" s="224">
        <v>18.25</v>
      </c>
      <c r="F36" s="219"/>
      <c r="G36" s="219"/>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113</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7"/>
      <c r="B37" s="218"/>
      <c r="C37" s="249"/>
      <c r="D37" s="240"/>
      <c r="E37" s="240"/>
      <c r="F37" s="240"/>
      <c r="G37" s="240"/>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116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2">
        <v>4</v>
      </c>
      <c r="B38" s="233" t="s">
        <v>149</v>
      </c>
      <c r="C38" s="246" t="s">
        <v>150</v>
      </c>
      <c r="D38" s="234" t="s">
        <v>151</v>
      </c>
      <c r="E38" s="235">
        <v>207</v>
      </c>
      <c r="F38" s="236"/>
      <c r="G38" s="237">
        <f>ROUND(E38*F38,2)</f>
        <v>0</v>
      </c>
      <c r="H38" s="236"/>
      <c r="I38" s="237">
        <f>ROUND(E38*H38,2)</f>
        <v>0</v>
      </c>
      <c r="J38" s="236"/>
      <c r="K38" s="237">
        <f>ROUND(E38*J38,2)</f>
        <v>0</v>
      </c>
      <c r="L38" s="237">
        <v>21</v>
      </c>
      <c r="M38" s="237">
        <f>G38*(1+L38/100)</f>
        <v>0</v>
      </c>
      <c r="N38" s="237">
        <v>0</v>
      </c>
      <c r="O38" s="237">
        <f>ROUND(E38*N38,2)</f>
        <v>0</v>
      </c>
      <c r="P38" s="237">
        <v>0</v>
      </c>
      <c r="Q38" s="237">
        <f>ROUND(E38*P38,2)</f>
        <v>0</v>
      </c>
      <c r="R38" s="237"/>
      <c r="S38" s="237" t="s">
        <v>106</v>
      </c>
      <c r="T38" s="238" t="s">
        <v>106</v>
      </c>
      <c r="U38" s="219">
        <v>0</v>
      </c>
      <c r="V38" s="219">
        <f>ROUND(E38*U38,2)</f>
        <v>0</v>
      </c>
      <c r="W38" s="219"/>
      <c r="X38" s="219" t="s">
        <v>108</v>
      </c>
      <c r="Y38" s="210"/>
      <c r="Z38" s="210"/>
      <c r="AA38" s="210"/>
      <c r="AB38" s="210"/>
      <c r="AC38" s="210"/>
      <c r="AD38" s="210"/>
      <c r="AE38" s="210"/>
      <c r="AF38" s="210"/>
      <c r="AG38" s="210" t="s">
        <v>109</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47" t="s">
        <v>152</v>
      </c>
      <c r="D39" s="239"/>
      <c r="E39" s="239"/>
      <c r="F39" s="239"/>
      <c r="G39" s="239"/>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111</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48" t="s">
        <v>253</v>
      </c>
      <c r="D40" s="223"/>
      <c r="E40" s="224">
        <v>207</v>
      </c>
      <c r="F40" s="219"/>
      <c r="G40" s="219"/>
      <c r="H40" s="219"/>
      <c r="I40" s="219"/>
      <c r="J40" s="219"/>
      <c r="K40" s="219"/>
      <c r="L40" s="219"/>
      <c r="M40" s="219"/>
      <c r="N40" s="219"/>
      <c r="O40" s="219"/>
      <c r="P40" s="219"/>
      <c r="Q40" s="219"/>
      <c r="R40" s="219"/>
      <c r="S40" s="219"/>
      <c r="T40" s="219"/>
      <c r="U40" s="219"/>
      <c r="V40" s="219"/>
      <c r="W40" s="219"/>
      <c r="X40" s="219"/>
      <c r="Y40" s="210"/>
      <c r="Z40" s="210"/>
      <c r="AA40" s="210"/>
      <c r="AB40" s="210"/>
      <c r="AC40" s="210"/>
      <c r="AD40" s="210"/>
      <c r="AE40" s="210"/>
      <c r="AF40" s="210"/>
      <c r="AG40" s="210" t="s">
        <v>113</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49"/>
      <c r="D41" s="240"/>
      <c r="E41" s="240"/>
      <c r="F41" s="240"/>
      <c r="G41" s="240"/>
      <c r="H41" s="219"/>
      <c r="I41" s="219"/>
      <c r="J41" s="219"/>
      <c r="K41" s="219"/>
      <c r="L41" s="219"/>
      <c r="M41" s="219"/>
      <c r="N41" s="219"/>
      <c r="O41" s="219"/>
      <c r="P41" s="219"/>
      <c r="Q41" s="219"/>
      <c r="R41" s="219"/>
      <c r="S41" s="219"/>
      <c r="T41" s="219"/>
      <c r="U41" s="219"/>
      <c r="V41" s="219"/>
      <c r="W41" s="219"/>
      <c r="X41" s="219"/>
      <c r="Y41" s="210"/>
      <c r="Z41" s="210"/>
      <c r="AA41" s="210"/>
      <c r="AB41" s="210"/>
      <c r="AC41" s="210"/>
      <c r="AD41" s="210"/>
      <c r="AE41" s="210"/>
      <c r="AF41" s="210"/>
      <c r="AG41" s="210" t="s">
        <v>116</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26" t="s">
        <v>101</v>
      </c>
      <c r="B42" s="227" t="s">
        <v>63</v>
      </c>
      <c r="C42" s="245" t="s">
        <v>64</v>
      </c>
      <c r="D42" s="228"/>
      <c r="E42" s="229"/>
      <c r="F42" s="230"/>
      <c r="G42" s="230">
        <f>SUMIF(AG43:AG45,"&lt;&gt;NOR",G43:G45)</f>
        <v>0</v>
      </c>
      <c r="H42" s="230"/>
      <c r="I42" s="230">
        <f>SUM(I43:I45)</f>
        <v>0</v>
      </c>
      <c r="J42" s="230"/>
      <c r="K42" s="230">
        <f>SUM(K43:K45)</f>
        <v>0</v>
      </c>
      <c r="L42" s="230"/>
      <c r="M42" s="230">
        <f>SUM(M43:M45)</f>
        <v>0</v>
      </c>
      <c r="N42" s="230"/>
      <c r="O42" s="230">
        <f>SUM(O43:O45)</f>
        <v>0</v>
      </c>
      <c r="P42" s="230"/>
      <c r="Q42" s="230">
        <f>SUM(Q43:Q45)</f>
        <v>0</v>
      </c>
      <c r="R42" s="230"/>
      <c r="S42" s="230"/>
      <c r="T42" s="231"/>
      <c r="U42" s="225"/>
      <c r="V42" s="225">
        <f>SUM(V43:V45)</f>
        <v>0</v>
      </c>
      <c r="W42" s="225"/>
      <c r="X42" s="225"/>
      <c r="AG42" t="s">
        <v>102</v>
      </c>
    </row>
    <row r="43" spans="1:60" outlineLevel="1" x14ac:dyDescent="0.2">
      <c r="A43" s="232">
        <v>5</v>
      </c>
      <c r="B43" s="233" t="s">
        <v>173</v>
      </c>
      <c r="C43" s="246" t="s">
        <v>174</v>
      </c>
      <c r="D43" s="234" t="s">
        <v>151</v>
      </c>
      <c r="E43" s="235">
        <v>207</v>
      </c>
      <c r="F43" s="236"/>
      <c r="G43" s="237">
        <f>ROUND(E43*F43,2)</f>
        <v>0</v>
      </c>
      <c r="H43" s="236"/>
      <c r="I43" s="237">
        <f>ROUND(E43*H43,2)</f>
        <v>0</v>
      </c>
      <c r="J43" s="236"/>
      <c r="K43" s="237">
        <f>ROUND(E43*J43,2)</f>
        <v>0</v>
      </c>
      <c r="L43" s="237">
        <v>21</v>
      </c>
      <c r="M43" s="237">
        <f>G43*(1+L43/100)</f>
        <v>0</v>
      </c>
      <c r="N43" s="237">
        <v>0</v>
      </c>
      <c r="O43" s="237">
        <f>ROUND(E43*N43,2)</f>
        <v>0</v>
      </c>
      <c r="P43" s="237">
        <v>0</v>
      </c>
      <c r="Q43" s="237">
        <f>ROUND(E43*P43,2)</f>
        <v>0</v>
      </c>
      <c r="R43" s="237"/>
      <c r="S43" s="237" t="s">
        <v>106</v>
      </c>
      <c r="T43" s="238" t="s">
        <v>163</v>
      </c>
      <c r="U43" s="219">
        <v>0</v>
      </c>
      <c r="V43" s="219">
        <f>ROUND(E43*U43,2)</f>
        <v>0</v>
      </c>
      <c r="W43" s="219"/>
      <c r="X43" s="219" t="s">
        <v>108</v>
      </c>
      <c r="Y43" s="210"/>
      <c r="Z43" s="210"/>
      <c r="AA43" s="210"/>
      <c r="AB43" s="210"/>
      <c r="AC43" s="210"/>
      <c r="AD43" s="210"/>
      <c r="AE43" s="210"/>
      <c r="AF43" s="210"/>
      <c r="AG43" s="210" t="s">
        <v>109</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7"/>
      <c r="B44" s="218"/>
      <c r="C44" s="248" t="s">
        <v>254</v>
      </c>
      <c r="D44" s="223"/>
      <c r="E44" s="224">
        <v>207</v>
      </c>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113</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49"/>
      <c r="D45" s="240"/>
      <c r="E45" s="240"/>
      <c r="F45" s="240"/>
      <c r="G45" s="240"/>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116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6" t="s">
        <v>101</v>
      </c>
      <c r="B46" s="227" t="s">
        <v>65</v>
      </c>
      <c r="C46" s="245" t="s">
        <v>66</v>
      </c>
      <c r="D46" s="228"/>
      <c r="E46" s="229"/>
      <c r="F46" s="230"/>
      <c r="G46" s="230">
        <f>SUMIF(AG47:AG76,"&lt;&gt;NOR",G47:G76)</f>
        <v>0</v>
      </c>
      <c r="H46" s="230"/>
      <c r="I46" s="230">
        <f>SUM(I47:I76)</f>
        <v>0</v>
      </c>
      <c r="J46" s="230"/>
      <c r="K46" s="230">
        <f>SUM(K47:K76)</f>
        <v>0</v>
      </c>
      <c r="L46" s="230"/>
      <c r="M46" s="230">
        <f>SUM(M47:M76)</f>
        <v>0</v>
      </c>
      <c r="N46" s="230"/>
      <c r="O46" s="230">
        <f>SUM(O47:O76)</f>
        <v>140.01999999999998</v>
      </c>
      <c r="P46" s="230"/>
      <c r="Q46" s="230">
        <f>SUM(Q47:Q76)</f>
        <v>0</v>
      </c>
      <c r="R46" s="230"/>
      <c r="S46" s="230"/>
      <c r="T46" s="231"/>
      <c r="U46" s="225"/>
      <c r="V46" s="225">
        <f>SUM(V47:V76)</f>
        <v>0</v>
      </c>
      <c r="W46" s="225"/>
      <c r="X46" s="225"/>
      <c r="AG46" t="s">
        <v>102</v>
      </c>
    </row>
    <row r="47" spans="1:60" outlineLevel="1" x14ac:dyDescent="0.2">
      <c r="A47" s="232">
        <v>6</v>
      </c>
      <c r="B47" s="233" t="s">
        <v>176</v>
      </c>
      <c r="C47" s="246" t="s">
        <v>177</v>
      </c>
      <c r="D47" s="234" t="s">
        <v>151</v>
      </c>
      <c r="E47" s="235">
        <v>265.52499999999998</v>
      </c>
      <c r="F47" s="236"/>
      <c r="G47" s="237">
        <f>ROUND(E47*F47,2)</f>
        <v>0</v>
      </c>
      <c r="H47" s="236"/>
      <c r="I47" s="237">
        <f>ROUND(E47*H47,2)</f>
        <v>0</v>
      </c>
      <c r="J47" s="236"/>
      <c r="K47" s="237">
        <f>ROUND(E47*J47,2)</f>
        <v>0</v>
      </c>
      <c r="L47" s="237">
        <v>21</v>
      </c>
      <c r="M47" s="237">
        <f>G47*(1+L47/100)</f>
        <v>0</v>
      </c>
      <c r="N47" s="237">
        <v>0.441</v>
      </c>
      <c r="O47" s="237">
        <f>ROUND(E47*N47,2)</f>
        <v>117.1</v>
      </c>
      <c r="P47" s="237">
        <v>0</v>
      </c>
      <c r="Q47" s="237">
        <f>ROUND(E47*P47,2)</f>
        <v>0</v>
      </c>
      <c r="R47" s="237"/>
      <c r="S47" s="237" t="s">
        <v>106</v>
      </c>
      <c r="T47" s="238" t="s">
        <v>106</v>
      </c>
      <c r="U47" s="219">
        <v>0</v>
      </c>
      <c r="V47" s="219">
        <f>ROUND(E47*U47,2)</f>
        <v>0</v>
      </c>
      <c r="W47" s="219"/>
      <c r="X47" s="219" t="s">
        <v>108</v>
      </c>
      <c r="Y47" s="210"/>
      <c r="Z47" s="210"/>
      <c r="AA47" s="210"/>
      <c r="AB47" s="210"/>
      <c r="AC47" s="210"/>
      <c r="AD47" s="210"/>
      <c r="AE47" s="210"/>
      <c r="AF47" s="210"/>
      <c r="AG47" s="210" t="s">
        <v>109</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7"/>
      <c r="B48" s="218"/>
      <c r="C48" s="247" t="s">
        <v>178</v>
      </c>
      <c r="D48" s="239"/>
      <c r="E48" s="239"/>
      <c r="F48" s="239"/>
      <c r="G48" s="239"/>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111</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0" t="s">
        <v>179</v>
      </c>
      <c r="D49" s="241"/>
      <c r="E49" s="241"/>
      <c r="F49" s="241"/>
      <c r="G49" s="241"/>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111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7"/>
      <c r="B50" s="218"/>
      <c r="C50" s="250" t="s">
        <v>180</v>
      </c>
      <c r="D50" s="241"/>
      <c r="E50" s="241"/>
      <c r="F50" s="241"/>
      <c r="G50" s="241"/>
      <c r="H50" s="219"/>
      <c r="I50" s="219"/>
      <c r="J50" s="219"/>
      <c r="K50" s="219"/>
      <c r="L50" s="219"/>
      <c r="M50" s="219"/>
      <c r="N50" s="219"/>
      <c r="O50" s="219"/>
      <c r="P50" s="219"/>
      <c r="Q50" s="219"/>
      <c r="R50" s="219"/>
      <c r="S50" s="219"/>
      <c r="T50" s="219"/>
      <c r="U50" s="219"/>
      <c r="V50" s="219"/>
      <c r="W50" s="219"/>
      <c r="X50" s="219"/>
      <c r="Y50" s="210"/>
      <c r="Z50" s="210"/>
      <c r="AA50" s="210"/>
      <c r="AB50" s="210"/>
      <c r="AC50" s="210"/>
      <c r="AD50" s="210"/>
      <c r="AE50" s="210"/>
      <c r="AF50" s="210"/>
      <c r="AG50" s="210" t="s">
        <v>111</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17"/>
      <c r="B51" s="218"/>
      <c r="C51" s="250" t="s">
        <v>181</v>
      </c>
      <c r="D51" s="241"/>
      <c r="E51" s="241"/>
      <c r="F51" s="241"/>
      <c r="G51" s="241"/>
      <c r="H51" s="219"/>
      <c r="I51" s="219"/>
      <c r="J51" s="219"/>
      <c r="K51" s="219"/>
      <c r="L51" s="219"/>
      <c r="M51" s="219"/>
      <c r="N51" s="219"/>
      <c r="O51" s="219"/>
      <c r="P51" s="219"/>
      <c r="Q51" s="219"/>
      <c r="R51" s="219"/>
      <c r="S51" s="219"/>
      <c r="T51" s="219"/>
      <c r="U51" s="219"/>
      <c r="V51" s="219"/>
      <c r="W51" s="219"/>
      <c r="X51" s="219"/>
      <c r="Y51" s="210"/>
      <c r="Z51" s="210"/>
      <c r="AA51" s="210"/>
      <c r="AB51" s="210"/>
      <c r="AC51" s="210"/>
      <c r="AD51" s="210"/>
      <c r="AE51" s="210"/>
      <c r="AF51" s="210"/>
      <c r="AG51" s="210" t="s">
        <v>111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2" t="s">
        <v>182</v>
      </c>
      <c r="D52" s="220"/>
      <c r="E52" s="221"/>
      <c r="F52" s="222"/>
      <c r="G52" s="222"/>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111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7"/>
      <c r="B53" s="218"/>
      <c r="C53" s="250" t="s">
        <v>183</v>
      </c>
      <c r="D53" s="241"/>
      <c r="E53" s="241"/>
      <c r="F53" s="241"/>
      <c r="G53" s="241"/>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111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50" t="s">
        <v>184</v>
      </c>
      <c r="D54" s="241"/>
      <c r="E54" s="241"/>
      <c r="F54" s="241"/>
      <c r="G54" s="241"/>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111</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7"/>
      <c r="B55" s="218"/>
      <c r="C55" s="248" t="s">
        <v>255</v>
      </c>
      <c r="D55" s="223"/>
      <c r="E55" s="224">
        <v>265.52499999999998</v>
      </c>
      <c r="F55" s="219"/>
      <c r="G55" s="219"/>
      <c r="H55" s="219"/>
      <c r="I55" s="219"/>
      <c r="J55" s="219"/>
      <c r="K55" s="219"/>
      <c r="L55" s="219"/>
      <c r="M55" s="219"/>
      <c r="N55" s="219"/>
      <c r="O55" s="219"/>
      <c r="P55" s="219"/>
      <c r="Q55" s="219"/>
      <c r="R55" s="219"/>
      <c r="S55" s="219"/>
      <c r="T55" s="219"/>
      <c r="U55" s="219"/>
      <c r="V55" s="219"/>
      <c r="W55" s="219"/>
      <c r="X55" s="219"/>
      <c r="Y55" s="210"/>
      <c r="Z55" s="210"/>
      <c r="AA55" s="210"/>
      <c r="AB55" s="210"/>
      <c r="AC55" s="210"/>
      <c r="AD55" s="210"/>
      <c r="AE55" s="210"/>
      <c r="AF55" s="210"/>
      <c r="AG55" s="210" t="s">
        <v>113</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49"/>
      <c r="D56" s="240"/>
      <c r="E56" s="240"/>
      <c r="F56" s="240"/>
      <c r="G56" s="240"/>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116</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2">
        <v>7</v>
      </c>
      <c r="B57" s="233" t="s">
        <v>256</v>
      </c>
      <c r="C57" s="246" t="s">
        <v>257</v>
      </c>
      <c r="D57" s="234" t="s">
        <v>151</v>
      </c>
      <c r="E57" s="235">
        <v>121.9</v>
      </c>
      <c r="F57" s="236"/>
      <c r="G57" s="237">
        <f>ROUND(E57*F57,2)</f>
        <v>0</v>
      </c>
      <c r="H57" s="236"/>
      <c r="I57" s="237">
        <f>ROUND(E57*H57,2)</f>
        <v>0</v>
      </c>
      <c r="J57" s="236"/>
      <c r="K57" s="237">
        <f>ROUND(E57*J57,2)</f>
        <v>0</v>
      </c>
      <c r="L57" s="237">
        <v>21</v>
      </c>
      <c r="M57" s="237">
        <f>G57*(1+L57/100)</f>
        <v>0</v>
      </c>
      <c r="N57" s="237">
        <v>0.18803</v>
      </c>
      <c r="O57" s="237">
        <f>ROUND(E57*N57,2)</f>
        <v>22.92</v>
      </c>
      <c r="P57" s="237">
        <v>0</v>
      </c>
      <c r="Q57" s="237">
        <f>ROUND(E57*P57,2)</f>
        <v>0</v>
      </c>
      <c r="R57" s="237"/>
      <c r="S57" s="237" t="s">
        <v>106</v>
      </c>
      <c r="T57" s="238" t="s">
        <v>106</v>
      </c>
      <c r="U57" s="219">
        <v>0</v>
      </c>
      <c r="V57" s="219">
        <f>ROUND(E57*U57,2)</f>
        <v>0</v>
      </c>
      <c r="W57" s="219"/>
      <c r="X57" s="219" t="s">
        <v>108</v>
      </c>
      <c r="Y57" s="210"/>
      <c r="Z57" s="210"/>
      <c r="AA57" s="210"/>
      <c r="AB57" s="210"/>
      <c r="AC57" s="210"/>
      <c r="AD57" s="210"/>
      <c r="AE57" s="210"/>
      <c r="AF57" s="210"/>
      <c r="AG57" s="210" t="s">
        <v>109</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17"/>
      <c r="B58" s="218"/>
      <c r="C58" s="247" t="s">
        <v>188</v>
      </c>
      <c r="D58" s="239"/>
      <c r="E58" s="239"/>
      <c r="F58" s="239"/>
      <c r="G58" s="239"/>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111</v>
      </c>
      <c r="AH58" s="210"/>
      <c r="AI58" s="210"/>
      <c r="AJ58" s="210"/>
      <c r="AK58" s="210"/>
      <c r="AL58" s="210"/>
      <c r="AM58" s="210"/>
      <c r="AN58" s="210"/>
      <c r="AO58" s="210"/>
      <c r="AP58" s="210"/>
      <c r="AQ58" s="210"/>
      <c r="AR58" s="210"/>
      <c r="AS58" s="210"/>
      <c r="AT58" s="210"/>
      <c r="AU58" s="210"/>
      <c r="AV58" s="210"/>
      <c r="AW58" s="210"/>
      <c r="AX58" s="210"/>
      <c r="AY58" s="210"/>
      <c r="AZ58" s="210"/>
      <c r="BA58" s="242" t="str">
        <f>C58</f>
        <v>- dodání dlažebního materiálu v požadované kvalitě, dodání materiálu pro předepsané  lože v tloušťce předepsané dokumentací a pro předepsanou výplň spar</v>
      </c>
      <c r="BB58" s="210"/>
      <c r="BC58" s="210"/>
      <c r="BD58" s="210"/>
      <c r="BE58" s="210"/>
      <c r="BF58" s="210"/>
      <c r="BG58" s="210"/>
      <c r="BH58" s="210"/>
    </row>
    <row r="59" spans="1:60" outlineLevel="1" x14ac:dyDescent="0.2">
      <c r="A59" s="217"/>
      <c r="B59" s="218"/>
      <c r="C59" s="250" t="s">
        <v>189</v>
      </c>
      <c r="D59" s="241"/>
      <c r="E59" s="241"/>
      <c r="F59" s="241"/>
      <c r="G59" s="241"/>
      <c r="H59" s="219"/>
      <c r="I59" s="219"/>
      <c r="J59" s="219"/>
      <c r="K59" s="219"/>
      <c r="L59" s="219"/>
      <c r="M59" s="219"/>
      <c r="N59" s="219"/>
      <c r="O59" s="219"/>
      <c r="P59" s="219"/>
      <c r="Q59" s="219"/>
      <c r="R59" s="219"/>
      <c r="S59" s="219"/>
      <c r="T59" s="219"/>
      <c r="U59" s="219"/>
      <c r="V59" s="219"/>
      <c r="W59" s="219"/>
      <c r="X59" s="219"/>
      <c r="Y59" s="210"/>
      <c r="Z59" s="210"/>
      <c r="AA59" s="210"/>
      <c r="AB59" s="210"/>
      <c r="AC59" s="210"/>
      <c r="AD59" s="210"/>
      <c r="AE59" s="210"/>
      <c r="AF59" s="210"/>
      <c r="AG59" s="210" t="s">
        <v>111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0" t="s">
        <v>190</v>
      </c>
      <c r="D60" s="241"/>
      <c r="E60" s="241"/>
      <c r="F60" s="241"/>
      <c r="G60" s="241"/>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111</v>
      </c>
      <c r="AH60" s="210"/>
      <c r="AI60" s="210"/>
      <c r="AJ60" s="210"/>
      <c r="AK60" s="210"/>
      <c r="AL60" s="210"/>
      <c r="AM60" s="210"/>
      <c r="AN60" s="210"/>
      <c r="AO60" s="210"/>
      <c r="AP60" s="210"/>
      <c r="AQ60" s="210"/>
      <c r="AR60" s="210"/>
      <c r="AS60" s="210"/>
      <c r="AT60" s="210"/>
      <c r="AU60" s="210"/>
      <c r="AV60" s="210"/>
      <c r="AW60" s="210"/>
      <c r="AX60" s="210"/>
      <c r="AY60" s="210"/>
      <c r="AZ60" s="210"/>
      <c r="BA60" s="242" t="str">
        <f>C60</f>
        <v>- uložení dlažby dle předepsaného technologického předpisu včetně předepsané podkladní vrstvy a předepsané výplně spar</v>
      </c>
      <c r="BB60" s="210"/>
      <c r="BC60" s="210"/>
      <c r="BD60" s="210"/>
      <c r="BE60" s="210"/>
      <c r="BF60" s="210"/>
      <c r="BG60" s="210"/>
      <c r="BH60" s="210"/>
    </row>
    <row r="61" spans="1:60" outlineLevel="1" x14ac:dyDescent="0.2">
      <c r="A61" s="217"/>
      <c r="B61" s="218"/>
      <c r="C61" s="250" t="s">
        <v>180</v>
      </c>
      <c r="D61" s="241"/>
      <c r="E61" s="241"/>
      <c r="F61" s="241"/>
      <c r="G61" s="241"/>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111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17"/>
      <c r="B62" s="218"/>
      <c r="C62" s="250" t="s">
        <v>191</v>
      </c>
      <c r="D62" s="241"/>
      <c r="E62" s="241"/>
      <c r="F62" s="241"/>
      <c r="G62" s="241"/>
      <c r="H62" s="219"/>
      <c r="I62" s="219"/>
      <c r="J62" s="219"/>
      <c r="K62" s="219"/>
      <c r="L62" s="219"/>
      <c r="M62" s="219"/>
      <c r="N62" s="219"/>
      <c r="O62" s="219"/>
      <c r="P62" s="219"/>
      <c r="Q62" s="219"/>
      <c r="R62" s="219"/>
      <c r="S62" s="219"/>
      <c r="T62" s="219"/>
      <c r="U62" s="219"/>
      <c r="V62" s="219"/>
      <c r="W62" s="219"/>
      <c r="X62" s="219"/>
      <c r="Y62" s="210"/>
      <c r="Z62" s="210"/>
      <c r="AA62" s="210"/>
      <c r="AB62" s="210"/>
      <c r="AC62" s="210"/>
      <c r="AD62" s="210"/>
      <c r="AE62" s="210"/>
      <c r="AF62" s="210"/>
      <c r="AG62" s="210" t="s">
        <v>111</v>
      </c>
      <c r="AH62" s="210"/>
      <c r="AI62" s="210"/>
      <c r="AJ62" s="210"/>
      <c r="AK62" s="210"/>
      <c r="AL62" s="210"/>
      <c r="AM62" s="210"/>
      <c r="AN62" s="210"/>
      <c r="AO62" s="210"/>
      <c r="AP62" s="210"/>
      <c r="AQ62" s="210"/>
      <c r="AR62" s="210"/>
      <c r="AS62" s="210"/>
      <c r="AT62" s="210"/>
      <c r="AU62" s="210"/>
      <c r="AV62" s="210"/>
      <c r="AW62" s="210"/>
      <c r="AX62" s="210"/>
      <c r="AY62" s="210"/>
      <c r="AZ62" s="210"/>
      <c r="BA62" s="242" t="str">
        <f>C62</f>
        <v>- úpravu napojení, ukončení podél obrubníků, dilatačních zařízení, odvodňovacích proužků, odvodňovačů, vpustí, šachet a pod., nestanoví-li zadávací dokumentace jinak</v>
      </c>
      <c r="BB62" s="210"/>
      <c r="BC62" s="210"/>
      <c r="BD62" s="210"/>
      <c r="BE62" s="210"/>
      <c r="BF62" s="210"/>
      <c r="BG62" s="210"/>
      <c r="BH62" s="210"/>
    </row>
    <row r="63" spans="1:60" outlineLevel="1" x14ac:dyDescent="0.2">
      <c r="A63" s="217"/>
      <c r="B63" s="218"/>
      <c r="C63" s="250" t="s">
        <v>181</v>
      </c>
      <c r="D63" s="241"/>
      <c r="E63" s="241"/>
      <c r="F63" s="241"/>
      <c r="G63" s="241"/>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111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7"/>
      <c r="B64" s="218"/>
      <c r="C64" s="250" t="s">
        <v>192</v>
      </c>
      <c r="D64" s="241"/>
      <c r="E64" s="241"/>
      <c r="F64" s="241"/>
      <c r="G64" s="241"/>
      <c r="H64" s="219"/>
      <c r="I64" s="219"/>
      <c r="J64" s="219"/>
      <c r="K64" s="219"/>
      <c r="L64" s="219"/>
      <c r="M64" s="219"/>
      <c r="N64" s="219"/>
      <c r="O64" s="219"/>
      <c r="P64" s="219"/>
      <c r="Q64" s="219"/>
      <c r="R64" s="219"/>
      <c r="S64" s="219"/>
      <c r="T64" s="219"/>
      <c r="U64" s="219"/>
      <c r="V64" s="219"/>
      <c r="W64" s="219"/>
      <c r="X64" s="219"/>
      <c r="Y64" s="210"/>
      <c r="Z64" s="210"/>
      <c r="AA64" s="210"/>
      <c r="AB64" s="210"/>
      <c r="AC64" s="210"/>
      <c r="AD64" s="210"/>
      <c r="AE64" s="210"/>
      <c r="AF64" s="210"/>
      <c r="AG64" s="210" t="s">
        <v>111</v>
      </c>
      <c r="AH64" s="210"/>
      <c r="AI64" s="210"/>
      <c r="AJ64" s="210"/>
      <c r="AK64" s="210"/>
      <c r="AL64" s="210"/>
      <c r="AM64" s="210"/>
      <c r="AN64" s="210"/>
      <c r="AO64" s="210"/>
      <c r="AP64" s="210"/>
      <c r="AQ64" s="210"/>
      <c r="AR64" s="210"/>
      <c r="AS64" s="210"/>
      <c r="AT64" s="210"/>
      <c r="AU64" s="210"/>
      <c r="AV64" s="210"/>
      <c r="AW64" s="210"/>
      <c r="AX64" s="210"/>
      <c r="AY64" s="210"/>
      <c r="AZ64" s="210"/>
      <c r="BA64" s="242" t="str">
        <f>C64</f>
        <v>- nezahrnuje těsnění podél obrubníků, dilatačních zařízení, odvodňovacích proužků, odvodňovačů, vpustí, šachet a pod.</v>
      </c>
      <c r="BB64" s="210"/>
      <c r="BC64" s="210"/>
      <c r="BD64" s="210"/>
      <c r="BE64" s="210"/>
      <c r="BF64" s="210"/>
      <c r="BG64" s="210"/>
      <c r="BH64" s="210"/>
    </row>
    <row r="65" spans="1:60" outlineLevel="1" x14ac:dyDescent="0.2">
      <c r="A65" s="217"/>
      <c r="B65" s="218"/>
      <c r="C65" s="248" t="s">
        <v>258</v>
      </c>
      <c r="D65" s="223"/>
      <c r="E65" s="224">
        <v>121.9</v>
      </c>
      <c r="F65" s="219"/>
      <c r="G65" s="219"/>
      <c r="H65" s="219"/>
      <c r="I65" s="219"/>
      <c r="J65" s="219"/>
      <c r="K65" s="219"/>
      <c r="L65" s="219"/>
      <c r="M65" s="219"/>
      <c r="N65" s="219"/>
      <c r="O65" s="219"/>
      <c r="P65" s="219"/>
      <c r="Q65" s="219"/>
      <c r="R65" s="219"/>
      <c r="S65" s="219"/>
      <c r="T65" s="219"/>
      <c r="U65" s="219"/>
      <c r="V65" s="219"/>
      <c r="W65" s="219"/>
      <c r="X65" s="219"/>
      <c r="Y65" s="210"/>
      <c r="Z65" s="210"/>
      <c r="AA65" s="210"/>
      <c r="AB65" s="210"/>
      <c r="AC65" s="210"/>
      <c r="AD65" s="210"/>
      <c r="AE65" s="210"/>
      <c r="AF65" s="210"/>
      <c r="AG65" s="210" t="s">
        <v>113</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7"/>
      <c r="B66" s="218"/>
      <c r="C66" s="249"/>
      <c r="D66" s="240"/>
      <c r="E66" s="240"/>
      <c r="F66" s="240"/>
      <c r="G66" s="240"/>
      <c r="H66" s="219"/>
      <c r="I66" s="219"/>
      <c r="J66" s="219"/>
      <c r="K66" s="219"/>
      <c r="L66" s="219"/>
      <c r="M66" s="219"/>
      <c r="N66" s="219"/>
      <c r="O66" s="219"/>
      <c r="P66" s="219"/>
      <c r="Q66" s="219"/>
      <c r="R66" s="219"/>
      <c r="S66" s="219"/>
      <c r="T66" s="219"/>
      <c r="U66" s="219"/>
      <c r="V66" s="219"/>
      <c r="W66" s="219"/>
      <c r="X66" s="219"/>
      <c r="Y66" s="210"/>
      <c r="Z66" s="210"/>
      <c r="AA66" s="210"/>
      <c r="AB66" s="210"/>
      <c r="AC66" s="210"/>
      <c r="AD66" s="210"/>
      <c r="AE66" s="210"/>
      <c r="AF66" s="210"/>
      <c r="AG66" s="210" t="s">
        <v>116</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2">
        <v>8</v>
      </c>
      <c r="B67" s="233" t="s">
        <v>259</v>
      </c>
      <c r="C67" s="246" t="s">
        <v>260</v>
      </c>
      <c r="D67" s="234" t="s">
        <v>151</v>
      </c>
      <c r="E67" s="235">
        <v>1.6</v>
      </c>
      <c r="F67" s="236"/>
      <c r="G67" s="237">
        <f>ROUND(E67*F67,2)</f>
        <v>0</v>
      </c>
      <c r="H67" s="236"/>
      <c r="I67" s="237">
        <f>ROUND(E67*H67,2)</f>
        <v>0</v>
      </c>
      <c r="J67" s="236"/>
      <c r="K67" s="237">
        <f>ROUND(E67*J67,2)</f>
        <v>0</v>
      </c>
      <c r="L67" s="237">
        <v>21</v>
      </c>
      <c r="M67" s="237">
        <f>G67*(1+L67/100)</f>
        <v>0</v>
      </c>
      <c r="N67" s="237">
        <v>0</v>
      </c>
      <c r="O67" s="237">
        <f>ROUND(E67*N67,2)</f>
        <v>0</v>
      </c>
      <c r="P67" s="237">
        <v>0</v>
      </c>
      <c r="Q67" s="237">
        <f>ROUND(E67*P67,2)</f>
        <v>0</v>
      </c>
      <c r="R67" s="237"/>
      <c r="S67" s="237" t="s">
        <v>106</v>
      </c>
      <c r="T67" s="238" t="s">
        <v>163</v>
      </c>
      <c r="U67" s="219">
        <v>0</v>
      </c>
      <c r="V67" s="219">
        <f>ROUND(E67*U67,2)</f>
        <v>0</v>
      </c>
      <c r="W67" s="219"/>
      <c r="X67" s="219" t="s">
        <v>108</v>
      </c>
      <c r="Y67" s="210"/>
      <c r="Z67" s="210"/>
      <c r="AA67" s="210"/>
      <c r="AB67" s="210"/>
      <c r="AC67" s="210"/>
      <c r="AD67" s="210"/>
      <c r="AE67" s="210"/>
      <c r="AF67" s="210"/>
      <c r="AG67" s="210" t="s">
        <v>109</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17"/>
      <c r="B68" s="218"/>
      <c r="C68" s="247" t="s">
        <v>188</v>
      </c>
      <c r="D68" s="239"/>
      <c r="E68" s="239"/>
      <c r="F68" s="239"/>
      <c r="G68" s="239"/>
      <c r="H68" s="219"/>
      <c r="I68" s="219"/>
      <c r="J68" s="219"/>
      <c r="K68" s="219"/>
      <c r="L68" s="219"/>
      <c r="M68" s="219"/>
      <c r="N68" s="219"/>
      <c r="O68" s="219"/>
      <c r="P68" s="219"/>
      <c r="Q68" s="219"/>
      <c r="R68" s="219"/>
      <c r="S68" s="219"/>
      <c r="T68" s="219"/>
      <c r="U68" s="219"/>
      <c r="V68" s="219"/>
      <c r="W68" s="219"/>
      <c r="X68" s="219"/>
      <c r="Y68" s="210"/>
      <c r="Z68" s="210"/>
      <c r="AA68" s="210"/>
      <c r="AB68" s="210"/>
      <c r="AC68" s="210"/>
      <c r="AD68" s="210"/>
      <c r="AE68" s="210"/>
      <c r="AF68" s="210"/>
      <c r="AG68" s="210" t="s">
        <v>111</v>
      </c>
      <c r="AH68" s="210"/>
      <c r="AI68" s="210"/>
      <c r="AJ68" s="210"/>
      <c r="AK68" s="210"/>
      <c r="AL68" s="210"/>
      <c r="AM68" s="210"/>
      <c r="AN68" s="210"/>
      <c r="AO68" s="210"/>
      <c r="AP68" s="210"/>
      <c r="AQ68" s="210"/>
      <c r="AR68" s="210"/>
      <c r="AS68" s="210"/>
      <c r="AT68" s="210"/>
      <c r="AU68" s="210"/>
      <c r="AV68" s="210"/>
      <c r="AW68" s="210"/>
      <c r="AX68" s="210"/>
      <c r="AY68" s="210"/>
      <c r="AZ68" s="210"/>
      <c r="BA68" s="242" t="str">
        <f>C68</f>
        <v>- dodání dlažebního materiálu v požadované kvalitě, dodání materiálu pro předepsané  lože v tloušťce předepsané dokumentací a pro předepsanou výplň spar</v>
      </c>
      <c r="BB68" s="210"/>
      <c r="BC68" s="210"/>
      <c r="BD68" s="210"/>
      <c r="BE68" s="210"/>
      <c r="BF68" s="210"/>
      <c r="BG68" s="210"/>
      <c r="BH68" s="210"/>
    </row>
    <row r="69" spans="1:60" outlineLevel="1" x14ac:dyDescent="0.2">
      <c r="A69" s="217"/>
      <c r="B69" s="218"/>
      <c r="C69" s="250" t="s">
        <v>189</v>
      </c>
      <c r="D69" s="241"/>
      <c r="E69" s="241"/>
      <c r="F69" s="241"/>
      <c r="G69" s="241"/>
      <c r="H69" s="219"/>
      <c r="I69" s="219"/>
      <c r="J69" s="219"/>
      <c r="K69" s="219"/>
      <c r="L69" s="219"/>
      <c r="M69" s="219"/>
      <c r="N69" s="219"/>
      <c r="O69" s="219"/>
      <c r="P69" s="219"/>
      <c r="Q69" s="219"/>
      <c r="R69" s="219"/>
      <c r="S69" s="219"/>
      <c r="T69" s="219"/>
      <c r="U69" s="219"/>
      <c r="V69" s="219"/>
      <c r="W69" s="219"/>
      <c r="X69" s="219"/>
      <c r="Y69" s="210"/>
      <c r="Z69" s="210"/>
      <c r="AA69" s="210"/>
      <c r="AB69" s="210"/>
      <c r="AC69" s="210"/>
      <c r="AD69" s="210"/>
      <c r="AE69" s="210"/>
      <c r="AF69" s="210"/>
      <c r="AG69" s="210" t="s">
        <v>111</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7"/>
      <c r="B70" s="218"/>
      <c r="C70" s="250" t="s">
        <v>190</v>
      </c>
      <c r="D70" s="241"/>
      <c r="E70" s="241"/>
      <c r="F70" s="241"/>
      <c r="G70" s="241"/>
      <c r="H70" s="219"/>
      <c r="I70" s="219"/>
      <c r="J70" s="219"/>
      <c r="K70" s="219"/>
      <c r="L70" s="219"/>
      <c r="M70" s="219"/>
      <c r="N70" s="219"/>
      <c r="O70" s="219"/>
      <c r="P70" s="219"/>
      <c r="Q70" s="219"/>
      <c r="R70" s="219"/>
      <c r="S70" s="219"/>
      <c r="T70" s="219"/>
      <c r="U70" s="219"/>
      <c r="V70" s="219"/>
      <c r="W70" s="219"/>
      <c r="X70" s="219"/>
      <c r="Y70" s="210"/>
      <c r="Z70" s="210"/>
      <c r="AA70" s="210"/>
      <c r="AB70" s="210"/>
      <c r="AC70" s="210"/>
      <c r="AD70" s="210"/>
      <c r="AE70" s="210"/>
      <c r="AF70" s="210"/>
      <c r="AG70" s="210" t="s">
        <v>111</v>
      </c>
      <c r="AH70" s="210"/>
      <c r="AI70" s="210"/>
      <c r="AJ70" s="210"/>
      <c r="AK70" s="210"/>
      <c r="AL70" s="210"/>
      <c r="AM70" s="210"/>
      <c r="AN70" s="210"/>
      <c r="AO70" s="210"/>
      <c r="AP70" s="210"/>
      <c r="AQ70" s="210"/>
      <c r="AR70" s="210"/>
      <c r="AS70" s="210"/>
      <c r="AT70" s="210"/>
      <c r="AU70" s="210"/>
      <c r="AV70" s="210"/>
      <c r="AW70" s="210"/>
      <c r="AX70" s="210"/>
      <c r="AY70" s="210"/>
      <c r="AZ70" s="210"/>
      <c r="BA70" s="242" t="str">
        <f>C70</f>
        <v>- uložení dlažby dle předepsaného technologického předpisu včetně předepsané podkladní vrstvy a předepsané výplně spar</v>
      </c>
      <c r="BB70" s="210"/>
      <c r="BC70" s="210"/>
      <c r="BD70" s="210"/>
      <c r="BE70" s="210"/>
      <c r="BF70" s="210"/>
      <c r="BG70" s="210"/>
      <c r="BH70" s="210"/>
    </row>
    <row r="71" spans="1:60" outlineLevel="1" x14ac:dyDescent="0.2">
      <c r="A71" s="217"/>
      <c r="B71" s="218"/>
      <c r="C71" s="250" t="s">
        <v>180</v>
      </c>
      <c r="D71" s="241"/>
      <c r="E71" s="241"/>
      <c r="F71" s="241"/>
      <c r="G71" s="241"/>
      <c r="H71" s="219"/>
      <c r="I71" s="219"/>
      <c r="J71" s="219"/>
      <c r="K71" s="219"/>
      <c r="L71" s="219"/>
      <c r="M71" s="219"/>
      <c r="N71" s="219"/>
      <c r="O71" s="219"/>
      <c r="P71" s="219"/>
      <c r="Q71" s="219"/>
      <c r="R71" s="219"/>
      <c r="S71" s="219"/>
      <c r="T71" s="219"/>
      <c r="U71" s="219"/>
      <c r="V71" s="219"/>
      <c r="W71" s="219"/>
      <c r="X71" s="219"/>
      <c r="Y71" s="210"/>
      <c r="Z71" s="210"/>
      <c r="AA71" s="210"/>
      <c r="AB71" s="210"/>
      <c r="AC71" s="210"/>
      <c r="AD71" s="210"/>
      <c r="AE71" s="210"/>
      <c r="AF71" s="210"/>
      <c r="AG71" s="210" t="s">
        <v>111</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17"/>
      <c r="B72" s="218"/>
      <c r="C72" s="250" t="s">
        <v>191</v>
      </c>
      <c r="D72" s="241"/>
      <c r="E72" s="241"/>
      <c r="F72" s="241"/>
      <c r="G72" s="241"/>
      <c r="H72" s="219"/>
      <c r="I72" s="219"/>
      <c r="J72" s="219"/>
      <c r="K72" s="219"/>
      <c r="L72" s="219"/>
      <c r="M72" s="219"/>
      <c r="N72" s="219"/>
      <c r="O72" s="219"/>
      <c r="P72" s="219"/>
      <c r="Q72" s="219"/>
      <c r="R72" s="219"/>
      <c r="S72" s="219"/>
      <c r="T72" s="219"/>
      <c r="U72" s="219"/>
      <c r="V72" s="219"/>
      <c r="W72" s="219"/>
      <c r="X72" s="219"/>
      <c r="Y72" s="210"/>
      <c r="Z72" s="210"/>
      <c r="AA72" s="210"/>
      <c r="AB72" s="210"/>
      <c r="AC72" s="210"/>
      <c r="AD72" s="210"/>
      <c r="AE72" s="210"/>
      <c r="AF72" s="210"/>
      <c r="AG72" s="210" t="s">
        <v>111</v>
      </c>
      <c r="AH72" s="210"/>
      <c r="AI72" s="210"/>
      <c r="AJ72" s="210"/>
      <c r="AK72" s="210"/>
      <c r="AL72" s="210"/>
      <c r="AM72" s="210"/>
      <c r="AN72" s="210"/>
      <c r="AO72" s="210"/>
      <c r="AP72" s="210"/>
      <c r="AQ72" s="210"/>
      <c r="AR72" s="210"/>
      <c r="AS72" s="210"/>
      <c r="AT72" s="210"/>
      <c r="AU72" s="210"/>
      <c r="AV72" s="210"/>
      <c r="AW72" s="210"/>
      <c r="AX72" s="210"/>
      <c r="AY72" s="210"/>
      <c r="AZ72" s="210"/>
      <c r="BA72" s="242" t="str">
        <f>C72</f>
        <v>- úpravu napojení, ukončení podél obrubníků, dilatačních zařízení, odvodňovacích proužků, odvodňovačů, vpustí, šachet a pod., nestanoví-li zadávací dokumentace jinak</v>
      </c>
      <c r="BB72" s="210"/>
      <c r="BC72" s="210"/>
      <c r="BD72" s="210"/>
      <c r="BE72" s="210"/>
      <c r="BF72" s="210"/>
      <c r="BG72" s="210"/>
      <c r="BH72" s="210"/>
    </row>
    <row r="73" spans="1:60" outlineLevel="1" x14ac:dyDescent="0.2">
      <c r="A73" s="217"/>
      <c r="B73" s="218"/>
      <c r="C73" s="250" t="s">
        <v>181</v>
      </c>
      <c r="D73" s="241"/>
      <c r="E73" s="241"/>
      <c r="F73" s="241"/>
      <c r="G73" s="241"/>
      <c r="H73" s="219"/>
      <c r="I73" s="219"/>
      <c r="J73" s="219"/>
      <c r="K73" s="219"/>
      <c r="L73" s="219"/>
      <c r="M73" s="219"/>
      <c r="N73" s="219"/>
      <c r="O73" s="219"/>
      <c r="P73" s="219"/>
      <c r="Q73" s="219"/>
      <c r="R73" s="219"/>
      <c r="S73" s="219"/>
      <c r="T73" s="219"/>
      <c r="U73" s="219"/>
      <c r="V73" s="219"/>
      <c r="W73" s="219"/>
      <c r="X73" s="219"/>
      <c r="Y73" s="210"/>
      <c r="Z73" s="210"/>
      <c r="AA73" s="210"/>
      <c r="AB73" s="210"/>
      <c r="AC73" s="210"/>
      <c r="AD73" s="210"/>
      <c r="AE73" s="210"/>
      <c r="AF73" s="210"/>
      <c r="AG73" s="210" t="s">
        <v>111</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50" t="s">
        <v>192</v>
      </c>
      <c r="D74" s="241"/>
      <c r="E74" s="241"/>
      <c r="F74" s="241"/>
      <c r="G74" s="241"/>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111</v>
      </c>
      <c r="AH74" s="210"/>
      <c r="AI74" s="210"/>
      <c r="AJ74" s="210"/>
      <c r="AK74" s="210"/>
      <c r="AL74" s="210"/>
      <c r="AM74" s="210"/>
      <c r="AN74" s="210"/>
      <c r="AO74" s="210"/>
      <c r="AP74" s="210"/>
      <c r="AQ74" s="210"/>
      <c r="AR74" s="210"/>
      <c r="AS74" s="210"/>
      <c r="AT74" s="210"/>
      <c r="AU74" s="210"/>
      <c r="AV74" s="210"/>
      <c r="AW74" s="210"/>
      <c r="AX74" s="210"/>
      <c r="AY74" s="210"/>
      <c r="AZ74" s="210"/>
      <c r="BA74" s="242" t="str">
        <f>C74</f>
        <v>- nezahrnuje těsnění podél obrubníků, dilatačních zařízení, odvodňovacích proužků, odvodňovačů, vpustí, šachet a pod.</v>
      </c>
      <c r="BB74" s="210"/>
      <c r="BC74" s="210"/>
      <c r="BD74" s="210"/>
      <c r="BE74" s="210"/>
      <c r="BF74" s="210"/>
      <c r="BG74" s="210"/>
      <c r="BH74" s="210"/>
    </row>
    <row r="75" spans="1:60" outlineLevel="1" x14ac:dyDescent="0.2">
      <c r="A75" s="217"/>
      <c r="B75" s="218"/>
      <c r="C75" s="248" t="s">
        <v>261</v>
      </c>
      <c r="D75" s="223"/>
      <c r="E75" s="224">
        <v>1.6</v>
      </c>
      <c r="F75" s="219"/>
      <c r="G75" s="219"/>
      <c r="H75" s="219"/>
      <c r="I75" s="219"/>
      <c r="J75" s="219"/>
      <c r="K75" s="219"/>
      <c r="L75" s="219"/>
      <c r="M75" s="219"/>
      <c r="N75" s="219"/>
      <c r="O75" s="219"/>
      <c r="P75" s="219"/>
      <c r="Q75" s="219"/>
      <c r="R75" s="219"/>
      <c r="S75" s="219"/>
      <c r="T75" s="219"/>
      <c r="U75" s="219"/>
      <c r="V75" s="219"/>
      <c r="W75" s="219"/>
      <c r="X75" s="219"/>
      <c r="Y75" s="210"/>
      <c r="Z75" s="210"/>
      <c r="AA75" s="210"/>
      <c r="AB75" s="210"/>
      <c r="AC75" s="210"/>
      <c r="AD75" s="210"/>
      <c r="AE75" s="210"/>
      <c r="AF75" s="210"/>
      <c r="AG75" s="210" t="s">
        <v>113</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17"/>
      <c r="B76" s="218"/>
      <c r="C76" s="249"/>
      <c r="D76" s="240"/>
      <c r="E76" s="240"/>
      <c r="F76" s="240"/>
      <c r="G76" s="240"/>
      <c r="H76" s="219"/>
      <c r="I76" s="219"/>
      <c r="J76" s="219"/>
      <c r="K76" s="219"/>
      <c r="L76" s="219"/>
      <c r="M76" s="219"/>
      <c r="N76" s="219"/>
      <c r="O76" s="219"/>
      <c r="P76" s="219"/>
      <c r="Q76" s="219"/>
      <c r="R76" s="219"/>
      <c r="S76" s="219"/>
      <c r="T76" s="219"/>
      <c r="U76" s="219"/>
      <c r="V76" s="219"/>
      <c r="W76" s="219"/>
      <c r="X76" s="219"/>
      <c r="Y76" s="210"/>
      <c r="Z76" s="210"/>
      <c r="AA76" s="210"/>
      <c r="AB76" s="210"/>
      <c r="AC76" s="210"/>
      <c r="AD76" s="210"/>
      <c r="AE76" s="210"/>
      <c r="AF76" s="210"/>
      <c r="AG76" s="210" t="s">
        <v>116</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x14ac:dyDescent="0.2">
      <c r="A77" s="226" t="s">
        <v>101</v>
      </c>
      <c r="B77" s="227" t="s">
        <v>69</v>
      </c>
      <c r="C77" s="245" t="s">
        <v>70</v>
      </c>
      <c r="D77" s="228"/>
      <c r="E77" s="229"/>
      <c r="F77" s="230"/>
      <c r="G77" s="230">
        <f>SUMIF(AG78:AG83,"&lt;&gt;NOR",G78:G83)</f>
        <v>0</v>
      </c>
      <c r="H77" s="230"/>
      <c r="I77" s="230">
        <f>SUM(I78:I83)</f>
        <v>0</v>
      </c>
      <c r="J77" s="230"/>
      <c r="K77" s="230">
        <f>SUM(K78:K83)</f>
        <v>0</v>
      </c>
      <c r="L77" s="230"/>
      <c r="M77" s="230">
        <f>SUM(M78:M83)</f>
        <v>0</v>
      </c>
      <c r="N77" s="230"/>
      <c r="O77" s="230">
        <f>SUM(O78:O83)</f>
        <v>0</v>
      </c>
      <c r="P77" s="230"/>
      <c r="Q77" s="230">
        <f>SUM(Q78:Q83)</f>
        <v>0</v>
      </c>
      <c r="R77" s="230"/>
      <c r="S77" s="230"/>
      <c r="T77" s="231"/>
      <c r="U77" s="225"/>
      <c r="V77" s="225">
        <f>SUM(V78:V83)</f>
        <v>0</v>
      </c>
      <c r="W77" s="225"/>
      <c r="X77" s="225"/>
      <c r="AG77" t="s">
        <v>102</v>
      </c>
    </row>
    <row r="78" spans="1:60" outlineLevel="1" x14ac:dyDescent="0.2">
      <c r="A78" s="232">
        <v>9</v>
      </c>
      <c r="B78" s="233" t="s">
        <v>262</v>
      </c>
      <c r="C78" s="246" t="s">
        <v>263</v>
      </c>
      <c r="D78" s="234" t="s">
        <v>224</v>
      </c>
      <c r="E78" s="235">
        <v>73</v>
      </c>
      <c r="F78" s="236"/>
      <c r="G78" s="237">
        <f>ROUND(E78*F78,2)</f>
        <v>0</v>
      </c>
      <c r="H78" s="236"/>
      <c r="I78" s="237">
        <f>ROUND(E78*H78,2)</f>
        <v>0</v>
      </c>
      <c r="J78" s="236"/>
      <c r="K78" s="237">
        <f>ROUND(E78*J78,2)</f>
        <v>0</v>
      </c>
      <c r="L78" s="237">
        <v>21</v>
      </c>
      <c r="M78" s="237">
        <f>G78*(1+L78/100)</f>
        <v>0</v>
      </c>
      <c r="N78" s="237">
        <v>0</v>
      </c>
      <c r="O78" s="237">
        <f>ROUND(E78*N78,2)</f>
        <v>0</v>
      </c>
      <c r="P78" s="237">
        <v>0</v>
      </c>
      <c r="Q78" s="237">
        <f>ROUND(E78*P78,2)</f>
        <v>0</v>
      </c>
      <c r="R78" s="237"/>
      <c r="S78" s="237" t="s">
        <v>106</v>
      </c>
      <c r="T78" s="238" t="s">
        <v>163</v>
      </c>
      <c r="U78" s="219">
        <v>0</v>
      </c>
      <c r="V78" s="219">
        <f>ROUND(E78*U78,2)</f>
        <v>0</v>
      </c>
      <c r="W78" s="219"/>
      <c r="X78" s="219" t="s">
        <v>108</v>
      </c>
      <c r="Y78" s="210"/>
      <c r="Z78" s="210"/>
      <c r="AA78" s="210"/>
      <c r="AB78" s="210"/>
      <c r="AC78" s="210"/>
      <c r="AD78" s="210"/>
      <c r="AE78" s="210"/>
      <c r="AF78" s="210"/>
      <c r="AG78" s="210" t="s">
        <v>109</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7"/>
      <c r="B79" s="218"/>
      <c r="C79" s="247" t="s">
        <v>164</v>
      </c>
      <c r="D79" s="239"/>
      <c r="E79" s="239"/>
      <c r="F79" s="239"/>
      <c r="G79" s="239"/>
      <c r="H79" s="219"/>
      <c r="I79" s="219"/>
      <c r="J79" s="219"/>
      <c r="K79" s="219"/>
      <c r="L79" s="219"/>
      <c r="M79" s="219"/>
      <c r="N79" s="219"/>
      <c r="O79" s="219"/>
      <c r="P79" s="219"/>
      <c r="Q79" s="219"/>
      <c r="R79" s="219"/>
      <c r="S79" s="219"/>
      <c r="T79" s="219"/>
      <c r="U79" s="219"/>
      <c r="V79" s="219"/>
      <c r="W79" s="219"/>
      <c r="X79" s="219"/>
      <c r="Y79" s="210"/>
      <c r="Z79" s="210"/>
      <c r="AA79" s="210"/>
      <c r="AB79" s="210"/>
      <c r="AC79" s="210"/>
      <c r="AD79" s="210"/>
      <c r="AE79" s="210"/>
      <c r="AF79" s="210"/>
      <c r="AG79" s="210" t="s">
        <v>111</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17"/>
      <c r="B80" s="218"/>
      <c r="C80" s="250" t="s">
        <v>225</v>
      </c>
      <c r="D80" s="241"/>
      <c r="E80" s="241"/>
      <c r="F80" s="241"/>
      <c r="G80" s="241"/>
      <c r="H80" s="219"/>
      <c r="I80" s="219"/>
      <c r="J80" s="219"/>
      <c r="K80" s="219"/>
      <c r="L80" s="219"/>
      <c r="M80" s="219"/>
      <c r="N80" s="219"/>
      <c r="O80" s="219"/>
      <c r="P80" s="219"/>
      <c r="Q80" s="219"/>
      <c r="R80" s="219"/>
      <c r="S80" s="219"/>
      <c r="T80" s="219"/>
      <c r="U80" s="219"/>
      <c r="V80" s="219"/>
      <c r="W80" s="219"/>
      <c r="X80" s="219"/>
      <c r="Y80" s="210"/>
      <c r="Z80" s="210"/>
      <c r="AA80" s="210"/>
      <c r="AB80" s="210"/>
      <c r="AC80" s="210"/>
      <c r="AD80" s="210"/>
      <c r="AE80" s="210"/>
      <c r="AF80" s="210"/>
      <c r="AG80" s="210" t="s">
        <v>111</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7"/>
      <c r="B81" s="218"/>
      <c r="C81" s="250" t="s">
        <v>264</v>
      </c>
      <c r="D81" s="241"/>
      <c r="E81" s="241"/>
      <c r="F81" s="241"/>
      <c r="G81" s="241"/>
      <c r="H81" s="219"/>
      <c r="I81" s="219"/>
      <c r="J81" s="219"/>
      <c r="K81" s="219"/>
      <c r="L81" s="219"/>
      <c r="M81" s="219"/>
      <c r="N81" s="219"/>
      <c r="O81" s="219"/>
      <c r="P81" s="219"/>
      <c r="Q81" s="219"/>
      <c r="R81" s="219"/>
      <c r="S81" s="219"/>
      <c r="T81" s="219"/>
      <c r="U81" s="219"/>
      <c r="V81" s="219"/>
      <c r="W81" s="219"/>
      <c r="X81" s="219"/>
      <c r="Y81" s="210"/>
      <c r="Z81" s="210"/>
      <c r="AA81" s="210"/>
      <c r="AB81" s="210"/>
      <c r="AC81" s="210"/>
      <c r="AD81" s="210"/>
      <c r="AE81" s="210"/>
      <c r="AF81" s="210"/>
      <c r="AG81" s="210" t="s">
        <v>111</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7"/>
      <c r="B82" s="218"/>
      <c r="C82" s="248" t="s">
        <v>265</v>
      </c>
      <c r="D82" s="223"/>
      <c r="E82" s="224">
        <v>73</v>
      </c>
      <c r="F82" s="219"/>
      <c r="G82" s="219"/>
      <c r="H82" s="219"/>
      <c r="I82" s="219"/>
      <c r="J82" s="219"/>
      <c r="K82" s="219"/>
      <c r="L82" s="219"/>
      <c r="M82" s="219"/>
      <c r="N82" s="219"/>
      <c r="O82" s="219"/>
      <c r="P82" s="219"/>
      <c r="Q82" s="219"/>
      <c r="R82" s="219"/>
      <c r="S82" s="219"/>
      <c r="T82" s="219"/>
      <c r="U82" s="219"/>
      <c r="V82" s="219"/>
      <c r="W82" s="219"/>
      <c r="X82" s="219"/>
      <c r="Y82" s="210"/>
      <c r="Z82" s="210"/>
      <c r="AA82" s="210"/>
      <c r="AB82" s="210"/>
      <c r="AC82" s="210"/>
      <c r="AD82" s="210"/>
      <c r="AE82" s="210"/>
      <c r="AF82" s="210"/>
      <c r="AG82" s="210" t="s">
        <v>113</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7"/>
      <c r="B83" s="218"/>
      <c r="C83" s="249"/>
      <c r="D83" s="240"/>
      <c r="E83" s="240"/>
      <c r="F83" s="240"/>
      <c r="G83" s="240"/>
      <c r="H83" s="219"/>
      <c r="I83" s="219"/>
      <c r="J83" s="219"/>
      <c r="K83" s="219"/>
      <c r="L83" s="219"/>
      <c r="M83" s="219"/>
      <c r="N83" s="219"/>
      <c r="O83" s="219"/>
      <c r="P83" s="219"/>
      <c r="Q83" s="219"/>
      <c r="R83" s="219"/>
      <c r="S83" s="219"/>
      <c r="T83" s="219"/>
      <c r="U83" s="219"/>
      <c r="V83" s="219"/>
      <c r="W83" s="219"/>
      <c r="X83" s="219"/>
      <c r="Y83" s="210"/>
      <c r="Z83" s="210"/>
      <c r="AA83" s="210"/>
      <c r="AB83" s="210"/>
      <c r="AC83" s="210"/>
      <c r="AD83" s="210"/>
      <c r="AE83" s="210"/>
      <c r="AF83" s="210"/>
      <c r="AG83" s="210" t="s">
        <v>116</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x14ac:dyDescent="0.2">
      <c r="A84" s="3"/>
      <c r="B84" s="4"/>
      <c r="C84" s="253"/>
      <c r="D84" s="6"/>
      <c r="E84" s="3"/>
      <c r="F84" s="3"/>
      <c r="G84" s="3"/>
      <c r="H84" s="3"/>
      <c r="I84" s="3"/>
      <c r="J84" s="3"/>
      <c r="K84" s="3"/>
      <c r="L84" s="3"/>
      <c r="M84" s="3"/>
      <c r="N84" s="3"/>
      <c r="O84" s="3"/>
      <c r="P84" s="3"/>
      <c r="Q84" s="3"/>
      <c r="R84" s="3"/>
      <c r="S84" s="3"/>
      <c r="T84" s="3"/>
      <c r="U84" s="3"/>
      <c r="V84" s="3"/>
      <c r="W84" s="3"/>
      <c r="X84" s="3"/>
      <c r="AE84">
        <v>15</v>
      </c>
      <c r="AF84">
        <v>21</v>
      </c>
      <c r="AG84" t="s">
        <v>88</v>
      </c>
    </row>
    <row r="85" spans="1:60" x14ac:dyDescent="0.2">
      <c r="A85" s="213"/>
      <c r="B85" s="214" t="s">
        <v>29</v>
      </c>
      <c r="C85" s="254"/>
      <c r="D85" s="215"/>
      <c r="E85" s="216"/>
      <c r="F85" s="216"/>
      <c r="G85" s="244">
        <f>G8+G42+G46+G77</f>
        <v>0</v>
      </c>
      <c r="H85" s="3"/>
      <c r="I85" s="3"/>
      <c r="J85" s="3"/>
      <c r="K85" s="3"/>
      <c r="L85" s="3"/>
      <c r="M85" s="3"/>
      <c r="N85" s="3"/>
      <c r="O85" s="3"/>
      <c r="P85" s="3"/>
      <c r="Q85" s="3"/>
      <c r="R85" s="3"/>
      <c r="S85" s="3"/>
      <c r="T85" s="3"/>
      <c r="U85" s="3"/>
      <c r="V85" s="3"/>
      <c r="W85" s="3"/>
      <c r="X85" s="3"/>
      <c r="AE85">
        <f>SUMIF(L7:L83,AE84,G7:G83)</f>
        <v>0</v>
      </c>
      <c r="AF85">
        <f>SUMIF(L7:L83,AF84,G7:G83)</f>
        <v>0</v>
      </c>
      <c r="AG85" t="s">
        <v>229</v>
      </c>
    </row>
    <row r="86" spans="1:60" x14ac:dyDescent="0.2">
      <c r="C86" s="255"/>
      <c r="D86" s="10"/>
      <c r="AG86" t="s">
        <v>230</v>
      </c>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GO//VhgMUGzwD38WcgpQy823AtlPbsnTWf2d/Yuf2uiela6xc4kXn0TKJNkyTq1tzFjKmGs+IgujutLqPA9tw==" saltValue="LgSNo9jcIq5T99Z+/xyPsg==" spinCount="100000" sheet="1"/>
  <mergeCells count="57">
    <mergeCell ref="C80:G80"/>
    <mergeCell ref="C81:G81"/>
    <mergeCell ref="C83:G83"/>
    <mergeCell ref="C71:G71"/>
    <mergeCell ref="C72:G72"/>
    <mergeCell ref="C73:G73"/>
    <mergeCell ref="C74:G74"/>
    <mergeCell ref="C76:G76"/>
    <mergeCell ref="C79:G79"/>
    <mergeCell ref="C63:G63"/>
    <mergeCell ref="C64:G64"/>
    <mergeCell ref="C66:G66"/>
    <mergeCell ref="C68:G68"/>
    <mergeCell ref="C69:G69"/>
    <mergeCell ref="C70:G70"/>
    <mergeCell ref="C56:G56"/>
    <mergeCell ref="C58:G58"/>
    <mergeCell ref="C59:G59"/>
    <mergeCell ref="C60:G60"/>
    <mergeCell ref="C61:G61"/>
    <mergeCell ref="C62:G62"/>
    <mergeCell ref="C48:G48"/>
    <mergeCell ref="C49:G49"/>
    <mergeCell ref="C50:G50"/>
    <mergeCell ref="C51:G51"/>
    <mergeCell ref="C53:G53"/>
    <mergeCell ref="C54:G54"/>
    <mergeCell ref="C34:G34"/>
    <mergeCell ref="C35:G35"/>
    <mergeCell ref="C37:G37"/>
    <mergeCell ref="C39:G39"/>
    <mergeCell ref="C41:G41"/>
    <mergeCell ref="C45:G45"/>
    <mergeCell ref="C28:G28"/>
    <mergeCell ref="C29:G29"/>
    <mergeCell ref="C30:G30"/>
    <mergeCell ref="C31:G31"/>
    <mergeCell ref="C32:G32"/>
    <mergeCell ref="C33:G33"/>
    <mergeCell ref="C22:G22"/>
    <mergeCell ref="C23:G23"/>
    <mergeCell ref="C24:G24"/>
    <mergeCell ref="C25:G25"/>
    <mergeCell ref="C26:G26"/>
    <mergeCell ref="C27:G27"/>
    <mergeCell ref="C15:G15"/>
    <mergeCell ref="C17:G17"/>
    <mergeCell ref="C18:G18"/>
    <mergeCell ref="C19:G19"/>
    <mergeCell ref="C20:G20"/>
    <mergeCell ref="C21:G21"/>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44F3-FCDE-4E12-9473-7F3F23C34B0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75</v>
      </c>
      <c r="B1" s="195"/>
      <c r="C1" s="195"/>
      <c r="D1" s="195"/>
      <c r="E1" s="195"/>
      <c r="F1" s="195"/>
      <c r="G1" s="195"/>
      <c r="AG1" t="s">
        <v>76</v>
      </c>
    </row>
    <row r="2" spans="1:60" ht="24.95" customHeight="1" x14ac:dyDescent="0.2">
      <c r="A2" s="196" t="s">
        <v>7</v>
      </c>
      <c r="B2" s="49" t="s">
        <v>44</v>
      </c>
      <c r="C2" s="199" t="s">
        <v>45</v>
      </c>
      <c r="D2" s="197"/>
      <c r="E2" s="197"/>
      <c r="F2" s="197"/>
      <c r="G2" s="198"/>
      <c r="AG2" t="s">
        <v>77</v>
      </c>
    </row>
    <row r="3" spans="1:60" ht="24.95" customHeight="1" x14ac:dyDescent="0.2">
      <c r="A3" s="196" t="s">
        <v>8</v>
      </c>
      <c r="B3" s="49" t="s">
        <v>52</v>
      </c>
      <c r="C3" s="199" t="s">
        <v>53</v>
      </c>
      <c r="D3" s="197"/>
      <c r="E3" s="197"/>
      <c r="F3" s="197"/>
      <c r="G3" s="198"/>
      <c r="AC3" s="175" t="s">
        <v>77</v>
      </c>
      <c r="AG3" t="s">
        <v>78</v>
      </c>
    </row>
    <row r="4" spans="1:60" ht="24.95" customHeight="1" x14ac:dyDescent="0.2">
      <c r="A4" s="200" t="s">
        <v>9</v>
      </c>
      <c r="B4" s="201" t="s">
        <v>52</v>
      </c>
      <c r="C4" s="202" t="s">
        <v>54</v>
      </c>
      <c r="D4" s="203"/>
      <c r="E4" s="203"/>
      <c r="F4" s="203"/>
      <c r="G4" s="204"/>
      <c r="AG4" t="s">
        <v>79</v>
      </c>
    </row>
    <row r="5" spans="1:60" x14ac:dyDescent="0.2">
      <c r="D5" s="10"/>
    </row>
    <row r="6" spans="1:60" ht="38.25" x14ac:dyDescent="0.2">
      <c r="A6" s="206" t="s">
        <v>80</v>
      </c>
      <c r="B6" s="208" t="s">
        <v>81</v>
      </c>
      <c r="C6" s="208" t="s">
        <v>82</v>
      </c>
      <c r="D6" s="207" t="s">
        <v>83</v>
      </c>
      <c r="E6" s="206" t="s">
        <v>84</v>
      </c>
      <c r="F6" s="205" t="s">
        <v>85</v>
      </c>
      <c r="G6" s="206" t="s">
        <v>29</v>
      </c>
      <c r="H6" s="209" t="s">
        <v>30</v>
      </c>
      <c r="I6" s="209" t="s">
        <v>86</v>
      </c>
      <c r="J6" s="209" t="s">
        <v>31</v>
      </c>
      <c r="K6" s="209" t="s">
        <v>87</v>
      </c>
      <c r="L6" s="209" t="s">
        <v>88</v>
      </c>
      <c r="M6" s="209" t="s">
        <v>89</v>
      </c>
      <c r="N6" s="209" t="s">
        <v>90</v>
      </c>
      <c r="O6" s="209" t="s">
        <v>91</v>
      </c>
      <c r="P6" s="209" t="s">
        <v>92</v>
      </c>
      <c r="Q6" s="209" t="s">
        <v>93</v>
      </c>
      <c r="R6" s="209" t="s">
        <v>94</v>
      </c>
      <c r="S6" s="209" t="s">
        <v>95</v>
      </c>
      <c r="T6" s="209" t="s">
        <v>96</v>
      </c>
      <c r="U6" s="209" t="s">
        <v>97</v>
      </c>
      <c r="V6" s="209" t="s">
        <v>98</v>
      </c>
      <c r="W6" s="209" t="s">
        <v>99</v>
      </c>
      <c r="X6" s="209" t="s">
        <v>100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6" t="s">
        <v>101</v>
      </c>
      <c r="B8" s="227" t="s">
        <v>61</v>
      </c>
      <c r="C8" s="245" t="s">
        <v>62</v>
      </c>
      <c r="D8" s="228"/>
      <c r="E8" s="229"/>
      <c r="F8" s="230"/>
      <c r="G8" s="230">
        <f>SUMIF(AG9:AG74,"&lt;&gt;NOR",G9:G74)</f>
        <v>0</v>
      </c>
      <c r="H8" s="230"/>
      <c r="I8" s="230">
        <f>SUM(I9:I74)</f>
        <v>0</v>
      </c>
      <c r="J8" s="230"/>
      <c r="K8" s="230">
        <f>SUM(K9:K74)</f>
        <v>0</v>
      </c>
      <c r="L8" s="230"/>
      <c r="M8" s="230">
        <f>SUM(M9:M74)</f>
        <v>0</v>
      </c>
      <c r="N8" s="230"/>
      <c r="O8" s="230">
        <f>SUM(O9:O74)</f>
        <v>0.21</v>
      </c>
      <c r="P8" s="230"/>
      <c r="Q8" s="230">
        <f>SUM(Q9:Q74)</f>
        <v>0</v>
      </c>
      <c r="R8" s="230"/>
      <c r="S8" s="230"/>
      <c r="T8" s="231"/>
      <c r="U8" s="225"/>
      <c r="V8" s="225">
        <f>SUM(V9:V74)</f>
        <v>154.63</v>
      </c>
      <c r="W8" s="225"/>
      <c r="X8" s="225"/>
      <c r="AG8" t="s">
        <v>102</v>
      </c>
    </row>
    <row r="9" spans="1:60" outlineLevel="1" x14ac:dyDescent="0.2">
      <c r="A9" s="232">
        <v>1</v>
      </c>
      <c r="B9" s="233" t="s">
        <v>267</v>
      </c>
      <c r="C9" s="246" t="s">
        <v>268</v>
      </c>
      <c r="D9" s="234" t="s">
        <v>269</v>
      </c>
      <c r="E9" s="235">
        <v>120</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270</v>
      </c>
      <c r="S9" s="237" t="s">
        <v>106</v>
      </c>
      <c r="T9" s="238" t="s">
        <v>106</v>
      </c>
      <c r="U9" s="219">
        <v>0.13</v>
      </c>
      <c r="V9" s="219">
        <f>ROUND(E9*U9,2)</f>
        <v>15.6</v>
      </c>
      <c r="W9" s="219"/>
      <c r="X9" s="219" t="s">
        <v>271</v>
      </c>
      <c r="Y9" s="210"/>
      <c r="Z9" s="210"/>
      <c r="AA9" s="210"/>
      <c r="AB9" s="210"/>
      <c r="AC9" s="210"/>
      <c r="AD9" s="210"/>
      <c r="AE9" s="210"/>
      <c r="AF9" s="210"/>
      <c r="AG9" s="210" t="s">
        <v>272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51" t="s">
        <v>273</v>
      </c>
      <c r="D10" s="243"/>
      <c r="E10" s="243"/>
      <c r="F10" s="243"/>
      <c r="G10" s="243"/>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159</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7"/>
      <c r="B11" s="218"/>
      <c r="C11" s="248" t="s">
        <v>274</v>
      </c>
      <c r="D11" s="223"/>
      <c r="E11" s="224">
        <v>120</v>
      </c>
      <c r="F11" s="219"/>
      <c r="G11" s="219"/>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113</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7"/>
      <c r="B12" s="218"/>
      <c r="C12" s="249"/>
      <c r="D12" s="240"/>
      <c r="E12" s="240"/>
      <c r="F12" s="240"/>
      <c r="G12" s="240"/>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116</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32">
        <v>2</v>
      </c>
      <c r="B13" s="233" t="s">
        <v>275</v>
      </c>
      <c r="C13" s="246" t="s">
        <v>276</v>
      </c>
      <c r="D13" s="234" t="s">
        <v>269</v>
      </c>
      <c r="E13" s="235">
        <v>120</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270</v>
      </c>
      <c r="S13" s="237" t="s">
        <v>106</v>
      </c>
      <c r="T13" s="238" t="s">
        <v>106</v>
      </c>
      <c r="U13" s="219">
        <v>0.09</v>
      </c>
      <c r="V13" s="219">
        <f>ROUND(E13*U13,2)</f>
        <v>10.8</v>
      </c>
      <c r="W13" s="219"/>
      <c r="X13" s="219" t="s">
        <v>271</v>
      </c>
      <c r="Y13" s="210"/>
      <c r="Z13" s="210"/>
      <c r="AA13" s="210"/>
      <c r="AB13" s="210"/>
      <c r="AC13" s="210"/>
      <c r="AD13" s="210"/>
      <c r="AE13" s="210"/>
      <c r="AF13" s="210"/>
      <c r="AG13" s="210" t="s">
        <v>272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1" t="s">
        <v>277</v>
      </c>
      <c r="D14" s="243"/>
      <c r="E14" s="243"/>
      <c r="F14" s="243"/>
      <c r="G14" s="243"/>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159</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7"/>
      <c r="B15" s="218"/>
      <c r="C15" s="248" t="s">
        <v>278</v>
      </c>
      <c r="D15" s="223"/>
      <c r="E15" s="224">
        <v>120</v>
      </c>
      <c r="F15" s="219"/>
      <c r="G15" s="219"/>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113</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7"/>
      <c r="B16" s="218"/>
      <c r="C16" s="249"/>
      <c r="D16" s="240"/>
      <c r="E16" s="240"/>
      <c r="F16" s="240"/>
      <c r="G16" s="240"/>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116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2">
        <v>3</v>
      </c>
      <c r="B17" s="233" t="s">
        <v>279</v>
      </c>
      <c r="C17" s="246" t="s">
        <v>280</v>
      </c>
      <c r="D17" s="234" t="s">
        <v>269</v>
      </c>
      <c r="E17" s="235">
        <v>120</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281</v>
      </c>
      <c r="S17" s="237" t="s">
        <v>106</v>
      </c>
      <c r="T17" s="238" t="s">
        <v>282</v>
      </c>
      <c r="U17" s="219">
        <v>0.06</v>
      </c>
      <c r="V17" s="219">
        <f>ROUND(E17*U17,2)</f>
        <v>7.2</v>
      </c>
      <c r="W17" s="219"/>
      <c r="X17" s="219" t="s">
        <v>271</v>
      </c>
      <c r="Y17" s="210"/>
      <c r="Z17" s="210"/>
      <c r="AA17" s="210"/>
      <c r="AB17" s="210"/>
      <c r="AC17" s="210"/>
      <c r="AD17" s="210"/>
      <c r="AE17" s="210"/>
      <c r="AF17" s="210"/>
      <c r="AG17" s="210" t="s">
        <v>272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7"/>
      <c r="B18" s="218"/>
      <c r="C18" s="251" t="s">
        <v>283</v>
      </c>
      <c r="D18" s="243"/>
      <c r="E18" s="243"/>
      <c r="F18" s="243"/>
      <c r="G18" s="243"/>
      <c r="H18" s="219"/>
      <c r="I18" s="219"/>
      <c r="J18" s="219"/>
      <c r="K18" s="219"/>
      <c r="L18" s="219"/>
      <c r="M18" s="219"/>
      <c r="N18" s="219"/>
      <c r="O18" s="219"/>
      <c r="P18" s="219"/>
      <c r="Q18" s="219"/>
      <c r="R18" s="219"/>
      <c r="S18" s="219"/>
      <c r="T18" s="219"/>
      <c r="U18" s="219"/>
      <c r="V18" s="219"/>
      <c r="W18" s="219"/>
      <c r="X18" s="219"/>
      <c r="Y18" s="210"/>
      <c r="Z18" s="210"/>
      <c r="AA18" s="210"/>
      <c r="AB18" s="210"/>
      <c r="AC18" s="210"/>
      <c r="AD18" s="210"/>
      <c r="AE18" s="210"/>
      <c r="AF18" s="210"/>
      <c r="AG18" s="210" t="s">
        <v>159</v>
      </c>
      <c r="AH18" s="210"/>
      <c r="AI18" s="210"/>
      <c r="AJ18" s="210"/>
      <c r="AK18" s="210"/>
      <c r="AL18" s="210"/>
      <c r="AM18" s="210"/>
      <c r="AN18" s="210"/>
      <c r="AO18" s="210"/>
      <c r="AP18" s="210"/>
      <c r="AQ18" s="210"/>
      <c r="AR18" s="210"/>
      <c r="AS18" s="210"/>
      <c r="AT18" s="210"/>
      <c r="AU18" s="210"/>
      <c r="AV18" s="210"/>
      <c r="AW18" s="210"/>
      <c r="AX18" s="210"/>
      <c r="AY18" s="210"/>
      <c r="AZ18" s="210"/>
      <c r="BA18" s="242" t="str">
        <f>C18</f>
        <v>s případným nutným přemístěním hromad nebo dočasných skládek na místo potřeby ze vzdálenosti do 30 m, ve svahu sklonu přes 1 : 5,</v>
      </c>
      <c r="BB18" s="210"/>
      <c r="BC18" s="210"/>
      <c r="BD18" s="210"/>
      <c r="BE18" s="210"/>
      <c r="BF18" s="210"/>
      <c r="BG18" s="210"/>
      <c r="BH18" s="210"/>
    </row>
    <row r="19" spans="1:60" outlineLevel="1" x14ac:dyDescent="0.2">
      <c r="A19" s="217"/>
      <c r="B19" s="218"/>
      <c r="C19" s="248" t="s">
        <v>284</v>
      </c>
      <c r="D19" s="223"/>
      <c r="E19" s="224">
        <v>120</v>
      </c>
      <c r="F19" s="219"/>
      <c r="G19" s="21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113</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7"/>
      <c r="B20" s="218"/>
      <c r="C20" s="249"/>
      <c r="D20" s="240"/>
      <c r="E20" s="240"/>
      <c r="F20" s="240"/>
      <c r="G20" s="240"/>
      <c r="H20" s="219"/>
      <c r="I20" s="219"/>
      <c r="J20" s="219"/>
      <c r="K20" s="219"/>
      <c r="L20" s="219"/>
      <c r="M20" s="219"/>
      <c r="N20" s="219"/>
      <c r="O20" s="219"/>
      <c r="P20" s="219"/>
      <c r="Q20" s="219"/>
      <c r="R20" s="219"/>
      <c r="S20" s="219"/>
      <c r="T20" s="219"/>
      <c r="U20" s="219"/>
      <c r="V20" s="219"/>
      <c r="W20" s="219"/>
      <c r="X20" s="219"/>
      <c r="Y20" s="210"/>
      <c r="Z20" s="210"/>
      <c r="AA20" s="210"/>
      <c r="AB20" s="210"/>
      <c r="AC20" s="210"/>
      <c r="AD20" s="210"/>
      <c r="AE20" s="210"/>
      <c r="AF20" s="210"/>
      <c r="AG20" s="210" t="s">
        <v>116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2">
        <v>4</v>
      </c>
      <c r="B21" s="233" t="s">
        <v>285</v>
      </c>
      <c r="C21" s="246" t="s">
        <v>286</v>
      </c>
      <c r="D21" s="234" t="s">
        <v>287</v>
      </c>
      <c r="E21" s="235">
        <v>20</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270</v>
      </c>
      <c r="S21" s="237" t="s">
        <v>106</v>
      </c>
      <c r="T21" s="238" t="s">
        <v>282</v>
      </c>
      <c r="U21" s="219">
        <v>5.74</v>
      </c>
      <c r="V21" s="219">
        <f>ROUND(E21*U21,2)</f>
        <v>114.8</v>
      </c>
      <c r="W21" s="219"/>
      <c r="X21" s="219" t="s">
        <v>271</v>
      </c>
      <c r="Y21" s="210"/>
      <c r="Z21" s="210"/>
      <c r="AA21" s="210"/>
      <c r="AB21" s="210"/>
      <c r="AC21" s="210"/>
      <c r="AD21" s="210"/>
      <c r="AE21" s="210"/>
      <c r="AF21" s="210"/>
      <c r="AG21" s="210" t="s">
        <v>272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51" t="s">
        <v>288</v>
      </c>
      <c r="D22" s="243"/>
      <c r="E22" s="243"/>
      <c r="F22" s="243"/>
      <c r="G22" s="243"/>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159</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48" t="s">
        <v>289</v>
      </c>
      <c r="D23" s="223"/>
      <c r="E23" s="224">
        <v>20</v>
      </c>
      <c r="F23" s="219"/>
      <c r="G23" s="219"/>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113</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7"/>
      <c r="B24" s="218"/>
      <c r="C24" s="249"/>
      <c r="D24" s="240"/>
      <c r="E24" s="240"/>
      <c r="F24" s="240"/>
      <c r="G24" s="240"/>
      <c r="H24" s="219"/>
      <c r="I24" s="219"/>
      <c r="J24" s="219"/>
      <c r="K24" s="219"/>
      <c r="L24" s="219"/>
      <c r="M24" s="219"/>
      <c r="N24" s="219"/>
      <c r="O24" s="219"/>
      <c r="P24" s="219"/>
      <c r="Q24" s="219"/>
      <c r="R24" s="219"/>
      <c r="S24" s="219"/>
      <c r="T24" s="219"/>
      <c r="U24" s="219"/>
      <c r="V24" s="219"/>
      <c r="W24" s="219"/>
      <c r="X24" s="219"/>
      <c r="Y24" s="210"/>
      <c r="Z24" s="210"/>
      <c r="AA24" s="210"/>
      <c r="AB24" s="210"/>
      <c r="AC24" s="210"/>
      <c r="AD24" s="210"/>
      <c r="AE24" s="210"/>
      <c r="AF24" s="210"/>
      <c r="AG24" s="210" t="s">
        <v>116</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2">
        <v>5</v>
      </c>
      <c r="B25" s="233" t="s">
        <v>290</v>
      </c>
      <c r="C25" s="246" t="s">
        <v>291</v>
      </c>
      <c r="D25" s="234" t="s">
        <v>287</v>
      </c>
      <c r="E25" s="235">
        <v>20</v>
      </c>
      <c r="F25" s="236"/>
      <c r="G25" s="237">
        <f>ROUND(E25*F25,2)</f>
        <v>0</v>
      </c>
      <c r="H25" s="236"/>
      <c r="I25" s="237">
        <f>ROUND(E25*H25,2)</f>
        <v>0</v>
      </c>
      <c r="J25" s="236"/>
      <c r="K25" s="237">
        <f>ROUND(E25*J25,2)</f>
        <v>0</v>
      </c>
      <c r="L25" s="237">
        <v>21</v>
      </c>
      <c r="M25" s="237">
        <f>G25*(1+L25/100)</f>
        <v>0</v>
      </c>
      <c r="N25" s="237">
        <v>1.0000000000000001E-5</v>
      </c>
      <c r="O25" s="237">
        <f>ROUND(E25*N25,2)</f>
        <v>0</v>
      </c>
      <c r="P25" s="237">
        <v>0</v>
      </c>
      <c r="Q25" s="237">
        <f>ROUND(E25*P25,2)</f>
        <v>0</v>
      </c>
      <c r="R25" s="237" t="s">
        <v>270</v>
      </c>
      <c r="S25" s="237" t="s">
        <v>106</v>
      </c>
      <c r="T25" s="238" t="s">
        <v>107</v>
      </c>
      <c r="U25" s="219">
        <v>0.12</v>
      </c>
      <c r="V25" s="219">
        <f>ROUND(E25*U25,2)</f>
        <v>2.4</v>
      </c>
      <c r="W25" s="219"/>
      <c r="X25" s="219" t="s">
        <v>271</v>
      </c>
      <c r="Y25" s="210"/>
      <c r="Z25" s="210"/>
      <c r="AA25" s="210"/>
      <c r="AB25" s="210"/>
      <c r="AC25" s="210"/>
      <c r="AD25" s="210"/>
      <c r="AE25" s="210"/>
      <c r="AF25" s="210"/>
      <c r="AG25" s="210" t="s">
        <v>272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17"/>
      <c r="B26" s="218"/>
      <c r="C26" s="251" t="s">
        <v>292</v>
      </c>
      <c r="D26" s="243"/>
      <c r="E26" s="243"/>
      <c r="F26" s="243"/>
      <c r="G26" s="243"/>
      <c r="H26" s="219"/>
      <c r="I26" s="219"/>
      <c r="J26" s="219"/>
      <c r="K26" s="219"/>
      <c r="L26" s="219"/>
      <c r="M26" s="219"/>
      <c r="N26" s="219"/>
      <c r="O26" s="219"/>
      <c r="P26" s="219"/>
      <c r="Q26" s="219"/>
      <c r="R26" s="219"/>
      <c r="S26" s="219"/>
      <c r="T26" s="219"/>
      <c r="U26" s="219"/>
      <c r="V26" s="219"/>
      <c r="W26" s="219"/>
      <c r="X26" s="219"/>
      <c r="Y26" s="210"/>
      <c r="Z26" s="210"/>
      <c r="AA26" s="210"/>
      <c r="AB26" s="210"/>
      <c r="AC26" s="210"/>
      <c r="AD26" s="210"/>
      <c r="AE26" s="210"/>
      <c r="AF26" s="210"/>
      <c r="AG26" s="210" t="s">
        <v>159</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45" outlineLevel="1" x14ac:dyDescent="0.2">
      <c r="A27" s="217"/>
      <c r="B27" s="218"/>
      <c r="C27" s="250" t="s">
        <v>293</v>
      </c>
      <c r="D27" s="241"/>
      <c r="E27" s="241"/>
      <c r="F27" s="241"/>
      <c r="G27" s="241"/>
      <c r="H27" s="219"/>
      <c r="I27" s="219"/>
      <c r="J27" s="219"/>
      <c r="K27" s="219"/>
      <c r="L27" s="219"/>
      <c r="M27" s="219"/>
      <c r="N27" s="219"/>
      <c r="O27" s="219"/>
      <c r="P27" s="219"/>
      <c r="Q27" s="219"/>
      <c r="R27" s="219"/>
      <c r="S27" s="219"/>
      <c r="T27" s="219"/>
      <c r="U27" s="219"/>
      <c r="V27" s="219"/>
      <c r="W27" s="219"/>
      <c r="X27" s="219"/>
      <c r="Y27" s="210"/>
      <c r="Z27" s="210"/>
      <c r="AA27" s="210"/>
      <c r="AB27" s="210"/>
      <c r="AC27" s="210"/>
      <c r="AD27" s="210"/>
      <c r="AE27" s="210"/>
      <c r="AF27" s="210"/>
      <c r="AG27" s="210" t="s">
        <v>111</v>
      </c>
      <c r="AH27" s="210"/>
      <c r="AI27" s="210"/>
      <c r="AJ27" s="210"/>
      <c r="AK27" s="210"/>
      <c r="AL27" s="210"/>
      <c r="AM27" s="210"/>
      <c r="AN27" s="210"/>
      <c r="AO27" s="210"/>
      <c r="AP27" s="210"/>
      <c r="AQ27" s="210"/>
      <c r="AR27" s="210"/>
      <c r="AS27" s="210"/>
      <c r="AT27" s="210"/>
      <c r="AU27" s="210"/>
      <c r="AV27" s="210"/>
      <c r="AW27" s="210"/>
      <c r="AX27" s="210"/>
      <c r="AY27" s="210"/>
      <c r="AZ27" s="210"/>
      <c r="BA27" s="242" t="str">
        <f>C27</f>
        <v>Stromy budou po osovém a výškovém vyrovnání fixovány min. 3 kůly osazené zešikma do dna výsadbové jámy, kůly musí být tlakově impregnované proti hnilobám, výška kůlů nad terénem musí být min. 2m, dřevina ke kůlům  bude dostatečně upevněna kokosovým úvazkem nebo širokým textilním popruhem. Kůly budou osazeny uvnitř výsadbové jámy, aby bylo možné provádět  mechanizované kosení trávníku.</v>
      </c>
      <c r="BB27" s="210"/>
      <c r="BC27" s="210"/>
      <c r="BD27" s="210"/>
      <c r="BE27" s="210"/>
      <c r="BF27" s="210"/>
      <c r="BG27" s="210"/>
      <c r="BH27" s="210"/>
    </row>
    <row r="28" spans="1:60" outlineLevel="1" x14ac:dyDescent="0.2">
      <c r="A28" s="217"/>
      <c r="B28" s="218"/>
      <c r="C28" s="250" t="s">
        <v>294</v>
      </c>
      <c r="D28" s="241"/>
      <c r="E28" s="241"/>
      <c r="F28" s="241"/>
      <c r="G28" s="241"/>
      <c r="H28" s="219"/>
      <c r="I28" s="219"/>
      <c r="J28" s="219"/>
      <c r="K28" s="219"/>
      <c r="L28" s="219"/>
      <c r="M28" s="219"/>
      <c r="N28" s="219"/>
      <c r="O28" s="219"/>
      <c r="P28" s="219"/>
      <c r="Q28" s="219"/>
      <c r="R28" s="219"/>
      <c r="S28" s="219"/>
      <c r="T28" s="219"/>
      <c r="U28" s="219"/>
      <c r="V28" s="219"/>
      <c r="W28" s="219"/>
      <c r="X28" s="219"/>
      <c r="Y28" s="210"/>
      <c r="Z28" s="210"/>
      <c r="AA28" s="210"/>
      <c r="AB28" s="210"/>
      <c r="AC28" s="210"/>
      <c r="AD28" s="210"/>
      <c r="AE28" s="210"/>
      <c r="AF28" s="210"/>
      <c r="AG28" s="210" t="s">
        <v>111</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7"/>
      <c r="B29" s="218"/>
      <c r="C29" s="250" t="s">
        <v>348</v>
      </c>
      <c r="D29" s="241"/>
      <c r="E29" s="241"/>
      <c r="F29" s="241"/>
      <c r="G29" s="241"/>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111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0" t="s">
        <v>295</v>
      </c>
      <c r="D30" s="241"/>
      <c r="E30" s="241"/>
      <c r="F30" s="241"/>
      <c r="G30" s="241"/>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111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0" t="s">
        <v>296</v>
      </c>
      <c r="D31" s="241"/>
      <c r="E31" s="241"/>
      <c r="F31" s="241"/>
      <c r="G31" s="241"/>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111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48" t="s">
        <v>297</v>
      </c>
      <c r="D32" s="223"/>
      <c r="E32" s="224">
        <v>20</v>
      </c>
      <c r="F32" s="219"/>
      <c r="G32" s="219"/>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113</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7"/>
      <c r="B33" s="218"/>
      <c r="C33" s="248" t="s">
        <v>298</v>
      </c>
      <c r="D33" s="223"/>
      <c r="E33" s="224"/>
      <c r="F33" s="219"/>
      <c r="G33" s="219"/>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113</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17"/>
      <c r="B34" s="218"/>
      <c r="C34" s="248" t="s">
        <v>299</v>
      </c>
      <c r="D34" s="223"/>
      <c r="E34" s="224"/>
      <c r="F34" s="219"/>
      <c r="G34" s="219"/>
      <c r="H34" s="219"/>
      <c r="I34" s="219"/>
      <c r="J34" s="219"/>
      <c r="K34" s="219"/>
      <c r="L34" s="219"/>
      <c r="M34" s="219"/>
      <c r="N34" s="219"/>
      <c r="O34" s="219"/>
      <c r="P34" s="219"/>
      <c r="Q34" s="219"/>
      <c r="R34" s="219"/>
      <c r="S34" s="219"/>
      <c r="T34" s="219"/>
      <c r="U34" s="219"/>
      <c r="V34" s="219"/>
      <c r="W34" s="219"/>
      <c r="X34" s="219"/>
      <c r="Y34" s="210"/>
      <c r="Z34" s="210"/>
      <c r="AA34" s="210"/>
      <c r="AB34" s="210"/>
      <c r="AC34" s="210"/>
      <c r="AD34" s="210"/>
      <c r="AE34" s="210"/>
      <c r="AF34" s="210"/>
      <c r="AG34" s="210" t="s">
        <v>113</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7"/>
      <c r="B35" s="218"/>
      <c r="C35" s="248" t="s">
        <v>300</v>
      </c>
      <c r="D35" s="223"/>
      <c r="E35" s="224"/>
      <c r="F35" s="219"/>
      <c r="G35" s="219"/>
      <c r="H35" s="219"/>
      <c r="I35" s="219"/>
      <c r="J35" s="219"/>
      <c r="K35" s="219"/>
      <c r="L35" s="219"/>
      <c r="M35" s="219"/>
      <c r="N35" s="219"/>
      <c r="O35" s="219"/>
      <c r="P35" s="219"/>
      <c r="Q35" s="219"/>
      <c r="R35" s="219"/>
      <c r="S35" s="219"/>
      <c r="T35" s="219"/>
      <c r="U35" s="219"/>
      <c r="V35" s="219"/>
      <c r="W35" s="219"/>
      <c r="X35" s="219"/>
      <c r="Y35" s="210"/>
      <c r="Z35" s="210"/>
      <c r="AA35" s="210"/>
      <c r="AB35" s="210"/>
      <c r="AC35" s="210"/>
      <c r="AD35" s="210"/>
      <c r="AE35" s="210"/>
      <c r="AF35" s="210"/>
      <c r="AG35" s="210" t="s">
        <v>113</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7"/>
      <c r="B36" s="218"/>
      <c r="C36" s="249"/>
      <c r="D36" s="240"/>
      <c r="E36" s="240"/>
      <c r="F36" s="240"/>
      <c r="G36" s="240"/>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116</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2">
        <v>6</v>
      </c>
      <c r="B37" s="233" t="s">
        <v>301</v>
      </c>
      <c r="C37" s="246" t="s">
        <v>302</v>
      </c>
      <c r="D37" s="234" t="s">
        <v>287</v>
      </c>
      <c r="E37" s="235">
        <v>20</v>
      </c>
      <c r="F37" s="236"/>
      <c r="G37" s="237">
        <f>ROUND(E37*F37,2)</f>
        <v>0</v>
      </c>
      <c r="H37" s="236"/>
      <c r="I37" s="237">
        <f>ROUND(E37*H37,2)</f>
        <v>0</v>
      </c>
      <c r="J37" s="236"/>
      <c r="K37" s="237">
        <f>ROUND(E37*J37,2)</f>
        <v>0</v>
      </c>
      <c r="L37" s="237">
        <v>21</v>
      </c>
      <c r="M37" s="237">
        <f>G37*(1+L37/100)</f>
        <v>0</v>
      </c>
      <c r="N37" s="237">
        <v>2.0000000000000002E-5</v>
      </c>
      <c r="O37" s="237">
        <f>ROUND(E37*N37,2)</f>
        <v>0</v>
      </c>
      <c r="P37" s="237">
        <v>0</v>
      </c>
      <c r="Q37" s="237">
        <f>ROUND(E37*P37,2)</f>
        <v>0</v>
      </c>
      <c r="R37" s="237" t="s">
        <v>270</v>
      </c>
      <c r="S37" s="237" t="s">
        <v>106</v>
      </c>
      <c r="T37" s="238" t="s">
        <v>106</v>
      </c>
      <c r="U37" s="219">
        <v>0.1</v>
      </c>
      <c r="V37" s="219">
        <f>ROUND(E37*U37,2)</f>
        <v>2</v>
      </c>
      <c r="W37" s="219"/>
      <c r="X37" s="219" t="s">
        <v>271</v>
      </c>
      <c r="Y37" s="210"/>
      <c r="Z37" s="210"/>
      <c r="AA37" s="210"/>
      <c r="AB37" s="210"/>
      <c r="AC37" s="210"/>
      <c r="AD37" s="210"/>
      <c r="AE37" s="210"/>
      <c r="AF37" s="210"/>
      <c r="AG37" s="210" t="s">
        <v>272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7"/>
      <c r="B38" s="218"/>
      <c r="C38" s="248" t="s">
        <v>303</v>
      </c>
      <c r="D38" s="223"/>
      <c r="E38" s="224">
        <v>20</v>
      </c>
      <c r="F38" s="219"/>
      <c r="G38" s="219"/>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113</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49"/>
      <c r="D39" s="240"/>
      <c r="E39" s="240"/>
      <c r="F39" s="240"/>
      <c r="G39" s="240"/>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116</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2">
        <v>7</v>
      </c>
      <c r="B40" s="233" t="s">
        <v>304</v>
      </c>
      <c r="C40" s="246" t="s">
        <v>305</v>
      </c>
      <c r="D40" s="234" t="s">
        <v>306</v>
      </c>
      <c r="E40" s="235">
        <v>1.6</v>
      </c>
      <c r="F40" s="236"/>
      <c r="G40" s="237">
        <f>ROUND(E40*F40,2)</f>
        <v>0</v>
      </c>
      <c r="H40" s="236"/>
      <c r="I40" s="237">
        <f>ROUND(E40*H40,2)</f>
        <v>0</v>
      </c>
      <c r="J40" s="236"/>
      <c r="K40" s="237">
        <f>ROUND(E40*J40,2)</f>
        <v>0</v>
      </c>
      <c r="L40" s="237">
        <v>21</v>
      </c>
      <c r="M40" s="237">
        <f>G40*(1+L40/100)</f>
        <v>0</v>
      </c>
      <c r="N40" s="237">
        <v>0</v>
      </c>
      <c r="O40" s="237">
        <f>ROUND(E40*N40,2)</f>
        <v>0</v>
      </c>
      <c r="P40" s="237">
        <v>0</v>
      </c>
      <c r="Q40" s="237">
        <f>ROUND(E40*P40,2)</f>
        <v>0</v>
      </c>
      <c r="R40" s="237" t="s">
        <v>270</v>
      </c>
      <c r="S40" s="237" t="s">
        <v>106</v>
      </c>
      <c r="T40" s="238" t="s">
        <v>106</v>
      </c>
      <c r="U40" s="219">
        <v>0.26</v>
      </c>
      <c r="V40" s="219">
        <f>ROUND(E40*U40,2)</f>
        <v>0.42</v>
      </c>
      <c r="W40" s="219"/>
      <c r="X40" s="219" t="s">
        <v>271</v>
      </c>
      <c r="Y40" s="210"/>
      <c r="Z40" s="210"/>
      <c r="AA40" s="210"/>
      <c r="AB40" s="210"/>
      <c r="AC40" s="210"/>
      <c r="AD40" s="210"/>
      <c r="AE40" s="210"/>
      <c r="AF40" s="210"/>
      <c r="AG40" s="210" t="s">
        <v>272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7"/>
      <c r="B41" s="218"/>
      <c r="C41" s="248" t="s">
        <v>307</v>
      </c>
      <c r="D41" s="223"/>
      <c r="E41" s="224">
        <v>1.6</v>
      </c>
      <c r="F41" s="219"/>
      <c r="G41" s="219"/>
      <c r="H41" s="219"/>
      <c r="I41" s="219"/>
      <c r="J41" s="219"/>
      <c r="K41" s="219"/>
      <c r="L41" s="219"/>
      <c r="M41" s="219"/>
      <c r="N41" s="219"/>
      <c r="O41" s="219"/>
      <c r="P41" s="219"/>
      <c r="Q41" s="219"/>
      <c r="R41" s="219"/>
      <c r="S41" s="219"/>
      <c r="T41" s="219"/>
      <c r="U41" s="219"/>
      <c r="V41" s="219"/>
      <c r="W41" s="219"/>
      <c r="X41" s="219"/>
      <c r="Y41" s="210"/>
      <c r="Z41" s="210"/>
      <c r="AA41" s="210"/>
      <c r="AB41" s="210"/>
      <c r="AC41" s="210"/>
      <c r="AD41" s="210"/>
      <c r="AE41" s="210"/>
      <c r="AF41" s="210"/>
      <c r="AG41" s="210" t="s">
        <v>113</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7"/>
      <c r="B42" s="218"/>
      <c r="C42" s="249"/>
      <c r="D42" s="240"/>
      <c r="E42" s="240"/>
      <c r="F42" s="240"/>
      <c r="G42" s="240"/>
      <c r="H42" s="219"/>
      <c r="I42" s="219"/>
      <c r="J42" s="219"/>
      <c r="K42" s="219"/>
      <c r="L42" s="219"/>
      <c r="M42" s="219"/>
      <c r="N42" s="219"/>
      <c r="O42" s="219"/>
      <c r="P42" s="219"/>
      <c r="Q42" s="219"/>
      <c r="R42" s="219"/>
      <c r="S42" s="219"/>
      <c r="T42" s="219"/>
      <c r="U42" s="219"/>
      <c r="V42" s="219"/>
      <c r="W42" s="219"/>
      <c r="X42" s="219"/>
      <c r="Y42" s="210"/>
      <c r="Z42" s="210"/>
      <c r="AA42" s="210"/>
      <c r="AB42" s="210"/>
      <c r="AC42" s="210"/>
      <c r="AD42" s="210"/>
      <c r="AE42" s="210"/>
      <c r="AF42" s="210"/>
      <c r="AG42" s="210" t="s">
        <v>116</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2">
        <v>8</v>
      </c>
      <c r="B43" s="233" t="s">
        <v>308</v>
      </c>
      <c r="C43" s="246" t="s">
        <v>309</v>
      </c>
      <c r="D43" s="234" t="s">
        <v>306</v>
      </c>
      <c r="E43" s="235">
        <v>1.6</v>
      </c>
      <c r="F43" s="236"/>
      <c r="G43" s="237">
        <f>ROUND(E43*F43,2)</f>
        <v>0</v>
      </c>
      <c r="H43" s="236"/>
      <c r="I43" s="237">
        <f>ROUND(E43*H43,2)</f>
        <v>0</v>
      </c>
      <c r="J43" s="236"/>
      <c r="K43" s="237">
        <f>ROUND(E43*J43,2)</f>
        <v>0</v>
      </c>
      <c r="L43" s="237">
        <v>21</v>
      </c>
      <c r="M43" s="237">
        <f>G43*(1+L43/100)</f>
        <v>0</v>
      </c>
      <c r="N43" s="237">
        <v>0</v>
      </c>
      <c r="O43" s="237">
        <f>ROUND(E43*N43,2)</f>
        <v>0</v>
      </c>
      <c r="P43" s="237">
        <v>0</v>
      </c>
      <c r="Q43" s="237">
        <f>ROUND(E43*P43,2)</f>
        <v>0</v>
      </c>
      <c r="R43" s="237" t="s">
        <v>270</v>
      </c>
      <c r="S43" s="237" t="s">
        <v>106</v>
      </c>
      <c r="T43" s="238" t="s">
        <v>282</v>
      </c>
      <c r="U43" s="219">
        <v>0.88400000000000001</v>
      </c>
      <c r="V43" s="219">
        <f>ROUND(E43*U43,2)</f>
        <v>1.41</v>
      </c>
      <c r="W43" s="219"/>
      <c r="X43" s="219" t="s">
        <v>271</v>
      </c>
      <c r="Y43" s="210"/>
      <c r="Z43" s="210"/>
      <c r="AA43" s="210"/>
      <c r="AB43" s="210"/>
      <c r="AC43" s="210"/>
      <c r="AD43" s="210"/>
      <c r="AE43" s="210"/>
      <c r="AF43" s="210"/>
      <c r="AG43" s="210" t="s">
        <v>272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7"/>
      <c r="B44" s="218"/>
      <c r="C44" s="248" t="s">
        <v>310</v>
      </c>
      <c r="D44" s="223"/>
      <c r="E44" s="224">
        <v>1.6</v>
      </c>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113</v>
      </c>
      <c r="AH44" s="210">
        <v>5</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49"/>
      <c r="D45" s="240"/>
      <c r="E45" s="240"/>
      <c r="F45" s="240"/>
      <c r="G45" s="240"/>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116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2">
        <v>9</v>
      </c>
      <c r="B46" s="233" t="s">
        <v>311</v>
      </c>
      <c r="C46" s="246" t="s">
        <v>312</v>
      </c>
      <c r="D46" s="234" t="s">
        <v>211</v>
      </c>
      <c r="E46" s="235">
        <v>1</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c r="S46" s="237" t="s">
        <v>106</v>
      </c>
      <c r="T46" s="238" t="s">
        <v>163</v>
      </c>
      <c r="U46" s="219">
        <v>0</v>
      </c>
      <c r="V46" s="219">
        <f>ROUND(E46*U46,2)</f>
        <v>0</v>
      </c>
      <c r="W46" s="219"/>
      <c r="X46" s="219" t="s">
        <v>108</v>
      </c>
      <c r="Y46" s="210"/>
      <c r="Z46" s="210"/>
      <c r="AA46" s="210"/>
      <c r="AB46" s="210"/>
      <c r="AC46" s="210"/>
      <c r="AD46" s="210"/>
      <c r="AE46" s="210"/>
      <c r="AF46" s="210"/>
      <c r="AG46" s="210" t="s">
        <v>109</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7"/>
      <c r="B47" s="218"/>
      <c r="C47" s="247" t="s">
        <v>313</v>
      </c>
      <c r="D47" s="239"/>
      <c r="E47" s="239"/>
      <c r="F47" s="239"/>
      <c r="G47" s="239"/>
      <c r="H47" s="219"/>
      <c r="I47" s="219"/>
      <c r="J47" s="219"/>
      <c r="K47" s="219"/>
      <c r="L47" s="219"/>
      <c r="M47" s="219"/>
      <c r="N47" s="219"/>
      <c r="O47" s="219"/>
      <c r="P47" s="219"/>
      <c r="Q47" s="219"/>
      <c r="R47" s="219"/>
      <c r="S47" s="219"/>
      <c r="T47" s="219"/>
      <c r="U47" s="219"/>
      <c r="V47" s="219"/>
      <c r="W47" s="219"/>
      <c r="X47" s="219"/>
      <c r="Y47" s="210"/>
      <c r="Z47" s="210"/>
      <c r="AA47" s="210"/>
      <c r="AB47" s="210"/>
      <c r="AC47" s="210"/>
      <c r="AD47" s="210"/>
      <c r="AE47" s="210"/>
      <c r="AF47" s="210"/>
      <c r="AG47" s="210" t="s">
        <v>111</v>
      </c>
      <c r="AH47" s="210"/>
      <c r="AI47" s="210"/>
      <c r="AJ47" s="210"/>
      <c r="AK47" s="210"/>
      <c r="AL47" s="210"/>
      <c r="AM47" s="210"/>
      <c r="AN47" s="210"/>
      <c r="AO47" s="210"/>
      <c r="AP47" s="210"/>
      <c r="AQ47" s="210"/>
      <c r="AR47" s="210"/>
      <c r="AS47" s="210"/>
      <c r="AT47" s="210"/>
      <c r="AU47" s="210"/>
      <c r="AV47" s="210"/>
      <c r="AW47" s="210"/>
      <c r="AX47" s="210"/>
      <c r="AY47" s="210"/>
      <c r="AZ47" s="210"/>
      <c r="BA47" s="242" t="str">
        <f>C47</f>
        <v>Kácení stromů se měří v [ks] poražených stromů (průměr stromů se měří v místě řezu) a zahrnuje zejména:</v>
      </c>
      <c r="BB47" s="210"/>
      <c r="BC47" s="210"/>
      <c r="BD47" s="210"/>
      <c r="BE47" s="210"/>
      <c r="BF47" s="210"/>
      <c r="BG47" s="210"/>
      <c r="BH47" s="210"/>
    </row>
    <row r="48" spans="1:60" outlineLevel="1" x14ac:dyDescent="0.2">
      <c r="A48" s="217"/>
      <c r="B48" s="218"/>
      <c r="C48" s="250" t="s">
        <v>314</v>
      </c>
      <c r="D48" s="241"/>
      <c r="E48" s="241"/>
      <c r="F48" s="241"/>
      <c r="G48" s="241"/>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111</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7"/>
      <c r="B49" s="218"/>
      <c r="C49" s="250" t="s">
        <v>315</v>
      </c>
      <c r="D49" s="241"/>
      <c r="E49" s="241"/>
      <c r="F49" s="241"/>
      <c r="G49" s="241"/>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111</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7"/>
      <c r="B50" s="218"/>
      <c r="C50" s="250" t="s">
        <v>316</v>
      </c>
      <c r="D50" s="241"/>
      <c r="E50" s="241"/>
      <c r="F50" s="241"/>
      <c r="G50" s="241"/>
      <c r="H50" s="219"/>
      <c r="I50" s="219"/>
      <c r="J50" s="219"/>
      <c r="K50" s="219"/>
      <c r="L50" s="219"/>
      <c r="M50" s="219"/>
      <c r="N50" s="219"/>
      <c r="O50" s="219"/>
      <c r="P50" s="219"/>
      <c r="Q50" s="219"/>
      <c r="R50" s="219"/>
      <c r="S50" s="219"/>
      <c r="T50" s="219"/>
      <c r="U50" s="219"/>
      <c r="V50" s="219"/>
      <c r="W50" s="219"/>
      <c r="X50" s="219"/>
      <c r="Y50" s="210"/>
      <c r="Z50" s="210"/>
      <c r="AA50" s="210"/>
      <c r="AB50" s="210"/>
      <c r="AC50" s="210"/>
      <c r="AD50" s="210"/>
      <c r="AE50" s="210"/>
      <c r="AF50" s="210"/>
      <c r="AG50" s="210" t="s">
        <v>111</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17"/>
      <c r="B51" s="218"/>
      <c r="C51" s="250" t="s">
        <v>317</v>
      </c>
      <c r="D51" s="241"/>
      <c r="E51" s="241"/>
      <c r="F51" s="241"/>
      <c r="G51" s="241"/>
      <c r="H51" s="219"/>
      <c r="I51" s="219"/>
      <c r="J51" s="219"/>
      <c r="K51" s="219"/>
      <c r="L51" s="219"/>
      <c r="M51" s="219"/>
      <c r="N51" s="219"/>
      <c r="O51" s="219"/>
      <c r="P51" s="219"/>
      <c r="Q51" s="219"/>
      <c r="R51" s="219"/>
      <c r="S51" s="219"/>
      <c r="T51" s="219"/>
      <c r="U51" s="219"/>
      <c r="V51" s="219"/>
      <c r="W51" s="219"/>
      <c r="X51" s="219"/>
      <c r="Y51" s="210"/>
      <c r="Z51" s="210"/>
      <c r="AA51" s="210"/>
      <c r="AB51" s="210"/>
      <c r="AC51" s="210"/>
      <c r="AD51" s="210"/>
      <c r="AE51" s="210"/>
      <c r="AF51" s="210"/>
      <c r="AG51" s="210" t="s">
        <v>111</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7"/>
      <c r="B52" s="218"/>
      <c r="C52" s="250" t="s">
        <v>318</v>
      </c>
      <c r="D52" s="241"/>
      <c r="E52" s="241"/>
      <c r="F52" s="241"/>
      <c r="G52" s="241"/>
      <c r="H52" s="219"/>
      <c r="I52" s="219"/>
      <c r="J52" s="219"/>
      <c r="K52" s="219"/>
      <c r="L52" s="219"/>
      <c r="M52" s="219"/>
      <c r="N52" s="219"/>
      <c r="O52" s="219"/>
      <c r="P52" s="219"/>
      <c r="Q52" s="219"/>
      <c r="R52" s="219"/>
      <c r="S52" s="219"/>
      <c r="T52" s="219"/>
      <c r="U52" s="219"/>
      <c r="V52" s="219"/>
      <c r="W52" s="219"/>
      <c r="X52" s="219"/>
      <c r="Y52" s="210"/>
      <c r="Z52" s="210"/>
      <c r="AA52" s="210"/>
      <c r="AB52" s="210"/>
      <c r="AC52" s="210"/>
      <c r="AD52" s="210"/>
      <c r="AE52" s="210"/>
      <c r="AF52" s="210"/>
      <c r="AG52" s="210" t="s">
        <v>111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7"/>
      <c r="B53" s="218"/>
      <c r="C53" s="250" t="s">
        <v>319</v>
      </c>
      <c r="D53" s="241"/>
      <c r="E53" s="241"/>
      <c r="F53" s="241"/>
      <c r="G53" s="241"/>
      <c r="H53" s="219"/>
      <c r="I53" s="219"/>
      <c r="J53" s="219"/>
      <c r="K53" s="219"/>
      <c r="L53" s="219"/>
      <c r="M53" s="219"/>
      <c r="N53" s="219"/>
      <c r="O53" s="219"/>
      <c r="P53" s="219"/>
      <c r="Q53" s="219"/>
      <c r="R53" s="219"/>
      <c r="S53" s="219"/>
      <c r="T53" s="219"/>
      <c r="U53" s="219"/>
      <c r="V53" s="219"/>
      <c r="W53" s="219"/>
      <c r="X53" s="219"/>
      <c r="Y53" s="210"/>
      <c r="Z53" s="210"/>
      <c r="AA53" s="210"/>
      <c r="AB53" s="210"/>
      <c r="AC53" s="210"/>
      <c r="AD53" s="210"/>
      <c r="AE53" s="210"/>
      <c r="AF53" s="210"/>
      <c r="AG53" s="210" t="s">
        <v>111</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7"/>
      <c r="B54" s="218"/>
      <c r="C54" s="250" t="s">
        <v>320</v>
      </c>
      <c r="D54" s="241"/>
      <c r="E54" s="241"/>
      <c r="F54" s="241"/>
      <c r="G54" s="241"/>
      <c r="H54" s="219"/>
      <c r="I54" s="219"/>
      <c r="J54" s="219"/>
      <c r="K54" s="219"/>
      <c r="L54" s="219"/>
      <c r="M54" s="219"/>
      <c r="N54" s="219"/>
      <c r="O54" s="219"/>
      <c r="P54" s="219"/>
      <c r="Q54" s="219"/>
      <c r="R54" s="219"/>
      <c r="S54" s="219"/>
      <c r="T54" s="219"/>
      <c r="U54" s="219"/>
      <c r="V54" s="219"/>
      <c r="W54" s="219"/>
      <c r="X54" s="219"/>
      <c r="Y54" s="210"/>
      <c r="Z54" s="210"/>
      <c r="AA54" s="210"/>
      <c r="AB54" s="210"/>
      <c r="AC54" s="210"/>
      <c r="AD54" s="210"/>
      <c r="AE54" s="210"/>
      <c r="AF54" s="210"/>
      <c r="AG54" s="210" t="s">
        <v>111</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7"/>
      <c r="B55" s="218"/>
      <c r="C55" s="250" t="s">
        <v>321</v>
      </c>
      <c r="D55" s="241"/>
      <c r="E55" s="241"/>
      <c r="F55" s="241"/>
      <c r="G55" s="241"/>
      <c r="H55" s="219"/>
      <c r="I55" s="219"/>
      <c r="J55" s="219"/>
      <c r="K55" s="219"/>
      <c r="L55" s="219"/>
      <c r="M55" s="219"/>
      <c r="N55" s="219"/>
      <c r="O55" s="219"/>
      <c r="P55" s="219"/>
      <c r="Q55" s="219"/>
      <c r="R55" s="219"/>
      <c r="S55" s="219"/>
      <c r="T55" s="219"/>
      <c r="U55" s="219"/>
      <c r="V55" s="219"/>
      <c r="W55" s="219"/>
      <c r="X55" s="219"/>
      <c r="Y55" s="210"/>
      <c r="Z55" s="210"/>
      <c r="AA55" s="210"/>
      <c r="AB55" s="210"/>
      <c r="AC55" s="210"/>
      <c r="AD55" s="210"/>
      <c r="AE55" s="210"/>
      <c r="AF55" s="210"/>
      <c r="AG55" s="210" t="s">
        <v>111</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c r="B56" s="218"/>
      <c r="C56" s="252" t="s">
        <v>182</v>
      </c>
      <c r="D56" s="220"/>
      <c r="E56" s="221"/>
      <c r="F56" s="222"/>
      <c r="G56" s="222"/>
      <c r="H56" s="219"/>
      <c r="I56" s="219"/>
      <c r="J56" s="219"/>
      <c r="K56" s="219"/>
      <c r="L56" s="219"/>
      <c r="M56" s="219"/>
      <c r="N56" s="219"/>
      <c r="O56" s="219"/>
      <c r="P56" s="219"/>
      <c r="Q56" s="219"/>
      <c r="R56" s="219"/>
      <c r="S56" s="219"/>
      <c r="T56" s="219"/>
      <c r="U56" s="219"/>
      <c r="V56" s="219"/>
      <c r="W56" s="219"/>
      <c r="X56" s="219"/>
      <c r="Y56" s="210"/>
      <c r="Z56" s="210"/>
      <c r="AA56" s="210"/>
      <c r="AB56" s="210"/>
      <c r="AC56" s="210"/>
      <c r="AD56" s="210"/>
      <c r="AE56" s="210"/>
      <c r="AF56" s="210"/>
      <c r="AG56" s="210" t="s">
        <v>111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17"/>
      <c r="B57" s="218"/>
      <c r="C57" s="250" t="s">
        <v>322</v>
      </c>
      <c r="D57" s="241"/>
      <c r="E57" s="241"/>
      <c r="F57" s="241"/>
      <c r="G57" s="241"/>
      <c r="H57" s="219"/>
      <c r="I57" s="219"/>
      <c r="J57" s="219"/>
      <c r="K57" s="219"/>
      <c r="L57" s="219"/>
      <c r="M57" s="219"/>
      <c r="N57" s="219"/>
      <c r="O57" s="219"/>
      <c r="P57" s="219"/>
      <c r="Q57" s="219"/>
      <c r="R57" s="219"/>
      <c r="S57" s="219"/>
      <c r="T57" s="219"/>
      <c r="U57" s="219"/>
      <c r="V57" s="219"/>
      <c r="W57" s="219"/>
      <c r="X57" s="219"/>
      <c r="Y57" s="210"/>
      <c r="Z57" s="210"/>
      <c r="AA57" s="210"/>
      <c r="AB57" s="210"/>
      <c r="AC57" s="210"/>
      <c r="AD57" s="210"/>
      <c r="AE57" s="210"/>
      <c r="AF57" s="210"/>
      <c r="AG57" s="210" t="s">
        <v>111</v>
      </c>
      <c r="AH57" s="210"/>
      <c r="AI57" s="210"/>
      <c r="AJ57" s="210"/>
      <c r="AK57" s="210"/>
      <c r="AL57" s="210"/>
      <c r="AM57" s="210"/>
      <c r="AN57" s="210"/>
      <c r="AO57" s="210"/>
      <c r="AP57" s="210"/>
      <c r="AQ57" s="210"/>
      <c r="AR57" s="210"/>
      <c r="AS57" s="210"/>
      <c r="AT57" s="210"/>
      <c r="AU57" s="210"/>
      <c r="AV57" s="210"/>
      <c r="AW57" s="210"/>
      <c r="AX57" s="210"/>
      <c r="AY57" s="210"/>
      <c r="AZ57" s="210"/>
      <c r="BA57" s="242" t="str">
        <f>C57</f>
        <v>Podrobnosti viz tabulky inventarizace dřevin D.8.1 (žluté položky) a rozhodnutí OŽP MOP ze dne 4. 12. 2019.</v>
      </c>
      <c r="BB57" s="210"/>
      <c r="BC57" s="210"/>
      <c r="BD57" s="210"/>
      <c r="BE57" s="210"/>
      <c r="BF57" s="210"/>
      <c r="BG57" s="210"/>
      <c r="BH57" s="210"/>
    </row>
    <row r="58" spans="1:60" outlineLevel="1" x14ac:dyDescent="0.2">
      <c r="A58" s="217"/>
      <c r="B58" s="218"/>
      <c r="C58" s="250" t="s">
        <v>323</v>
      </c>
      <c r="D58" s="241"/>
      <c r="E58" s="241"/>
      <c r="F58" s="241"/>
      <c r="G58" s="241"/>
      <c r="H58" s="219"/>
      <c r="I58" s="219"/>
      <c r="J58" s="219"/>
      <c r="K58" s="219"/>
      <c r="L58" s="219"/>
      <c r="M58" s="219"/>
      <c r="N58" s="219"/>
      <c r="O58" s="219"/>
      <c r="P58" s="219"/>
      <c r="Q58" s="219"/>
      <c r="R58" s="219"/>
      <c r="S58" s="219"/>
      <c r="T58" s="219"/>
      <c r="U58" s="219"/>
      <c r="V58" s="219"/>
      <c r="W58" s="219"/>
      <c r="X58" s="219"/>
      <c r="Y58" s="210"/>
      <c r="Z58" s="210"/>
      <c r="AA58" s="210"/>
      <c r="AB58" s="210"/>
      <c r="AC58" s="210"/>
      <c r="AD58" s="210"/>
      <c r="AE58" s="210"/>
      <c r="AF58" s="210"/>
      <c r="AG58" s="210" t="s">
        <v>111</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7"/>
      <c r="B59" s="218"/>
      <c r="C59" s="250" t="s">
        <v>324</v>
      </c>
      <c r="D59" s="241"/>
      <c r="E59" s="241"/>
      <c r="F59" s="241"/>
      <c r="G59" s="241"/>
      <c r="H59" s="219"/>
      <c r="I59" s="219"/>
      <c r="J59" s="219"/>
      <c r="K59" s="219"/>
      <c r="L59" s="219"/>
      <c r="M59" s="219"/>
      <c r="N59" s="219"/>
      <c r="O59" s="219"/>
      <c r="P59" s="219"/>
      <c r="Q59" s="219"/>
      <c r="R59" s="219"/>
      <c r="S59" s="219"/>
      <c r="T59" s="219"/>
      <c r="U59" s="219"/>
      <c r="V59" s="219"/>
      <c r="W59" s="219"/>
      <c r="X59" s="219"/>
      <c r="Y59" s="210"/>
      <c r="Z59" s="210"/>
      <c r="AA59" s="210"/>
      <c r="AB59" s="210"/>
      <c r="AC59" s="210"/>
      <c r="AD59" s="210"/>
      <c r="AE59" s="210"/>
      <c r="AF59" s="210"/>
      <c r="AG59" s="210" t="s">
        <v>111</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7"/>
      <c r="B60" s="218"/>
      <c r="C60" s="250" t="s">
        <v>325</v>
      </c>
      <c r="D60" s="241"/>
      <c r="E60" s="241"/>
      <c r="F60" s="241"/>
      <c r="G60" s="241"/>
      <c r="H60" s="219"/>
      <c r="I60" s="219"/>
      <c r="J60" s="219"/>
      <c r="K60" s="219"/>
      <c r="L60" s="219"/>
      <c r="M60" s="219"/>
      <c r="N60" s="219"/>
      <c r="O60" s="219"/>
      <c r="P60" s="219"/>
      <c r="Q60" s="219"/>
      <c r="R60" s="219"/>
      <c r="S60" s="219"/>
      <c r="T60" s="219"/>
      <c r="U60" s="219"/>
      <c r="V60" s="219"/>
      <c r="W60" s="219"/>
      <c r="X60" s="219"/>
      <c r="Y60" s="210"/>
      <c r="Z60" s="210"/>
      <c r="AA60" s="210"/>
      <c r="AB60" s="210"/>
      <c r="AC60" s="210"/>
      <c r="AD60" s="210"/>
      <c r="AE60" s="210"/>
      <c r="AF60" s="210"/>
      <c r="AG60" s="210" t="s">
        <v>111</v>
      </c>
      <c r="AH60" s="210"/>
      <c r="AI60" s="210"/>
      <c r="AJ60" s="210"/>
      <c r="AK60" s="210"/>
      <c r="AL60" s="210"/>
      <c r="AM60" s="210"/>
      <c r="AN60" s="210"/>
      <c r="AO60" s="210"/>
      <c r="AP60" s="210"/>
      <c r="AQ60" s="210"/>
      <c r="AR60" s="210"/>
      <c r="AS60" s="210"/>
      <c r="AT60" s="210"/>
      <c r="AU60" s="210"/>
      <c r="AV60" s="210"/>
      <c r="AW60" s="210"/>
      <c r="AX60" s="210"/>
      <c r="AY60" s="210"/>
      <c r="AZ60" s="210"/>
      <c r="BA60" s="242" t="str">
        <f>C60</f>
        <v>(kompostování, energetické využití apod.). Nezpracovatelný a nevyužitelný materiál bude odvezen na příslušnou</v>
      </c>
      <c r="BB60" s="210"/>
      <c r="BC60" s="210"/>
      <c r="BD60" s="210"/>
      <c r="BE60" s="210"/>
      <c r="BF60" s="210"/>
      <c r="BG60" s="210"/>
      <c r="BH60" s="210"/>
    </row>
    <row r="61" spans="1:60" outlineLevel="1" x14ac:dyDescent="0.2">
      <c r="A61" s="217"/>
      <c r="B61" s="218"/>
      <c r="C61" s="250" t="s">
        <v>326</v>
      </c>
      <c r="D61" s="241"/>
      <c r="E61" s="241"/>
      <c r="F61" s="241"/>
      <c r="G61" s="241"/>
      <c r="H61" s="219"/>
      <c r="I61" s="219"/>
      <c r="J61" s="219"/>
      <c r="K61" s="219"/>
      <c r="L61" s="219"/>
      <c r="M61" s="219"/>
      <c r="N61" s="219"/>
      <c r="O61" s="219"/>
      <c r="P61" s="219"/>
      <c r="Q61" s="219"/>
      <c r="R61" s="219"/>
      <c r="S61" s="219"/>
      <c r="T61" s="219"/>
      <c r="U61" s="219"/>
      <c r="V61" s="219"/>
      <c r="W61" s="219"/>
      <c r="X61" s="219"/>
      <c r="Y61" s="210"/>
      <c r="Z61" s="210"/>
      <c r="AA61" s="210"/>
      <c r="AB61" s="210"/>
      <c r="AC61" s="210"/>
      <c r="AD61" s="210"/>
      <c r="AE61" s="210"/>
      <c r="AF61" s="210"/>
      <c r="AG61" s="210" t="s">
        <v>111</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c r="B62" s="218"/>
      <c r="C62" s="248" t="s">
        <v>61</v>
      </c>
      <c r="D62" s="223"/>
      <c r="E62" s="224">
        <v>1</v>
      </c>
      <c r="F62" s="219"/>
      <c r="G62" s="219"/>
      <c r="H62" s="219"/>
      <c r="I62" s="219"/>
      <c r="J62" s="219"/>
      <c r="K62" s="219"/>
      <c r="L62" s="219"/>
      <c r="M62" s="219"/>
      <c r="N62" s="219"/>
      <c r="O62" s="219"/>
      <c r="P62" s="219"/>
      <c r="Q62" s="219"/>
      <c r="R62" s="219"/>
      <c r="S62" s="219"/>
      <c r="T62" s="219"/>
      <c r="U62" s="219"/>
      <c r="V62" s="219"/>
      <c r="W62" s="219"/>
      <c r="X62" s="219"/>
      <c r="Y62" s="210"/>
      <c r="Z62" s="210"/>
      <c r="AA62" s="210"/>
      <c r="AB62" s="210"/>
      <c r="AC62" s="210"/>
      <c r="AD62" s="210"/>
      <c r="AE62" s="210"/>
      <c r="AF62" s="210"/>
      <c r="AG62" s="210" t="s">
        <v>113</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7"/>
      <c r="B63" s="218"/>
      <c r="C63" s="249"/>
      <c r="D63" s="240"/>
      <c r="E63" s="240"/>
      <c r="F63" s="240"/>
      <c r="G63" s="240"/>
      <c r="H63" s="219"/>
      <c r="I63" s="219"/>
      <c r="J63" s="219"/>
      <c r="K63" s="219"/>
      <c r="L63" s="219"/>
      <c r="M63" s="219"/>
      <c r="N63" s="219"/>
      <c r="O63" s="219"/>
      <c r="P63" s="219"/>
      <c r="Q63" s="219"/>
      <c r="R63" s="219"/>
      <c r="S63" s="219"/>
      <c r="T63" s="219"/>
      <c r="U63" s="219"/>
      <c r="V63" s="219"/>
      <c r="W63" s="219"/>
      <c r="X63" s="219"/>
      <c r="Y63" s="210"/>
      <c r="Z63" s="210"/>
      <c r="AA63" s="210"/>
      <c r="AB63" s="210"/>
      <c r="AC63" s="210"/>
      <c r="AD63" s="210"/>
      <c r="AE63" s="210"/>
      <c r="AF63" s="210"/>
      <c r="AG63" s="210" t="s">
        <v>116</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2">
        <v>10</v>
      </c>
      <c r="B64" s="233" t="s">
        <v>327</v>
      </c>
      <c r="C64" s="246" t="s">
        <v>328</v>
      </c>
      <c r="D64" s="234" t="s">
        <v>329</v>
      </c>
      <c r="E64" s="235">
        <v>3</v>
      </c>
      <c r="F64" s="236"/>
      <c r="G64" s="237">
        <f>ROUND(E64*F64,2)</f>
        <v>0</v>
      </c>
      <c r="H64" s="236"/>
      <c r="I64" s="237">
        <f>ROUND(E64*H64,2)</f>
        <v>0</v>
      </c>
      <c r="J64" s="236"/>
      <c r="K64" s="237">
        <f>ROUND(E64*J64,2)</f>
        <v>0</v>
      </c>
      <c r="L64" s="237">
        <v>21</v>
      </c>
      <c r="M64" s="237">
        <f>G64*(1+L64/100)</f>
        <v>0</v>
      </c>
      <c r="N64" s="237">
        <v>1E-3</v>
      </c>
      <c r="O64" s="237">
        <f>ROUND(E64*N64,2)</f>
        <v>0</v>
      </c>
      <c r="P64" s="237">
        <v>0</v>
      </c>
      <c r="Q64" s="237">
        <f>ROUND(E64*P64,2)</f>
        <v>0</v>
      </c>
      <c r="R64" s="237" t="s">
        <v>330</v>
      </c>
      <c r="S64" s="237" t="s">
        <v>106</v>
      </c>
      <c r="T64" s="238" t="s">
        <v>106</v>
      </c>
      <c r="U64" s="219">
        <v>0</v>
      </c>
      <c r="V64" s="219">
        <f>ROUND(E64*U64,2)</f>
        <v>0</v>
      </c>
      <c r="W64" s="219"/>
      <c r="X64" s="219" t="s">
        <v>331</v>
      </c>
      <c r="Y64" s="210"/>
      <c r="Z64" s="210"/>
      <c r="AA64" s="210"/>
      <c r="AB64" s="210"/>
      <c r="AC64" s="210"/>
      <c r="AD64" s="210"/>
      <c r="AE64" s="210"/>
      <c r="AF64" s="210"/>
      <c r="AG64" s="210" t="s">
        <v>332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7"/>
      <c r="B65" s="218"/>
      <c r="C65" s="248" t="s">
        <v>333</v>
      </c>
      <c r="D65" s="223"/>
      <c r="E65" s="224">
        <v>3</v>
      </c>
      <c r="F65" s="219"/>
      <c r="G65" s="219"/>
      <c r="H65" s="219"/>
      <c r="I65" s="219"/>
      <c r="J65" s="219"/>
      <c r="K65" s="219"/>
      <c r="L65" s="219"/>
      <c r="M65" s="219"/>
      <c r="N65" s="219"/>
      <c r="O65" s="219"/>
      <c r="P65" s="219"/>
      <c r="Q65" s="219"/>
      <c r="R65" s="219"/>
      <c r="S65" s="219"/>
      <c r="T65" s="219"/>
      <c r="U65" s="219"/>
      <c r="V65" s="219"/>
      <c r="W65" s="219"/>
      <c r="X65" s="219"/>
      <c r="Y65" s="210"/>
      <c r="Z65" s="210"/>
      <c r="AA65" s="210"/>
      <c r="AB65" s="210"/>
      <c r="AC65" s="210"/>
      <c r="AD65" s="210"/>
      <c r="AE65" s="210"/>
      <c r="AF65" s="210"/>
      <c r="AG65" s="210" t="s">
        <v>113</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7"/>
      <c r="B66" s="218"/>
      <c r="C66" s="249"/>
      <c r="D66" s="240"/>
      <c r="E66" s="240"/>
      <c r="F66" s="240"/>
      <c r="G66" s="240"/>
      <c r="H66" s="219"/>
      <c r="I66" s="219"/>
      <c r="J66" s="219"/>
      <c r="K66" s="219"/>
      <c r="L66" s="219"/>
      <c r="M66" s="219"/>
      <c r="N66" s="219"/>
      <c r="O66" s="219"/>
      <c r="P66" s="219"/>
      <c r="Q66" s="219"/>
      <c r="R66" s="219"/>
      <c r="S66" s="219"/>
      <c r="T66" s="219"/>
      <c r="U66" s="219"/>
      <c r="V66" s="219"/>
      <c r="W66" s="219"/>
      <c r="X66" s="219"/>
      <c r="Y66" s="210"/>
      <c r="Z66" s="210"/>
      <c r="AA66" s="210"/>
      <c r="AB66" s="210"/>
      <c r="AC66" s="210"/>
      <c r="AD66" s="210"/>
      <c r="AE66" s="210"/>
      <c r="AF66" s="210"/>
      <c r="AG66" s="210" t="s">
        <v>116</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2">
        <v>11</v>
      </c>
      <c r="B67" s="233" t="s">
        <v>334</v>
      </c>
      <c r="C67" s="246" t="s">
        <v>335</v>
      </c>
      <c r="D67" s="234" t="s">
        <v>287</v>
      </c>
      <c r="E67" s="235">
        <v>18</v>
      </c>
      <c r="F67" s="236"/>
      <c r="G67" s="237">
        <f>ROUND(E67*F67,2)</f>
        <v>0</v>
      </c>
      <c r="H67" s="236"/>
      <c r="I67" s="237">
        <f>ROUND(E67*H67,2)</f>
        <v>0</v>
      </c>
      <c r="J67" s="236"/>
      <c r="K67" s="237">
        <f>ROUND(E67*J67,2)</f>
        <v>0</v>
      </c>
      <c r="L67" s="237">
        <v>21</v>
      </c>
      <c r="M67" s="237">
        <f>G67*(1+L67/100)</f>
        <v>0</v>
      </c>
      <c r="N67" s="237">
        <v>0.01</v>
      </c>
      <c r="O67" s="237">
        <f>ROUND(E67*N67,2)</f>
        <v>0.18</v>
      </c>
      <c r="P67" s="237">
        <v>0</v>
      </c>
      <c r="Q67" s="237">
        <f>ROUND(E67*P67,2)</f>
        <v>0</v>
      </c>
      <c r="R67" s="237"/>
      <c r="S67" s="237" t="s">
        <v>336</v>
      </c>
      <c r="T67" s="238" t="s">
        <v>107</v>
      </c>
      <c r="U67" s="219">
        <v>0</v>
      </c>
      <c r="V67" s="219">
        <f>ROUND(E67*U67,2)</f>
        <v>0</v>
      </c>
      <c r="W67" s="219"/>
      <c r="X67" s="219" t="s">
        <v>331</v>
      </c>
      <c r="Y67" s="210"/>
      <c r="Z67" s="210"/>
      <c r="AA67" s="210"/>
      <c r="AB67" s="210"/>
      <c r="AC67" s="210"/>
      <c r="AD67" s="210"/>
      <c r="AE67" s="210"/>
      <c r="AF67" s="210"/>
      <c r="AG67" s="210" t="s">
        <v>332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7"/>
      <c r="B68" s="218"/>
      <c r="C68" s="248" t="s">
        <v>337</v>
      </c>
      <c r="D68" s="223"/>
      <c r="E68" s="224">
        <v>18</v>
      </c>
      <c r="F68" s="219"/>
      <c r="G68" s="219"/>
      <c r="H68" s="219"/>
      <c r="I68" s="219"/>
      <c r="J68" s="219"/>
      <c r="K68" s="219"/>
      <c r="L68" s="219"/>
      <c r="M68" s="219"/>
      <c r="N68" s="219"/>
      <c r="O68" s="219"/>
      <c r="P68" s="219"/>
      <c r="Q68" s="219"/>
      <c r="R68" s="219"/>
      <c r="S68" s="219"/>
      <c r="T68" s="219"/>
      <c r="U68" s="219"/>
      <c r="V68" s="219"/>
      <c r="W68" s="219"/>
      <c r="X68" s="219"/>
      <c r="Y68" s="210"/>
      <c r="Z68" s="210"/>
      <c r="AA68" s="210"/>
      <c r="AB68" s="210"/>
      <c r="AC68" s="210"/>
      <c r="AD68" s="210"/>
      <c r="AE68" s="210"/>
      <c r="AF68" s="210"/>
      <c r="AG68" s="210" t="s">
        <v>113</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17"/>
      <c r="B69" s="218"/>
      <c r="C69" s="248" t="s">
        <v>338</v>
      </c>
      <c r="D69" s="223"/>
      <c r="E69" s="224"/>
      <c r="F69" s="219"/>
      <c r="G69" s="219"/>
      <c r="H69" s="219"/>
      <c r="I69" s="219"/>
      <c r="J69" s="219"/>
      <c r="K69" s="219"/>
      <c r="L69" s="219"/>
      <c r="M69" s="219"/>
      <c r="N69" s="219"/>
      <c r="O69" s="219"/>
      <c r="P69" s="219"/>
      <c r="Q69" s="219"/>
      <c r="R69" s="219"/>
      <c r="S69" s="219"/>
      <c r="T69" s="219"/>
      <c r="U69" s="219"/>
      <c r="V69" s="219"/>
      <c r="W69" s="219"/>
      <c r="X69" s="219"/>
      <c r="Y69" s="210"/>
      <c r="Z69" s="210"/>
      <c r="AA69" s="210"/>
      <c r="AB69" s="210"/>
      <c r="AC69" s="210"/>
      <c r="AD69" s="210"/>
      <c r="AE69" s="210"/>
      <c r="AF69" s="210"/>
      <c r="AG69" s="210" t="s">
        <v>113</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7"/>
      <c r="B70" s="218"/>
      <c r="C70" s="249"/>
      <c r="D70" s="240"/>
      <c r="E70" s="240"/>
      <c r="F70" s="240"/>
      <c r="G70" s="240"/>
      <c r="H70" s="219"/>
      <c r="I70" s="219"/>
      <c r="J70" s="219"/>
      <c r="K70" s="219"/>
      <c r="L70" s="219"/>
      <c r="M70" s="219"/>
      <c r="N70" s="219"/>
      <c r="O70" s="219"/>
      <c r="P70" s="219"/>
      <c r="Q70" s="219"/>
      <c r="R70" s="219"/>
      <c r="S70" s="219"/>
      <c r="T70" s="219"/>
      <c r="U70" s="219"/>
      <c r="V70" s="219"/>
      <c r="W70" s="219"/>
      <c r="X70" s="219"/>
      <c r="Y70" s="210"/>
      <c r="Z70" s="210"/>
      <c r="AA70" s="210"/>
      <c r="AB70" s="210"/>
      <c r="AC70" s="210"/>
      <c r="AD70" s="210"/>
      <c r="AE70" s="210"/>
      <c r="AF70" s="210"/>
      <c r="AG70" s="210" t="s">
        <v>116</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2">
        <v>12</v>
      </c>
      <c r="B71" s="233" t="s">
        <v>339</v>
      </c>
      <c r="C71" s="246" t="s">
        <v>340</v>
      </c>
      <c r="D71" s="234" t="s">
        <v>287</v>
      </c>
      <c r="E71" s="235">
        <v>2</v>
      </c>
      <c r="F71" s="236"/>
      <c r="G71" s="237">
        <f>ROUND(E71*F71,2)</f>
        <v>0</v>
      </c>
      <c r="H71" s="236"/>
      <c r="I71" s="237">
        <f>ROUND(E71*H71,2)</f>
        <v>0</v>
      </c>
      <c r="J71" s="236"/>
      <c r="K71" s="237">
        <f>ROUND(E71*J71,2)</f>
        <v>0</v>
      </c>
      <c r="L71" s="237">
        <v>21</v>
      </c>
      <c r="M71" s="237">
        <f>G71*(1+L71/100)</f>
        <v>0</v>
      </c>
      <c r="N71" s="237">
        <v>1.4999999999999999E-2</v>
      </c>
      <c r="O71" s="237">
        <f>ROUND(E71*N71,2)</f>
        <v>0.03</v>
      </c>
      <c r="P71" s="237">
        <v>0</v>
      </c>
      <c r="Q71" s="237">
        <f>ROUND(E71*P71,2)</f>
        <v>0</v>
      </c>
      <c r="R71" s="237" t="s">
        <v>330</v>
      </c>
      <c r="S71" s="237" t="s">
        <v>106</v>
      </c>
      <c r="T71" s="238" t="s">
        <v>106</v>
      </c>
      <c r="U71" s="219">
        <v>0</v>
      </c>
      <c r="V71" s="219">
        <f>ROUND(E71*U71,2)</f>
        <v>0</v>
      </c>
      <c r="W71" s="219"/>
      <c r="X71" s="219" t="s">
        <v>331</v>
      </c>
      <c r="Y71" s="210"/>
      <c r="Z71" s="210"/>
      <c r="AA71" s="210"/>
      <c r="AB71" s="210"/>
      <c r="AC71" s="210"/>
      <c r="AD71" s="210"/>
      <c r="AE71" s="210"/>
      <c r="AF71" s="210"/>
      <c r="AG71" s="210" t="s">
        <v>332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7"/>
      <c r="B72" s="218"/>
      <c r="C72" s="248" t="s">
        <v>341</v>
      </c>
      <c r="D72" s="223"/>
      <c r="E72" s="224">
        <v>2</v>
      </c>
      <c r="F72" s="219"/>
      <c r="G72" s="219"/>
      <c r="H72" s="219"/>
      <c r="I72" s="219"/>
      <c r="J72" s="219"/>
      <c r="K72" s="219"/>
      <c r="L72" s="219"/>
      <c r="M72" s="219"/>
      <c r="N72" s="219"/>
      <c r="O72" s="219"/>
      <c r="P72" s="219"/>
      <c r="Q72" s="219"/>
      <c r="R72" s="219"/>
      <c r="S72" s="219"/>
      <c r="T72" s="219"/>
      <c r="U72" s="219"/>
      <c r="V72" s="219"/>
      <c r="W72" s="219"/>
      <c r="X72" s="219"/>
      <c r="Y72" s="210"/>
      <c r="Z72" s="210"/>
      <c r="AA72" s="210"/>
      <c r="AB72" s="210"/>
      <c r="AC72" s="210"/>
      <c r="AD72" s="210"/>
      <c r="AE72" s="210"/>
      <c r="AF72" s="210"/>
      <c r="AG72" s="210" t="s">
        <v>113</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7"/>
      <c r="B73" s="218"/>
      <c r="C73" s="248" t="s">
        <v>342</v>
      </c>
      <c r="D73" s="223"/>
      <c r="E73" s="224"/>
      <c r="F73" s="219"/>
      <c r="G73" s="219"/>
      <c r="H73" s="219"/>
      <c r="I73" s="219"/>
      <c r="J73" s="219"/>
      <c r="K73" s="219"/>
      <c r="L73" s="219"/>
      <c r="M73" s="219"/>
      <c r="N73" s="219"/>
      <c r="O73" s="219"/>
      <c r="P73" s="219"/>
      <c r="Q73" s="219"/>
      <c r="R73" s="219"/>
      <c r="S73" s="219"/>
      <c r="T73" s="219"/>
      <c r="U73" s="219"/>
      <c r="V73" s="219"/>
      <c r="W73" s="219"/>
      <c r="X73" s="219"/>
      <c r="Y73" s="210"/>
      <c r="Z73" s="210"/>
      <c r="AA73" s="210"/>
      <c r="AB73" s="210"/>
      <c r="AC73" s="210"/>
      <c r="AD73" s="210"/>
      <c r="AE73" s="210"/>
      <c r="AF73" s="210"/>
      <c r="AG73" s="210" t="s">
        <v>113</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c r="B74" s="218"/>
      <c r="C74" s="249"/>
      <c r="D74" s="240"/>
      <c r="E74" s="240"/>
      <c r="F74" s="240"/>
      <c r="G74" s="240"/>
      <c r="H74" s="219"/>
      <c r="I74" s="219"/>
      <c r="J74" s="219"/>
      <c r="K74" s="219"/>
      <c r="L74" s="219"/>
      <c r="M74" s="219"/>
      <c r="N74" s="219"/>
      <c r="O74" s="219"/>
      <c r="P74" s="219"/>
      <c r="Q74" s="219"/>
      <c r="R74" s="219"/>
      <c r="S74" s="219"/>
      <c r="T74" s="219"/>
      <c r="U74" s="219"/>
      <c r="V74" s="219"/>
      <c r="W74" s="219"/>
      <c r="X74" s="219"/>
      <c r="Y74" s="210"/>
      <c r="Z74" s="210"/>
      <c r="AA74" s="210"/>
      <c r="AB74" s="210"/>
      <c r="AC74" s="210"/>
      <c r="AD74" s="210"/>
      <c r="AE74" s="210"/>
      <c r="AF74" s="210"/>
      <c r="AG74" s="210" t="s">
        <v>116</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x14ac:dyDescent="0.2">
      <c r="A75" s="226" t="s">
        <v>101</v>
      </c>
      <c r="B75" s="227" t="s">
        <v>71</v>
      </c>
      <c r="C75" s="245" t="s">
        <v>72</v>
      </c>
      <c r="D75" s="228"/>
      <c r="E75" s="229"/>
      <c r="F75" s="230"/>
      <c r="G75" s="230">
        <f>SUMIF(AG76:AG77,"&lt;&gt;NOR",G76:G77)</f>
        <v>0</v>
      </c>
      <c r="H75" s="230"/>
      <c r="I75" s="230">
        <f>SUM(I76:I77)</f>
        <v>0</v>
      </c>
      <c r="J75" s="230"/>
      <c r="K75" s="230">
        <f>SUM(K76:K77)</f>
        <v>0</v>
      </c>
      <c r="L75" s="230"/>
      <c r="M75" s="230">
        <f>SUM(M76:M77)</f>
        <v>0</v>
      </c>
      <c r="N75" s="230"/>
      <c r="O75" s="230">
        <f>SUM(O76:O77)</f>
        <v>0</v>
      </c>
      <c r="P75" s="230"/>
      <c r="Q75" s="230">
        <f>SUM(Q76:Q77)</f>
        <v>0</v>
      </c>
      <c r="R75" s="230"/>
      <c r="S75" s="230"/>
      <c r="T75" s="231"/>
      <c r="U75" s="225"/>
      <c r="V75" s="225">
        <f>SUM(V76:V77)</f>
        <v>0.41</v>
      </c>
      <c r="W75" s="225"/>
      <c r="X75" s="225"/>
      <c r="AG75" t="s">
        <v>102</v>
      </c>
    </row>
    <row r="76" spans="1:60" ht="22.5" outlineLevel="1" x14ac:dyDescent="0.2">
      <c r="A76" s="232">
        <v>13</v>
      </c>
      <c r="B76" s="233" t="s">
        <v>343</v>
      </c>
      <c r="C76" s="246" t="s">
        <v>344</v>
      </c>
      <c r="D76" s="234" t="s">
        <v>345</v>
      </c>
      <c r="E76" s="235">
        <v>0.21360000000000001</v>
      </c>
      <c r="F76" s="236"/>
      <c r="G76" s="237">
        <f>ROUND(E76*F76,2)</f>
        <v>0</v>
      </c>
      <c r="H76" s="236"/>
      <c r="I76" s="237">
        <f>ROUND(E76*H76,2)</f>
        <v>0</v>
      </c>
      <c r="J76" s="236"/>
      <c r="K76" s="237">
        <f>ROUND(E76*J76,2)</f>
        <v>0</v>
      </c>
      <c r="L76" s="237">
        <v>21</v>
      </c>
      <c r="M76" s="237">
        <f>G76*(1+L76/100)</f>
        <v>0</v>
      </c>
      <c r="N76" s="237">
        <v>0</v>
      </c>
      <c r="O76" s="237">
        <f>ROUND(E76*N76,2)</f>
        <v>0</v>
      </c>
      <c r="P76" s="237">
        <v>0</v>
      </c>
      <c r="Q76" s="237">
        <f>ROUND(E76*P76,2)</f>
        <v>0</v>
      </c>
      <c r="R76" s="237" t="s">
        <v>270</v>
      </c>
      <c r="S76" s="237" t="s">
        <v>106</v>
      </c>
      <c r="T76" s="238" t="s">
        <v>282</v>
      </c>
      <c r="U76" s="219">
        <v>1.925</v>
      </c>
      <c r="V76" s="219">
        <f>ROUND(E76*U76,2)</f>
        <v>0.41</v>
      </c>
      <c r="W76" s="219"/>
      <c r="X76" s="219" t="s">
        <v>346</v>
      </c>
      <c r="Y76" s="210"/>
      <c r="Z76" s="210"/>
      <c r="AA76" s="210"/>
      <c r="AB76" s="210"/>
      <c r="AC76" s="210"/>
      <c r="AD76" s="210"/>
      <c r="AE76" s="210"/>
      <c r="AF76" s="210"/>
      <c r="AG76" s="210" t="s">
        <v>347</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7"/>
      <c r="B77" s="218"/>
      <c r="C77" s="257"/>
      <c r="D77" s="256"/>
      <c r="E77" s="256"/>
      <c r="F77" s="256"/>
      <c r="G77" s="256"/>
      <c r="H77" s="219"/>
      <c r="I77" s="219"/>
      <c r="J77" s="219"/>
      <c r="K77" s="219"/>
      <c r="L77" s="219"/>
      <c r="M77" s="219"/>
      <c r="N77" s="219"/>
      <c r="O77" s="219"/>
      <c r="P77" s="219"/>
      <c r="Q77" s="219"/>
      <c r="R77" s="219"/>
      <c r="S77" s="219"/>
      <c r="T77" s="219"/>
      <c r="U77" s="219"/>
      <c r="V77" s="219"/>
      <c r="W77" s="219"/>
      <c r="X77" s="219"/>
      <c r="Y77" s="210"/>
      <c r="Z77" s="210"/>
      <c r="AA77" s="210"/>
      <c r="AB77" s="210"/>
      <c r="AC77" s="210"/>
      <c r="AD77" s="210"/>
      <c r="AE77" s="210"/>
      <c r="AF77" s="210"/>
      <c r="AG77" s="210" t="s">
        <v>116</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3"/>
      <c r="B78" s="4"/>
      <c r="C78" s="253"/>
      <c r="D78" s="6"/>
      <c r="E78" s="3"/>
      <c r="F78" s="3"/>
      <c r="G78" s="3"/>
      <c r="H78" s="3"/>
      <c r="I78" s="3"/>
      <c r="J78" s="3"/>
      <c r="K78" s="3"/>
      <c r="L78" s="3"/>
      <c r="M78" s="3"/>
      <c r="N78" s="3"/>
      <c r="O78" s="3"/>
      <c r="P78" s="3"/>
      <c r="Q78" s="3"/>
      <c r="R78" s="3"/>
      <c r="S78" s="3"/>
      <c r="T78" s="3"/>
      <c r="U78" s="3"/>
      <c r="V78" s="3"/>
      <c r="W78" s="3"/>
      <c r="X78" s="3"/>
      <c r="AE78">
        <v>15</v>
      </c>
      <c r="AF78">
        <v>21</v>
      </c>
      <c r="AG78" t="s">
        <v>88</v>
      </c>
    </row>
    <row r="79" spans="1:60" x14ac:dyDescent="0.2">
      <c r="A79" s="213"/>
      <c r="B79" s="214" t="s">
        <v>29</v>
      </c>
      <c r="C79" s="254"/>
      <c r="D79" s="215"/>
      <c r="E79" s="216"/>
      <c r="F79" s="216"/>
      <c r="G79" s="244">
        <f>G8+G75</f>
        <v>0</v>
      </c>
      <c r="H79" s="3"/>
      <c r="I79" s="3"/>
      <c r="J79" s="3"/>
      <c r="K79" s="3"/>
      <c r="L79" s="3"/>
      <c r="M79" s="3"/>
      <c r="N79" s="3"/>
      <c r="O79" s="3"/>
      <c r="P79" s="3"/>
      <c r="Q79" s="3"/>
      <c r="R79" s="3"/>
      <c r="S79" s="3"/>
      <c r="T79" s="3"/>
      <c r="U79" s="3"/>
      <c r="V79" s="3"/>
      <c r="W79" s="3"/>
      <c r="X79" s="3"/>
      <c r="AE79">
        <f>SUMIF(L7:L77,AE78,G7:G77)</f>
        <v>0</v>
      </c>
      <c r="AF79">
        <f>SUMIF(L7:L77,AF78,G7:G77)</f>
        <v>0</v>
      </c>
      <c r="AG79" t="s">
        <v>229</v>
      </c>
    </row>
    <row r="80" spans="1:60" x14ac:dyDescent="0.2">
      <c r="C80" s="255"/>
      <c r="D80" s="10"/>
      <c r="AG80" t="s">
        <v>230</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ghi+k6rueHOUtuTHhken+j9IsWbta1yaS8R6KKdYxJPHzwrqCouKcpQOWokJevCdUc+7DBBYNVyETW+Jswyvw==" saltValue="6tMS7bZzfSgqUdUyL8uC4Q==" spinCount="100000" sheet="1"/>
  <mergeCells count="41">
    <mergeCell ref="C63:G63"/>
    <mergeCell ref="C66:G66"/>
    <mergeCell ref="C70:G70"/>
    <mergeCell ref="C74:G74"/>
    <mergeCell ref="C77:G77"/>
    <mergeCell ref="C55:G55"/>
    <mergeCell ref="C57:G57"/>
    <mergeCell ref="C58:G58"/>
    <mergeCell ref="C59:G59"/>
    <mergeCell ref="C60:G60"/>
    <mergeCell ref="C61:G61"/>
    <mergeCell ref="C49:G49"/>
    <mergeCell ref="C50:G50"/>
    <mergeCell ref="C51:G51"/>
    <mergeCell ref="C52:G52"/>
    <mergeCell ref="C53:G53"/>
    <mergeCell ref="C54:G54"/>
    <mergeCell ref="C36:G36"/>
    <mergeCell ref="C39:G39"/>
    <mergeCell ref="C42:G42"/>
    <mergeCell ref="C45:G45"/>
    <mergeCell ref="C47:G47"/>
    <mergeCell ref="C48:G48"/>
    <mergeCell ref="C26:G26"/>
    <mergeCell ref="C27:G27"/>
    <mergeCell ref="C28:G28"/>
    <mergeCell ref="C29:G29"/>
    <mergeCell ref="C30:G30"/>
    <mergeCell ref="C31:G31"/>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8F14-C157-45CB-897B-D37FAB91BEF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75</v>
      </c>
      <c r="B1" s="195"/>
      <c r="C1" s="195"/>
      <c r="D1" s="195"/>
      <c r="E1" s="195"/>
      <c r="F1" s="195"/>
      <c r="G1" s="195"/>
      <c r="AG1" t="s">
        <v>76</v>
      </c>
    </row>
    <row r="2" spans="1:60" ht="24.95" customHeight="1" x14ac:dyDescent="0.2">
      <c r="A2" s="196" t="s">
        <v>7</v>
      </c>
      <c r="B2" s="49" t="s">
        <v>44</v>
      </c>
      <c r="C2" s="199" t="s">
        <v>45</v>
      </c>
      <c r="D2" s="197"/>
      <c r="E2" s="197"/>
      <c r="F2" s="197"/>
      <c r="G2" s="198"/>
      <c r="AG2" t="s">
        <v>77</v>
      </c>
    </row>
    <row r="3" spans="1:60" ht="24.95" customHeight="1" x14ac:dyDescent="0.2">
      <c r="A3" s="196" t="s">
        <v>8</v>
      </c>
      <c r="B3" s="49" t="s">
        <v>55</v>
      </c>
      <c r="C3" s="199" t="s">
        <v>56</v>
      </c>
      <c r="D3" s="197"/>
      <c r="E3" s="197"/>
      <c r="F3" s="197"/>
      <c r="G3" s="198"/>
      <c r="AC3" s="175" t="s">
        <v>77</v>
      </c>
      <c r="AG3" t="s">
        <v>78</v>
      </c>
    </row>
    <row r="4" spans="1:60" ht="24.95" customHeight="1" x14ac:dyDescent="0.2">
      <c r="A4" s="200" t="s">
        <v>9</v>
      </c>
      <c r="B4" s="201" t="s">
        <v>55</v>
      </c>
      <c r="C4" s="202" t="s">
        <v>56</v>
      </c>
      <c r="D4" s="203"/>
      <c r="E4" s="203"/>
      <c r="F4" s="203"/>
      <c r="G4" s="204"/>
      <c r="AG4" t="s">
        <v>79</v>
      </c>
    </row>
    <row r="5" spans="1:60" x14ac:dyDescent="0.2">
      <c r="D5" s="10"/>
    </row>
    <row r="6" spans="1:60" ht="38.25" x14ac:dyDescent="0.2">
      <c r="A6" s="206" t="s">
        <v>80</v>
      </c>
      <c r="B6" s="208" t="s">
        <v>81</v>
      </c>
      <c r="C6" s="208" t="s">
        <v>82</v>
      </c>
      <c r="D6" s="207" t="s">
        <v>83</v>
      </c>
      <c r="E6" s="206" t="s">
        <v>84</v>
      </c>
      <c r="F6" s="205" t="s">
        <v>85</v>
      </c>
      <c r="G6" s="206" t="s">
        <v>29</v>
      </c>
      <c r="H6" s="209" t="s">
        <v>30</v>
      </c>
      <c r="I6" s="209" t="s">
        <v>86</v>
      </c>
      <c r="J6" s="209" t="s">
        <v>31</v>
      </c>
      <c r="K6" s="209" t="s">
        <v>87</v>
      </c>
      <c r="L6" s="209" t="s">
        <v>88</v>
      </c>
      <c r="M6" s="209" t="s">
        <v>89</v>
      </c>
      <c r="N6" s="209" t="s">
        <v>90</v>
      </c>
      <c r="O6" s="209" t="s">
        <v>91</v>
      </c>
      <c r="P6" s="209" t="s">
        <v>92</v>
      </c>
      <c r="Q6" s="209" t="s">
        <v>93</v>
      </c>
      <c r="R6" s="209" t="s">
        <v>94</v>
      </c>
      <c r="S6" s="209" t="s">
        <v>95</v>
      </c>
      <c r="T6" s="209" t="s">
        <v>96</v>
      </c>
      <c r="U6" s="209" t="s">
        <v>97</v>
      </c>
      <c r="V6" s="209" t="s">
        <v>98</v>
      </c>
      <c r="W6" s="209" t="s">
        <v>99</v>
      </c>
      <c r="X6" s="209" t="s">
        <v>100</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6" t="s">
        <v>101</v>
      </c>
      <c r="B8" s="227" t="s">
        <v>61</v>
      </c>
      <c r="C8" s="245" t="s">
        <v>62</v>
      </c>
      <c r="D8" s="228"/>
      <c r="E8" s="229"/>
      <c r="F8" s="230"/>
      <c r="G8" s="230">
        <f>SUMIF(AG9:AG45,"&lt;&gt;NOR",G9:G45)</f>
        <v>0</v>
      </c>
      <c r="H8" s="230"/>
      <c r="I8" s="230">
        <f>SUM(I9:I45)</f>
        <v>0</v>
      </c>
      <c r="J8" s="230"/>
      <c r="K8" s="230">
        <f>SUM(K9:K45)</f>
        <v>0</v>
      </c>
      <c r="L8" s="230"/>
      <c r="M8" s="230">
        <f>SUM(M9:M45)</f>
        <v>0</v>
      </c>
      <c r="N8" s="230"/>
      <c r="O8" s="230">
        <f>SUM(O9:O45)</f>
        <v>0</v>
      </c>
      <c r="P8" s="230"/>
      <c r="Q8" s="230">
        <f>SUM(Q9:Q45)</f>
        <v>0</v>
      </c>
      <c r="R8" s="230"/>
      <c r="S8" s="230"/>
      <c r="T8" s="231"/>
      <c r="U8" s="225"/>
      <c r="V8" s="225">
        <f>SUM(V9:V45)</f>
        <v>0</v>
      </c>
      <c r="W8" s="225"/>
      <c r="X8" s="225"/>
      <c r="AG8" t="s">
        <v>102</v>
      </c>
    </row>
    <row r="9" spans="1:60" outlineLevel="1" x14ac:dyDescent="0.2">
      <c r="A9" s="232">
        <v>1</v>
      </c>
      <c r="B9" s="233" t="s">
        <v>349</v>
      </c>
      <c r="C9" s="246" t="s">
        <v>350</v>
      </c>
      <c r="D9" s="234" t="s">
        <v>351</v>
      </c>
      <c r="E9" s="235">
        <v>2</v>
      </c>
      <c r="F9" s="236"/>
      <c r="G9" s="237">
        <f>ROUND(E9*F9,2)</f>
        <v>0</v>
      </c>
      <c r="H9" s="236"/>
      <c r="I9" s="237">
        <f>ROUND(E9*H9,2)</f>
        <v>0</v>
      </c>
      <c r="J9" s="236"/>
      <c r="K9" s="237">
        <f>ROUND(E9*J9,2)</f>
        <v>0</v>
      </c>
      <c r="L9" s="237">
        <v>21</v>
      </c>
      <c r="M9" s="237">
        <f>G9*(1+L9/100)</f>
        <v>0</v>
      </c>
      <c r="N9" s="237">
        <v>0</v>
      </c>
      <c r="O9" s="237">
        <f>ROUND(E9*N9,2)</f>
        <v>0</v>
      </c>
      <c r="P9" s="237">
        <v>0</v>
      </c>
      <c r="Q9" s="237">
        <f>ROUND(E9*P9,2)</f>
        <v>0</v>
      </c>
      <c r="R9" s="237"/>
      <c r="S9" s="237" t="s">
        <v>106</v>
      </c>
      <c r="T9" s="238" t="s">
        <v>107</v>
      </c>
      <c r="U9" s="219">
        <v>0</v>
      </c>
      <c r="V9" s="219">
        <f>ROUND(E9*U9,2)</f>
        <v>0</v>
      </c>
      <c r="W9" s="219"/>
      <c r="X9" s="219" t="s">
        <v>108</v>
      </c>
      <c r="Y9" s="210"/>
      <c r="Z9" s="210"/>
      <c r="AA9" s="210"/>
      <c r="AB9" s="210"/>
      <c r="AC9" s="210"/>
      <c r="AD9" s="210"/>
      <c r="AE9" s="210"/>
      <c r="AF9" s="210"/>
      <c r="AG9" s="210" t="s">
        <v>109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7"/>
      <c r="B10" s="218"/>
      <c r="C10" s="247" t="s">
        <v>352</v>
      </c>
      <c r="D10" s="239"/>
      <c r="E10" s="239"/>
      <c r="F10" s="239"/>
      <c r="G10" s="239"/>
      <c r="H10" s="219"/>
      <c r="I10" s="219"/>
      <c r="J10" s="219"/>
      <c r="K10" s="219"/>
      <c r="L10" s="219"/>
      <c r="M10" s="219"/>
      <c r="N10" s="219"/>
      <c r="O10" s="219"/>
      <c r="P10" s="219"/>
      <c r="Q10" s="219"/>
      <c r="R10" s="219"/>
      <c r="S10" s="219"/>
      <c r="T10" s="219"/>
      <c r="U10" s="219"/>
      <c r="V10" s="219"/>
      <c r="W10" s="219"/>
      <c r="X10" s="219"/>
      <c r="Y10" s="210"/>
      <c r="Z10" s="210"/>
      <c r="AA10" s="210"/>
      <c r="AB10" s="210"/>
      <c r="AC10" s="210"/>
      <c r="AD10" s="210"/>
      <c r="AE10" s="210"/>
      <c r="AF10" s="210"/>
      <c r="AG10" s="210" t="s">
        <v>111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33.75" outlineLevel="1" x14ac:dyDescent="0.2">
      <c r="A11" s="217"/>
      <c r="B11" s="218"/>
      <c r="C11" s="250" t="s">
        <v>353</v>
      </c>
      <c r="D11" s="241"/>
      <c r="E11" s="241"/>
      <c r="F11" s="241"/>
      <c r="G11" s="241"/>
      <c r="H11" s="219"/>
      <c r="I11" s="219"/>
      <c r="J11" s="219"/>
      <c r="K11" s="219"/>
      <c r="L11" s="219"/>
      <c r="M11" s="219"/>
      <c r="N11" s="219"/>
      <c r="O11" s="219"/>
      <c r="P11" s="219"/>
      <c r="Q11" s="219"/>
      <c r="R11" s="219"/>
      <c r="S11" s="219"/>
      <c r="T11" s="219"/>
      <c r="U11" s="219"/>
      <c r="V11" s="219"/>
      <c r="W11" s="219"/>
      <c r="X11" s="219"/>
      <c r="Y11" s="210"/>
      <c r="Z11" s="210"/>
      <c r="AA11" s="210"/>
      <c r="AB11" s="210"/>
      <c r="AC11" s="210"/>
      <c r="AD11" s="210"/>
      <c r="AE11" s="210"/>
      <c r="AF11" s="210"/>
      <c r="AG11" s="210" t="s">
        <v>111</v>
      </c>
      <c r="AH11" s="210"/>
      <c r="AI11" s="210"/>
      <c r="AJ11" s="210"/>
      <c r="AK11" s="210"/>
      <c r="AL11" s="210"/>
      <c r="AM11" s="210"/>
      <c r="AN11" s="210"/>
      <c r="AO11" s="210"/>
      <c r="AP11" s="210"/>
      <c r="AQ11" s="210"/>
      <c r="AR11" s="210"/>
      <c r="AS11" s="210"/>
      <c r="AT11" s="210"/>
      <c r="AU11" s="210"/>
      <c r="AV11" s="210"/>
      <c r="AW11" s="210"/>
      <c r="AX11" s="210"/>
      <c r="AY11" s="210"/>
      <c r="AZ11" s="210"/>
      <c r="BA11" s="242" t="str">
        <f>C11</f>
        <v>- zahrnuje veškeré náklady spojené s objednatelem požadovanými zkouškami, tj. provedení jádrových vývrtů o průměru 100 mm v nové vrstvě vozovky z asfaltového betonu a pracemi zkušebny pro ověření tloušťky obrusné vsrtvy, míry zhutnění, mezerovitost akontroly spojení vrstvy s podkladem.</v>
      </c>
      <c r="BB11" s="210"/>
      <c r="BC11" s="210"/>
      <c r="BD11" s="210"/>
      <c r="BE11" s="210"/>
      <c r="BF11" s="210"/>
      <c r="BG11" s="210"/>
      <c r="BH11" s="210"/>
    </row>
    <row r="12" spans="1:60" outlineLevel="1" x14ac:dyDescent="0.2">
      <c r="A12" s="217"/>
      <c r="B12" s="218"/>
      <c r="C12" s="250" t="s">
        <v>381</v>
      </c>
      <c r="D12" s="241"/>
      <c r="E12" s="241"/>
      <c r="F12" s="241"/>
      <c r="G12" s="241"/>
      <c r="H12" s="219"/>
      <c r="I12" s="219"/>
      <c r="J12" s="219"/>
      <c r="K12" s="219"/>
      <c r="L12" s="219"/>
      <c r="M12" s="219"/>
      <c r="N12" s="219"/>
      <c r="O12" s="219"/>
      <c r="P12" s="219"/>
      <c r="Q12" s="219"/>
      <c r="R12" s="219"/>
      <c r="S12" s="219"/>
      <c r="T12" s="219"/>
      <c r="U12" s="219"/>
      <c r="V12" s="219"/>
      <c r="W12" s="219"/>
      <c r="X12" s="219"/>
      <c r="Y12" s="210"/>
      <c r="Z12" s="210"/>
      <c r="AA12" s="210"/>
      <c r="AB12" s="210"/>
      <c r="AC12" s="210"/>
      <c r="AD12" s="210"/>
      <c r="AE12" s="210"/>
      <c r="AF12" s="210"/>
      <c r="AG12" s="210" t="s">
        <v>111</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7"/>
      <c r="B13" s="218"/>
      <c r="C13" s="250" t="s">
        <v>354</v>
      </c>
      <c r="D13" s="241"/>
      <c r="E13" s="241"/>
      <c r="F13" s="241"/>
      <c r="G13" s="241"/>
      <c r="H13" s="219"/>
      <c r="I13" s="219"/>
      <c r="J13" s="219"/>
      <c r="K13" s="219"/>
      <c r="L13" s="219"/>
      <c r="M13" s="219"/>
      <c r="N13" s="219"/>
      <c r="O13" s="219"/>
      <c r="P13" s="219"/>
      <c r="Q13" s="219"/>
      <c r="R13" s="219"/>
      <c r="S13" s="219"/>
      <c r="T13" s="219"/>
      <c r="U13" s="219"/>
      <c r="V13" s="219"/>
      <c r="W13" s="219"/>
      <c r="X13" s="219"/>
      <c r="Y13" s="210"/>
      <c r="Z13" s="210"/>
      <c r="AA13" s="210"/>
      <c r="AB13" s="210"/>
      <c r="AC13" s="210"/>
      <c r="AD13" s="210"/>
      <c r="AE13" s="210"/>
      <c r="AF13" s="210"/>
      <c r="AG13" s="210" t="s">
        <v>111</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7"/>
      <c r="B14" s="218"/>
      <c r="C14" s="250" t="s">
        <v>382</v>
      </c>
      <c r="D14" s="241"/>
      <c r="E14" s="241"/>
      <c r="F14" s="241"/>
      <c r="G14" s="241"/>
      <c r="H14" s="219"/>
      <c r="I14" s="219"/>
      <c r="J14" s="219"/>
      <c r="K14" s="219"/>
      <c r="L14" s="219"/>
      <c r="M14" s="219"/>
      <c r="N14" s="219"/>
      <c r="O14" s="219"/>
      <c r="P14" s="219"/>
      <c r="Q14" s="219"/>
      <c r="R14" s="219"/>
      <c r="S14" s="219"/>
      <c r="T14" s="219"/>
      <c r="U14" s="219"/>
      <c r="V14" s="219"/>
      <c r="W14" s="219"/>
      <c r="X14" s="219"/>
      <c r="Y14" s="210"/>
      <c r="Z14" s="210"/>
      <c r="AA14" s="210"/>
      <c r="AB14" s="210"/>
      <c r="AC14" s="210"/>
      <c r="AD14" s="210"/>
      <c r="AE14" s="210"/>
      <c r="AF14" s="210"/>
      <c r="AG14" s="210" t="s">
        <v>111</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7"/>
      <c r="B15" s="218"/>
      <c r="C15" s="250" t="s">
        <v>355</v>
      </c>
      <c r="D15" s="241"/>
      <c r="E15" s="241"/>
      <c r="F15" s="241"/>
      <c r="G15" s="241"/>
      <c r="H15" s="219"/>
      <c r="I15" s="219"/>
      <c r="J15" s="219"/>
      <c r="K15" s="219"/>
      <c r="L15" s="219"/>
      <c r="M15" s="219"/>
      <c r="N15" s="219"/>
      <c r="O15" s="219"/>
      <c r="P15" s="219"/>
      <c r="Q15" s="219"/>
      <c r="R15" s="219"/>
      <c r="S15" s="219"/>
      <c r="T15" s="219"/>
      <c r="U15" s="219"/>
      <c r="V15" s="219"/>
      <c r="W15" s="219"/>
      <c r="X15" s="219"/>
      <c r="Y15" s="210"/>
      <c r="Z15" s="210"/>
      <c r="AA15" s="210"/>
      <c r="AB15" s="210"/>
      <c r="AC15" s="210"/>
      <c r="AD15" s="210"/>
      <c r="AE15" s="210"/>
      <c r="AF15" s="210"/>
      <c r="AG15" s="210" t="s">
        <v>111</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7"/>
      <c r="B16" s="218"/>
      <c r="C16" s="248" t="s">
        <v>63</v>
      </c>
      <c r="D16" s="223"/>
      <c r="E16" s="224">
        <v>2</v>
      </c>
      <c r="F16" s="219"/>
      <c r="G16" s="219"/>
      <c r="H16" s="219"/>
      <c r="I16" s="219"/>
      <c r="J16" s="219"/>
      <c r="K16" s="219"/>
      <c r="L16" s="219"/>
      <c r="M16" s="219"/>
      <c r="N16" s="219"/>
      <c r="O16" s="219"/>
      <c r="P16" s="219"/>
      <c r="Q16" s="219"/>
      <c r="R16" s="219"/>
      <c r="S16" s="219"/>
      <c r="T16" s="219"/>
      <c r="U16" s="219"/>
      <c r="V16" s="219"/>
      <c r="W16" s="219"/>
      <c r="X16" s="219"/>
      <c r="Y16" s="210"/>
      <c r="Z16" s="210"/>
      <c r="AA16" s="210"/>
      <c r="AB16" s="210"/>
      <c r="AC16" s="210"/>
      <c r="AD16" s="210"/>
      <c r="AE16" s="210"/>
      <c r="AF16" s="210"/>
      <c r="AG16" s="210" t="s">
        <v>113</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7"/>
      <c r="B17" s="218"/>
      <c r="C17" s="249"/>
      <c r="D17" s="240"/>
      <c r="E17" s="240"/>
      <c r="F17" s="240"/>
      <c r="G17" s="240"/>
      <c r="H17" s="219"/>
      <c r="I17" s="219"/>
      <c r="J17" s="219"/>
      <c r="K17" s="219"/>
      <c r="L17" s="219"/>
      <c r="M17" s="219"/>
      <c r="N17" s="219"/>
      <c r="O17" s="219"/>
      <c r="P17" s="219"/>
      <c r="Q17" s="219"/>
      <c r="R17" s="219"/>
      <c r="S17" s="219"/>
      <c r="T17" s="219"/>
      <c r="U17" s="219"/>
      <c r="V17" s="219"/>
      <c r="W17" s="219"/>
      <c r="X17" s="219"/>
      <c r="Y17" s="210"/>
      <c r="Z17" s="210"/>
      <c r="AA17" s="210"/>
      <c r="AB17" s="210"/>
      <c r="AC17" s="210"/>
      <c r="AD17" s="210"/>
      <c r="AE17" s="210"/>
      <c r="AF17" s="210"/>
      <c r="AG17" s="210" t="s">
        <v>116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2">
        <v>2</v>
      </c>
      <c r="B18" s="233" t="s">
        <v>356</v>
      </c>
      <c r="C18" s="246" t="s">
        <v>357</v>
      </c>
      <c r="D18" s="234" t="s">
        <v>351</v>
      </c>
      <c r="E18" s="235">
        <v>1</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c r="S18" s="237" t="s">
        <v>106</v>
      </c>
      <c r="T18" s="238" t="s">
        <v>107</v>
      </c>
      <c r="U18" s="219">
        <v>0</v>
      </c>
      <c r="V18" s="219">
        <f>ROUND(E18*U18,2)</f>
        <v>0</v>
      </c>
      <c r="W18" s="219"/>
      <c r="X18" s="219" t="s">
        <v>108</v>
      </c>
      <c r="Y18" s="210"/>
      <c r="Z18" s="210"/>
      <c r="AA18" s="210"/>
      <c r="AB18" s="210"/>
      <c r="AC18" s="210"/>
      <c r="AD18" s="210"/>
      <c r="AE18" s="210"/>
      <c r="AF18" s="210"/>
      <c r="AG18" s="210" t="s">
        <v>109</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7"/>
      <c r="B19" s="218"/>
      <c r="C19" s="247" t="s">
        <v>358</v>
      </c>
      <c r="D19" s="239"/>
      <c r="E19" s="239"/>
      <c r="F19" s="239"/>
      <c r="G19" s="239"/>
      <c r="H19" s="219"/>
      <c r="I19" s="219"/>
      <c r="J19" s="219"/>
      <c r="K19" s="219"/>
      <c r="L19" s="219"/>
      <c r="M19" s="219"/>
      <c r="N19" s="219"/>
      <c r="O19" s="219"/>
      <c r="P19" s="219"/>
      <c r="Q19" s="219"/>
      <c r="R19" s="219"/>
      <c r="S19" s="219"/>
      <c r="T19" s="219"/>
      <c r="U19" s="219"/>
      <c r="V19" s="219"/>
      <c r="W19" s="219"/>
      <c r="X19" s="219"/>
      <c r="Y19" s="210"/>
      <c r="Z19" s="210"/>
      <c r="AA19" s="210"/>
      <c r="AB19" s="210"/>
      <c r="AC19" s="210"/>
      <c r="AD19" s="210"/>
      <c r="AE19" s="210"/>
      <c r="AF19" s="210"/>
      <c r="AG19" s="210" t="s">
        <v>111</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7"/>
      <c r="B20" s="218"/>
      <c r="C20" s="250" t="s">
        <v>359</v>
      </c>
      <c r="D20" s="241"/>
      <c r="E20" s="241"/>
      <c r="F20" s="241"/>
      <c r="G20" s="241"/>
      <c r="H20" s="219"/>
      <c r="I20" s="219"/>
      <c r="J20" s="219"/>
      <c r="K20" s="219"/>
      <c r="L20" s="219"/>
      <c r="M20" s="219"/>
      <c r="N20" s="219"/>
      <c r="O20" s="219"/>
      <c r="P20" s="219"/>
      <c r="Q20" s="219"/>
      <c r="R20" s="219"/>
      <c r="S20" s="219"/>
      <c r="T20" s="219"/>
      <c r="U20" s="219"/>
      <c r="V20" s="219"/>
      <c r="W20" s="219"/>
      <c r="X20" s="219"/>
      <c r="Y20" s="210"/>
      <c r="Z20" s="210"/>
      <c r="AA20" s="210"/>
      <c r="AB20" s="210"/>
      <c r="AC20" s="210"/>
      <c r="AD20" s="210"/>
      <c r="AE20" s="210"/>
      <c r="AF20" s="210"/>
      <c r="AG20" s="210" t="s">
        <v>111</v>
      </c>
      <c r="AH20" s="210"/>
      <c r="AI20" s="210"/>
      <c r="AJ20" s="210"/>
      <c r="AK20" s="210"/>
      <c r="AL20" s="210"/>
      <c r="AM20" s="210"/>
      <c r="AN20" s="210"/>
      <c r="AO20" s="210"/>
      <c r="AP20" s="210"/>
      <c r="AQ20" s="210"/>
      <c r="AR20" s="210"/>
      <c r="AS20" s="210"/>
      <c r="AT20" s="210"/>
      <c r="AU20" s="210"/>
      <c r="AV20" s="210"/>
      <c r="AW20" s="210"/>
      <c r="AX20" s="210"/>
      <c r="AY20" s="210"/>
      <c r="AZ20" s="210"/>
      <c r="BA20" s="242" t="str">
        <f>C20</f>
        <v>Projednání dočasné úpravy dopravního značení po dobu výstavby s územně příslušným odborem dopravy a d DI Policie ČR.</v>
      </c>
      <c r="BB20" s="210"/>
      <c r="BC20" s="210"/>
      <c r="BD20" s="210"/>
      <c r="BE20" s="210"/>
      <c r="BF20" s="210"/>
      <c r="BG20" s="210"/>
      <c r="BH20" s="210"/>
    </row>
    <row r="21" spans="1:60" outlineLevel="1" x14ac:dyDescent="0.2">
      <c r="A21" s="217"/>
      <c r="B21" s="218"/>
      <c r="C21" s="250" t="s">
        <v>360</v>
      </c>
      <c r="D21" s="241"/>
      <c r="E21" s="241"/>
      <c r="F21" s="241"/>
      <c r="G21" s="241"/>
      <c r="H21" s="219"/>
      <c r="I21" s="219"/>
      <c r="J21" s="219"/>
      <c r="K21" s="219"/>
      <c r="L21" s="219"/>
      <c r="M21" s="219"/>
      <c r="N21" s="219"/>
      <c r="O21" s="219"/>
      <c r="P21" s="219"/>
      <c r="Q21" s="219"/>
      <c r="R21" s="219"/>
      <c r="S21" s="219"/>
      <c r="T21" s="219"/>
      <c r="U21" s="219"/>
      <c r="V21" s="219"/>
      <c r="W21" s="219"/>
      <c r="X21" s="219"/>
      <c r="Y21" s="210"/>
      <c r="Z21" s="210"/>
      <c r="AA21" s="210"/>
      <c r="AB21" s="210"/>
      <c r="AC21" s="210"/>
      <c r="AD21" s="210"/>
      <c r="AE21" s="210"/>
      <c r="AF21" s="210"/>
      <c r="AG21" s="210" t="s">
        <v>111</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7"/>
      <c r="B22" s="218"/>
      <c r="C22" s="248" t="s">
        <v>61</v>
      </c>
      <c r="D22" s="223"/>
      <c r="E22" s="224">
        <v>1</v>
      </c>
      <c r="F22" s="219"/>
      <c r="G22" s="219"/>
      <c r="H22" s="219"/>
      <c r="I22" s="219"/>
      <c r="J22" s="219"/>
      <c r="K22" s="219"/>
      <c r="L22" s="219"/>
      <c r="M22" s="219"/>
      <c r="N22" s="219"/>
      <c r="O22" s="219"/>
      <c r="P22" s="219"/>
      <c r="Q22" s="219"/>
      <c r="R22" s="219"/>
      <c r="S22" s="219"/>
      <c r="T22" s="219"/>
      <c r="U22" s="219"/>
      <c r="V22" s="219"/>
      <c r="W22" s="219"/>
      <c r="X22" s="219"/>
      <c r="Y22" s="210"/>
      <c r="Z22" s="210"/>
      <c r="AA22" s="210"/>
      <c r="AB22" s="210"/>
      <c r="AC22" s="210"/>
      <c r="AD22" s="210"/>
      <c r="AE22" s="210"/>
      <c r="AF22" s="210"/>
      <c r="AG22" s="210" t="s">
        <v>113</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7"/>
      <c r="B23" s="218"/>
      <c r="C23" s="249"/>
      <c r="D23" s="240"/>
      <c r="E23" s="240"/>
      <c r="F23" s="240"/>
      <c r="G23" s="240"/>
      <c r="H23" s="219"/>
      <c r="I23" s="219"/>
      <c r="J23" s="219"/>
      <c r="K23" s="219"/>
      <c r="L23" s="219"/>
      <c r="M23" s="219"/>
      <c r="N23" s="219"/>
      <c r="O23" s="219"/>
      <c r="P23" s="219"/>
      <c r="Q23" s="219"/>
      <c r="R23" s="219"/>
      <c r="S23" s="219"/>
      <c r="T23" s="219"/>
      <c r="U23" s="219"/>
      <c r="V23" s="219"/>
      <c r="W23" s="219"/>
      <c r="X23" s="219"/>
      <c r="Y23" s="210"/>
      <c r="Z23" s="210"/>
      <c r="AA23" s="210"/>
      <c r="AB23" s="210"/>
      <c r="AC23" s="210"/>
      <c r="AD23" s="210"/>
      <c r="AE23" s="210"/>
      <c r="AF23" s="210"/>
      <c r="AG23" s="210" t="s">
        <v>116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2">
        <v>3</v>
      </c>
      <c r="B24" s="233" t="s">
        <v>361</v>
      </c>
      <c r="C24" s="246" t="s">
        <v>362</v>
      </c>
      <c r="D24" s="234" t="s">
        <v>351</v>
      </c>
      <c r="E24" s="235">
        <v>1</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c r="S24" s="237" t="s">
        <v>106</v>
      </c>
      <c r="T24" s="238" t="s">
        <v>107</v>
      </c>
      <c r="U24" s="219">
        <v>0</v>
      </c>
      <c r="V24" s="219">
        <f>ROUND(E24*U24,2)</f>
        <v>0</v>
      </c>
      <c r="W24" s="219"/>
      <c r="X24" s="219" t="s">
        <v>108</v>
      </c>
      <c r="Y24" s="210"/>
      <c r="Z24" s="210"/>
      <c r="AA24" s="210"/>
      <c r="AB24" s="210"/>
      <c r="AC24" s="210"/>
      <c r="AD24" s="210"/>
      <c r="AE24" s="210"/>
      <c r="AF24" s="210"/>
      <c r="AG24" s="210" t="s">
        <v>109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7"/>
      <c r="B25" s="218"/>
      <c r="C25" s="247" t="s">
        <v>363</v>
      </c>
      <c r="D25" s="239"/>
      <c r="E25" s="239"/>
      <c r="F25" s="239"/>
      <c r="G25" s="239"/>
      <c r="H25" s="219"/>
      <c r="I25" s="219"/>
      <c r="J25" s="219"/>
      <c r="K25" s="219"/>
      <c r="L25" s="219"/>
      <c r="M25" s="219"/>
      <c r="N25" s="219"/>
      <c r="O25" s="219"/>
      <c r="P25" s="219"/>
      <c r="Q25" s="219"/>
      <c r="R25" s="219"/>
      <c r="S25" s="219"/>
      <c r="T25" s="219"/>
      <c r="U25" s="219"/>
      <c r="V25" s="219"/>
      <c r="W25" s="219"/>
      <c r="X25" s="219"/>
      <c r="Y25" s="210"/>
      <c r="Z25" s="210"/>
      <c r="AA25" s="210"/>
      <c r="AB25" s="210"/>
      <c r="AC25" s="210"/>
      <c r="AD25" s="210"/>
      <c r="AE25" s="210"/>
      <c r="AF25" s="210"/>
      <c r="AG25" s="210" t="s">
        <v>111</v>
      </c>
      <c r="AH25" s="210"/>
      <c r="AI25" s="210"/>
      <c r="AJ25" s="210"/>
      <c r="AK25" s="210"/>
      <c r="AL25" s="210"/>
      <c r="AM25" s="210"/>
      <c r="AN25" s="210"/>
      <c r="AO25" s="210"/>
      <c r="AP25" s="210"/>
      <c r="AQ25" s="210"/>
      <c r="AR25" s="210"/>
      <c r="AS25" s="210"/>
      <c r="AT25" s="210"/>
      <c r="AU25" s="210"/>
      <c r="AV25" s="210"/>
      <c r="AW25" s="210"/>
      <c r="AX25" s="210"/>
      <c r="AY25" s="210"/>
      <c r="AZ25" s="210"/>
      <c r="BA25" s="242" t="str">
        <f>C25</f>
        <v>Náklady na vytyčení inženýrských sítí na staveništi jejich správci, s případným provedením průzkumných sond.</v>
      </c>
      <c r="BB25" s="210"/>
      <c r="BC25" s="210"/>
      <c r="BD25" s="210"/>
      <c r="BE25" s="210"/>
      <c r="BF25" s="210"/>
      <c r="BG25" s="210"/>
      <c r="BH25" s="210"/>
    </row>
    <row r="26" spans="1:60" outlineLevel="1" x14ac:dyDescent="0.2">
      <c r="A26" s="217"/>
      <c r="B26" s="218"/>
      <c r="C26" s="248" t="s">
        <v>61</v>
      </c>
      <c r="D26" s="223"/>
      <c r="E26" s="224">
        <v>1</v>
      </c>
      <c r="F26" s="219"/>
      <c r="G26" s="219"/>
      <c r="H26" s="219"/>
      <c r="I26" s="219"/>
      <c r="J26" s="219"/>
      <c r="K26" s="219"/>
      <c r="L26" s="219"/>
      <c r="M26" s="219"/>
      <c r="N26" s="219"/>
      <c r="O26" s="219"/>
      <c r="P26" s="219"/>
      <c r="Q26" s="219"/>
      <c r="R26" s="219"/>
      <c r="S26" s="219"/>
      <c r="T26" s="219"/>
      <c r="U26" s="219"/>
      <c r="V26" s="219"/>
      <c r="W26" s="219"/>
      <c r="X26" s="219"/>
      <c r="Y26" s="210"/>
      <c r="Z26" s="210"/>
      <c r="AA26" s="210"/>
      <c r="AB26" s="210"/>
      <c r="AC26" s="210"/>
      <c r="AD26" s="210"/>
      <c r="AE26" s="210"/>
      <c r="AF26" s="210"/>
      <c r="AG26" s="210" t="s">
        <v>113</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7"/>
      <c r="B27" s="218"/>
      <c r="C27" s="249"/>
      <c r="D27" s="240"/>
      <c r="E27" s="240"/>
      <c r="F27" s="240"/>
      <c r="G27" s="240"/>
      <c r="H27" s="219"/>
      <c r="I27" s="219"/>
      <c r="J27" s="219"/>
      <c r="K27" s="219"/>
      <c r="L27" s="219"/>
      <c r="M27" s="219"/>
      <c r="N27" s="219"/>
      <c r="O27" s="219"/>
      <c r="P27" s="219"/>
      <c r="Q27" s="219"/>
      <c r="R27" s="219"/>
      <c r="S27" s="219"/>
      <c r="T27" s="219"/>
      <c r="U27" s="219"/>
      <c r="V27" s="219"/>
      <c r="W27" s="219"/>
      <c r="X27" s="219"/>
      <c r="Y27" s="210"/>
      <c r="Z27" s="210"/>
      <c r="AA27" s="210"/>
      <c r="AB27" s="210"/>
      <c r="AC27" s="210"/>
      <c r="AD27" s="210"/>
      <c r="AE27" s="210"/>
      <c r="AF27" s="210"/>
      <c r="AG27" s="210" t="s">
        <v>116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2">
        <v>4</v>
      </c>
      <c r="B28" s="233" t="s">
        <v>364</v>
      </c>
      <c r="C28" s="246" t="s">
        <v>365</v>
      </c>
      <c r="D28" s="234" t="s">
        <v>351</v>
      </c>
      <c r="E28" s="235">
        <v>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c r="S28" s="237" t="s">
        <v>106</v>
      </c>
      <c r="T28" s="238" t="s">
        <v>107</v>
      </c>
      <c r="U28" s="219">
        <v>0</v>
      </c>
      <c r="V28" s="219">
        <f>ROUND(E28*U28,2)</f>
        <v>0</v>
      </c>
      <c r="W28" s="219"/>
      <c r="X28" s="219" t="s">
        <v>108</v>
      </c>
      <c r="Y28" s="210"/>
      <c r="Z28" s="210"/>
      <c r="AA28" s="210"/>
      <c r="AB28" s="210"/>
      <c r="AC28" s="210"/>
      <c r="AD28" s="210"/>
      <c r="AE28" s="210"/>
      <c r="AF28" s="210"/>
      <c r="AG28" s="210" t="s">
        <v>109</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7"/>
      <c r="B29" s="218"/>
      <c r="C29" s="247" t="s">
        <v>366</v>
      </c>
      <c r="D29" s="239"/>
      <c r="E29" s="239"/>
      <c r="F29" s="239"/>
      <c r="G29" s="239"/>
      <c r="H29" s="219"/>
      <c r="I29" s="219"/>
      <c r="J29" s="219"/>
      <c r="K29" s="219"/>
      <c r="L29" s="219"/>
      <c r="M29" s="219"/>
      <c r="N29" s="219"/>
      <c r="O29" s="219"/>
      <c r="P29" s="219"/>
      <c r="Q29" s="219"/>
      <c r="R29" s="219"/>
      <c r="S29" s="219"/>
      <c r="T29" s="219"/>
      <c r="U29" s="219"/>
      <c r="V29" s="219"/>
      <c r="W29" s="219"/>
      <c r="X29" s="219"/>
      <c r="Y29" s="210"/>
      <c r="Z29" s="210"/>
      <c r="AA29" s="210"/>
      <c r="AB29" s="210"/>
      <c r="AC29" s="210"/>
      <c r="AD29" s="210"/>
      <c r="AE29" s="210"/>
      <c r="AF29" s="210"/>
      <c r="AG29" s="210" t="s">
        <v>111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7"/>
      <c r="B30" s="218"/>
      <c r="C30" s="250" t="s">
        <v>128</v>
      </c>
      <c r="D30" s="241"/>
      <c r="E30" s="241"/>
      <c r="F30" s="241"/>
      <c r="G30" s="241"/>
      <c r="H30" s="219"/>
      <c r="I30" s="219"/>
      <c r="J30" s="219"/>
      <c r="K30" s="219"/>
      <c r="L30" s="219"/>
      <c r="M30" s="219"/>
      <c r="N30" s="219"/>
      <c r="O30" s="219"/>
      <c r="P30" s="219"/>
      <c r="Q30" s="219"/>
      <c r="R30" s="219"/>
      <c r="S30" s="219"/>
      <c r="T30" s="219"/>
      <c r="U30" s="219"/>
      <c r="V30" s="219"/>
      <c r="W30" s="219"/>
      <c r="X30" s="219"/>
      <c r="Y30" s="210"/>
      <c r="Z30" s="210"/>
      <c r="AA30" s="210"/>
      <c r="AB30" s="210"/>
      <c r="AC30" s="210"/>
      <c r="AD30" s="210"/>
      <c r="AE30" s="210"/>
      <c r="AF30" s="210"/>
      <c r="AG30" s="210" t="s">
        <v>111</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7"/>
      <c r="B31" s="218"/>
      <c r="C31" s="250" t="s">
        <v>367</v>
      </c>
      <c r="D31" s="241"/>
      <c r="E31" s="241"/>
      <c r="F31" s="241"/>
      <c r="G31" s="241"/>
      <c r="H31" s="219"/>
      <c r="I31" s="219"/>
      <c r="J31" s="219"/>
      <c r="K31" s="219"/>
      <c r="L31" s="219"/>
      <c r="M31" s="219"/>
      <c r="N31" s="219"/>
      <c r="O31" s="219"/>
      <c r="P31" s="219"/>
      <c r="Q31" s="219"/>
      <c r="R31" s="219"/>
      <c r="S31" s="219"/>
      <c r="T31" s="219"/>
      <c r="U31" s="219"/>
      <c r="V31" s="219"/>
      <c r="W31" s="219"/>
      <c r="X31" s="219"/>
      <c r="Y31" s="210"/>
      <c r="Z31" s="210"/>
      <c r="AA31" s="210"/>
      <c r="AB31" s="210"/>
      <c r="AC31" s="210"/>
      <c r="AD31" s="210"/>
      <c r="AE31" s="210"/>
      <c r="AF31" s="210"/>
      <c r="AG31" s="210" t="s">
        <v>111</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7"/>
      <c r="B32" s="218"/>
      <c r="C32" s="250" t="s">
        <v>368</v>
      </c>
      <c r="D32" s="241"/>
      <c r="E32" s="241"/>
      <c r="F32" s="241"/>
      <c r="G32" s="241"/>
      <c r="H32" s="219"/>
      <c r="I32" s="219"/>
      <c r="J32" s="219"/>
      <c r="K32" s="219"/>
      <c r="L32" s="219"/>
      <c r="M32" s="219"/>
      <c r="N32" s="219"/>
      <c r="O32" s="219"/>
      <c r="P32" s="219"/>
      <c r="Q32" s="219"/>
      <c r="R32" s="219"/>
      <c r="S32" s="219"/>
      <c r="T32" s="219"/>
      <c r="U32" s="219"/>
      <c r="V32" s="219"/>
      <c r="W32" s="219"/>
      <c r="X32" s="219"/>
      <c r="Y32" s="210"/>
      <c r="Z32" s="210"/>
      <c r="AA32" s="210"/>
      <c r="AB32" s="210"/>
      <c r="AC32" s="210"/>
      <c r="AD32" s="210"/>
      <c r="AE32" s="210"/>
      <c r="AF32" s="210"/>
      <c r="AG32" s="210" t="s">
        <v>111</v>
      </c>
      <c r="AH32" s="210"/>
      <c r="AI32" s="210"/>
      <c r="AJ32" s="210"/>
      <c r="AK32" s="210"/>
      <c r="AL32" s="210"/>
      <c r="AM32" s="210"/>
      <c r="AN32" s="210"/>
      <c r="AO32" s="210"/>
      <c r="AP32" s="210"/>
      <c r="AQ32" s="210"/>
      <c r="AR32" s="210"/>
      <c r="AS32" s="210"/>
      <c r="AT32" s="210"/>
      <c r="AU32" s="210"/>
      <c r="AV32" s="210"/>
      <c r="AW32" s="210"/>
      <c r="AX32" s="210"/>
      <c r="AY32" s="210"/>
      <c r="AZ32" s="210"/>
      <c r="BA32" s="242" t="str">
        <f>C32</f>
        <v>- zadavatelem specifikované výstupy (fotografie v papírovém a digitálním formátu) v požadovaném počtu</v>
      </c>
      <c r="BB32" s="210"/>
      <c r="BC32" s="210"/>
      <c r="BD32" s="210"/>
      <c r="BE32" s="210"/>
      <c r="BF32" s="210"/>
      <c r="BG32" s="210"/>
      <c r="BH32" s="210"/>
    </row>
    <row r="33" spans="1:60" outlineLevel="1" x14ac:dyDescent="0.2">
      <c r="A33" s="217"/>
      <c r="B33" s="218"/>
      <c r="C33" s="248" t="s">
        <v>61</v>
      </c>
      <c r="D33" s="223"/>
      <c r="E33" s="224">
        <v>1</v>
      </c>
      <c r="F33" s="219"/>
      <c r="G33" s="219"/>
      <c r="H33" s="219"/>
      <c r="I33" s="219"/>
      <c r="J33" s="219"/>
      <c r="K33" s="219"/>
      <c r="L33" s="219"/>
      <c r="M33" s="219"/>
      <c r="N33" s="219"/>
      <c r="O33" s="219"/>
      <c r="P33" s="219"/>
      <c r="Q33" s="219"/>
      <c r="R33" s="219"/>
      <c r="S33" s="219"/>
      <c r="T33" s="219"/>
      <c r="U33" s="219"/>
      <c r="V33" s="219"/>
      <c r="W33" s="219"/>
      <c r="X33" s="219"/>
      <c r="Y33" s="210"/>
      <c r="Z33" s="210"/>
      <c r="AA33" s="210"/>
      <c r="AB33" s="210"/>
      <c r="AC33" s="210"/>
      <c r="AD33" s="210"/>
      <c r="AE33" s="210"/>
      <c r="AF33" s="210"/>
      <c r="AG33" s="210" t="s">
        <v>113</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17"/>
      <c r="B34" s="218"/>
      <c r="C34" s="249"/>
      <c r="D34" s="240"/>
      <c r="E34" s="240"/>
      <c r="F34" s="240"/>
      <c r="G34" s="240"/>
      <c r="H34" s="219"/>
      <c r="I34" s="219"/>
      <c r="J34" s="219"/>
      <c r="K34" s="219"/>
      <c r="L34" s="219"/>
      <c r="M34" s="219"/>
      <c r="N34" s="219"/>
      <c r="O34" s="219"/>
      <c r="P34" s="219"/>
      <c r="Q34" s="219"/>
      <c r="R34" s="219"/>
      <c r="S34" s="219"/>
      <c r="T34" s="219"/>
      <c r="U34" s="219"/>
      <c r="V34" s="219"/>
      <c r="W34" s="219"/>
      <c r="X34" s="219"/>
      <c r="Y34" s="210"/>
      <c r="Z34" s="210"/>
      <c r="AA34" s="210"/>
      <c r="AB34" s="210"/>
      <c r="AC34" s="210"/>
      <c r="AD34" s="210"/>
      <c r="AE34" s="210"/>
      <c r="AF34" s="210"/>
      <c r="AG34" s="210" t="s">
        <v>116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2">
        <v>5</v>
      </c>
      <c r="B35" s="233" t="s">
        <v>369</v>
      </c>
      <c r="C35" s="246" t="s">
        <v>370</v>
      </c>
      <c r="D35" s="234" t="s">
        <v>351</v>
      </c>
      <c r="E35" s="235">
        <v>1</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c r="S35" s="237" t="s">
        <v>106</v>
      </c>
      <c r="T35" s="238" t="s">
        <v>107</v>
      </c>
      <c r="U35" s="219">
        <v>0</v>
      </c>
      <c r="V35" s="219">
        <f>ROUND(E35*U35,2)</f>
        <v>0</v>
      </c>
      <c r="W35" s="219"/>
      <c r="X35" s="219" t="s">
        <v>108</v>
      </c>
      <c r="Y35" s="210"/>
      <c r="Z35" s="210"/>
      <c r="AA35" s="210"/>
      <c r="AB35" s="210"/>
      <c r="AC35" s="210"/>
      <c r="AD35" s="210"/>
      <c r="AE35" s="210"/>
      <c r="AF35" s="210"/>
      <c r="AG35" s="210" t="s">
        <v>109</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17"/>
      <c r="B36" s="218"/>
      <c r="C36" s="247" t="s">
        <v>371</v>
      </c>
      <c r="D36" s="239"/>
      <c r="E36" s="239"/>
      <c r="F36" s="239"/>
      <c r="G36" s="239"/>
      <c r="H36" s="219"/>
      <c r="I36" s="219"/>
      <c r="J36" s="219"/>
      <c r="K36" s="219"/>
      <c r="L36" s="219"/>
      <c r="M36" s="219"/>
      <c r="N36" s="219"/>
      <c r="O36" s="219"/>
      <c r="P36" s="219"/>
      <c r="Q36" s="219"/>
      <c r="R36" s="219"/>
      <c r="S36" s="219"/>
      <c r="T36" s="219"/>
      <c r="U36" s="219"/>
      <c r="V36" s="219"/>
      <c r="W36" s="219"/>
      <c r="X36" s="219"/>
      <c r="Y36" s="210"/>
      <c r="Z36" s="210"/>
      <c r="AA36" s="210"/>
      <c r="AB36" s="210"/>
      <c r="AC36" s="210"/>
      <c r="AD36" s="210"/>
      <c r="AE36" s="210"/>
      <c r="AF36" s="210"/>
      <c r="AG36" s="210" t="s">
        <v>111</v>
      </c>
      <c r="AH36" s="210"/>
      <c r="AI36" s="210"/>
      <c r="AJ36" s="210"/>
      <c r="AK36" s="210"/>
      <c r="AL36" s="210"/>
      <c r="AM36" s="210"/>
      <c r="AN36" s="210"/>
      <c r="AO36" s="210"/>
      <c r="AP36" s="210"/>
      <c r="AQ36" s="210"/>
      <c r="AR36" s="210"/>
      <c r="AS36" s="210"/>
      <c r="AT36" s="210"/>
      <c r="AU36" s="210"/>
      <c r="AV36" s="210"/>
      <c r="AW36" s="210"/>
      <c r="AX36" s="210"/>
      <c r="AY36" s="210"/>
      <c r="AZ36" s="210"/>
      <c r="BA36" s="242" t="str">
        <f>C36</f>
        <v>Dodávka a osazení 1 ks informační tabule s uvedením názvu stavby, investora stavby a zhotovitele stavby, s uvedením termínu realizace stavby a s uvedením kontaktu na odpovědného stavbyvedoucího</v>
      </c>
      <c r="BB36" s="210"/>
      <c r="BC36" s="210"/>
      <c r="BD36" s="210"/>
      <c r="BE36" s="210"/>
      <c r="BF36" s="210"/>
      <c r="BG36" s="210"/>
      <c r="BH36" s="210"/>
    </row>
    <row r="37" spans="1:60" outlineLevel="1" x14ac:dyDescent="0.2">
      <c r="A37" s="217"/>
      <c r="B37" s="218"/>
      <c r="C37" s="250" t="s">
        <v>372</v>
      </c>
      <c r="D37" s="241"/>
      <c r="E37" s="241"/>
      <c r="F37" s="241"/>
      <c r="G37" s="241"/>
      <c r="H37" s="219"/>
      <c r="I37" s="219"/>
      <c r="J37" s="219"/>
      <c r="K37" s="219"/>
      <c r="L37" s="219"/>
      <c r="M37" s="219"/>
      <c r="N37" s="219"/>
      <c r="O37" s="219"/>
      <c r="P37" s="219"/>
      <c r="Q37" s="219"/>
      <c r="R37" s="219"/>
      <c r="S37" s="219"/>
      <c r="T37" s="219"/>
      <c r="U37" s="219"/>
      <c r="V37" s="219"/>
      <c r="W37" s="219"/>
      <c r="X37" s="219"/>
      <c r="Y37" s="210"/>
      <c r="Z37" s="210"/>
      <c r="AA37" s="210"/>
      <c r="AB37" s="210"/>
      <c r="AC37" s="210"/>
      <c r="AD37" s="210"/>
      <c r="AE37" s="210"/>
      <c r="AF37" s="210"/>
      <c r="AG37" s="210" t="s">
        <v>111</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7"/>
      <c r="B38" s="218"/>
      <c r="C38" s="250" t="s">
        <v>373</v>
      </c>
      <c r="D38" s="241"/>
      <c r="E38" s="241"/>
      <c r="F38" s="241"/>
      <c r="G38" s="241"/>
      <c r="H38" s="219"/>
      <c r="I38" s="219"/>
      <c r="J38" s="219"/>
      <c r="K38" s="219"/>
      <c r="L38" s="219"/>
      <c r="M38" s="219"/>
      <c r="N38" s="219"/>
      <c r="O38" s="219"/>
      <c r="P38" s="219"/>
      <c r="Q38" s="219"/>
      <c r="R38" s="219"/>
      <c r="S38" s="219"/>
      <c r="T38" s="219"/>
      <c r="U38" s="219"/>
      <c r="V38" s="219"/>
      <c r="W38" s="219"/>
      <c r="X38" s="219"/>
      <c r="Y38" s="210"/>
      <c r="Z38" s="210"/>
      <c r="AA38" s="210"/>
      <c r="AB38" s="210"/>
      <c r="AC38" s="210"/>
      <c r="AD38" s="210"/>
      <c r="AE38" s="210"/>
      <c r="AF38" s="210"/>
      <c r="AG38" s="210" t="s">
        <v>111</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7"/>
      <c r="B39" s="218"/>
      <c r="C39" s="248" t="s">
        <v>61</v>
      </c>
      <c r="D39" s="223"/>
      <c r="E39" s="224">
        <v>1</v>
      </c>
      <c r="F39" s="219"/>
      <c r="G39" s="219"/>
      <c r="H39" s="219"/>
      <c r="I39" s="219"/>
      <c r="J39" s="219"/>
      <c r="K39" s="219"/>
      <c r="L39" s="219"/>
      <c r="M39" s="219"/>
      <c r="N39" s="219"/>
      <c r="O39" s="219"/>
      <c r="P39" s="219"/>
      <c r="Q39" s="219"/>
      <c r="R39" s="219"/>
      <c r="S39" s="219"/>
      <c r="T39" s="219"/>
      <c r="U39" s="219"/>
      <c r="V39" s="219"/>
      <c r="W39" s="219"/>
      <c r="X39" s="219"/>
      <c r="Y39" s="210"/>
      <c r="Z39" s="210"/>
      <c r="AA39" s="210"/>
      <c r="AB39" s="210"/>
      <c r="AC39" s="210"/>
      <c r="AD39" s="210"/>
      <c r="AE39" s="210"/>
      <c r="AF39" s="210"/>
      <c r="AG39" s="210" t="s">
        <v>113</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7"/>
      <c r="B40" s="218"/>
      <c r="C40" s="249"/>
      <c r="D40" s="240"/>
      <c r="E40" s="240"/>
      <c r="F40" s="240"/>
      <c r="G40" s="240"/>
      <c r="H40" s="219"/>
      <c r="I40" s="219"/>
      <c r="J40" s="219"/>
      <c r="K40" s="219"/>
      <c r="L40" s="219"/>
      <c r="M40" s="219"/>
      <c r="N40" s="219"/>
      <c r="O40" s="219"/>
      <c r="P40" s="219"/>
      <c r="Q40" s="219"/>
      <c r="R40" s="219"/>
      <c r="S40" s="219"/>
      <c r="T40" s="219"/>
      <c r="U40" s="219"/>
      <c r="V40" s="219"/>
      <c r="W40" s="219"/>
      <c r="X40" s="219"/>
      <c r="Y40" s="210"/>
      <c r="Z40" s="210"/>
      <c r="AA40" s="210"/>
      <c r="AB40" s="210"/>
      <c r="AC40" s="210"/>
      <c r="AD40" s="210"/>
      <c r="AE40" s="210"/>
      <c r="AF40" s="210"/>
      <c r="AG40" s="210" t="s">
        <v>116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2">
        <v>6</v>
      </c>
      <c r="B41" s="233" t="s">
        <v>374</v>
      </c>
      <c r="C41" s="246" t="s">
        <v>375</v>
      </c>
      <c r="D41" s="234" t="s">
        <v>351</v>
      </c>
      <c r="E41" s="235">
        <v>1</v>
      </c>
      <c r="F41" s="236"/>
      <c r="G41" s="237">
        <f>ROUND(E41*F41,2)</f>
        <v>0</v>
      </c>
      <c r="H41" s="236"/>
      <c r="I41" s="237">
        <f>ROUND(E41*H41,2)</f>
        <v>0</v>
      </c>
      <c r="J41" s="236"/>
      <c r="K41" s="237">
        <f>ROUND(E41*J41,2)</f>
        <v>0</v>
      </c>
      <c r="L41" s="237">
        <v>21</v>
      </c>
      <c r="M41" s="237">
        <f>G41*(1+L41/100)</f>
        <v>0</v>
      </c>
      <c r="N41" s="237">
        <v>0</v>
      </c>
      <c r="O41" s="237">
        <f>ROUND(E41*N41,2)</f>
        <v>0</v>
      </c>
      <c r="P41" s="237">
        <v>0</v>
      </c>
      <c r="Q41" s="237">
        <f>ROUND(E41*P41,2)</f>
        <v>0</v>
      </c>
      <c r="R41" s="237"/>
      <c r="S41" s="237" t="s">
        <v>106</v>
      </c>
      <c r="T41" s="238" t="s">
        <v>107</v>
      </c>
      <c r="U41" s="219">
        <v>0</v>
      </c>
      <c r="V41" s="219">
        <f>ROUND(E41*U41,2)</f>
        <v>0</v>
      </c>
      <c r="W41" s="219"/>
      <c r="X41" s="219" t="s">
        <v>108</v>
      </c>
      <c r="Y41" s="210"/>
      <c r="Z41" s="210"/>
      <c r="AA41" s="210"/>
      <c r="AB41" s="210"/>
      <c r="AC41" s="210"/>
      <c r="AD41" s="210"/>
      <c r="AE41" s="210"/>
      <c r="AF41" s="210"/>
      <c r="AG41" s="210" t="s">
        <v>109</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17"/>
      <c r="B42" s="218"/>
      <c r="C42" s="247" t="s">
        <v>376</v>
      </c>
      <c r="D42" s="239"/>
      <c r="E42" s="239"/>
      <c r="F42" s="239"/>
      <c r="G42" s="239"/>
      <c r="H42" s="219"/>
      <c r="I42" s="219"/>
      <c r="J42" s="219"/>
      <c r="K42" s="219"/>
      <c r="L42" s="219"/>
      <c r="M42" s="219"/>
      <c r="N42" s="219"/>
      <c r="O42" s="219"/>
      <c r="P42" s="219"/>
      <c r="Q42" s="219"/>
      <c r="R42" s="219"/>
      <c r="S42" s="219"/>
      <c r="T42" s="219"/>
      <c r="U42" s="219"/>
      <c r="V42" s="219"/>
      <c r="W42" s="219"/>
      <c r="X42" s="219"/>
      <c r="Y42" s="210"/>
      <c r="Z42" s="210"/>
      <c r="AA42" s="210"/>
      <c r="AB42" s="210"/>
      <c r="AC42" s="210"/>
      <c r="AD42" s="210"/>
      <c r="AE42" s="210"/>
      <c r="AF42" s="210"/>
      <c r="AG42" s="210" t="s">
        <v>111</v>
      </c>
      <c r="AH42" s="210"/>
      <c r="AI42" s="210"/>
      <c r="AJ42" s="210"/>
      <c r="AK42" s="210"/>
      <c r="AL42" s="210"/>
      <c r="AM42" s="210"/>
      <c r="AN42" s="210"/>
      <c r="AO42" s="210"/>
      <c r="AP42" s="210"/>
      <c r="AQ42" s="210"/>
      <c r="AR42" s="210"/>
      <c r="AS42" s="210"/>
      <c r="AT42" s="210"/>
      <c r="AU42" s="210"/>
      <c r="AV42" s="210"/>
      <c r="AW42" s="210"/>
      <c r="AX42" s="210"/>
      <c r="AY42" s="210"/>
      <c r="AZ42" s="210"/>
      <c r="BA42" s="242" t="str">
        <f>C42</f>
        <v>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v>
      </c>
      <c r="BB42" s="210"/>
      <c r="BC42" s="210"/>
      <c r="BD42" s="210"/>
      <c r="BE42" s="210"/>
      <c r="BF42" s="210"/>
      <c r="BG42" s="210"/>
      <c r="BH42" s="210"/>
    </row>
    <row r="43" spans="1:60" ht="22.5" outlineLevel="1" x14ac:dyDescent="0.2">
      <c r="A43" s="217"/>
      <c r="B43" s="218"/>
      <c r="C43" s="250" t="s">
        <v>377</v>
      </c>
      <c r="D43" s="241"/>
      <c r="E43" s="241"/>
      <c r="F43" s="241"/>
      <c r="G43" s="241"/>
      <c r="H43" s="219"/>
      <c r="I43" s="219"/>
      <c r="J43" s="219"/>
      <c r="K43" s="219"/>
      <c r="L43" s="219"/>
      <c r="M43" s="219"/>
      <c r="N43" s="219"/>
      <c r="O43" s="219"/>
      <c r="P43" s="219"/>
      <c r="Q43" s="219"/>
      <c r="R43" s="219"/>
      <c r="S43" s="219"/>
      <c r="T43" s="219"/>
      <c r="U43" s="219"/>
      <c r="V43" s="219"/>
      <c r="W43" s="219"/>
      <c r="X43" s="219"/>
      <c r="Y43" s="210"/>
      <c r="Z43" s="210"/>
      <c r="AA43" s="210"/>
      <c r="AB43" s="210"/>
      <c r="AC43" s="210"/>
      <c r="AD43" s="210"/>
      <c r="AE43" s="210"/>
      <c r="AF43" s="210"/>
      <c r="AG43" s="210" t="s">
        <v>111</v>
      </c>
      <c r="AH43" s="210"/>
      <c r="AI43" s="210"/>
      <c r="AJ43" s="210"/>
      <c r="AK43" s="210"/>
      <c r="AL43" s="210"/>
      <c r="AM43" s="210"/>
      <c r="AN43" s="210"/>
      <c r="AO43" s="210"/>
      <c r="AP43" s="210"/>
      <c r="AQ43" s="210"/>
      <c r="AR43" s="210"/>
      <c r="AS43" s="210"/>
      <c r="AT43" s="210"/>
      <c r="AU43" s="210"/>
      <c r="AV43" s="210"/>
      <c r="AW43" s="210"/>
      <c r="AX43" s="210"/>
      <c r="AY43" s="210"/>
      <c r="AZ43" s="210"/>
      <c r="BA43" s="242" t="str">
        <f>C43</f>
        <v>Odstranění objektů zařízení staveniště včetně přípojek energií a jejich odvoz. Položka zahrnuje i náklady na úpravu povrchů po odstranění zařízení staveniště a úklid ploch, na kterých bylo zařízení staveniště provozováno.</v>
      </c>
      <c r="BB43" s="210"/>
      <c r="BC43" s="210"/>
      <c r="BD43" s="210"/>
      <c r="BE43" s="210"/>
      <c r="BF43" s="210"/>
      <c r="BG43" s="210"/>
      <c r="BH43" s="210"/>
    </row>
    <row r="44" spans="1:60" outlineLevel="1" x14ac:dyDescent="0.2">
      <c r="A44" s="217"/>
      <c r="B44" s="218"/>
      <c r="C44" s="248" t="s">
        <v>61</v>
      </c>
      <c r="D44" s="223"/>
      <c r="E44" s="224">
        <v>1</v>
      </c>
      <c r="F44" s="219"/>
      <c r="G44" s="219"/>
      <c r="H44" s="219"/>
      <c r="I44" s="219"/>
      <c r="J44" s="219"/>
      <c r="K44" s="219"/>
      <c r="L44" s="219"/>
      <c r="M44" s="219"/>
      <c r="N44" s="219"/>
      <c r="O44" s="219"/>
      <c r="P44" s="219"/>
      <c r="Q44" s="219"/>
      <c r="R44" s="219"/>
      <c r="S44" s="219"/>
      <c r="T44" s="219"/>
      <c r="U44" s="219"/>
      <c r="V44" s="219"/>
      <c r="W44" s="219"/>
      <c r="X44" s="219"/>
      <c r="Y44" s="210"/>
      <c r="Z44" s="210"/>
      <c r="AA44" s="210"/>
      <c r="AB44" s="210"/>
      <c r="AC44" s="210"/>
      <c r="AD44" s="210"/>
      <c r="AE44" s="210"/>
      <c r="AF44" s="210"/>
      <c r="AG44" s="210" t="s">
        <v>113</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7"/>
      <c r="B45" s="218"/>
      <c r="C45" s="249"/>
      <c r="D45" s="240"/>
      <c r="E45" s="240"/>
      <c r="F45" s="240"/>
      <c r="G45" s="240"/>
      <c r="H45" s="219"/>
      <c r="I45" s="219"/>
      <c r="J45" s="219"/>
      <c r="K45" s="219"/>
      <c r="L45" s="219"/>
      <c r="M45" s="219"/>
      <c r="N45" s="219"/>
      <c r="O45" s="219"/>
      <c r="P45" s="219"/>
      <c r="Q45" s="219"/>
      <c r="R45" s="219"/>
      <c r="S45" s="219"/>
      <c r="T45" s="219"/>
      <c r="U45" s="219"/>
      <c r="V45" s="219"/>
      <c r="W45" s="219"/>
      <c r="X45" s="219"/>
      <c r="Y45" s="210"/>
      <c r="Z45" s="210"/>
      <c r="AA45" s="210"/>
      <c r="AB45" s="210"/>
      <c r="AC45" s="210"/>
      <c r="AD45" s="210"/>
      <c r="AE45" s="210"/>
      <c r="AF45" s="210"/>
      <c r="AG45" s="210" t="s">
        <v>116</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6" t="s">
        <v>101</v>
      </c>
      <c r="B46" s="227" t="s">
        <v>73</v>
      </c>
      <c r="C46" s="245" t="s">
        <v>27</v>
      </c>
      <c r="D46" s="228"/>
      <c r="E46" s="229"/>
      <c r="F46" s="230"/>
      <c r="G46" s="230">
        <f>SUMIF(AG47:AG50,"&lt;&gt;NOR",G47:G50)</f>
        <v>0</v>
      </c>
      <c r="H46" s="230"/>
      <c r="I46" s="230">
        <f>SUM(I47:I50)</f>
        <v>0</v>
      </c>
      <c r="J46" s="230"/>
      <c r="K46" s="230">
        <f>SUM(K47:K50)</f>
        <v>0</v>
      </c>
      <c r="L46" s="230"/>
      <c r="M46" s="230">
        <f>SUM(M47:M50)</f>
        <v>0</v>
      </c>
      <c r="N46" s="230"/>
      <c r="O46" s="230">
        <f>SUM(O47:O50)</f>
        <v>0</v>
      </c>
      <c r="P46" s="230"/>
      <c r="Q46" s="230">
        <f>SUM(Q47:Q50)</f>
        <v>0</v>
      </c>
      <c r="R46" s="230"/>
      <c r="S46" s="230"/>
      <c r="T46" s="231"/>
      <c r="U46" s="225"/>
      <c r="V46" s="225">
        <f>SUM(V47:V50)</f>
        <v>0</v>
      </c>
      <c r="W46" s="225"/>
      <c r="X46" s="225"/>
      <c r="AG46" t="s">
        <v>102</v>
      </c>
    </row>
    <row r="47" spans="1:60" outlineLevel="1" x14ac:dyDescent="0.2">
      <c r="A47" s="232">
        <v>7</v>
      </c>
      <c r="B47" s="233" t="s">
        <v>378</v>
      </c>
      <c r="C47" s="246" t="s">
        <v>379</v>
      </c>
      <c r="D47" s="234" t="s">
        <v>351</v>
      </c>
      <c r="E47" s="235">
        <v>1</v>
      </c>
      <c r="F47" s="236"/>
      <c r="G47" s="237">
        <f>ROUND(E47*F47,2)</f>
        <v>0</v>
      </c>
      <c r="H47" s="236"/>
      <c r="I47" s="237">
        <f>ROUND(E47*H47,2)</f>
        <v>0</v>
      </c>
      <c r="J47" s="236"/>
      <c r="K47" s="237">
        <f>ROUND(E47*J47,2)</f>
        <v>0</v>
      </c>
      <c r="L47" s="237">
        <v>21</v>
      </c>
      <c r="M47" s="237">
        <f>G47*(1+L47/100)</f>
        <v>0</v>
      </c>
      <c r="N47" s="237">
        <v>0</v>
      </c>
      <c r="O47" s="237">
        <f>ROUND(E47*N47,2)</f>
        <v>0</v>
      </c>
      <c r="P47" s="237">
        <v>0</v>
      </c>
      <c r="Q47" s="237">
        <f>ROUND(E47*P47,2)</f>
        <v>0</v>
      </c>
      <c r="R47" s="237"/>
      <c r="S47" s="237" t="s">
        <v>106</v>
      </c>
      <c r="T47" s="238" t="s">
        <v>107</v>
      </c>
      <c r="U47" s="219">
        <v>0</v>
      </c>
      <c r="V47" s="219">
        <f>ROUND(E47*U47,2)</f>
        <v>0</v>
      </c>
      <c r="W47" s="219"/>
      <c r="X47" s="219" t="s">
        <v>108</v>
      </c>
      <c r="Y47" s="210"/>
      <c r="Z47" s="210"/>
      <c r="AA47" s="210"/>
      <c r="AB47" s="210"/>
      <c r="AC47" s="210"/>
      <c r="AD47" s="210"/>
      <c r="AE47" s="210"/>
      <c r="AF47" s="210"/>
      <c r="AG47" s="210" t="s">
        <v>109</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7"/>
      <c r="B48" s="218"/>
      <c r="C48" s="247" t="s">
        <v>380</v>
      </c>
      <c r="D48" s="239"/>
      <c r="E48" s="239"/>
      <c r="F48" s="239"/>
      <c r="G48" s="239"/>
      <c r="H48" s="219"/>
      <c r="I48" s="219"/>
      <c r="J48" s="219"/>
      <c r="K48" s="219"/>
      <c r="L48" s="219"/>
      <c r="M48" s="219"/>
      <c r="N48" s="219"/>
      <c r="O48" s="219"/>
      <c r="P48" s="219"/>
      <c r="Q48" s="219"/>
      <c r="R48" s="219"/>
      <c r="S48" s="219"/>
      <c r="T48" s="219"/>
      <c r="U48" s="219"/>
      <c r="V48" s="219"/>
      <c r="W48" s="219"/>
      <c r="X48" s="219"/>
      <c r="Y48" s="210"/>
      <c r="Z48" s="210"/>
      <c r="AA48" s="210"/>
      <c r="AB48" s="210"/>
      <c r="AC48" s="210"/>
      <c r="AD48" s="210"/>
      <c r="AE48" s="210"/>
      <c r="AF48" s="210"/>
      <c r="AG48" s="210" t="s">
        <v>111</v>
      </c>
      <c r="AH48" s="210"/>
      <c r="AI48" s="210"/>
      <c r="AJ48" s="210"/>
      <c r="AK48" s="210"/>
      <c r="AL48" s="210"/>
      <c r="AM48" s="210"/>
      <c r="AN48" s="210"/>
      <c r="AO48" s="210"/>
      <c r="AP48" s="210"/>
      <c r="AQ48" s="210"/>
      <c r="AR48" s="210"/>
      <c r="AS48" s="210"/>
      <c r="AT48" s="210"/>
      <c r="AU48" s="210"/>
      <c r="AV48" s="210"/>
      <c r="AW48" s="210"/>
      <c r="AX48" s="210"/>
      <c r="AY48" s="210"/>
      <c r="AZ48" s="210"/>
      <c r="BA48" s="242" t="str">
        <f>C48</f>
        <v xml:space="preserve"> (odevzdání dokumentace skutečného provedení stavby v počtu 3 paré v papírové podobě a 2 ks v ele. na CD).</v>
      </c>
      <c r="BB48" s="210"/>
      <c r="BC48" s="210"/>
      <c r="BD48" s="210"/>
      <c r="BE48" s="210"/>
      <c r="BF48" s="210"/>
      <c r="BG48" s="210"/>
      <c r="BH48" s="210"/>
    </row>
    <row r="49" spans="1:60" outlineLevel="1" x14ac:dyDescent="0.2">
      <c r="A49" s="217"/>
      <c r="B49" s="218"/>
      <c r="C49" s="248" t="s">
        <v>61</v>
      </c>
      <c r="D49" s="223"/>
      <c r="E49" s="224">
        <v>1</v>
      </c>
      <c r="F49" s="219"/>
      <c r="G49" s="219"/>
      <c r="H49" s="219"/>
      <c r="I49" s="219"/>
      <c r="J49" s="219"/>
      <c r="K49" s="219"/>
      <c r="L49" s="219"/>
      <c r="M49" s="219"/>
      <c r="N49" s="219"/>
      <c r="O49" s="219"/>
      <c r="P49" s="219"/>
      <c r="Q49" s="219"/>
      <c r="R49" s="219"/>
      <c r="S49" s="219"/>
      <c r="T49" s="219"/>
      <c r="U49" s="219"/>
      <c r="V49" s="219"/>
      <c r="W49" s="219"/>
      <c r="X49" s="219"/>
      <c r="Y49" s="210"/>
      <c r="Z49" s="210"/>
      <c r="AA49" s="210"/>
      <c r="AB49" s="210"/>
      <c r="AC49" s="210"/>
      <c r="AD49" s="210"/>
      <c r="AE49" s="210"/>
      <c r="AF49" s="210"/>
      <c r="AG49" s="210" t="s">
        <v>113</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7"/>
      <c r="B50" s="218"/>
      <c r="C50" s="249"/>
      <c r="D50" s="240"/>
      <c r="E50" s="240"/>
      <c r="F50" s="240"/>
      <c r="G50" s="240"/>
      <c r="H50" s="219"/>
      <c r="I50" s="219"/>
      <c r="J50" s="219"/>
      <c r="K50" s="219"/>
      <c r="L50" s="219"/>
      <c r="M50" s="219"/>
      <c r="N50" s="219"/>
      <c r="O50" s="219"/>
      <c r="P50" s="219"/>
      <c r="Q50" s="219"/>
      <c r="R50" s="219"/>
      <c r="S50" s="219"/>
      <c r="T50" s="219"/>
      <c r="U50" s="219"/>
      <c r="V50" s="219"/>
      <c r="W50" s="219"/>
      <c r="X50" s="219"/>
      <c r="Y50" s="210"/>
      <c r="Z50" s="210"/>
      <c r="AA50" s="210"/>
      <c r="AB50" s="210"/>
      <c r="AC50" s="210"/>
      <c r="AD50" s="210"/>
      <c r="AE50" s="210"/>
      <c r="AF50" s="210"/>
      <c r="AG50" s="210" t="s">
        <v>116</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3"/>
      <c r="B51" s="4"/>
      <c r="C51" s="253"/>
      <c r="D51" s="6"/>
      <c r="E51" s="3"/>
      <c r="F51" s="3"/>
      <c r="G51" s="3"/>
      <c r="H51" s="3"/>
      <c r="I51" s="3"/>
      <c r="J51" s="3"/>
      <c r="K51" s="3"/>
      <c r="L51" s="3"/>
      <c r="M51" s="3"/>
      <c r="N51" s="3"/>
      <c r="O51" s="3"/>
      <c r="P51" s="3"/>
      <c r="Q51" s="3"/>
      <c r="R51" s="3"/>
      <c r="S51" s="3"/>
      <c r="T51" s="3"/>
      <c r="U51" s="3"/>
      <c r="V51" s="3"/>
      <c r="W51" s="3"/>
      <c r="X51" s="3"/>
      <c r="AE51">
        <v>15</v>
      </c>
      <c r="AF51">
        <v>21</v>
      </c>
      <c r="AG51" t="s">
        <v>88</v>
      </c>
    </row>
    <row r="52" spans="1:60" x14ac:dyDescent="0.2">
      <c r="A52" s="213"/>
      <c r="B52" s="214" t="s">
        <v>29</v>
      </c>
      <c r="C52" s="254"/>
      <c r="D52" s="215"/>
      <c r="E52" s="216"/>
      <c r="F52" s="216"/>
      <c r="G52" s="244">
        <f>G8+G46</f>
        <v>0</v>
      </c>
      <c r="H52" s="3"/>
      <c r="I52" s="3"/>
      <c r="J52" s="3"/>
      <c r="K52" s="3"/>
      <c r="L52" s="3"/>
      <c r="M52" s="3"/>
      <c r="N52" s="3"/>
      <c r="O52" s="3"/>
      <c r="P52" s="3"/>
      <c r="Q52" s="3"/>
      <c r="R52" s="3"/>
      <c r="S52" s="3"/>
      <c r="T52" s="3"/>
      <c r="U52" s="3"/>
      <c r="V52" s="3"/>
      <c r="W52" s="3"/>
      <c r="X52" s="3"/>
      <c r="AE52">
        <f>SUMIF(L7:L50,AE51,G7:G50)</f>
        <v>0</v>
      </c>
      <c r="AF52">
        <f>SUMIF(L7:L50,AF51,G7:G50)</f>
        <v>0</v>
      </c>
      <c r="AG52" t="s">
        <v>229</v>
      </c>
    </row>
    <row r="53" spans="1:60" x14ac:dyDescent="0.2">
      <c r="C53" s="255"/>
      <c r="D53" s="10"/>
      <c r="AG53" t="s">
        <v>230</v>
      </c>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E8Z3At+/6KI7isK3RATo9lxkd5xzwzkdVuyzpLeMUFJOzWgPaoTHyCCpHpsz8YGDcU2TeOOqiQWj7ZpNSyeWg==" saltValue="hd+NvN/ofmDLtfsWMoJIow==" spinCount="100000" sheet="1"/>
  <mergeCells count="31">
    <mergeCell ref="C50:G50"/>
    <mergeCell ref="C38:G38"/>
    <mergeCell ref="C40:G40"/>
    <mergeCell ref="C42:G42"/>
    <mergeCell ref="C43:G43"/>
    <mergeCell ref="C45:G45"/>
    <mergeCell ref="C48:G48"/>
    <mergeCell ref="C30:G30"/>
    <mergeCell ref="C31:G31"/>
    <mergeCell ref="C32:G32"/>
    <mergeCell ref="C34:G34"/>
    <mergeCell ref="C36:G36"/>
    <mergeCell ref="C37:G37"/>
    <mergeCell ref="C20:G20"/>
    <mergeCell ref="C21:G21"/>
    <mergeCell ref="C23:G23"/>
    <mergeCell ref="C25:G25"/>
    <mergeCell ref="C27:G27"/>
    <mergeCell ref="C29:G29"/>
    <mergeCell ref="C12:G12"/>
    <mergeCell ref="C13:G13"/>
    <mergeCell ref="C14:G14"/>
    <mergeCell ref="C15:G15"/>
    <mergeCell ref="C17:G17"/>
    <mergeCell ref="C19:G19"/>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 101 SO 101 Pol</vt:lpstr>
      <vt:lpstr>SO 102 SO 102 Pol</vt:lpstr>
      <vt:lpstr>SO 801 SO 801 Pol</vt:lpstr>
      <vt:lpstr>VRN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101 SO 101 Pol'!Názvy_tisku</vt:lpstr>
      <vt:lpstr>'SO 102 SO 102 Pol'!Názvy_tisku</vt:lpstr>
      <vt:lpstr>'SO 801 SO 801 Pol'!Názvy_tisku</vt:lpstr>
      <vt:lpstr>'VRN VRN Pol'!Názvy_tisku</vt:lpstr>
      <vt:lpstr>oadresa</vt:lpstr>
      <vt:lpstr>Stavba!Objednatel</vt:lpstr>
      <vt:lpstr>Stavba!Objekt</vt:lpstr>
      <vt:lpstr>'SO 101 SO 101 Pol'!Oblast_tisku</vt:lpstr>
      <vt:lpstr>'SO 102 SO 102 Pol'!Oblast_tisku</vt:lpstr>
      <vt:lpstr>'SO 801 SO 801 Pol'!Oblast_tisku</vt:lpstr>
      <vt:lpstr>Stavba!Oblast_tisku</vt:lpstr>
      <vt:lpstr>'VRN VRN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Guňka</dc:creator>
  <cp:lastModifiedBy>Petr Guňka</cp:lastModifiedBy>
  <cp:lastPrinted>2019-03-19T12:27:02Z</cp:lastPrinted>
  <dcterms:created xsi:type="dcterms:W3CDTF">2009-04-08T07:15:50Z</dcterms:created>
  <dcterms:modified xsi:type="dcterms:W3CDTF">2021-05-14T06:09:57Z</dcterms:modified>
</cp:coreProperties>
</file>