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Moravská 2 byt č. 11, 12, 13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Pol'!$A$9:$V$328</definedName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Pol'!$A$1:$X$330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Q20" i="12"/>
  <c r="V20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44" i="12"/>
  <c r="M44" i="12" s="1"/>
  <c r="I44" i="12"/>
  <c r="K44" i="12"/>
  <c r="O44" i="12"/>
  <c r="Q44" i="12"/>
  <c r="V44" i="12"/>
  <c r="G49" i="12"/>
  <c r="M49" i="12" s="1"/>
  <c r="I49" i="12"/>
  <c r="K49" i="12"/>
  <c r="O49" i="12"/>
  <c r="Q49" i="12"/>
  <c r="V49" i="12"/>
  <c r="G55" i="12"/>
  <c r="M55" i="12" s="1"/>
  <c r="I55" i="12"/>
  <c r="I54" i="12" s="1"/>
  <c r="K55" i="12"/>
  <c r="O55" i="12"/>
  <c r="Q55" i="12"/>
  <c r="V55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6" i="12"/>
  <c r="M76" i="12" s="1"/>
  <c r="I76" i="12"/>
  <c r="K76" i="12"/>
  <c r="O76" i="12"/>
  <c r="Q76" i="12"/>
  <c r="V76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V98" i="12" s="1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I104" i="12"/>
  <c r="K104" i="12"/>
  <c r="O104" i="12"/>
  <c r="Q104" i="12"/>
  <c r="Q103" i="12" s="1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42" i="12"/>
  <c r="M142" i="12" s="1"/>
  <c r="I142" i="12"/>
  <c r="K142" i="12"/>
  <c r="O142" i="12"/>
  <c r="Q142" i="12"/>
  <c r="V142" i="12"/>
  <c r="G144" i="12"/>
  <c r="M144" i="12" s="1"/>
  <c r="I144" i="12"/>
  <c r="K144" i="12"/>
  <c r="O144" i="12"/>
  <c r="Q144" i="12"/>
  <c r="V144" i="12"/>
  <c r="G149" i="12"/>
  <c r="M149" i="12" s="1"/>
  <c r="I149" i="12"/>
  <c r="K149" i="12"/>
  <c r="O149" i="12"/>
  <c r="Q149" i="12"/>
  <c r="V149" i="12"/>
  <c r="G154" i="12"/>
  <c r="M154" i="12" s="1"/>
  <c r="I154" i="12"/>
  <c r="K154" i="12"/>
  <c r="O154" i="12"/>
  <c r="Q154" i="12"/>
  <c r="V154" i="12"/>
  <c r="G159" i="12"/>
  <c r="M159" i="12" s="1"/>
  <c r="I159" i="12"/>
  <c r="K159" i="12"/>
  <c r="O159" i="12"/>
  <c r="Q159" i="12"/>
  <c r="V159" i="12"/>
  <c r="G164" i="12"/>
  <c r="M164" i="12" s="1"/>
  <c r="I164" i="12"/>
  <c r="K164" i="12"/>
  <c r="O164" i="12"/>
  <c r="Q164" i="12"/>
  <c r="V164" i="12"/>
  <c r="G169" i="12"/>
  <c r="M169" i="12" s="1"/>
  <c r="I169" i="12"/>
  <c r="K169" i="12"/>
  <c r="O169" i="12"/>
  <c r="Q169" i="12"/>
  <c r="V169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83" i="12"/>
  <c r="M183" i="12" s="1"/>
  <c r="I183" i="12"/>
  <c r="K183" i="12"/>
  <c r="O183" i="12"/>
  <c r="Q183" i="12"/>
  <c r="V183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I191" i="12"/>
  <c r="K191" i="12"/>
  <c r="O191" i="12"/>
  <c r="Q191" i="12"/>
  <c r="V191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5" i="12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33" i="12"/>
  <c r="M233" i="12" s="1"/>
  <c r="I233" i="12"/>
  <c r="K233" i="12"/>
  <c r="O233" i="12"/>
  <c r="Q233" i="12"/>
  <c r="V233" i="12"/>
  <c r="G246" i="12"/>
  <c r="M246" i="12" s="1"/>
  <c r="I246" i="12"/>
  <c r="K246" i="12"/>
  <c r="O246" i="12"/>
  <c r="Q246" i="12"/>
  <c r="V246" i="12"/>
  <c r="G259" i="12"/>
  <c r="M259" i="12" s="1"/>
  <c r="I259" i="12"/>
  <c r="K259" i="12"/>
  <c r="O259" i="12"/>
  <c r="Q259" i="12"/>
  <c r="V259" i="12"/>
  <c r="G272" i="12"/>
  <c r="M272" i="12" s="1"/>
  <c r="I272" i="12"/>
  <c r="K272" i="12"/>
  <c r="O272" i="12"/>
  <c r="Q272" i="12"/>
  <c r="V272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6" i="12"/>
  <c r="M296" i="12" s="1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M300" i="12" s="1"/>
  <c r="I300" i="12"/>
  <c r="K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Q43" i="12" l="1"/>
  <c r="V43" i="12"/>
  <c r="I43" i="12"/>
  <c r="O103" i="12"/>
  <c r="I100" i="12"/>
  <c r="M100" i="12"/>
  <c r="Q8" i="12"/>
  <c r="Q211" i="12"/>
  <c r="K100" i="12"/>
  <c r="V8" i="12"/>
  <c r="G190" i="12"/>
  <c r="G116" i="12"/>
  <c r="O100" i="12"/>
  <c r="K320" i="12"/>
  <c r="O211" i="12"/>
  <c r="O43" i="12"/>
  <c r="K211" i="12"/>
  <c r="K122" i="12"/>
  <c r="K116" i="12"/>
  <c r="I62" i="12"/>
  <c r="V54" i="12"/>
  <c r="V100" i="12"/>
  <c r="Q54" i="12"/>
  <c r="Q100" i="12"/>
  <c r="M54" i="12"/>
  <c r="M218" i="12"/>
  <c r="V311" i="12"/>
  <c r="G218" i="12"/>
  <c r="I122" i="12"/>
  <c r="V106" i="12"/>
  <c r="I106" i="12"/>
  <c r="G62" i="12"/>
  <c r="G54" i="12"/>
  <c r="M13" i="12"/>
  <c r="K13" i="12"/>
  <c r="I13" i="12"/>
  <c r="Q278" i="12"/>
  <c r="V218" i="12"/>
  <c r="I211" i="12"/>
  <c r="V143" i="12"/>
  <c r="M119" i="12"/>
  <c r="M116" i="12" s="1"/>
  <c r="I116" i="12"/>
  <c r="K106" i="12"/>
  <c r="V103" i="12"/>
  <c r="G100" i="12"/>
  <c r="Q311" i="12"/>
  <c r="O311" i="12"/>
  <c r="V278" i="12"/>
  <c r="O278" i="12"/>
  <c r="Q218" i="12"/>
  <c r="V190" i="12"/>
  <c r="Q143" i="12"/>
  <c r="G106" i="12"/>
  <c r="O54" i="12"/>
  <c r="K43" i="12"/>
  <c r="O8" i="12"/>
  <c r="Q320" i="12"/>
  <c r="K311" i="12"/>
  <c r="Q190" i="12"/>
  <c r="O143" i="12"/>
  <c r="V122" i="12"/>
  <c r="G98" i="12"/>
  <c r="V13" i="12"/>
  <c r="K8" i="12"/>
  <c r="G311" i="12"/>
  <c r="I311" i="12"/>
  <c r="I278" i="12"/>
  <c r="O218" i="12"/>
  <c r="G211" i="12"/>
  <c r="K143" i="12"/>
  <c r="V116" i="12"/>
  <c r="G114" i="12"/>
  <c r="K103" i="12"/>
  <c r="Q62" i="12"/>
  <c r="K54" i="12"/>
  <c r="M43" i="12"/>
  <c r="Q13" i="12"/>
  <c r="I8" i="12"/>
  <c r="V320" i="12"/>
  <c r="O320" i="12"/>
  <c r="K278" i="12"/>
  <c r="K218" i="12"/>
  <c r="V211" i="12"/>
  <c r="O190" i="12"/>
  <c r="K190" i="12"/>
  <c r="I143" i="12"/>
  <c r="Q122" i="12"/>
  <c r="Q116" i="12"/>
  <c r="Q106" i="12"/>
  <c r="I103" i="12"/>
  <c r="O62" i="12"/>
  <c r="V62" i="12"/>
  <c r="O13" i="12"/>
  <c r="I320" i="12"/>
  <c r="I218" i="12"/>
  <c r="I190" i="12"/>
  <c r="O122" i="12"/>
  <c r="O116" i="12"/>
  <c r="O106" i="12"/>
  <c r="G103" i="12"/>
  <c r="K62" i="12"/>
  <c r="G8" i="12"/>
  <c r="M122" i="12"/>
  <c r="M106" i="12"/>
  <c r="M320" i="12"/>
  <c r="M278" i="12"/>
  <c r="M8" i="12"/>
  <c r="M143" i="12"/>
  <c r="G43" i="12"/>
  <c r="G278" i="12"/>
  <c r="G122" i="12"/>
  <c r="G143" i="12"/>
  <c r="G13" i="12"/>
  <c r="G320" i="12"/>
  <c r="M191" i="12"/>
  <c r="M190" i="12" s="1"/>
  <c r="M104" i="12"/>
  <c r="M103" i="12" s="1"/>
  <c r="M63" i="12"/>
  <c r="M62" i="12" s="1"/>
  <c r="M318" i="12"/>
  <c r="M311" i="12" s="1"/>
  <c r="M215" i="12"/>
  <c r="M211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<sst xmlns="http://schemas.openxmlformats.org/spreadsheetml/2006/main" count="1401" uniqueCount="446">
  <si>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</si>
  <si>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</si>
  <si>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</si>
  <si>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</si>
  <si>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</si>
  <si>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</si>
  <si>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</si>
  <si>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</si>
  <si>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</si>
  <si>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</si>
  <si>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</si>
  <si>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</si>
  <si>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</si>
  <si>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</si>
  <si>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</si>
  <si>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</si>
  <si>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</si>
  <si>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</si>
  <si>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</si>
  <si>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</si>
  <si>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</si>
  <si>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</si>
  <si>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</si>
  <si>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</si>
  <si>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</si>
  <si>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</si>
  <si>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</si>
  <si>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</si>
  <si>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</si>
  <si>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</si>
  <si>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</si>
  <si>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</si>
  <si>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</si>
  <si>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</si>
  <si>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</si>
  <si>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</si>
  <si>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</si>
  <si>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</si>
  <si>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</si>
  <si>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Moravská 2 byt č.13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</si>
  <si>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</si>
  <si>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</si>
  <si>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</si>
  <si>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</si>
  <si>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</si>
  <si>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</si>
  <si>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</si>
  <si>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</si>
  <si>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</si>
  <si>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</si>
  <si>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</si>
  <si>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</si>
  <si>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</si>
  <si>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</si>
  <si>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</si>
  <si>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</si>
  <si>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</si>
  <si>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</si>
  <si>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</si>
  <si>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</si>
  <si>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</si>
  <si>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</si>
  <si>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</si>
  <si>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</si>
  <si>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</si>
  <si>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</si>
  <si>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</si>
  <si>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</si>
  <si>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</si>
  <si>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</si>
  <si>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</si>
  <si>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</si>
  <si>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</si>
  <si>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</si>
  <si>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</si>
  <si>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</si>
  <si>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</si>
  <si>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</si>
  <si>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</si>
  <si>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</si>
  <si>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</si>
  <si>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</si>
  <si>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</si>
  <si>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</si>
  <si>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</si>
  <si>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</si>
  <si>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</si>
  <si>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</si>
  <si>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</si>
  <si>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</si>
  <si>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</si>
  <si>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</si>
  <si>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</si>
  <si>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</si>
  <si>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</si>
  <si>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</si>
  <si>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</si>
  <si>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</si>
  <si>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</si>
  <si>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</si>
  <si>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</si>
  <si>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</si>
  <si>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</si>
  <si>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</si>
  <si>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</si>
  <si>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</si>
  <si>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</si>
  <si>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</si>
  <si>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</si>
  <si>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</si>
  <si>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</si>
  <si>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</si>
  <si>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</si>
  <si>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319201311</t>
  </si>
  <si>
    <t>Vyrovnání povrchu zdiva maltou tl.do 3 cm</t>
  </si>
  <si>
    <t>m2</t>
  </si>
  <si>
    <t>RTS 21/ II</t>
  </si>
  <si>
    <t>Práce</t>
  </si>
  <si>
    <t>POL1_</t>
  </si>
  <si>
    <t>Kuchyně : 2,3*0,6</t>
  </si>
  <si>
    <t>VV</t>
  </si>
  <si>
    <t>347013111</t>
  </si>
  <si>
    <t>Předstěna SDK,tl.55mm,1xoc.kce CD,1xRB 12,5mm,izol bez dodávky izolace</t>
  </si>
  <si>
    <t>odvod přívod pračka : 2,3*0,7</t>
  </si>
  <si>
    <t>602016193</t>
  </si>
  <si>
    <t>Penetrace hloubková stěn PROFI</t>
  </si>
  <si>
    <t>Pokoj 1 : (4,1*2+3,9)*2,7</t>
  </si>
  <si>
    <t>-0,8*1,97</t>
  </si>
  <si>
    <t>610991111</t>
  </si>
  <si>
    <t>Zakrývání výplní vnitřních otvorů</t>
  </si>
  <si>
    <t>RTS 20/ II</t>
  </si>
  <si>
    <t>1,5*1,5</t>
  </si>
  <si>
    <t>1,2*1,5</t>
  </si>
  <si>
    <t>611421231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</si>
  <si>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</si>
  <si>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</si>
  <si>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</si>
  <si>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</si>
  <si>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4,1*3,9</t>
  </si>
  <si>
    <t>Koupelna : 1,8*2,3</t>
  </si>
  <si>
    <t>612421637</t>
  </si>
  <si>
    <t>Omítka vnitřní zdiva, MVC, štuková</t>
  </si>
  <si>
    <t>612421231</t>
  </si>
  <si>
    <t>Oprava vápen.omítek stěn do 10 % pl. - štukových po provedení rozvodů elektro</t>
  </si>
  <si>
    <t>Předsíň : (1,7*2+1,4*2)*2,7</t>
  </si>
  <si>
    <t>-0,8*1,97*2</t>
  </si>
  <si>
    <t>Chodba : (2,9*2+1,8*2)*2,7</t>
  </si>
  <si>
    <t>-0,8*1,97*4</t>
  </si>
  <si>
    <t>-0,6*1,97</t>
  </si>
  <si>
    <t>Kuchyň : (2,5*2+2,7*2)*2,7</t>
  </si>
  <si>
    <t>-1,2*1,5</t>
  </si>
  <si>
    <t>Pokoj 1 : (4,1*2+3,9*2)*2,7</t>
  </si>
  <si>
    <t>-1,5*1,5</t>
  </si>
  <si>
    <t>Koupelna : (1,8*2,3)*0,9</t>
  </si>
  <si>
    <t>Nová omítka : -31,094</t>
  </si>
  <si>
    <t>632411104</t>
  </si>
  <si>
    <t>Vyrovnávací stěrka Cemix 050, ruční zprac. tl.4 mm</t>
  </si>
  <si>
    <t>632411904</t>
  </si>
  <si>
    <t>Penetrace savých podkladů Cemix 0,25 l/m2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</si>
  <si>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</si>
  <si>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</si>
  <si>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</si>
  <si>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</si>
  <si>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</si>
  <si>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</si>
  <si>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</si>
  <si>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965048515</t>
  </si>
  <si>
    <t>Broušení betonových povrchů do tl. 5 mm</t>
  </si>
  <si>
    <t>968061125</t>
  </si>
  <si>
    <t>Vyvěšení dřevěných dveřních křídel pl. do 2 m2</t>
  </si>
  <si>
    <t>kus</t>
  </si>
  <si>
    <t>974051513</t>
  </si>
  <si>
    <t>Frézování drážky do 30x30 mm, zdivo, beton</t>
  </si>
  <si>
    <t>m</t>
  </si>
  <si>
    <t>978011121</t>
  </si>
  <si>
    <t>Otlučení omítek vnitřních vápenných stropů do 10 %</t>
  </si>
  <si>
    <t>978013121</t>
  </si>
  <si>
    <t>Otlučení omítek vnitřních stěn v rozsahu do 10 %</t>
  </si>
  <si>
    <t>978013191</t>
  </si>
  <si>
    <t>Otlučení omítek vnitřních stěn v rozsahu do 100 %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</si>
  <si>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</si>
  <si>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</si>
  <si>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</si>
  <si>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</si>
  <si>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</si>
  <si>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</si>
  <si>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</si>
  <si>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</si>
  <si>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</si>
  <si>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7201947774</t>
  </si>
  <si>
    <t>kpl</t>
  </si>
  <si>
    <t>721176113</t>
  </si>
  <si>
    <t>Potrubí HT odpadní svislé D 50 x 1,8 mm</t>
  </si>
  <si>
    <t>998721202</t>
  </si>
  <si>
    <t>Přesun hmot pro vnitřní kanalizaci, výšky do 12 m</t>
  </si>
  <si>
    <t>722172311</t>
  </si>
  <si>
    <t>998722202</t>
  </si>
  <si>
    <t>Přesun hmot pro vnitřní vodovod, výšky do 12 m</t>
  </si>
  <si>
    <t>725110811</t>
  </si>
  <si>
    <t>Demontáž klozetů splachovacích</t>
  </si>
  <si>
    <t>soubor</t>
  </si>
  <si>
    <t>725119305</t>
  </si>
  <si>
    <t>Montáž klozetových mís kombinovaných</t>
  </si>
  <si>
    <t>725860201</t>
  </si>
  <si>
    <t>Sifon dřezový HL100, 6/4 ", přípoj myčka, pračka</t>
  </si>
  <si>
    <t>725860411</t>
  </si>
  <si>
    <t>Koleno připojovací pro pračku a myčku HL 19, G 1"</t>
  </si>
  <si>
    <t>733171140</t>
  </si>
  <si>
    <t>Montáž - napojení potrubí na stoupačku</t>
  </si>
  <si>
    <t>72564701R00</t>
  </si>
  <si>
    <t>Demontáž těles žebříkových - koupelnových</t>
  </si>
  <si>
    <t>998725202</t>
  </si>
  <si>
    <t>Přesun hmot pro zařizovací předměty, výšky do 12 m</t>
  </si>
  <si>
    <t>733173101R00</t>
  </si>
  <si>
    <t>Úprava potrubí pro přemístění tělesa</t>
  </si>
  <si>
    <t>735179110</t>
  </si>
  <si>
    <t>Montáž otopných těles koupelnových (žebříků)</t>
  </si>
  <si>
    <t>735191910</t>
  </si>
  <si>
    <t>Napuštění vody do otopného systému - bez kotle</t>
  </si>
  <si>
    <t>735494811</t>
  </si>
  <si>
    <t>Vypuštění vody z otopných těles</t>
  </si>
  <si>
    <t>484517202</t>
  </si>
  <si>
    <t>Radiátor koupelnový Grenada 695/500, š.30</t>
  </si>
  <si>
    <t>SPCM</t>
  </si>
  <si>
    <t>Specifikace</t>
  </si>
  <si>
    <t>POL3_</t>
  </si>
  <si>
    <t>998735202</t>
  </si>
  <si>
    <t>Přesun hmot pro otopná tělesa,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</si>
  <si>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</si>
  <si>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</si>
  <si>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</si>
  <si>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</si>
  <si>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06</t>
  </si>
  <si>
    <t>D+M Odsavač par bílý 630W</t>
  </si>
  <si>
    <t>7665488</t>
  </si>
  <si>
    <t>Vystěhování bytu - kuchyň. linka, skříň včetně odvozu a poplatku za skládku</t>
  </si>
  <si>
    <t>766872840R00</t>
  </si>
  <si>
    <t>D+M nových dveří špíze a skříně - laminát bílá včetně madla</t>
  </si>
  <si>
    <t>61160103</t>
  </si>
  <si>
    <t>Dveře vnitřní hladké plné 1kř. 80x197 bílé včetně kování</t>
  </si>
  <si>
    <t>766877115R00</t>
  </si>
  <si>
    <t>D+M Kuchyňské linky atyp DL=1800mm</t>
  </si>
  <si>
    <t>R-položka</t>
  </si>
  <si>
    <t>POL12_1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</si>
  <si>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</si>
  <si>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</si>
  <si>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</si>
  <si>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</si>
  <si>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</si>
  <si>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</si>
  <si>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</si>
  <si>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</si>
  <si>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</si>
  <si>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</si>
  <si>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</si>
  <si>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</si>
  <si>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998766202</t>
  </si>
  <si>
    <t>Přesun hmot pro truhlářské konstr.,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</si>
  <si>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</si>
  <si>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</si>
  <si>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</si>
  <si>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</si>
  <si>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</si>
  <si>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</si>
  <si>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Předsíň : 1,7*2+1,4*2-0,8*2</t>
  </si>
  <si>
    <t>Chodba : 1,8*2+2,9*2-0,8*5</t>
  </si>
  <si>
    <t>Kuchyně : 2,5*2+2,7*2-0,8</t>
  </si>
  <si>
    <t>Pokoj 1 : 4,1*2+3,9*2-0,8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</si>
  <si>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</si>
  <si>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</si>
  <si>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</si>
  <si>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</si>
  <si>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</si>
  <si>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</si>
  <si>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</si>
  <si>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</si>
  <si>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</si>
  <si>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</si>
  <si>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Začátek provozního součtu</t>
  </si>
  <si>
    <t xml:space="preserve">  Předsíň : 1,7*1,4</t>
  </si>
  <si>
    <t xml:space="preserve">  Chodba : 1,8*2,9</t>
  </si>
  <si>
    <t xml:space="preserve">  Kuchyně : 2,5*2,7</t>
  </si>
  <si>
    <t xml:space="preserve">  Pokoj 1 : 4,1*3,9</t>
  </si>
  <si>
    <t>Konec provozního součtu</t>
  </si>
  <si>
    <t>30,34*0,5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</si>
  <si>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</si>
  <si>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</si>
  <si>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</si>
  <si>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</si>
  <si>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</si>
  <si>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</si>
  <si>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</si>
  <si>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</si>
  <si>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2,3*0,7</t>
  </si>
  <si>
    <t>781411903</t>
  </si>
  <si>
    <t>Oprava obkladů z obkladaček porovin. 300x200 po elektro rozvodech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</si>
  <si>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</si>
  <si>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</si>
  <si>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</si>
  <si>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</si>
  <si>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</si>
  <si>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</si>
  <si>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2,3</t>
  </si>
  <si>
    <t>03</t>
  </si>
  <si>
    <t>Keramický obklad 30x30 - předpoklad ceny 450Kč/m2</t>
  </si>
  <si>
    <t xml:space="preserve">  Koupelna : 2,3*0,7</t>
  </si>
  <si>
    <t xml:space="preserve">  Kuchyně : 2,3*0,6</t>
  </si>
  <si>
    <t>2,99*1,15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</si>
  <si>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</si>
  <si>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</si>
  <si>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</si>
  <si>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</si>
  <si>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</si>
  <si>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</si>
  <si>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</t>
  </si>
  <si>
    <t>0,4*0,6*2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</si>
  <si>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</si>
  <si>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</si>
  <si>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</si>
  <si>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</si>
  <si>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(0,8+2*2,1)*(0,15+0,05*2)*4</t>
  </si>
  <si>
    <t>784403801</t>
  </si>
  <si>
    <t xml:space="preserve">Odstranění maleb omytím v místnosti H do 3,8 m </t>
  </si>
  <si>
    <t xml:space="preserve">Strop : </t>
  </si>
  <si>
    <t xml:space="preserve">Stěny : </t>
  </si>
  <si>
    <t>Nové omítky : -31,094</t>
  </si>
  <si>
    <t>784191101</t>
  </si>
  <si>
    <t>Penetrace podkladu univerzální Primalex 1x</t>
  </si>
  <si>
    <t>784195112</t>
  </si>
  <si>
    <t>Malba Primalex Standard, bílá, bez penetrace, 2 x</t>
  </si>
  <si>
    <t>784011111</t>
  </si>
  <si>
    <t>Oprášení/ometení podkladu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</si>
  <si>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</si>
  <si>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</si>
  <si>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</si>
  <si>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</si>
  <si>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</si>
  <si>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</si>
  <si>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</si>
  <si>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</si>
  <si>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</si>
  <si>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</si>
  <si>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</si>
  <si>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</si>
  <si>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</si>
  <si>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</si>
  <si>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</si>
  <si>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</si>
  <si>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</si>
  <si>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</si>
  <si>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</si>
  <si>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</si>
  <si>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</si>
  <si>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</si>
  <si>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</si>
  <si>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</si>
  <si>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</si>
  <si>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</si>
  <si>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</si>
  <si>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</si>
  <si>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</si>
  <si>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</si>
  <si>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</si>
  <si>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</si>
  <si>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</si>
  <si>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</si>
  <si>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</si>
  <si>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</si>
  <si>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</si>
  <si>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</si>
  <si>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</si>
  <si>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</si>
  <si>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</si>
  <si>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</si>
  <si>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</si>
  <si>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</si>
  <si>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</si>
  <si>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</si>
  <si>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</si>
  <si>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</si>
  <si>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</si>
  <si>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</si>
  <si>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</si>
  <si>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</si>
  <si>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</si>
  <si>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</si>
  <si>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</si>
  <si>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</si>
  <si>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</si>
  <si>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</si>
  <si>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</si>
  <si>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</si>
  <si>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</si>
  <si>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</si>
  <si>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</si>
  <si>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</si>
  <si>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</si>
  <si>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</si>
  <si>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</si>
  <si>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</si>
  <si>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</si>
  <si>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</si>
  <si>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</si>
  <si>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</si>
  <si>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</si>
  <si>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</si>
  <si>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</si>
  <si>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</si>
  <si>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</si>
  <si>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</si>
  <si>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</si>
  <si>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</si>
  <si>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</si>
  <si>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</si>
  <si>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</si>
  <si>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</si>
  <si>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</si>
  <si>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</si>
  <si>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</si>
  <si>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</si>
  <si>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</si>
  <si>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</si>
  <si>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</si>
  <si>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</si>
  <si>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</si>
  <si>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</si>
  <si>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</si>
  <si>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</si>
  <si>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</si>
  <si>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</si>
  <si>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</si>
  <si>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</si>
  <si>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</si>
  <si>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</si>
  <si>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</si>
  <si>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</si>
  <si>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</si>
  <si>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</si>
  <si>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</si>
  <si>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</si>
  <si>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</si>
  <si>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</si>
  <si>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</si>
  <si>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</si>
  <si>
    <t>Podružný materiál pro ZTI (vyústění, přechodky, prodloužení, hadice, ventily rohové, ventily pračkové)</t>
  </si>
  <si>
    <t>Potrubí z PPR, D 20x2,8 mm, PN 16, vč.zed.výpom. A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</si>
</sst>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5" borderId="0" xfId="0" applyNumberFormat="1" applyFont="1" applyFill="1" applyAlignment="1">
      <alignment horizontal="left" vertical="center"/>
    </xf>
    <xf numFmtId="49" fontId="8" fillId="5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49" fontId="8" fillId="5" borderId="18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5" borderId="0" xfId="0" applyNumberFormat="1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5" borderId="6" xfId="0" applyNumberFormat="1" applyFont="1" applyFill="1" applyBorder="1" applyAlignment="1">
      <alignment horizontal="left" vertical="center"/>
    </xf>
    <xf numFmtId="49" fontId="0" fillId="5" borderId="6" xfId="0" applyNumberForma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2" t="s">
        <v>36</v>
      </c>
      <c r="B2" s="162"/>
      <c r="C2" s="162"/>
      <c r="D2" s="162"/>
      <c r="E2" s="162"/>
      <c r="F2" s="162"/>
      <c r="G2" s="16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5"/>
  <sheetViews>
    <sheetView showGridLines="0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63" t="s">
        <v>4</v>
      </c>
      <c r="C1" s="164"/>
      <c r="D1" s="164"/>
      <c r="E1" s="164"/>
      <c r="F1" s="164"/>
      <c r="G1" s="164"/>
      <c r="H1" s="164"/>
      <c r="I1" s="164"/>
      <c r="J1" s="165"/>
    </row>
    <row r="2" spans="1:15" ht="36" customHeight="1" x14ac:dyDescent="0.2">
      <c r="A2" s="2"/>
      <c r="B2" s="73" t="s">
        <v>24</v>
      </c>
      <c r="C2" s="74"/>
      <c r="D2" s="75"/>
      <c r="E2" s="169" t="s">
        <v>39</v>
      </c>
      <c r="F2" s="170"/>
      <c r="G2" s="170"/>
      <c r="H2" s="170"/>
      <c r="I2" s="170"/>
      <c r="J2" s="171"/>
      <c r="O2" s="1"/>
    </row>
    <row r="3" spans="1:15" ht="27" customHeight="1" x14ac:dyDescent="0.2">
      <c r="A3" s="2"/>
      <c r="B3" s="76" t="s">
        <v>42</v>
      </c>
      <c r="C3" s="74"/>
      <c r="D3" s="77"/>
      <c r="E3" s="172" t="s">
        <v>41</v>
      </c>
      <c r="F3" s="173"/>
      <c r="G3" s="173"/>
      <c r="H3" s="173"/>
      <c r="I3" s="173"/>
      <c r="J3" s="174"/>
    </row>
    <row r="4" spans="1:15" ht="23.25" customHeight="1" x14ac:dyDescent="0.2">
      <c r="A4" s="72">
        <v>8619</v>
      </c>
      <c r="B4" s="78" t="s">
        <v>43</v>
      </c>
      <c r="C4" s="79"/>
      <c r="D4" s="80"/>
      <c r="E4" s="181" t="s">
        <v>39</v>
      </c>
      <c r="F4" s="182"/>
      <c r="G4" s="182"/>
      <c r="H4" s="182"/>
      <c r="I4" s="182"/>
      <c r="J4" s="183"/>
    </row>
    <row r="5" spans="1:15" ht="24" customHeight="1" x14ac:dyDescent="0.2">
      <c r="A5" s="2"/>
      <c r="B5" s="31" t="s">
        <v>23</v>
      </c>
      <c r="D5" s="186" t="s">
        <v>438</v>
      </c>
      <c r="E5" s="187"/>
      <c r="F5" s="187"/>
      <c r="G5" s="187"/>
      <c r="H5" s="18" t="s">
        <v>37</v>
      </c>
      <c r="I5" s="81" t="s">
        <v>442</v>
      </c>
      <c r="J5" s="8"/>
    </row>
    <row r="6" spans="1:15" ht="15.75" customHeight="1" x14ac:dyDescent="0.2">
      <c r="A6" s="2"/>
      <c r="B6" s="28"/>
      <c r="C6" s="54"/>
      <c r="D6" s="188" t="s">
        <v>439</v>
      </c>
      <c r="E6" s="189"/>
      <c r="F6" s="189"/>
      <c r="G6" s="189"/>
      <c r="H6" s="18" t="s">
        <v>31</v>
      </c>
      <c r="I6" s="22" t="s">
        <v>443</v>
      </c>
      <c r="J6" s="8"/>
    </row>
    <row r="7" spans="1:15" ht="15.75" customHeight="1" x14ac:dyDescent="0.2">
      <c r="A7" s="2"/>
      <c r="B7" s="29"/>
      <c r="C7" s="55"/>
      <c r="D7" s="52" t="s">
        <v>440</v>
      </c>
      <c r="E7" s="190" t="s">
        <v>441</v>
      </c>
      <c r="F7" s="191"/>
      <c r="G7" s="19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5"/>
      <c r="E11" s="175"/>
      <c r="F11" s="175"/>
      <c r="G11" s="175"/>
      <c r="H11" s="18" t="s">
        <v>37</v>
      </c>
      <c r="I11" s="160"/>
      <c r="J11" s="8"/>
    </row>
    <row r="12" spans="1:15" ht="15.75" customHeight="1" x14ac:dyDescent="0.2">
      <c r="A12" s="2"/>
      <c r="B12" s="28"/>
      <c r="C12" s="54"/>
      <c r="D12" s="180"/>
      <c r="E12" s="180"/>
      <c r="F12" s="180"/>
      <c r="G12" s="180"/>
      <c r="H12" s="18" t="s">
        <v>31</v>
      </c>
      <c r="I12" s="160"/>
      <c r="J12" s="8"/>
    </row>
    <row r="13" spans="1:15" ht="15.75" customHeight="1" x14ac:dyDescent="0.2">
      <c r="A13" s="2"/>
      <c r="B13" s="29"/>
      <c r="C13" s="55"/>
      <c r="D13" s="161"/>
      <c r="E13" s="184"/>
      <c r="F13" s="185"/>
      <c r="G13" s="185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94">
        <f>SUM('SO 01 Pol'!G320,'SO 01 Pol'!G311,'SO 01 Pol'!G278,'SO 01 Pol'!G218,'SO 01 Pol'!G211,'SO 01 Pol'!G190,'SO 01 Pol'!G143,'SO 01 Pol'!G122,'SO 01 Pol'!G116,'SO 01 Pol'!G114,'SO 01 Pol'!G106,'SO 01 Pol'!G103,'SO 01 Pol'!G100,'SO 01 Pol'!G98,'SO 01 Pol'!G96,'SO 01 Pol'!G62,'SO 01 Pol'!G54,'SO 01 Pol'!G43,'SO 01 Pol'!G13,'SO 01 Pol'!G8)</f>
        <v>0</v>
      </c>
      <c r="H16" s="195"/>
      <c r="I16" s="195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92">
        <f>ZakladDPHSni*0.15</f>
        <v>0</v>
      </c>
      <c r="H17" s="193"/>
      <c r="I17" s="193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94">
        <v>0</v>
      </c>
      <c r="H18" s="195"/>
      <c r="I18" s="195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66">
        <v>0</v>
      </c>
      <c r="H19" s="167"/>
      <c r="I19" s="16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68">
        <v>0</v>
      </c>
      <c r="H20" s="168"/>
      <c r="I20" s="168"/>
      <c r="J20" s="41" t="str">
        <f t="shared" si="0"/>
        <v>CZK</v>
      </c>
    </row>
    <row r="21" spans="1:10" ht="27.75" hidden="1" customHeight="1" thickBot="1" x14ac:dyDescent="0.25">
      <c r="A21" s="2"/>
      <c r="B21" s="106" t="s">
        <v>25</v>
      </c>
      <c r="C21" s="107"/>
      <c r="D21" s="107"/>
      <c r="E21" s="108"/>
      <c r="F21" s="109"/>
      <c r="G21" s="196">
        <v>285216.77</v>
      </c>
      <c r="H21" s="197"/>
      <c r="I21" s="197"/>
      <c r="J21" s="110" t="str">
        <f t="shared" si="0"/>
        <v>CZK</v>
      </c>
    </row>
    <row r="22" spans="1:10" ht="27.75" customHeight="1" thickBot="1" x14ac:dyDescent="0.25">
      <c r="A22" s="2"/>
      <c r="B22" s="106" t="s">
        <v>32</v>
      </c>
      <c r="C22" s="111"/>
      <c r="D22" s="111"/>
      <c r="E22" s="111"/>
      <c r="F22" s="112"/>
      <c r="G22" s="196">
        <f>ZakladDPHSni+DPHSni</f>
        <v>0</v>
      </c>
      <c r="H22" s="196"/>
      <c r="I22" s="196"/>
      <c r="J22" s="113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76"/>
      <c r="E27" s="177"/>
      <c r="G27" s="178"/>
      <c r="H27" s="179"/>
      <c r="I27" s="179"/>
      <c r="J27" s="25"/>
    </row>
    <row r="28" spans="1:10" ht="12.75" customHeight="1" x14ac:dyDescent="0.2">
      <c r="A28" s="2"/>
      <c r="B28" s="2"/>
      <c r="D28" s="203" t="s">
        <v>2</v>
      </c>
      <c r="E28" s="203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3" t="s">
        <v>17</v>
      </c>
      <c r="C30" s="84"/>
      <c r="D30" s="84"/>
      <c r="E30" s="84"/>
      <c r="F30" s="85"/>
      <c r="G30" s="85"/>
      <c r="H30" s="85"/>
      <c r="I30" s="85"/>
      <c r="J30" s="86"/>
    </row>
    <row r="31" spans="1:10" ht="25.5" hidden="1" customHeight="1" x14ac:dyDescent="0.2">
      <c r="A31" s="82" t="s">
        <v>34</v>
      </c>
      <c r="B31" s="87" t="s">
        <v>18</v>
      </c>
      <c r="C31" s="88" t="s">
        <v>6</v>
      </c>
      <c r="D31" s="88"/>
      <c r="E31" s="88"/>
      <c r="F31" s="89" t="str">
        <f>B16</f>
        <v>Základ pro sníženou DPH</v>
      </c>
      <c r="G31" s="89" t="str">
        <f>B18</f>
        <v>Základ pro základní DPH</v>
      </c>
      <c r="H31" s="90" t="s">
        <v>19</v>
      </c>
      <c r="I31" s="90" t="s">
        <v>1</v>
      </c>
      <c r="J31" s="91" t="s">
        <v>0</v>
      </c>
    </row>
    <row r="32" spans="1:10" ht="25.5" hidden="1" customHeight="1" x14ac:dyDescent="0.2">
      <c r="A32" s="82">
        <v>1</v>
      </c>
      <c r="B32" s="92" t="s">
        <v>44</v>
      </c>
      <c r="C32" s="198"/>
      <c r="D32" s="198"/>
      <c r="E32" s="198"/>
      <c r="F32" s="93">
        <v>0</v>
      </c>
      <c r="G32" s="94">
        <v>285216.77</v>
      </c>
      <c r="H32" s="95">
        <v>59895.519999999997</v>
      </c>
      <c r="I32" s="95">
        <v>345112.29</v>
      </c>
      <c r="J32" s="96">
        <f>IF(CenaCelkemVypocet=0,"",I32/CenaCelkemVypocet*100)</f>
        <v>100</v>
      </c>
    </row>
    <row r="33" spans="1:10" ht="25.5" hidden="1" customHeight="1" x14ac:dyDescent="0.2">
      <c r="A33" s="82">
        <v>2</v>
      </c>
      <c r="B33" s="97" t="s">
        <v>40</v>
      </c>
      <c r="C33" s="199" t="s">
        <v>41</v>
      </c>
      <c r="D33" s="199"/>
      <c r="E33" s="199"/>
      <c r="F33" s="98">
        <v>0</v>
      </c>
      <c r="G33" s="99">
        <v>285216.77</v>
      </c>
      <c r="H33" s="99">
        <v>59895.519999999997</v>
      </c>
      <c r="I33" s="99">
        <v>345112.29</v>
      </c>
      <c r="J33" s="100">
        <f>IF(CenaCelkemVypocet=0,"",I33/CenaCelkemVypocet*100)</f>
        <v>100</v>
      </c>
    </row>
    <row r="34" spans="1:10" ht="25.5" hidden="1" customHeight="1" x14ac:dyDescent="0.2">
      <c r="A34" s="82">
        <v>3</v>
      </c>
      <c r="B34" s="101" t="s">
        <v>38</v>
      </c>
      <c r="C34" s="198" t="s">
        <v>39</v>
      </c>
      <c r="D34" s="198"/>
      <c r="E34" s="198"/>
      <c r="F34" s="102">
        <v>0</v>
      </c>
      <c r="G34" s="95">
        <v>285216.77</v>
      </c>
      <c r="H34" s="95">
        <v>59895.519999999997</v>
      </c>
      <c r="I34" s="95">
        <v>345112.29</v>
      </c>
      <c r="J34" s="96">
        <f>IF(CenaCelkemVypocet=0,"",I34/CenaCelkemVypocet*100)</f>
        <v>100</v>
      </c>
    </row>
    <row r="35" spans="1:10" ht="25.5" hidden="1" customHeight="1" x14ac:dyDescent="0.2">
      <c r="A35" s="82"/>
      <c r="B35" s="200" t="s">
        <v>45</v>
      </c>
      <c r="C35" s="201"/>
      <c r="D35" s="201"/>
      <c r="E35" s="202"/>
      <c r="F35" s="103">
        <f>SUMIF(A32:A34,"=1",F32:F34)</f>
        <v>0</v>
      </c>
      <c r="G35" s="104">
        <f>SUMIF(A32:A34,"=1",G32:G34)</f>
        <v>285216.77</v>
      </c>
      <c r="H35" s="104">
        <f>SUMIF(A32:A34,"=1",H32:H34)</f>
        <v>59895.519999999997</v>
      </c>
      <c r="I35" s="104">
        <f>SUMIF(A32:A34,"=1",I32:I34)</f>
        <v>345112.29</v>
      </c>
      <c r="J35" s="105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2:E32"/>
    <mergeCell ref="C33:E33"/>
    <mergeCell ref="C34:E34"/>
    <mergeCell ref="B35:E35"/>
    <mergeCell ref="D28:E28"/>
    <mergeCell ref="D27:E27"/>
    <mergeCell ref="G27:I27"/>
    <mergeCell ref="D12:G12"/>
    <mergeCell ref="E4:J4"/>
    <mergeCell ref="E13:G13"/>
    <mergeCell ref="D5:G5"/>
    <mergeCell ref="D6:G6"/>
    <mergeCell ref="E7:G7"/>
    <mergeCell ref="G17:I17"/>
    <mergeCell ref="G16:I16"/>
    <mergeCell ref="G22:I22"/>
    <mergeCell ref="G18:I18"/>
    <mergeCell ref="G21:I21"/>
    <mergeCell ref="B1:J1"/>
    <mergeCell ref="G19:I19"/>
    <mergeCell ref="G20:I20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4" t="s">
        <v>7</v>
      </c>
      <c r="B1" s="204"/>
      <c r="C1" s="205"/>
      <c r="D1" s="204"/>
      <c r="E1" s="204"/>
      <c r="F1" s="204"/>
      <c r="G1" s="204"/>
    </row>
    <row r="2" spans="1:7" ht="24.95" customHeight="1" x14ac:dyDescent="0.2">
      <c r="A2" s="49" t="s">
        <v>8</v>
      </c>
      <c r="B2" s="48"/>
      <c r="C2" s="206"/>
      <c r="D2" s="206"/>
      <c r="E2" s="206"/>
      <c r="F2" s="206"/>
      <c r="G2" s="207"/>
    </row>
    <row r="3" spans="1:7" ht="24.95" customHeight="1" x14ac:dyDescent="0.2">
      <c r="A3" s="49" t="s">
        <v>9</v>
      </c>
      <c r="B3" s="48"/>
      <c r="C3" s="206"/>
      <c r="D3" s="206"/>
      <c r="E3" s="206"/>
      <c r="F3" s="206"/>
      <c r="G3" s="207"/>
    </row>
    <row r="4" spans="1:7" ht="24.95" customHeight="1" x14ac:dyDescent="0.2">
      <c r="A4" s="49" t="s">
        <v>10</v>
      </c>
      <c r="B4" s="48"/>
      <c r="C4" s="206"/>
      <c r="D4" s="206"/>
      <c r="E4" s="206"/>
      <c r="F4" s="206"/>
      <c r="G4" s="2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95" activePane="bottomLeft" state="frozen"/>
      <selection pane="bottomLeft" activeCell="C109" sqref="C108:C109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8" t="s">
        <v>7</v>
      </c>
      <c r="B1" s="208"/>
      <c r="C1" s="208"/>
      <c r="D1" s="208"/>
      <c r="E1" s="208"/>
      <c r="F1" s="208"/>
      <c r="G1" s="208"/>
      <c r="AG1" t="s">
        <v>86</v>
      </c>
    </row>
    <row r="2" spans="1:60" ht="24.95" customHeight="1" x14ac:dyDescent="0.2">
      <c r="A2" s="115" t="s">
        <v>8</v>
      </c>
      <c r="B2" s="48"/>
      <c r="C2" s="209" t="s">
        <v>39</v>
      </c>
      <c r="D2" s="210"/>
      <c r="E2" s="210"/>
      <c r="F2" s="210"/>
      <c r="G2" s="211"/>
      <c r="AG2" t="s">
        <v>87</v>
      </c>
    </row>
    <row r="3" spans="1:60" ht="24.95" customHeight="1" x14ac:dyDescent="0.2">
      <c r="A3" s="115" t="s">
        <v>9</v>
      </c>
      <c r="B3" s="48"/>
      <c r="C3" s="209" t="s">
        <v>41</v>
      </c>
      <c r="D3" s="210"/>
      <c r="E3" s="210"/>
      <c r="F3" s="210"/>
      <c r="G3" s="211"/>
      <c r="AC3" s="114" t="s">
        <v>87</v>
      </c>
      <c r="AG3" t="s">
        <v>88</v>
      </c>
    </row>
    <row r="4" spans="1:60" ht="24.95" customHeight="1" x14ac:dyDescent="0.2">
      <c r="A4" s="116" t="s">
        <v>10</v>
      </c>
      <c r="B4" s="117"/>
      <c r="C4" s="212" t="s">
        <v>39</v>
      </c>
      <c r="D4" s="213"/>
      <c r="E4" s="213"/>
      <c r="F4" s="213"/>
      <c r="G4" s="214"/>
      <c r="AG4" t="s">
        <v>89</v>
      </c>
    </row>
    <row r="5" spans="1:60" x14ac:dyDescent="0.2">
      <c r="D5" s="10"/>
    </row>
    <row r="6" spans="1:60" ht="38.25" x14ac:dyDescent="0.2">
      <c r="A6" s="119" t="s">
        <v>90</v>
      </c>
      <c r="B6" s="121" t="s">
        <v>91</v>
      </c>
      <c r="C6" s="121" t="s">
        <v>92</v>
      </c>
      <c r="D6" s="120" t="s">
        <v>93</v>
      </c>
      <c r="E6" s="119" t="s">
        <v>94</v>
      </c>
      <c r="F6" s="118" t="s">
        <v>95</v>
      </c>
      <c r="G6" s="119" t="s">
        <v>27</v>
      </c>
      <c r="H6" s="122" t="s">
        <v>28</v>
      </c>
      <c r="I6" s="122" t="s">
        <v>96</v>
      </c>
      <c r="J6" s="122" t="s">
        <v>29</v>
      </c>
      <c r="K6" s="122" t="s">
        <v>97</v>
      </c>
      <c r="L6" s="122" t="s">
        <v>98</v>
      </c>
      <c r="M6" s="122" t="s">
        <v>99</v>
      </c>
      <c r="N6" s="122" t="s">
        <v>100</v>
      </c>
      <c r="O6" s="122" t="s">
        <v>101</v>
      </c>
      <c r="P6" s="122" t="s">
        <v>102</v>
      </c>
      <c r="Q6" s="122" t="s">
        <v>103</v>
      </c>
      <c r="R6" s="122" t="s">
        <v>104</v>
      </c>
      <c r="S6" s="122" t="s">
        <v>105</v>
      </c>
      <c r="T6" s="122" t="s">
        <v>106</v>
      </c>
      <c r="U6" s="122" t="s">
        <v>107</v>
      </c>
      <c r="V6" s="122" t="s">
        <v>108</v>
      </c>
      <c r="W6" s="122" t="s">
        <v>109</v>
      </c>
      <c r="X6" s="122" t="s">
        <v>110</v>
      </c>
    </row>
    <row r="7" spans="1:60" hidden="1" x14ac:dyDescent="0.2">
      <c r="A7" s="3"/>
      <c r="B7" s="4"/>
      <c r="C7" s="4"/>
      <c r="D7" s="6"/>
      <c r="E7" s="124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60" x14ac:dyDescent="0.2">
      <c r="A8" s="134" t="s">
        <v>111</v>
      </c>
      <c r="B8" s="135" t="s">
        <v>47</v>
      </c>
      <c r="C8" s="152" t="s">
        <v>48</v>
      </c>
      <c r="D8" s="136"/>
      <c r="E8" s="137"/>
      <c r="F8" s="138"/>
      <c r="G8" s="139">
        <f>SUMIF(AG9:AG12,"&lt;&gt;NOR",G9:G12)</f>
        <v>0</v>
      </c>
      <c r="H8" s="133"/>
      <c r="I8" s="133">
        <f>SUM(I9:I12)</f>
        <v>421.89000000000004</v>
      </c>
      <c r="J8" s="133"/>
      <c r="K8" s="133">
        <f>SUM(K9:K12)</f>
        <v>997.21</v>
      </c>
      <c r="L8" s="133"/>
      <c r="M8" s="133">
        <f>SUM(M9:M12)</f>
        <v>0</v>
      </c>
      <c r="N8" s="133"/>
      <c r="O8" s="133">
        <f>SUM(O9:O12)</f>
        <v>7.0000000000000007E-2</v>
      </c>
      <c r="P8" s="133"/>
      <c r="Q8" s="133">
        <f>SUM(Q9:Q12)</f>
        <v>0</v>
      </c>
      <c r="R8" s="133"/>
      <c r="S8" s="133"/>
      <c r="T8" s="133"/>
      <c r="U8" s="133"/>
      <c r="V8" s="133">
        <f>SUM(V9:V12)</f>
        <v>1.94</v>
      </c>
      <c r="W8" s="133"/>
      <c r="X8" s="133"/>
      <c r="AG8" t="s">
        <v>112</v>
      </c>
    </row>
    <row r="9" spans="1:60" outlineLevel="1" x14ac:dyDescent="0.2">
      <c r="A9" s="140">
        <v>1</v>
      </c>
      <c r="B9" s="141" t="s">
        <v>113</v>
      </c>
      <c r="C9" s="153" t="s">
        <v>114</v>
      </c>
      <c r="D9" s="142" t="s">
        <v>115</v>
      </c>
      <c r="E9" s="143">
        <v>1.38</v>
      </c>
      <c r="F9" s="144"/>
      <c r="G9" s="145">
        <f>ROUND(E9*F9,2)</f>
        <v>0</v>
      </c>
      <c r="H9" s="128">
        <v>40.29</v>
      </c>
      <c r="I9" s="128">
        <f>ROUND(E9*H9,2)</f>
        <v>55.6</v>
      </c>
      <c r="J9" s="128">
        <v>180.71</v>
      </c>
      <c r="K9" s="128">
        <f>ROUND(E9*J9,2)</f>
        <v>249.38</v>
      </c>
      <c r="L9" s="128">
        <v>21</v>
      </c>
      <c r="M9" s="128">
        <f>G9*(1+L9/100)</f>
        <v>0</v>
      </c>
      <c r="N9" s="128">
        <v>3.7670000000000002E-2</v>
      </c>
      <c r="O9" s="128">
        <f>ROUND(E9*N9,2)</f>
        <v>0.05</v>
      </c>
      <c r="P9" s="128">
        <v>0</v>
      </c>
      <c r="Q9" s="128">
        <f>ROUND(E9*P9,2)</f>
        <v>0</v>
      </c>
      <c r="R9" s="128"/>
      <c r="S9" s="128" t="s">
        <v>116</v>
      </c>
      <c r="T9" s="128" t="s">
        <v>116</v>
      </c>
      <c r="U9" s="128">
        <v>0.41</v>
      </c>
      <c r="V9" s="128">
        <f>ROUND(E9*U9,2)</f>
        <v>0.56999999999999995</v>
      </c>
      <c r="W9" s="128"/>
      <c r="X9" s="128" t="s">
        <v>117</v>
      </c>
      <c r="Y9" s="123"/>
      <c r="Z9" s="123"/>
      <c r="AA9" s="123"/>
      <c r="AB9" s="123"/>
      <c r="AC9" s="123"/>
      <c r="AD9" s="123"/>
      <c r="AE9" s="123"/>
      <c r="AF9" s="123"/>
      <c r="AG9" s="123" t="s">
        <v>118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</row>
    <row r="10" spans="1:60" outlineLevel="1" x14ac:dyDescent="0.2">
      <c r="A10" s="126"/>
      <c r="B10" s="127"/>
      <c r="C10" s="154" t="s">
        <v>119</v>
      </c>
      <c r="D10" s="129"/>
      <c r="E10" s="130">
        <v>1.38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3"/>
      <c r="Z10" s="123"/>
      <c r="AA10" s="123"/>
      <c r="AB10" s="123"/>
      <c r="AC10" s="123"/>
      <c r="AD10" s="123"/>
      <c r="AE10" s="123"/>
      <c r="AF10" s="123"/>
      <c r="AG10" s="123" t="s">
        <v>120</v>
      </c>
      <c r="AH10" s="123">
        <v>0</v>
      </c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</row>
    <row r="11" spans="1:60" ht="22.5" outlineLevel="1" x14ac:dyDescent="0.2">
      <c r="A11" s="140">
        <v>2</v>
      </c>
      <c r="B11" s="141" t="s">
        <v>121</v>
      </c>
      <c r="C11" s="153" t="s">
        <v>122</v>
      </c>
      <c r="D11" s="142" t="s">
        <v>115</v>
      </c>
      <c r="E11" s="143">
        <v>1.61</v>
      </c>
      <c r="F11" s="144"/>
      <c r="G11" s="145">
        <f>ROUND(E11*F11,2)</f>
        <v>0</v>
      </c>
      <c r="H11" s="128">
        <v>227.51</v>
      </c>
      <c r="I11" s="128">
        <f>ROUND(E11*H11,2)</f>
        <v>366.29</v>
      </c>
      <c r="J11" s="128">
        <v>464.49</v>
      </c>
      <c r="K11" s="128">
        <f>ROUND(E11*J11,2)</f>
        <v>747.83</v>
      </c>
      <c r="L11" s="128">
        <v>21</v>
      </c>
      <c r="M11" s="128">
        <f>G11*(1+L11/100)</f>
        <v>0</v>
      </c>
      <c r="N11" s="128">
        <v>1.1469999999999999E-2</v>
      </c>
      <c r="O11" s="128">
        <f>ROUND(E11*N11,2)</f>
        <v>0.02</v>
      </c>
      <c r="P11" s="128">
        <v>0</v>
      </c>
      <c r="Q11" s="128">
        <f>ROUND(E11*P11,2)</f>
        <v>0</v>
      </c>
      <c r="R11" s="128"/>
      <c r="S11" s="128" t="s">
        <v>116</v>
      </c>
      <c r="T11" s="128" t="s">
        <v>116</v>
      </c>
      <c r="U11" s="128">
        <v>0.85</v>
      </c>
      <c r="V11" s="128">
        <f>ROUND(E11*U11,2)</f>
        <v>1.37</v>
      </c>
      <c r="W11" s="128"/>
      <c r="X11" s="128" t="s">
        <v>117</v>
      </c>
      <c r="Y11" s="123"/>
      <c r="Z11" s="123"/>
      <c r="AA11" s="123"/>
      <c r="AB11" s="123"/>
      <c r="AC11" s="123"/>
      <c r="AD11" s="123"/>
      <c r="AE11" s="123"/>
      <c r="AF11" s="123"/>
      <c r="AG11" s="123" t="s">
        <v>118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</row>
    <row r="12" spans="1:60" outlineLevel="1" x14ac:dyDescent="0.2">
      <c r="A12" s="126"/>
      <c r="B12" s="127"/>
      <c r="C12" s="154" t="s">
        <v>123</v>
      </c>
      <c r="D12" s="129"/>
      <c r="E12" s="130">
        <v>1.61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3"/>
      <c r="Z12" s="123"/>
      <c r="AA12" s="123"/>
      <c r="AB12" s="123"/>
      <c r="AC12" s="123"/>
      <c r="AD12" s="123"/>
      <c r="AE12" s="123"/>
      <c r="AF12" s="123"/>
      <c r="AG12" s="123" t="s">
        <v>120</v>
      </c>
      <c r="AH12" s="123">
        <v>0</v>
      </c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</row>
    <row r="13" spans="1:60" x14ac:dyDescent="0.2">
      <c r="A13" s="134" t="s">
        <v>111</v>
      </c>
      <c r="B13" s="135" t="s">
        <v>49</v>
      </c>
      <c r="C13" s="152" t="s">
        <v>50</v>
      </c>
      <c r="D13" s="136"/>
      <c r="E13" s="137"/>
      <c r="F13" s="138"/>
      <c r="G13" s="139">
        <f>SUMIF(AG14:AG42,"&lt;&gt;NOR",G14:G42)</f>
        <v>0</v>
      </c>
      <c r="H13" s="133"/>
      <c r="I13" s="133">
        <f>SUM(I14:I42)</f>
        <v>4713.09</v>
      </c>
      <c r="J13" s="133"/>
      <c r="K13" s="133">
        <f>SUM(K14:K42)</f>
        <v>23083.64</v>
      </c>
      <c r="L13" s="133"/>
      <c r="M13" s="133">
        <f>SUM(M14:M42)</f>
        <v>0</v>
      </c>
      <c r="N13" s="133"/>
      <c r="O13" s="133">
        <f>SUM(O14:O42)</f>
        <v>1.8699999999999999</v>
      </c>
      <c r="P13" s="133"/>
      <c r="Q13" s="133">
        <f>SUM(Q14:Q42)</f>
        <v>0</v>
      </c>
      <c r="R13" s="133"/>
      <c r="S13" s="133"/>
      <c r="T13" s="133"/>
      <c r="U13" s="133"/>
      <c r="V13" s="133">
        <f>SUM(V14:V42)</f>
        <v>46.89</v>
      </c>
      <c r="W13" s="133"/>
      <c r="X13" s="133"/>
      <c r="AG13" t="s">
        <v>112</v>
      </c>
    </row>
    <row r="14" spans="1:60" outlineLevel="1" x14ac:dyDescent="0.2">
      <c r="A14" s="140">
        <v>3</v>
      </c>
      <c r="B14" s="141" t="s">
        <v>124</v>
      </c>
      <c r="C14" s="153" t="s">
        <v>125</v>
      </c>
      <c r="D14" s="142" t="s">
        <v>115</v>
      </c>
      <c r="E14" s="143">
        <v>31.094000000000001</v>
      </c>
      <c r="F14" s="144"/>
      <c r="G14" s="145">
        <f>ROUND(E14*F14,2)</f>
        <v>0</v>
      </c>
      <c r="H14" s="128">
        <v>37.729999999999997</v>
      </c>
      <c r="I14" s="128">
        <f>ROUND(E14*H14,2)</f>
        <v>1173.18</v>
      </c>
      <c r="J14" s="128">
        <v>33.17</v>
      </c>
      <c r="K14" s="128">
        <f>ROUND(E14*J14,2)</f>
        <v>1031.3900000000001</v>
      </c>
      <c r="L14" s="128">
        <v>21</v>
      </c>
      <c r="M14" s="128">
        <f>G14*(1+L14/100)</f>
        <v>0</v>
      </c>
      <c r="N14" s="128">
        <v>3.2000000000000003E-4</v>
      </c>
      <c r="O14" s="128">
        <f>ROUND(E14*N14,2)</f>
        <v>0.01</v>
      </c>
      <c r="P14" s="128">
        <v>0</v>
      </c>
      <c r="Q14" s="128">
        <f>ROUND(E14*P14,2)</f>
        <v>0</v>
      </c>
      <c r="R14" s="128"/>
      <c r="S14" s="128" t="s">
        <v>116</v>
      </c>
      <c r="T14" s="128" t="s">
        <v>116</v>
      </c>
      <c r="U14" s="128">
        <v>7.0000000000000007E-2</v>
      </c>
      <c r="V14" s="128">
        <f>ROUND(E14*U14,2)</f>
        <v>2.1800000000000002</v>
      </c>
      <c r="W14" s="128"/>
      <c r="X14" s="128" t="s">
        <v>117</v>
      </c>
      <c r="Y14" s="123"/>
      <c r="Z14" s="123"/>
      <c r="AA14" s="123"/>
      <c r="AB14" s="123"/>
      <c r="AC14" s="123"/>
      <c r="AD14" s="123"/>
      <c r="AE14" s="123"/>
      <c r="AF14" s="123"/>
      <c r="AG14" s="123" t="s">
        <v>118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</row>
    <row r="15" spans="1:60" outlineLevel="1" x14ac:dyDescent="0.2">
      <c r="A15" s="126"/>
      <c r="B15" s="127"/>
      <c r="C15" s="154" t="s">
        <v>126</v>
      </c>
      <c r="D15" s="129"/>
      <c r="E15" s="130">
        <v>32.67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3"/>
      <c r="Z15" s="123"/>
      <c r="AA15" s="123"/>
      <c r="AB15" s="123"/>
      <c r="AC15" s="123"/>
      <c r="AD15" s="123"/>
      <c r="AE15" s="123"/>
      <c r="AF15" s="123"/>
      <c r="AG15" s="123" t="s">
        <v>120</v>
      </c>
      <c r="AH15" s="123">
        <v>0</v>
      </c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</row>
    <row r="16" spans="1:60" outlineLevel="1" x14ac:dyDescent="0.2">
      <c r="A16" s="126"/>
      <c r="B16" s="127"/>
      <c r="C16" s="154" t="s">
        <v>127</v>
      </c>
      <c r="D16" s="129"/>
      <c r="E16" s="130">
        <v>-1.5760000000000001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3"/>
      <c r="Z16" s="123"/>
      <c r="AA16" s="123"/>
      <c r="AB16" s="123"/>
      <c r="AC16" s="123"/>
      <c r="AD16" s="123"/>
      <c r="AE16" s="123"/>
      <c r="AF16" s="123"/>
      <c r="AG16" s="123" t="s">
        <v>120</v>
      </c>
      <c r="AH16" s="123">
        <v>0</v>
      </c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</row>
    <row r="17" spans="1:60" outlineLevel="1" x14ac:dyDescent="0.2">
      <c r="A17" s="140">
        <v>4</v>
      </c>
      <c r="B17" s="141" t="s">
        <v>128</v>
      </c>
      <c r="C17" s="153" t="s">
        <v>129</v>
      </c>
      <c r="D17" s="142" t="s">
        <v>115</v>
      </c>
      <c r="E17" s="143">
        <v>4.05</v>
      </c>
      <c r="F17" s="144"/>
      <c r="G17" s="145">
        <f>ROUND(E17*F17,2)</f>
        <v>0</v>
      </c>
      <c r="H17" s="128">
        <v>13.56</v>
      </c>
      <c r="I17" s="128">
        <f>ROUND(E17*H17,2)</f>
        <v>54.92</v>
      </c>
      <c r="J17" s="128">
        <v>33.04</v>
      </c>
      <c r="K17" s="128">
        <f>ROUND(E17*J17,2)</f>
        <v>133.81</v>
      </c>
      <c r="L17" s="128">
        <v>21</v>
      </c>
      <c r="M17" s="128">
        <f>G17*(1+L17/100)</f>
        <v>0</v>
      </c>
      <c r="N17" s="128">
        <v>4.0000000000000003E-5</v>
      </c>
      <c r="O17" s="128">
        <f>ROUND(E17*N17,2)</f>
        <v>0</v>
      </c>
      <c r="P17" s="128">
        <v>0</v>
      </c>
      <c r="Q17" s="128">
        <f>ROUND(E17*P17,2)</f>
        <v>0</v>
      </c>
      <c r="R17" s="128"/>
      <c r="S17" s="128" t="s">
        <v>116</v>
      </c>
      <c r="T17" s="128" t="s">
        <v>130</v>
      </c>
      <c r="U17" s="128">
        <v>7.8E-2</v>
      </c>
      <c r="V17" s="128">
        <f>ROUND(E17*U17,2)</f>
        <v>0.32</v>
      </c>
      <c r="W17" s="128"/>
      <c r="X17" s="128" t="s">
        <v>117</v>
      </c>
      <c r="Y17" s="123"/>
      <c r="Z17" s="123"/>
      <c r="AA17" s="123"/>
      <c r="AB17" s="123"/>
      <c r="AC17" s="123"/>
      <c r="AD17" s="123"/>
      <c r="AE17" s="123"/>
      <c r="AF17" s="123"/>
      <c r="AG17" s="123" t="s">
        <v>118</v>
      </c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</row>
    <row r="18" spans="1:60" outlineLevel="1" x14ac:dyDescent="0.2">
      <c r="A18" s="126"/>
      <c r="B18" s="127"/>
      <c r="C18" s="154" t="s">
        <v>131</v>
      </c>
      <c r="D18" s="129"/>
      <c r="E18" s="130">
        <v>2.25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3"/>
      <c r="Z18" s="123"/>
      <c r="AA18" s="123"/>
      <c r="AB18" s="123"/>
      <c r="AC18" s="123"/>
      <c r="AD18" s="123"/>
      <c r="AE18" s="123"/>
      <c r="AF18" s="123"/>
      <c r="AG18" s="123" t="s">
        <v>120</v>
      </c>
      <c r="AH18" s="123">
        <v>0</v>
      </c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</row>
    <row r="19" spans="1:60" outlineLevel="1" x14ac:dyDescent="0.2">
      <c r="A19" s="126"/>
      <c r="B19" s="127"/>
      <c r="C19" s="154" t="s">
        <v>132</v>
      </c>
      <c r="D19" s="129"/>
      <c r="E19" s="130">
        <v>1.8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3"/>
      <c r="Z19" s="123"/>
      <c r="AA19" s="123"/>
      <c r="AB19" s="123"/>
      <c r="AC19" s="123"/>
      <c r="AD19" s="123"/>
      <c r="AE19" s="123"/>
      <c r="AF19" s="123"/>
      <c r="AG19" s="123" t="s">
        <v>120</v>
      </c>
      <c r="AH19" s="123">
        <v>0</v>
      </c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</row>
    <row r="20" spans="1:60" ht="22.5" outlineLevel="1" x14ac:dyDescent="0.2">
      <c r="A20" s="140">
        <v>5</v>
      </c>
      <c r="B20" s="141" t="s">
        <v>133</v>
      </c>
      <c r="C20" s="153" t="s">
        <v>134</v>
      </c>
      <c r="D20" s="142" t="s">
        <v>115</v>
      </c>
      <c r="E20" s="143">
        <v>34.479999999999997</v>
      </c>
      <c r="F20" s="144"/>
      <c r="G20" s="145">
        <f>ROUND(E20*F20,2)</f>
        <v>0</v>
      </c>
      <c r="H20" s="128">
        <v>27.21</v>
      </c>
      <c r="I20" s="128">
        <f>ROUND(E20*H20,2)</f>
        <v>938.2</v>
      </c>
      <c r="J20" s="128">
        <v>96.79</v>
      </c>
      <c r="K20" s="128">
        <f>ROUND(E20*J20,2)</f>
        <v>3337.32</v>
      </c>
      <c r="L20" s="128">
        <v>21</v>
      </c>
      <c r="M20" s="128">
        <f>G20*(1+L20/100)</f>
        <v>0</v>
      </c>
      <c r="N20" s="128">
        <v>4.1200000000000004E-3</v>
      </c>
      <c r="O20" s="128">
        <f>ROUND(E20*N20,2)</f>
        <v>0.14000000000000001</v>
      </c>
      <c r="P20" s="128">
        <v>0</v>
      </c>
      <c r="Q20" s="128">
        <f>ROUND(E20*P20,2)</f>
        <v>0</v>
      </c>
      <c r="R20" s="128"/>
      <c r="S20" s="128" t="s">
        <v>116</v>
      </c>
      <c r="T20" s="128" t="s">
        <v>116</v>
      </c>
      <c r="U20" s="128">
        <v>0.19350999999999999</v>
      </c>
      <c r="V20" s="128">
        <f>ROUND(E20*U20,2)</f>
        <v>6.67</v>
      </c>
      <c r="W20" s="128"/>
      <c r="X20" s="128" t="s">
        <v>117</v>
      </c>
      <c r="Y20" s="123"/>
      <c r="Z20" s="123"/>
      <c r="AA20" s="123"/>
      <c r="AB20" s="123"/>
      <c r="AC20" s="123"/>
      <c r="AD20" s="123"/>
      <c r="AE20" s="123"/>
      <c r="AF20" s="123"/>
      <c r="AG20" s="123" t="s">
        <v>118</v>
      </c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</row>
    <row r="21" spans="1:60" outlineLevel="1" x14ac:dyDescent="0.2">
      <c r="A21" s="126"/>
      <c r="B21" s="127"/>
      <c r="C21" s="154" t="s">
        <v>135</v>
      </c>
      <c r="D21" s="129"/>
      <c r="E21" s="130">
        <v>2.38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3"/>
      <c r="Z21" s="123"/>
      <c r="AA21" s="123"/>
      <c r="AB21" s="123"/>
      <c r="AC21" s="123"/>
      <c r="AD21" s="123"/>
      <c r="AE21" s="123"/>
      <c r="AF21" s="123"/>
      <c r="AG21" s="123" t="s">
        <v>120</v>
      </c>
      <c r="AH21" s="123">
        <v>0</v>
      </c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</row>
    <row r="22" spans="1:60" outlineLevel="1" x14ac:dyDescent="0.2">
      <c r="A22" s="126"/>
      <c r="B22" s="127"/>
      <c r="C22" s="154" t="s">
        <v>136</v>
      </c>
      <c r="D22" s="129"/>
      <c r="E22" s="130">
        <v>5.22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3"/>
      <c r="Z22" s="123"/>
      <c r="AA22" s="123"/>
      <c r="AB22" s="123"/>
      <c r="AC22" s="123"/>
      <c r="AD22" s="123"/>
      <c r="AE22" s="123"/>
      <c r="AF22" s="123"/>
      <c r="AG22" s="123" t="s">
        <v>120</v>
      </c>
      <c r="AH22" s="123">
        <v>0</v>
      </c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</row>
    <row r="23" spans="1:60" outlineLevel="1" x14ac:dyDescent="0.2">
      <c r="A23" s="126"/>
      <c r="B23" s="127"/>
      <c r="C23" s="154" t="s">
        <v>137</v>
      </c>
      <c r="D23" s="129"/>
      <c r="E23" s="130">
        <v>6.75</v>
      </c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3"/>
      <c r="Z23" s="123"/>
      <c r="AA23" s="123"/>
      <c r="AB23" s="123"/>
      <c r="AC23" s="123"/>
      <c r="AD23" s="123"/>
      <c r="AE23" s="123"/>
      <c r="AF23" s="123"/>
      <c r="AG23" s="123" t="s">
        <v>120</v>
      </c>
      <c r="AH23" s="123">
        <v>0</v>
      </c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</row>
    <row r="24" spans="1:60" outlineLevel="1" x14ac:dyDescent="0.2">
      <c r="A24" s="126"/>
      <c r="B24" s="127"/>
      <c r="C24" s="154" t="s">
        <v>138</v>
      </c>
      <c r="D24" s="129"/>
      <c r="E24" s="130">
        <v>15.99</v>
      </c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3"/>
      <c r="Z24" s="123"/>
      <c r="AA24" s="123"/>
      <c r="AB24" s="123"/>
      <c r="AC24" s="123"/>
      <c r="AD24" s="123"/>
      <c r="AE24" s="123"/>
      <c r="AF24" s="123"/>
      <c r="AG24" s="123" t="s">
        <v>120</v>
      </c>
      <c r="AH24" s="123">
        <v>0</v>
      </c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</row>
    <row r="25" spans="1:60" outlineLevel="1" x14ac:dyDescent="0.2">
      <c r="A25" s="126"/>
      <c r="B25" s="127"/>
      <c r="C25" s="154" t="s">
        <v>139</v>
      </c>
      <c r="D25" s="129"/>
      <c r="E25" s="130">
        <v>4.1399999999999997</v>
      </c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3"/>
      <c r="Z25" s="123"/>
      <c r="AA25" s="123"/>
      <c r="AB25" s="123"/>
      <c r="AC25" s="123"/>
      <c r="AD25" s="123"/>
      <c r="AE25" s="123"/>
      <c r="AF25" s="123"/>
      <c r="AG25" s="123" t="s">
        <v>120</v>
      </c>
      <c r="AH25" s="123">
        <v>0</v>
      </c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</row>
    <row r="26" spans="1:60" outlineLevel="1" x14ac:dyDescent="0.2">
      <c r="A26" s="140">
        <v>6</v>
      </c>
      <c r="B26" s="141" t="s">
        <v>140</v>
      </c>
      <c r="C26" s="153" t="s">
        <v>141</v>
      </c>
      <c r="D26" s="142" t="s">
        <v>115</v>
      </c>
      <c r="E26" s="143">
        <v>31.094000000000001</v>
      </c>
      <c r="F26" s="144"/>
      <c r="G26" s="145">
        <f>ROUND(E26*F26,2)</f>
        <v>0</v>
      </c>
      <c r="H26" s="128">
        <v>46.97</v>
      </c>
      <c r="I26" s="128">
        <f>ROUND(E26*H26,2)</f>
        <v>1460.49</v>
      </c>
      <c r="J26" s="128">
        <v>405.53</v>
      </c>
      <c r="K26" s="128">
        <f>ROUND(E26*J26,2)</f>
        <v>12609.55</v>
      </c>
      <c r="L26" s="128">
        <v>21</v>
      </c>
      <c r="M26" s="128">
        <f>G26*(1+L26/100)</f>
        <v>0</v>
      </c>
      <c r="N26" s="128">
        <v>4.7660000000000001E-2</v>
      </c>
      <c r="O26" s="128">
        <f>ROUND(E26*N26,2)</f>
        <v>1.48</v>
      </c>
      <c r="P26" s="128">
        <v>0</v>
      </c>
      <c r="Q26" s="128">
        <f>ROUND(E26*P26,2)</f>
        <v>0</v>
      </c>
      <c r="R26" s="128"/>
      <c r="S26" s="128" t="s">
        <v>116</v>
      </c>
      <c r="T26" s="128" t="s">
        <v>116</v>
      </c>
      <c r="U26" s="128">
        <v>0.84</v>
      </c>
      <c r="V26" s="128">
        <f>ROUND(E26*U26,2)</f>
        <v>26.12</v>
      </c>
      <c r="W26" s="128"/>
      <c r="X26" s="128" t="s">
        <v>117</v>
      </c>
      <c r="Y26" s="123"/>
      <c r="Z26" s="123"/>
      <c r="AA26" s="123"/>
      <c r="AB26" s="123"/>
      <c r="AC26" s="123"/>
      <c r="AD26" s="123"/>
      <c r="AE26" s="123"/>
      <c r="AF26" s="123"/>
      <c r="AG26" s="123" t="s">
        <v>118</v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</row>
    <row r="27" spans="1:60" outlineLevel="1" x14ac:dyDescent="0.2">
      <c r="A27" s="126"/>
      <c r="B27" s="127"/>
      <c r="C27" s="154" t="s">
        <v>126</v>
      </c>
      <c r="D27" s="129"/>
      <c r="E27" s="130">
        <v>32.67</v>
      </c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3"/>
      <c r="Z27" s="123"/>
      <c r="AA27" s="123"/>
      <c r="AB27" s="123"/>
      <c r="AC27" s="123"/>
      <c r="AD27" s="123"/>
      <c r="AE27" s="123"/>
      <c r="AF27" s="123"/>
      <c r="AG27" s="123" t="s">
        <v>120</v>
      </c>
      <c r="AH27" s="123">
        <v>0</v>
      </c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</row>
    <row r="28" spans="1:60" outlineLevel="1" x14ac:dyDescent="0.2">
      <c r="A28" s="126"/>
      <c r="B28" s="127"/>
      <c r="C28" s="154" t="s">
        <v>127</v>
      </c>
      <c r="D28" s="129"/>
      <c r="E28" s="130">
        <v>-1.5760000000000001</v>
      </c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3"/>
      <c r="Z28" s="123"/>
      <c r="AA28" s="123"/>
      <c r="AB28" s="123"/>
      <c r="AC28" s="123"/>
      <c r="AD28" s="123"/>
      <c r="AE28" s="123"/>
      <c r="AF28" s="123"/>
      <c r="AG28" s="123" t="s">
        <v>120</v>
      </c>
      <c r="AH28" s="123">
        <v>0</v>
      </c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</row>
    <row r="29" spans="1:60" ht="22.5" outlineLevel="1" x14ac:dyDescent="0.2">
      <c r="A29" s="140">
        <v>7</v>
      </c>
      <c r="B29" s="141" t="s">
        <v>142</v>
      </c>
      <c r="C29" s="153" t="s">
        <v>143</v>
      </c>
      <c r="D29" s="142" t="s">
        <v>115</v>
      </c>
      <c r="E29" s="143">
        <v>68.191999999999993</v>
      </c>
      <c r="F29" s="144"/>
      <c r="G29" s="145">
        <f>ROUND(E29*F29,2)</f>
        <v>0</v>
      </c>
      <c r="H29" s="128">
        <v>15.93</v>
      </c>
      <c r="I29" s="128">
        <f>ROUND(E29*H29,2)</f>
        <v>1086.3</v>
      </c>
      <c r="J29" s="128">
        <v>87.57</v>
      </c>
      <c r="K29" s="128">
        <f>ROUND(E29*J29,2)</f>
        <v>5971.57</v>
      </c>
      <c r="L29" s="128">
        <v>21</v>
      </c>
      <c r="M29" s="128">
        <f>G29*(1+L29/100)</f>
        <v>0</v>
      </c>
      <c r="N29" s="128">
        <v>3.5500000000000002E-3</v>
      </c>
      <c r="O29" s="128">
        <f>ROUND(E29*N29,2)</f>
        <v>0.24</v>
      </c>
      <c r="P29" s="128">
        <v>0</v>
      </c>
      <c r="Q29" s="128">
        <f>ROUND(E29*P29,2)</f>
        <v>0</v>
      </c>
      <c r="R29" s="128"/>
      <c r="S29" s="128" t="s">
        <v>116</v>
      </c>
      <c r="T29" s="128" t="s">
        <v>116</v>
      </c>
      <c r="U29" s="128">
        <v>0.17016000000000001</v>
      </c>
      <c r="V29" s="128">
        <f>ROUND(E29*U29,2)</f>
        <v>11.6</v>
      </c>
      <c r="W29" s="128"/>
      <c r="X29" s="128" t="s">
        <v>117</v>
      </c>
      <c r="Y29" s="123"/>
      <c r="Z29" s="123"/>
      <c r="AA29" s="123"/>
      <c r="AB29" s="123"/>
      <c r="AC29" s="123"/>
      <c r="AD29" s="123"/>
      <c r="AE29" s="123"/>
      <c r="AF29" s="123"/>
      <c r="AG29" s="123" t="s">
        <v>118</v>
      </c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</row>
    <row r="30" spans="1:60" outlineLevel="1" x14ac:dyDescent="0.2">
      <c r="A30" s="126"/>
      <c r="B30" s="127"/>
      <c r="C30" s="154" t="s">
        <v>144</v>
      </c>
      <c r="D30" s="129"/>
      <c r="E30" s="130">
        <v>16.739999999999998</v>
      </c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3"/>
      <c r="Z30" s="123"/>
      <c r="AA30" s="123"/>
      <c r="AB30" s="123"/>
      <c r="AC30" s="123"/>
      <c r="AD30" s="123"/>
      <c r="AE30" s="123"/>
      <c r="AF30" s="123"/>
      <c r="AG30" s="123" t="s">
        <v>120</v>
      </c>
      <c r="AH30" s="123">
        <v>0</v>
      </c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</row>
    <row r="31" spans="1:60" outlineLevel="1" x14ac:dyDescent="0.2">
      <c r="A31" s="126"/>
      <c r="B31" s="127"/>
      <c r="C31" s="154" t="s">
        <v>145</v>
      </c>
      <c r="D31" s="129"/>
      <c r="E31" s="130">
        <v>-3.1520000000000001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3"/>
      <c r="Z31" s="123"/>
      <c r="AA31" s="123"/>
      <c r="AB31" s="123"/>
      <c r="AC31" s="123"/>
      <c r="AD31" s="123"/>
      <c r="AE31" s="123"/>
      <c r="AF31" s="123"/>
      <c r="AG31" s="123" t="s">
        <v>120</v>
      </c>
      <c r="AH31" s="123">
        <v>0</v>
      </c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</row>
    <row r="32" spans="1:60" outlineLevel="1" x14ac:dyDescent="0.2">
      <c r="A32" s="126"/>
      <c r="B32" s="127"/>
      <c r="C32" s="154" t="s">
        <v>146</v>
      </c>
      <c r="D32" s="129"/>
      <c r="E32" s="130">
        <v>25.38</v>
      </c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3"/>
      <c r="Z32" s="123"/>
      <c r="AA32" s="123"/>
      <c r="AB32" s="123"/>
      <c r="AC32" s="123"/>
      <c r="AD32" s="123"/>
      <c r="AE32" s="123"/>
      <c r="AF32" s="123"/>
      <c r="AG32" s="123" t="s">
        <v>120</v>
      </c>
      <c r="AH32" s="123">
        <v>0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</row>
    <row r="33" spans="1:60" outlineLevel="1" x14ac:dyDescent="0.2">
      <c r="A33" s="126"/>
      <c r="B33" s="127"/>
      <c r="C33" s="154" t="s">
        <v>147</v>
      </c>
      <c r="D33" s="129"/>
      <c r="E33" s="130">
        <v>-6.3040000000000003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3"/>
      <c r="Z33" s="123"/>
      <c r="AA33" s="123"/>
      <c r="AB33" s="123"/>
      <c r="AC33" s="123"/>
      <c r="AD33" s="123"/>
      <c r="AE33" s="123"/>
      <c r="AF33" s="123"/>
      <c r="AG33" s="123" t="s">
        <v>120</v>
      </c>
      <c r="AH33" s="123">
        <v>0</v>
      </c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</row>
    <row r="34" spans="1:60" outlineLevel="1" x14ac:dyDescent="0.2">
      <c r="A34" s="126"/>
      <c r="B34" s="127"/>
      <c r="C34" s="154" t="s">
        <v>148</v>
      </c>
      <c r="D34" s="129"/>
      <c r="E34" s="130">
        <v>-1.1819999999999999</v>
      </c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3"/>
      <c r="Z34" s="123"/>
      <c r="AA34" s="123"/>
      <c r="AB34" s="123"/>
      <c r="AC34" s="123"/>
      <c r="AD34" s="123"/>
      <c r="AE34" s="123"/>
      <c r="AF34" s="123"/>
      <c r="AG34" s="123" t="s">
        <v>120</v>
      </c>
      <c r="AH34" s="123">
        <v>0</v>
      </c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</row>
    <row r="35" spans="1:60" outlineLevel="1" x14ac:dyDescent="0.2">
      <c r="A35" s="126"/>
      <c r="B35" s="127"/>
      <c r="C35" s="154" t="s">
        <v>149</v>
      </c>
      <c r="D35" s="129"/>
      <c r="E35" s="130">
        <v>28.08</v>
      </c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3"/>
      <c r="Z35" s="123"/>
      <c r="AA35" s="123"/>
      <c r="AB35" s="123"/>
      <c r="AC35" s="123"/>
      <c r="AD35" s="123"/>
      <c r="AE35" s="123"/>
      <c r="AF35" s="123"/>
      <c r="AG35" s="123" t="s">
        <v>120</v>
      </c>
      <c r="AH35" s="123">
        <v>0</v>
      </c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</row>
    <row r="36" spans="1:60" outlineLevel="1" x14ac:dyDescent="0.2">
      <c r="A36" s="126"/>
      <c r="B36" s="127"/>
      <c r="C36" s="154" t="s">
        <v>127</v>
      </c>
      <c r="D36" s="129"/>
      <c r="E36" s="130">
        <v>-1.5760000000000001</v>
      </c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3"/>
      <c r="Z36" s="123"/>
      <c r="AA36" s="123"/>
      <c r="AB36" s="123"/>
      <c r="AC36" s="123"/>
      <c r="AD36" s="123"/>
      <c r="AE36" s="123"/>
      <c r="AF36" s="123"/>
      <c r="AG36" s="123" t="s">
        <v>120</v>
      </c>
      <c r="AH36" s="123">
        <v>0</v>
      </c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</row>
    <row r="37" spans="1:60" outlineLevel="1" x14ac:dyDescent="0.2">
      <c r="A37" s="126"/>
      <c r="B37" s="127"/>
      <c r="C37" s="154" t="s">
        <v>150</v>
      </c>
      <c r="D37" s="129"/>
      <c r="E37" s="130">
        <v>-1.8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3"/>
      <c r="Z37" s="123"/>
      <c r="AA37" s="123"/>
      <c r="AB37" s="123"/>
      <c r="AC37" s="123"/>
      <c r="AD37" s="123"/>
      <c r="AE37" s="123"/>
      <c r="AF37" s="123"/>
      <c r="AG37" s="123" t="s">
        <v>120</v>
      </c>
      <c r="AH37" s="123">
        <v>0</v>
      </c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</row>
    <row r="38" spans="1:60" outlineLevel="1" x14ac:dyDescent="0.2">
      <c r="A38" s="126"/>
      <c r="B38" s="127"/>
      <c r="C38" s="154" t="s">
        <v>151</v>
      </c>
      <c r="D38" s="129"/>
      <c r="E38" s="130">
        <v>43.2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3"/>
      <c r="Z38" s="123"/>
      <c r="AA38" s="123"/>
      <c r="AB38" s="123"/>
      <c r="AC38" s="123"/>
      <c r="AD38" s="123"/>
      <c r="AE38" s="123"/>
      <c r="AF38" s="123"/>
      <c r="AG38" s="123" t="s">
        <v>120</v>
      </c>
      <c r="AH38" s="123">
        <v>0</v>
      </c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</row>
    <row r="39" spans="1:60" outlineLevel="1" x14ac:dyDescent="0.2">
      <c r="A39" s="126"/>
      <c r="B39" s="127"/>
      <c r="C39" s="154" t="s">
        <v>152</v>
      </c>
      <c r="D39" s="129"/>
      <c r="E39" s="130">
        <v>-2.25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3"/>
      <c r="Z39" s="123"/>
      <c r="AA39" s="123"/>
      <c r="AB39" s="123"/>
      <c r="AC39" s="123"/>
      <c r="AD39" s="123"/>
      <c r="AE39" s="123"/>
      <c r="AF39" s="123"/>
      <c r="AG39" s="123" t="s">
        <v>120</v>
      </c>
      <c r="AH39" s="123">
        <v>0</v>
      </c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</row>
    <row r="40" spans="1:60" outlineLevel="1" x14ac:dyDescent="0.2">
      <c r="A40" s="126"/>
      <c r="B40" s="127"/>
      <c r="C40" s="154" t="s">
        <v>127</v>
      </c>
      <c r="D40" s="129"/>
      <c r="E40" s="130">
        <v>-1.5760000000000001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3"/>
      <c r="Z40" s="123"/>
      <c r="AA40" s="123"/>
      <c r="AB40" s="123"/>
      <c r="AC40" s="123"/>
      <c r="AD40" s="123"/>
      <c r="AE40" s="123"/>
      <c r="AF40" s="123"/>
      <c r="AG40" s="123" t="s">
        <v>120</v>
      </c>
      <c r="AH40" s="123">
        <v>0</v>
      </c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</row>
    <row r="41" spans="1:60" outlineLevel="1" x14ac:dyDescent="0.2">
      <c r="A41" s="126"/>
      <c r="B41" s="127"/>
      <c r="C41" s="154" t="s">
        <v>153</v>
      </c>
      <c r="D41" s="129"/>
      <c r="E41" s="130">
        <v>3.726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3"/>
      <c r="Z41" s="123"/>
      <c r="AA41" s="123"/>
      <c r="AB41" s="123"/>
      <c r="AC41" s="123"/>
      <c r="AD41" s="123"/>
      <c r="AE41" s="123"/>
      <c r="AF41" s="123"/>
      <c r="AG41" s="123" t="s">
        <v>120</v>
      </c>
      <c r="AH41" s="123">
        <v>0</v>
      </c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</row>
    <row r="42" spans="1:60" outlineLevel="1" x14ac:dyDescent="0.2">
      <c r="A42" s="126"/>
      <c r="B42" s="127"/>
      <c r="C42" s="154" t="s">
        <v>154</v>
      </c>
      <c r="D42" s="129"/>
      <c r="E42" s="130">
        <v>-31.094000000000001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3"/>
      <c r="Z42" s="123"/>
      <c r="AA42" s="123"/>
      <c r="AB42" s="123"/>
      <c r="AC42" s="123"/>
      <c r="AD42" s="123"/>
      <c r="AE42" s="123"/>
      <c r="AF42" s="123"/>
      <c r="AG42" s="123" t="s">
        <v>120</v>
      </c>
      <c r="AH42" s="123">
        <v>0</v>
      </c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</row>
    <row r="43" spans="1:60" x14ac:dyDescent="0.2">
      <c r="A43" s="134" t="s">
        <v>111</v>
      </c>
      <c r="B43" s="135" t="s">
        <v>51</v>
      </c>
      <c r="C43" s="152" t="s">
        <v>52</v>
      </c>
      <c r="D43" s="136"/>
      <c r="E43" s="137"/>
      <c r="F43" s="138"/>
      <c r="G43" s="139">
        <f>SUMIF(AG44:AG53,"&lt;&gt;NOR",G44:G53)</f>
        <v>0</v>
      </c>
      <c r="H43" s="133"/>
      <c r="I43" s="133">
        <f>SUM(I44:I53)</f>
        <v>5254.28</v>
      </c>
      <c r="J43" s="133"/>
      <c r="K43" s="133">
        <f>SUM(K44:K53)</f>
        <v>4961.2000000000007</v>
      </c>
      <c r="L43" s="133"/>
      <c r="M43" s="133">
        <f>SUM(M44:M53)</f>
        <v>0</v>
      </c>
      <c r="N43" s="133"/>
      <c r="O43" s="133">
        <f>SUM(O44:O53)</f>
        <v>0.22</v>
      </c>
      <c r="P43" s="133"/>
      <c r="Q43" s="133">
        <f>SUM(Q44:Q53)</f>
        <v>0</v>
      </c>
      <c r="R43" s="133"/>
      <c r="S43" s="133"/>
      <c r="T43" s="133"/>
      <c r="U43" s="133"/>
      <c r="V43" s="133">
        <f>SUM(V44:V53)</f>
        <v>10.44</v>
      </c>
      <c r="W43" s="133"/>
      <c r="X43" s="133"/>
      <c r="AG43" t="s">
        <v>112</v>
      </c>
    </row>
    <row r="44" spans="1:60" outlineLevel="1" x14ac:dyDescent="0.2">
      <c r="A44" s="140">
        <v>8</v>
      </c>
      <c r="B44" s="141" t="s">
        <v>155</v>
      </c>
      <c r="C44" s="153" t="s">
        <v>156</v>
      </c>
      <c r="D44" s="142" t="s">
        <v>115</v>
      </c>
      <c r="E44" s="143">
        <v>30.34</v>
      </c>
      <c r="F44" s="144"/>
      <c r="G44" s="145">
        <f>ROUND(E44*F44,2)</f>
        <v>0</v>
      </c>
      <c r="H44" s="128">
        <v>131.35</v>
      </c>
      <c r="I44" s="128">
        <f>ROUND(E44*H44,2)</f>
        <v>3985.16</v>
      </c>
      <c r="J44" s="128">
        <v>122.15</v>
      </c>
      <c r="K44" s="128">
        <f>ROUND(E44*J44,2)</f>
        <v>3706.03</v>
      </c>
      <c r="L44" s="128">
        <v>21</v>
      </c>
      <c r="M44" s="128">
        <f>G44*(1+L44/100)</f>
        <v>0</v>
      </c>
      <c r="N44" s="128">
        <v>7.0000000000000001E-3</v>
      </c>
      <c r="O44" s="128">
        <f>ROUND(E44*N44,2)</f>
        <v>0.21</v>
      </c>
      <c r="P44" s="128">
        <v>0</v>
      </c>
      <c r="Q44" s="128">
        <f>ROUND(E44*P44,2)</f>
        <v>0</v>
      </c>
      <c r="R44" s="128"/>
      <c r="S44" s="128" t="s">
        <v>116</v>
      </c>
      <c r="T44" s="128" t="s">
        <v>116</v>
      </c>
      <c r="U44" s="128">
        <v>0.254</v>
      </c>
      <c r="V44" s="128">
        <f>ROUND(E44*U44,2)</f>
        <v>7.71</v>
      </c>
      <c r="W44" s="128"/>
      <c r="X44" s="128" t="s">
        <v>117</v>
      </c>
      <c r="Y44" s="123"/>
      <c r="Z44" s="123"/>
      <c r="AA44" s="123"/>
      <c r="AB44" s="123"/>
      <c r="AC44" s="123"/>
      <c r="AD44" s="123"/>
      <c r="AE44" s="123"/>
      <c r="AF44" s="123"/>
      <c r="AG44" s="123" t="s">
        <v>118</v>
      </c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</row>
    <row r="45" spans="1:60" outlineLevel="1" x14ac:dyDescent="0.2">
      <c r="A45" s="126"/>
      <c r="B45" s="127"/>
      <c r="C45" s="154" t="s">
        <v>135</v>
      </c>
      <c r="D45" s="129"/>
      <c r="E45" s="130">
        <v>2.38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3"/>
      <c r="Z45" s="123"/>
      <c r="AA45" s="123"/>
      <c r="AB45" s="123"/>
      <c r="AC45" s="123"/>
      <c r="AD45" s="123"/>
      <c r="AE45" s="123"/>
      <c r="AF45" s="123"/>
      <c r="AG45" s="123" t="s">
        <v>120</v>
      </c>
      <c r="AH45" s="123">
        <v>0</v>
      </c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</row>
    <row r="46" spans="1:60" outlineLevel="1" x14ac:dyDescent="0.2">
      <c r="A46" s="126"/>
      <c r="B46" s="127"/>
      <c r="C46" s="154" t="s">
        <v>136</v>
      </c>
      <c r="D46" s="129"/>
      <c r="E46" s="130">
        <v>5.22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3"/>
      <c r="Z46" s="123"/>
      <c r="AA46" s="123"/>
      <c r="AB46" s="123"/>
      <c r="AC46" s="123"/>
      <c r="AD46" s="123"/>
      <c r="AE46" s="123"/>
      <c r="AF46" s="123"/>
      <c r="AG46" s="123" t="s">
        <v>120</v>
      </c>
      <c r="AH46" s="123">
        <v>0</v>
      </c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</row>
    <row r="47" spans="1:60" outlineLevel="1" x14ac:dyDescent="0.2">
      <c r="A47" s="126"/>
      <c r="B47" s="127"/>
      <c r="C47" s="154" t="s">
        <v>137</v>
      </c>
      <c r="D47" s="129"/>
      <c r="E47" s="130">
        <v>6.75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3"/>
      <c r="Z47" s="123"/>
      <c r="AA47" s="123"/>
      <c r="AB47" s="123"/>
      <c r="AC47" s="123"/>
      <c r="AD47" s="123"/>
      <c r="AE47" s="123"/>
      <c r="AF47" s="123"/>
      <c r="AG47" s="123" t="s">
        <v>120</v>
      </c>
      <c r="AH47" s="123">
        <v>0</v>
      </c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</row>
    <row r="48" spans="1:60" outlineLevel="1" x14ac:dyDescent="0.2">
      <c r="A48" s="126"/>
      <c r="B48" s="127"/>
      <c r="C48" s="154" t="s">
        <v>138</v>
      </c>
      <c r="D48" s="129"/>
      <c r="E48" s="130">
        <v>15.99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3"/>
      <c r="Z48" s="123"/>
      <c r="AA48" s="123"/>
      <c r="AB48" s="123"/>
      <c r="AC48" s="123"/>
      <c r="AD48" s="123"/>
      <c r="AE48" s="123"/>
      <c r="AF48" s="123"/>
      <c r="AG48" s="123" t="s">
        <v>120</v>
      </c>
      <c r="AH48" s="123">
        <v>0</v>
      </c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</row>
    <row r="49" spans="1:60" outlineLevel="1" x14ac:dyDescent="0.2">
      <c r="A49" s="140">
        <v>9</v>
      </c>
      <c r="B49" s="141" t="s">
        <v>157</v>
      </c>
      <c r="C49" s="153" t="s">
        <v>158</v>
      </c>
      <c r="D49" s="142" t="s">
        <v>115</v>
      </c>
      <c r="E49" s="143">
        <v>30.34</v>
      </c>
      <c r="F49" s="144"/>
      <c r="G49" s="145">
        <f>ROUND(E49*F49,2)</f>
        <v>0</v>
      </c>
      <c r="H49" s="128">
        <v>41.83</v>
      </c>
      <c r="I49" s="128">
        <f>ROUND(E49*H49,2)</f>
        <v>1269.1199999999999</v>
      </c>
      <c r="J49" s="128">
        <v>41.37</v>
      </c>
      <c r="K49" s="128">
        <f>ROUND(E49*J49,2)</f>
        <v>1255.17</v>
      </c>
      <c r="L49" s="128">
        <v>21</v>
      </c>
      <c r="M49" s="128">
        <f>G49*(1+L49/100)</f>
        <v>0</v>
      </c>
      <c r="N49" s="128">
        <v>2.5999999999999998E-4</v>
      </c>
      <c r="O49" s="128">
        <f>ROUND(E49*N49,2)</f>
        <v>0.01</v>
      </c>
      <c r="P49" s="128">
        <v>0</v>
      </c>
      <c r="Q49" s="128">
        <f>ROUND(E49*P49,2)</f>
        <v>0</v>
      </c>
      <c r="R49" s="128"/>
      <c r="S49" s="128" t="s">
        <v>116</v>
      </c>
      <c r="T49" s="128" t="s">
        <v>116</v>
      </c>
      <c r="U49" s="128">
        <v>0.09</v>
      </c>
      <c r="V49" s="128">
        <f>ROUND(E49*U49,2)</f>
        <v>2.73</v>
      </c>
      <c r="W49" s="128"/>
      <c r="X49" s="128" t="s">
        <v>117</v>
      </c>
      <c r="Y49" s="123"/>
      <c r="Z49" s="123"/>
      <c r="AA49" s="123"/>
      <c r="AB49" s="123"/>
      <c r="AC49" s="123"/>
      <c r="AD49" s="123"/>
      <c r="AE49" s="123"/>
      <c r="AF49" s="123"/>
      <c r="AG49" s="123" t="s">
        <v>118</v>
      </c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</row>
    <row r="50" spans="1:60" outlineLevel="1" x14ac:dyDescent="0.2">
      <c r="A50" s="126"/>
      <c r="B50" s="127"/>
      <c r="C50" s="154" t="s">
        <v>135</v>
      </c>
      <c r="D50" s="129"/>
      <c r="E50" s="130">
        <v>2.38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3"/>
      <c r="Z50" s="123"/>
      <c r="AA50" s="123"/>
      <c r="AB50" s="123"/>
      <c r="AC50" s="123"/>
      <c r="AD50" s="123"/>
      <c r="AE50" s="123"/>
      <c r="AF50" s="123"/>
      <c r="AG50" s="123" t="s">
        <v>120</v>
      </c>
      <c r="AH50" s="123">
        <v>0</v>
      </c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</row>
    <row r="51" spans="1:60" outlineLevel="1" x14ac:dyDescent="0.2">
      <c r="A51" s="126"/>
      <c r="B51" s="127"/>
      <c r="C51" s="154" t="s">
        <v>136</v>
      </c>
      <c r="D51" s="129"/>
      <c r="E51" s="130">
        <v>5.22</v>
      </c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3"/>
      <c r="Z51" s="123"/>
      <c r="AA51" s="123"/>
      <c r="AB51" s="123"/>
      <c r="AC51" s="123"/>
      <c r="AD51" s="123"/>
      <c r="AE51" s="123"/>
      <c r="AF51" s="123"/>
      <c r="AG51" s="123" t="s">
        <v>120</v>
      </c>
      <c r="AH51" s="123">
        <v>0</v>
      </c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</row>
    <row r="52" spans="1:60" outlineLevel="1" x14ac:dyDescent="0.2">
      <c r="A52" s="126"/>
      <c r="B52" s="127"/>
      <c r="C52" s="154" t="s">
        <v>137</v>
      </c>
      <c r="D52" s="129"/>
      <c r="E52" s="130">
        <v>6.75</v>
      </c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3"/>
      <c r="Z52" s="123"/>
      <c r="AA52" s="123"/>
      <c r="AB52" s="123"/>
      <c r="AC52" s="123"/>
      <c r="AD52" s="123"/>
      <c r="AE52" s="123"/>
      <c r="AF52" s="123"/>
      <c r="AG52" s="123" t="s">
        <v>120</v>
      </c>
      <c r="AH52" s="123">
        <v>0</v>
      </c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</row>
    <row r="53" spans="1:60" outlineLevel="1" x14ac:dyDescent="0.2">
      <c r="A53" s="126"/>
      <c r="B53" s="127"/>
      <c r="C53" s="154" t="s">
        <v>138</v>
      </c>
      <c r="D53" s="129"/>
      <c r="E53" s="130">
        <v>15.99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3"/>
      <c r="Z53" s="123"/>
      <c r="AA53" s="123"/>
      <c r="AB53" s="123"/>
      <c r="AC53" s="123"/>
      <c r="AD53" s="123"/>
      <c r="AE53" s="123"/>
      <c r="AF53" s="123"/>
      <c r="AG53" s="123" t="s">
        <v>120</v>
      </c>
      <c r="AH53" s="123">
        <v>0</v>
      </c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</row>
    <row r="54" spans="1:60" ht="25.5" x14ac:dyDescent="0.2">
      <c r="A54" s="134" t="s">
        <v>111</v>
      </c>
      <c r="B54" s="135" t="s">
        <v>53</v>
      </c>
      <c r="C54" s="152" t="s">
        <v>54</v>
      </c>
      <c r="D54" s="136"/>
      <c r="E54" s="137"/>
      <c r="F54" s="138"/>
      <c r="G54" s="139">
        <f>SUMIF(AG55:AG61,"&lt;&gt;NOR",G55:G61)</f>
        <v>0</v>
      </c>
      <c r="H54" s="133"/>
      <c r="I54" s="133">
        <f>SUM(I55:I61)</f>
        <v>227.85</v>
      </c>
      <c r="J54" s="133"/>
      <c r="K54" s="133">
        <f>SUM(K55:K61)</f>
        <v>5358.03</v>
      </c>
      <c r="L54" s="133"/>
      <c r="M54" s="133">
        <f>SUM(M55:M61)</f>
        <v>0</v>
      </c>
      <c r="N54" s="133"/>
      <c r="O54" s="133">
        <f>SUM(O55:O61)</f>
        <v>0</v>
      </c>
      <c r="P54" s="133"/>
      <c r="Q54" s="133">
        <f>SUM(Q55:Q61)</f>
        <v>0</v>
      </c>
      <c r="R54" s="133"/>
      <c r="S54" s="133"/>
      <c r="T54" s="133"/>
      <c r="U54" s="133"/>
      <c r="V54" s="133">
        <f>SUM(V55:V61)</f>
        <v>11.479999999999999</v>
      </c>
      <c r="W54" s="133"/>
      <c r="X54" s="133"/>
      <c r="AG54" t="s">
        <v>112</v>
      </c>
    </row>
    <row r="55" spans="1:60" outlineLevel="1" x14ac:dyDescent="0.2">
      <c r="A55" s="140">
        <v>10</v>
      </c>
      <c r="B55" s="141" t="s">
        <v>159</v>
      </c>
      <c r="C55" s="153" t="s">
        <v>160</v>
      </c>
      <c r="D55" s="142" t="s">
        <v>115</v>
      </c>
      <c r="E55" s="143">
        <v>34.479999999999997</v>
      </c>
      <c r="F55" s="144"/>
      <c r="G55" s="145">
        <f>ROUND(E55*F55,2)</f>
        <v>0</v>
      </c>
      <c r="H55" s="128">
        <v>1.44</v>
      </c>
      <c r="I55" s="128">
        <f>ROUND(E55*H55,2)</f>
        <v>49.65</v>
      </c>
      <c r="J55" s="128">
        <v>117.06</v>
      </c>
      <c r="K55" s="128">
        <f>ROUND(E55*J55,2)</f>
        <v>4036.23</v>
      </c>
      <c r="L55" s="128">
        <v>21</v>
      </c>
      <c r="M55" s="128">
        <f>G55*(1+L55/100)</f>
        <v>0</v>
      </c>
      <c r="N55" s="128">
        <v>4.0000000000000003E-5</v>
      </c>
      <c r="O55" s="128">
        <f>ROUND(E55*N55,2)</f>
        <v>0</v>
      </c>
      <c r="P55" s="128">
        <v>0</v>
      </c>
      <c r="Q55" s="128">
        <f>ROUND(E55*P55,2)</f>
        <v>0</v>
      </c>
      <c r="R55" s="128"/>
      <c r="S55" s="128" t="s">
        <v>116</v>
      </c>
      <c r="T55" s="128" t="s">
        <v>130</v>
      </c>
      <c r="U55" s="128">
        <v>0.308</v>
      </c>
      <c r="V55" s="128">
        <f>ROUND(E55*U55,2)</f>
        <v>10.62</v>
      </c>
      <c r="W55" s="128"/>
      <c r="X55" s="128" t="s">
        <v>117</v>
      </c>
      <c r="Y55" s="123"/>
      <c r="Z55" s="123"/>
      <c r="AA55" s="123"/>
      <c r="AB55" s="123"/>
      <c r="AC55" s="123"/>
      <c r="AD55" s="123"/>
      <c r="AE55" s="123"/>
      <c r="AF55" s="123"/>
      <c r="AG55" s="123" t="s">
        <v>118</v>
      </c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</row>
    <row r="56" spans="1:60" outlineLevel="1" x14ac:dyDescent="0.2">
      <c r="A56" s="126"/>
      <c r="B56" s="127"/>
      <c r="C56" s="154" t="s">
        <v>135</v>
      </c>
      <c r="D56" s="129"/>
      <c r="E56" s="130">
        <v>2.38</v>
      </c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3"/>
      <c r="Z56" s="123"/>
      <c r="AA56" s="123"/>
      <c r="AB56" s="123"/>
      <c r="AC56" s="123"/>
      <c r="AD56" s="123"/>
      <c r="AE56" s="123"/>
      <c r="AF56" s="123"/>
      <c r="AG56" s="123" t="s">
        <v>120</v>
      </c>
      <c r="AH56" s="123">
        <v>0</v>
      </c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</row>
    <row r="57" spans="1:60" outlineLevel="1" x14ac:dyDescent="0.2">
      <c r="A57" s="126"/>
      <c r="B57" s="127"/>
      <c r="C57" s="154" t="s">
        <v>136</v>
      </c>
      <c r="D57" s="129"/>
      <c r="E57" s="130">
        <v>5.22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3"/>
      <c r="Z57" s="123"/>
      <c r="AA57" s="123"/>
      <c r="AB57" s="123"/>
      <c r="AC57" s="123"/>
      <c r="AD57" s="123"/>
      <c r="AE57" s="123"/>
      <c r="AF57" s="123"/>
      <c r="AG57" s="123" t="s">
        <v>120</v>
      </c>
      <c r="AH57" s="123">
        <v>0</v>
      </c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</row>
    <row r="58" spans="1:60" outlineLevel="1" x14ac:dyDescent="0.2">
      <c r="A58" s="126"/>
      <c r="B58" s="127"/>
      <c r="C58" s="154" t="s">
        <v>137</v>
      </c>
      <c r="D58" s="129"/>
      <c r="E58" s="130">
        <v>6.75</v>
      </c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3"/>
      <c r="Z58" s="123"/>
      <c r="AA58" s="123"/>
      <c r="AB58" s="123"/>
      <c r="AC58" s="123"/>
      <c r="AD58" s="123"/>
      <c r="AE58" s="123"/>
      <c r="AF58" s="123"/>
      <c r="AG58" s="123" t="s">
        <v>120</v>
      </c>
      <c r="AH58" s="123">
        <v>0</v>
      </c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</row>
    <row r="59" spans="1:60" outlineLevel="1" x14ac:dyDescent="0.2">
      <c r="A59" s="126"/>
      <c r="B59" s="127"/>
      <c r="C59" s="154" t="s">
        <v>138</v>
      </c>
      <c r="D59" s="129"/>
      <c r="E59" s="130">
        <v>15.99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3"/>
      <c r="Z59" s="123"/>
      <c r="AA59" s="123"/>
      <c r="AB59" s="123"/>
      <c r="AC59" s="123"/>
      <c r="AD59" s="123"/>
      <c r="AE59" s="123"/>
      <c r="AF59" s="123"/>
      <c r="AG59" s="123" t="s">
        <v>120</v>
      </c>
      <c r="AH59" s="123">
        <v>0</v>
      </c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</row>
    <row r="60" spans="1:60" outlineLevel="1" x14ac:dyDescent="0.2">
      <c r="A60" s="126"/>
      <c r="B60" s="127"/>
      <c r="C60" s="154" t="s">
        <v>139</v>
      </c>
      <c r="D60" s="129"/>
      <c r="E60" s="130">
        <v>4.1399999999999997</v>
      </c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3"/>
      <c r="Z60" s="123"/>
      <c r="AA60" s="123"/>
      <c r="AB60" s="123"/>
      <c r="AC60" s="123"/>
      <c r="AD60" s="123"/>
      <c r="AE60" s="123"/>
      <c r="AF60" s="123"/>
      <c r="AG60" s="123" t="s">
        <v>120</v>
      </c>
      <c r="AH60" s="123">
        <v>0</v>
      </c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</row>
    <row r="61" spans="1:60" outlineLevel="1" x14ac:dyDescent="0.2">
      <c r="A61" s="146">
        <v>11</v>
      </c>
      <c r="B61" s="147" t="s">
        <v>161</v>
      </c>
      <c r="C61" s="155" t="s">
        <v>162</v>
      </c>
      <c r="D61" s="148" t="s">
        <v>163</v>
      </c>
      <c r="E61" s="149">
        <v>10</v>
      </c>
      <c r="F61" s="150"/>
      <c r="G61" s="151">
        <f>ROUND(E61*F61,2)</f>
        <v>0</v>
      </c>
      <c r="H61" s="128">
        <v>17.82</v>
      </c>
      <c r="I61" s="128">
        <f>ROUND(E61*H61,2)</f>
        <v>178.2</v>
      </c>
      <c r="J61" s="128">
        <v>132.18</v>
      </c>
      <c r="K61" s="128">
        <f>ROUND(E61*J61,2)</f>
        <v>1321.8</v>
      </c>
      <c r="L61" s="128">
        <v>21</v>
      </c>
      <c r="M61" s="128">
        <f>G61*(1+L61/100)</f>
        <v>0</v>
      </c>
      <c r="N61" s="128">
        <v>2.0000000000000001E-4</v>
      </c>
      <c r="O61" s="128">
        <f>ROUND(E61*N61,2)</f>
        <v>0</v>
      </c>
      <c r="P61" s="128">
        <v>0</v>
      </c>
      <c r="Q61" s="128">
        <f>ROUND(E61*P61,2)</f>
        <v>0</v>
      </c>
      <c r="R61" s="128"/>
      <c r="S61" s="128" t="s">
        <v>164</v>
      </c>
      <c r="T61" s="128" t="s">
        <v>165</v>
      </c>
      <c r="U61" s="128">
        <v>8.5999999999999993E-2</v>
      </c>
      <c r="V61" s="128">
        <f>ROUND(E61*U61,2)</f>
        <v>0.86</v>
      </c>
      <c r="W61" s="128"/>
      <c r="X61" s="128" t="s">
        <v>117</v>
      </c>
      <c r="Y61" s="123"/>
      <c r="Z61" s="123"/>
      <c r="AA61" s="123"/>
      <c r="AB61" s="123"/>
      <c r="AC61" s="123"/>
      <c r="AD61" s="123"/>
      <c r="AE61" s="123"/>
      <c r="AF61" s="123"/>
      <c r="AG61" s="123" t="s">
        <v>118</v>
      </c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</row>
    <row r="62" spans="1:60" x14ac:dyDescent="0.2">
      <c r="A62" s="134" t="s">
        <v>111</v>
      </c>
      <c r="B62" s="135" t="s">
        <v>55</v>
      </c>
      <c r="C62" s="152" t="s">
        <v>56</v>
      </c>
      <c r="D62" s="136"/>
      <c r="E62" s="137"/>
      <c r="F62" s="138"/>
      <c r="G62" s="139">
        <f>SUMIF(AG63:AG95,"&lt;&gt;NOR",G63:G95)</f>
        <v>0</v>
      </c>
      <c r="H62" s="133"/>
      <c r="I62" s="133">
        <f>SUM(I63:I95)</f>
        <v>828.39</v>
      </c>
      <c r="J62" s="133"/>
      <c r="K62" s="133">
        <f>SUM(K63:K95)</f>
        <v>20700.929999999997</v>
      </c>
      <c r="L62" s="133"/>
      <c r="M62" s="133">
        <f>SUM(M63:M95)</f>
        <v>0</v>
      </c>
      <c r="N62" s="133"/>
      <c r="O62" s="133">
        <f>SUM(O63:O95)</f>
        <v>0.02</v>
      </c>
      <c r="P62" s="133"/>
      <c r="Q62" s="133">
        <f>SUM(Q63:Q95)</f>
        <v>2.44</v>
      </c>
      <c r="R62" s="133"/>
      <c r="S62" s="133"/>
      <c r="T62" s="133"/>
      <c r="U62" s="133"/>
      <c r="V62" s="133">
        <f>SUM(V63:V95)</f>
        <v>40.920000000000009</v>
      </c>
      <c r="W62" s="133"/>
      <c r="X62" s="133"/>
      <c r="AG62" t="s">
        <v>112</v>
      </c>
    </row>
    <row r="63" spans="1:60" outlineLevel="1" x14ac:dyDescent="0.2">
      <c r="A63" s="140">
        <v>12</v>
      </c>
      <c r="B63" s="141" t="s">
        <v>166</v>
      </c>
      <c r="C63" s="153" t="s">
        <v>167</v>
      </c>
      <c r="D63" s="142" t="s">
        <v>115</v>
      </c>
      <c r="E63" s="143">
        <v>30.34</v>
      </c>
      <c r="F63" s="144"/>
      <c r="G63" s="145">
        <f>ROUND(E63*F63,2)</f>
        <v>0</v>
      </c>
      <c r="H63" s="128">
        <v>0</v>
      </c>
      <c r="I63" s="128">
        <f>ROUND(E63*H63,2)</f>
        <v>0</v>
      </c>
      <c r="J63" s="128">
        <v>310</v>
      </c>
      <c r="K63" s="128">
        <f>ROUND(E63*J63,2)</f>
        <v>9405.4</v>
      </c>
      <c r="L63" s="128">
        <v>21</v>
      </c>
      <c r="M63" s="128">
        <f>G63*(1+L63/100)</f>
        <v>0</v>
      </c>
      <c r="N63" s="128">
        <v>0</v>
      </c>
      <c r="O63" s="128">
        <f>ROUND(E63*N63,2)</f>
        <v>0</v>
      </c>
      <c r="P63" s="128">
        <v>1.26E-2</v>
      </c>
      <c r="Q63" s="128">
        <f>ROUND(E63*P63,2)</f>
        <v>0.38</v>
      </c>
      <c r="R63" s="128"/>
      <c r="S63" s="128" t="s">
        <v>116</v>
      </c>
      <c r="T63" s="128" t="s">
        <v>130</v>
      </c>
      <c r="U63" s="128">
        <v>0.33</v>
      </c>
      <c r="V63" s="128">
        <f>ROUND(E63*U63,2)</f>
        <v>10.01</v>
      </c>
      <c r="W63" s="128"/>
      <c r="X63" s="128" t="s">
        <v>117</v>
      </c>
      <c r="Y63" s="123"/>
      <c r="Z63" s="123"/>
      <c r="AA63" s="123"/>
      <c r="AB63" s="123"/>
      <c r="AC63" s="123"/>
      <c r="AD63" s="123"/>
      <c r="AE63" s="123"/>
      <c r="AF63" s="123"/>
      <c r="AG63" s="123" t="s">
        <v>118</v>
      </c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</row>
    <row r="64" spans="1:60" outlineLevel="1" x14ac:dyDescent="0.2">
      <c r="A64" s="126"/>
      <c r="B64" s="127"/>
      <c r="C64" s="154" t="s">
        <v>135</v>
      </c>
      <c r="D64" s="129"/>
      <c r="E64" s="130">
        <v>2.38</v>
      </c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3"/>
      <c r="Z64" s="123"/>
      <c r="AA64" s="123"/>
      <c r="AB64" s="123"/>
      <c r="AC64" s="123"/>
      <c r="AD64" s="123"/>
      <c r="AE64" s="123"/>
      <c r="AF64" s="123"/>
      <c r="AG64" s="123" t="s">
        <v>120</v>
      </c>
      <c r="AH64" s="123">
        <v>0</v>
      </c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</row>
    <row r="65" spans="1:60" outlineLevel="1" x14ac:dyDescent="0.2">
      <c r="A65" s="126"/>
      <c r="B65" s="127"/>
      <c r="C65" s="154" t="s">
        <v>136</v>
      </c>
      <c r="D65" s="129"/>
      <c r="E65" s="130">
        <v>5.22</v>
      </c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3"/>
      <c r="Z65" s="123"/>
      <c r="AA65" s="123"/>
      <c r="AB65" s="123"/>
      <c r="AC65" s="123"/>
      <c r="AD65" s="123"/>
      <c r="AE65" s="123"/>
      <c r="AF65" s="123"/>
      <c r="AG65" s="123" t="s">
        <v>120</v>
      </c>
      <c r="AH65" s="123">
        <v>0</v>
      </c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</row>
    <row r="66" spans="1:60" outlineLevel="1" x14ac:dyDescent="0.2">
      <c r="A66" s="126"/>
      <c r="B66" s="127"/>
      <c r="C66" s="154" t="s">
        <v>137</v>
      </c>
      <c r="D66" s="129"/>
      <c r="E66" s="130">
        <v>6.75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3"/>
      <c r="Z66" s="123"/>
      <c r="AA66" s="123"/>
      <c r="AB66" s="123"/>
      <c r="AC66" s="123"/>
      <c r="AD66" s="123"/>
      <c r="AE66" s="123"/>
      <c r="AF66" s="123"/>
      <c r="AG66" s="123" t="s">
        <v>120</v>
      </c>
      <c r="AH66" s="123">
        <v>0</v>
      </c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</row>
    <row r="67" spans="1:60" outlineLevel="1" x14ac:dyDescent="0.2">
      <c r="A67" s="126"/>
      <c r="B67" s="127"/>
      <c r="C67" s="154" t="s">
        <v>138</v>
      </c>
      <c r="D67" s="129"/>
      <c r="E67" s="130">
        <v>15.99</v>
      </c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3"/>
      <c r="Z67" s="123"/>
      <c r="AA67" s="123"/>
      <c r="AB67" s="123"/>
      <c r="AC67" s="123"/>
      <c r="AD67" s="123"/>
      <c r="AE67" s="123"/>
      <c r="AF67" s="123"/>
      <c r="AG67" s="123" t="s">
        <v>120</v>
      </c>
      <c r="AH67" s="123">
        <v>0</v>
      </c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</row>
    <row r="68" spans="1:60" outlineLevel="1" x14ac:dyDescent="0.2">
      <c r="A68" s="146">
        <v>13</v>
      </c>
      <c r="B68" s="147" t="s">
        <v>168</v>
      </c>
      <c r="C68" s="155" t="s">
        <v>169</v>
      </c>
      <c r="D68" s="148" t="s">
        <v>170</v>
      </c>
      <c r="E68" s="149">
        <v>4</v>
      </c>
      <c r="F68" s="150"/>
      <c r="G68" s="151">
        <f>ROUND(E68*F68,2)</f>
        <v>0</v>
      </c>
      <c r="H68" s="128">
        <v>0</v>
      </c>
      <c r="I68" s="128">
        <f>ROUND(E68*H68,2)</f>
        <v>0</v>
      </c>
      <c r="J68" s="128">
        <v>16.7</v>
      </c>
      <c r="K68" s="128">
        <f>ROUND(E68*J68,2)</f>
        <v>66.8</v>
      </c>
      <c r="L68" s="128">
        <v>21</v>
      </c>
      <c r="M68" s="128">
        <f>G68*(1+L68/100)</f>
        <v>0</v>
      </c>
      <c r="N68" s="128">
        <v>0</v>
      </c>
      <c r="O68" s="128">
        <f>ROUND(E68*N68,2)</f>
        <v>0</v>
      </c>
      <c r="P68" s="128">
        <v>0</v>
      </c>
      <c r="Q68" s="128">
        <f>ROUND(E68*P68,2)</f>
        <v>0</v>
      </c>
      <c r="R68" s="128"/>
      <c r="S68" s="128" t="s">
        <v>116</v>
      </c>
      <c r="T68" s="128" t="s">
        <v>130</v>
      </c>
      <c r="U68" s="128">
        <v>0.05</v>
      </c>
      <c r="V68" s="128">
        <f>ROUND(E68*U68,2)</f>
        <v>0.2</v>
      </c>
      <c r="W68" s="128"/>
      <c r="X68" s="128" t="s">
        <v>117</v>
      </c>
      <c r="Y68" s="123"/>
      <c r="Z68" s="123"/>
      <c r="AA68" s="123"/>
      <c r="AB68" s="123"/>
      <c r="AC68" s="123"/>
      <c r="AD68" s="123"/>
      <c r="AE68" s="123"/>
      <c r="AF68" s="123"/>
      <c r="AG68" s="123" t="s">
        <v>118</v>
      </c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</row>
    <row r="69" spans="1:60" outlineLevel="1" x14ac:dyDescent="0.2">
      <c r="A69" s="146">
        <v>14</v>
      </c>
      <c r="B69" s="147" t="s">
        <v>171</v>
      </c>
      <c r="C69" s="155" t="s">
        <v>172</v>
      </c>
      <c r="D69" s="148" t="s">
        <v>173</v>
      </c>
      <c r="E69" s="149">
        <v>62</v>
      </c>
      <c r="F69" s="150"/>
      <c r="G69" s="151">
        <f>ROUND(E69*F69,2)</f>
        <v>0</v>
      </c>
      <c r="H69" s="128">
        <v>13.02</v>
      </c>
      <c r="I69" s="128">
        <f>ROUND(E69*H69,2)</f>
        <v>807.24</v>
      </c>
      <c r="J69" s="128">
        <v>97.48</v>
      </c>
      <c r="K69" s="128">
        <f>ROUND(E69*J69,2)</f>
        <v>6043.76</v>
      </c>
      <c r="L69" s="128">
        <v>21</v>
      </c>
      <c r="M69" s="128">
        <f>G69*(1+L69/100)</f>
        <v>0</v>
      </c>
      <c r="N69" s="128">
        <v>0</v>
      </c>
      <c r="O69" s="128">
        <f>ROUND(E69*N69,2)</f>
        <v>0</v>
      </c>
      <c r="P69" s="128">
        <v>2.16E-3</v>
      </c>
      <c r="Q69" s="128">
        <f>ROUND(E69*P69,2)</f>
        <v>0.13</v>
      </c>
      <c r="R69" s="128"/>
      <c r="S69" s="128" t="s">
        <v>116</v>
      </c>
      <c r="T69" s="128" t="s">
        <v>130</v>
      </c>
      <c r="U69" s="128">
        <v>0.26500000000000001</v>
      </c>
      <c r="V69" s="128">
        <f>ROUND(E69*U69,2)</f>
        <v>16.43</v>
      </c>
      <c r="W69" s="128"/>
      <c r="X69" s="128" t="s">
        <v>117</v>
      </c>
      <c r="Y69" s="123"/>
      <c r="Z69" s="123"/>
      <c r="AA69" s="123"/>
      <c r="AB69" s="123"/>
      <c r="AC69" s="123"/>
      <c r="AD69" s="123"/>
      <c r="AE69" s="123"/>
      <c r="AF69" s="123"/>
      <c r="AG69" s="123" t="s">
        <v>118</v>
      </c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</row>
    <row r="70" spans="1:60" outlineLevel="1" x14ac:dyDescent="0.2">
      <c r="A70" s="140">
        <v>15</v>
      </c>
      <c r="B70" s="141" t="s">
        <v>174</v>
      </c>
      <c r="C70" s="153" t="s">
        <v>175</v>
      </c>
      <c r="D70" s="142" t="s">
        <v>115</v>
      </c>
      <c r="E70" s="143">
        <v>34.479999999999997</v>
      </c>
      <c r="F70" s="144"/>
      <c r="G70" s="145">
        <f>ROUND(E70*F70,2)</f>
        <v>0</v>
      </c>
      <c r="H70" s="128">
        <v>0</v>
      </c>
      <c r="I70" s="128">
        <f>ROUND(E70*H70,2)</f>
        <v>0</v>
      </c>
      <c r="J70" s="128">
        <v>10</v>
      </c>
      <c r="K70" s="128">
        <f>ROUND(E70*J70,2)</f>
        <v>344.8</v>
      </c>
      <c r="L70" s="128">
        <v>21</v>
      </c>
      <c r="M70" s="128">
        <f>G70*(1+L70/100)</f>
        <v>0</v>
      </c>
      <c r="N70" s="128">
        <v>0</v>
      </c>
      <c r="O70" s="128">
        <f>ROUND(E70*N70,2)</f>
        <v>0</v>
      </c>
      <c r="P70" s="128">
        <v>4.0000000000000001E-3</v>
      </c>
      <c r="Q70" s="128">
        <f>ROUND(E70*P70,2)</f>
        <v>0.14000000000000001</v>
      </c>
      <c r="R70" s="128"/>
      <c r="S70" s="128" t="s">
        <v>116</v>
      </c>
      <c r="T70" s="128" t="s">
        <v>130</v>
      </c>
      <c r="U70" s="128">
        <v>0.03</v>
      </c>
      <c r="V70" s="128">
        <f>ROUND(E70*U70,2)</f>
        <v>1.03</v>
      </c>
      <c r="W70" s="128"/>
      <c r="X70" s="128" t="s">
        <v>117</v>
      </c>
      <c r="Y70" s="123"/>
      <c r="Z70" s="123"/>
      <c r="AA70" s="123"/>
      <c r="AB70" s="123"/>
      <c r="AC70" s="123"/>
      <c r="AD70" s="123"/>
      <c r="AE70" s="123"/>
      <c r="AF70" s="123"/>
      <c r="AG70" s="123" t="s">
        <v>118</v>
      </c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</row>
    <row r="71" spans="1:60" outlineLevel="1" x14ac:dyDescent="0.2">
      <c r="A71" s="126"/>
      <c r="B71" s="127"/>
      <c r="C71" s="154" t="s">
        <v>135</v>
      </c>
      <c r="D71" s="129"/>
      <c r="E71" s="130">
        <v>2.38</v>
      </c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3"/>
      <c r="Z71" s="123"/>
      <c r="AA71" s="123"/>
      <c r="AB71" s="123"/>
      <c r="AC71" s="123"/>
      <c r="AD71" s="123"/>
      <c r="AE71" s="123"/>
      <c r="AF71" s="123"/>
      <c r="AG71" s="123" t="s">
        <v>120</v>
      </c>
      <c r="AH71" s="123">
        <v>0</v>
      </c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</row>
    <row r="72" spans="1:60" outlineLevel="1" x14ac:dyDescent="0.2">
      <c r="A72" s="126"/>
      <c r="B72" s="127"/>
      <c r="C72" s="154" t="s">
        <v>136</v>
      </c>
      <c r="D72" s="129"/>
      <c r="E72" s="130">
        <v>5.22</v>
      </c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3"/>
      <c r="Z72" s="123"/>
      <c r="AA72" s="123"/>
      <c r="AB72" s="123"/>
      <c r="AC72" s="123"/>
      <c r="AD72" s="123"/>
      <c r="AE72" s="123"/>
      <c r="AF72" s="123"/>
      <c r="AG72" s="123" t="s">
        <v>120</v>
      </c>
      <c r="AH72" s="123">
        <v>0</v>
      </c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</row>
    <row r="73" spans="1:60" outlineLevel="1" x14ac:dyDescent="0.2">
      <c r="A73" s="126"/>
      <c r="B73" s="127"/>
      <c r="C73" s="154" t="s">
        <v>137</v>
      </c>
      <c r="D73" s="129"/>
      <c r="E73" s="130">
        <v>6.75</v>
      </c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3"/>
      <c r="Z73" s="123"/>
      <c r="AA73" s="123"/>
      <c r="AB73" s="123"/>
      <c r="AC73" s="123"/>
      <c r="AD73" s="123"/>
      <c r="AE73" s="123"/>
      <c r="AF73" s="123"/>
      <c r="AG73" s="123" t="s">
        <v>120</v>
      </c>
      <c r="AH73" s="123">
        <v>0</v>
      </c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</row>
    <row r="74" spans="1:60" outlineLevel="1" x14ac:dyDescent="0.2">
      <c r="A74" s="126"/>
      <c r="B74" s="127"/>
      <c r="C74" s="154" t="s">
        <v>138</v>
      </c>
      <c r="D74" s="129"/>
      <c r="E74" s="130">
        <v>15.99</v>
      </c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3"/>
      <c r="Z74" s="123"/>
      <c r="AA74" s="123"/>
      <c r="AB74" s="123"/>
      <c r="AC74" s="123"/>
      <c r="AD74" s="123"/>
      <c r="AE74" s="123"/>
      <c r="AF74" s="123"/>
      <c r="AG74" s="123" t="s">
        <v>120</v>
      </c>
      <c r="AH74" s="123">
        <v>0</v>
      </c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</row>
    <row r="75" spans="1:60" outlineLevel="1" x14ac:dyDescent="0.2">
      <c r="A75" s="126"/>
      <c r="B75" s="127"/>
      <c r="C75" s="154" t="s">
        <v>139</v>
      </c>
      <c r="D75" s="129"/>
      <c r="E75" s="130">
        <v>4.1399999999999997</v>
      </c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3"/>
      <c r="Z75" s="123"/>
      <c r="AA75" s="123"/>
      <c r="AB75" s="123"/>
      <c r="AC75" s="123"/>
      <c r="AD75" s="123"/>
      <c r="AE75" s="123"/>
      <c r="AF75" s="123"/>
      <c r="AG75" s="123" t="s">
        <v>120</v>
      </c>
      <c r="AH75" s="123">
        <v>0</v>
      </c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</row>
    <row r="76" spans="1:60" outlineLevel="1" x14ac:dyDescent="0.2">
      <c r="A76" s="140">
        <v>16</v>
      </c>
      <c r="B76" s="141" t="s">
        <v>176</v>
      </c>
      <c r="C76" s="153" t="s">
        <v>177</v>
      </c>
      <c r="D76" s="142" t="s">
        <v>115</v>
      </c>
      <c r="E76" s="143">
        <v>68.191999999999993</v>
      </c>
      <c r="F76" s="144"/>
      <c r="G76" s="145">
        <f>ROUND(E76*F76,2)</f>
        <v>0</v>
      </c>
      <c r="H76" s="128">
        <v>0</v>
      </c>
      <c r="I76" s="128">
        <f>ROUND(E76*H76,2)</f>
        <v>0</v>
      </c>
      <c r="J76" s="128">
        <v>10</v>
      </c>
      <c r="K76" s="128">
        <f>ROUND(E76*J76,2)</f>
        <v>681.92</v>
      </c>
      <c r="L76" s="128">
        <v>21</v>
      </c>
      <c r="M76" s="128">
        <f>G76*(1+L76/100)</f>
        <v>0</v>
      </c>
      <c r="N76" s="128">
        <v>0</v>
      </c>
      <c r="O76" s="128">
        <f>ROUND(E76*N76,2)</f>
        <v>0</v>
      </c>
      <c r="P76" s="128">
        <v>4.0000000000000001E-3</v>
      </c>
      <c r="Q76" s="128">
        <f>ROUND(E76*P76,2)</f>
        <v>0.27</v>
      </c>
      <c r="R76" s="128"/>
      <c r="S76" s="128" t="s">
        <v>116</v>
      </c>
      <c r="T76" s="128" t="s">
        <v>130</v>
      </c>
      <c r="U76" s="128">
        <v>0.03</v>
      </c>
      <c r="V76" s="128">
        <f>ROUND(E76*U76,2)</f>
        <v>2.0499999999999998</v>
      </c>
      <c r="W76" s="128"/>
      <c r="X76" s="128" t="s">
        <v>117</v>
      </c>
      <c r="Y76" s="123"/>
      <c r="Z76" s="123"/>
      <c r="AA76" s="123"/>
      <c r="AB76" s="123"/>
      <c r="AC76" s="123"/>
      <c r="AD76" s="123"/>
      <c r="AE76" s="123"/>
      <c r="AF76" s="123"/>
      <c r="AG76" s="123" t="s">
        <v>118</v>
      </c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</row>
    <row r="77" spans="1:60" outlineLevel="1" x14ac:dyDescent="0.2">
      <c r="A77" s="126"/>
      <c r="B77" s="127"/>
      <c r="C77" s="154" t="s">
        <v>144</v>
      </c>
      <c r="D77" s="129"/>
      <c r="E77" s="130">
        <v>16.739999999999998</v>
      </c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3"/>
      <c r="Z77" s="123"/>
      <c r="AA77" s="123"/>
      <c r="AB77" s="123"/>
      <c r="AC77" s="123"/>
      <c r="AD77" s="123"/>
      <c r="AE77" s="123"/>
      <c r="AF77" s="123"/>
      <c r="AG77" s="123" t="s">
        <v>120</v>
      </c>
      <c r="AH77" s="123">
        <v>0</v>
      </c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</row>
    <row r="78" spans="1:60" outlineLevel="1" x14ac:dyDescent="0.2">
      <c r="A78" s="126"/>
      <c r="B78" s="127"/>
      <c r="C78" s="154" t="s">
        <v>145</v>
      </c>
      <c r="D78" s="129"/>
      <c r="E78" s="130">
        <v>-3.1520000000000001</v>
      </c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3"/>
      <c r="Z78" s="123"/>
      <c r="AA78" s="123"/>
      <c r="AB78" s="123"/>
      <c r="AC78" s="123"/>
      <c r="AD78" s="123"/>
      <c r="AE78" s="123"/>
      <c r="AF78" s="123"/>
      <c r="AG78" s="123" t="s">
        <v>120</v>
      </c>
      <c r="AH78" s="123">
        <v>0</v>
      </c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</row>
    <row r="79" spans="1:60" outlineLevel="1" x14ac:dyDescent="0.2">
      <c r="A79" s="126"/>
      <c r="B79" s="127"/>
      <c r="C79" s="154" t="s">
        <v>146</v>
      </c>
      <c r="D79" s="129"/>
      <c r="E79" s="130">
        <v>25.38</v>
      </c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3"/>
      <c r="Z79" s="123"/>
      <c r="AA79" s="123"/>
      <c r="AB79" s="123"/>
      <c r="AC79" s="123"/>
      <c r="AD79" s="123"/>
      <c r="AE79" s="123"/>
      <c r="AF79" s="123"/>
      <c r="AG79" s="123" t="s">
        <v>120</v>
      </c>
      <c r="AH79" s="123">
        <v>0</v>
      </c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</row>
    <row r="80" spans="1:60" outlineLevel="1" x14ac:dyDescent="0.2">
      <c r="A80" s="126"/>
      <c r="B80" s="127"/>
      <c r="C80" s="154" t="s">
        <v>147</v>
      </c>
      <c r="D80" s="129"/>
      <c r="E80" s="130">
        <v>-6.3040000000000003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3"/>
      <c r="Z80" s="123"/>
      <c r="AA80" s="123"/>
      <c r="AB80" s="123"/>
      <c r="AC80" s="123"/>
      <c r="AD80" s="123"/>
      <c r="AE80" s="123"/>
      <c r="AF80" s="123"/>
      <c r="AG80" s="123" t="s">
        <v>120</v>
      </c>
      <c r="AH80" s="123">
        <v>0</v>
      </c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</row>
    <row r="81" spans="1:60" outlineLevel="1" x14ac:dyDescent="0.2">
      <c r="A81" s="126"/>
      <c r="B81" s="127"/>
      <c r="C81" s="154" t="s">
        <v>148</v>
      </c>
      <c r="D81" s="129"/>
      <c r="E81" s="130">
        <v>-1.1819999999999999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3"/>
      <c r="Z81" s="123"/>
      <c r="AA81" s="123"/>
      <c r="AB81" s="123"/>
      <c r="AC81" s="123"/>
      <c r="AD81" s="123"/>
      <c r="AE81" s="123"/>
      <c r="AF81" s="123"/>
      <c r="AG81" s="123" t="s">
        <v>120</v>
      </c>
      <c r="AH81" s="123">
        <v>0</v>
      </c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</row>
    <row r="82" spans="1:60" outlineLevel="1" x14ac:dyDescent="0.2">
      <c r="A82" s="126"/>
      <c r="B82" s="127"/>
      <c r="C82" s="154" t="s">
        <v>149</v>
      </c>
      <c r="D82" s="129"/>
      <c r="E82" s="130">
        <v>28.08</v>
      </c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3"/>
      <c r="Z82" s="123"/>
      <c r="AA82" s="123"/>
      <c r="AB82" s="123"/>
      <c r="AC82" s="123"/>
      <c r="AD82" s="123"/>
      <c r="AE82" s="123"/>
      <c r="AF82" s="123"/>
      <c r="AG82" s="123" t="s">
        <v>120</v>
      </c>
      <c r="AH82" s="123">
        <v>0</v>
      </c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</row>
    <row r="83" spans="1:60" outlineLevel="1" x14ac:dyDescent="0.2">
      <c r="A83" s="126"/>
      <c r="B83" s="127"/>
      <c r="C83" s="154" t="s">
        <v>127</v>
      </c>
      <c r="D83" s="129"/>
      <c r="E83" s="130">
        <v>-1.5760000000000001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3"/>
      <c r="Z83" s="123"/>
      <c r="AA83" s="123"/>
      <c r="AB83" s="123"/>
      <c r="AC83" s="123"/>
      <c r="AD83" s="123"/>
      <c r="AE83" s="123"/>
      <c r="AF83" s="123"/>
      <c r="AG83" s="123" t="s">
        <v>120</v>
      </c>
      <c r="AH83" s="123">
        <v>0</v>
      </c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</row>
    <row r="84" spans="1:60" outlineLevel="1" x14ac:dyDescent="0.2">
      <c r="A84" s="126"/>
      <c r="B84" s="127"/>
      <c r="C84" s="154" t="s">
        <v>150</v>
      </c>
      <c r="D84" s="129"/>
      <c r="E84" s="130">
        <v>-1.8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3"/>
      <c r="Z84" s="123"/>
      <c r="AA84" s="123"/>
      <c r="AB84" s="123"/>
      <c r="AC84" s="123"/>
      <c r="AD84" s="123"/>
      <c r="AE84" s="123"/>
      <c r="AF84" s="123"/>
      <c r="AG84" s="123" t="s">
        <v>120</v>
      </c>
      <c r="AH84" s="123">
        <v>0</v>
      </c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</row>
    <row r="85" spans="1:60" outlineLevel="1" x14ac:dyDescent="0.2">
      <c r="A85" s="126"/>
      <c r="B85" s="127"/>
      <c r="C85" s="154" t="s">
        <v>151</v>
      </c>
      <c r="D85" s="129"/>
      <c r="E85" s="130">
        <v>43.2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3"/>
      <c r="Z85" s="123"/>
      <c r="AA85" s="123"/>
      <c r="AB85" s="123"/>
      <c r="AC85" s="123"/>
      <c r="AD85" s="123"/>
      <c r="AE85" s="123"/>
      <c r="AF85" s="123"/>
      <c r="AG85" s="123" t="s">
        <v>120</v>
      </c>
      <c r="AH85" s="123">
        <v>0</v>
      </c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</row>
    <row r="86" spans="1:60" outlineLevel="1" x14ac:dyDescent="0.2">
      <c r="A86" s="126"/>
      <c r="B86" s="127"/>
      <c r="C86" s="154" t="s">
        <v>152</v>
      </c>
      <c r="D86" s="129"/>
      <c r="E86" s="130">
        <v>-2.25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3"/>
      <c r="Z86" s="123"/>
      <c r="AA86" s="123"/>
      <c r="AB86" s="123"/>
      <c r="AC86" s="123"/>
      <c r="AD86" s="123"/>
      <c r="AE86" s="123"/>
      <c r="AF86" s="123"/>
      <c r="AG86" s="123" t="s">
        <v>120</v>
      </c>
      <c r="AH86" s="123">
        <v>0</v>
      </c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</row>
    <row r="87" spans="1:60" outlineLevel="1" x14ac:dyDescent="0.2">
      <c r="A87" s="126"/>
      <c r="B87" s="127"/>
      <c r="C87" s="154" t="s">
        <v>127</v>
      </c>
      <c r="D87" s="129"/>
      <c r="E87" s="130">
        <v>-1.5760000000000001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3"/>
      <c r="Z87" s="123"/>
      <c r="AA87" s="123"/>
      <c r="AB87" s="123"/>
      <c r="AC87" s="123"/>
      <c r="AD87" s="123"/>
      <c r="AE87" s="123"/>
      <c r="AF87" s="123"/>
      <c r="AG87" s="123" t="s">
        <v>120</v>
      </c>
      <c r="AH87" s="123">
        <v>0</v>
      </c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</row>
    <row r="88" spans="1:60" outlineLevel="1" x14ac:dyDescent="0.2">
      <c r="A88" s="126"/>
      <c r="B88" s="127"/>
      <c r="C88" s="154" t="s">
        <v>153</v>
      </c>
      <c r="D88" s="129"/>
      <c r="E88" s="130">
        <v>3.726</v>
      </c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3"/>
      <c r="Z88" s="123"/>
      <c r="AA88" s="123"/>
      <c r="AB88" s="123"/>
      <c r="AC88" s="123"/>
      <c r="AD88" s="123"/>
      <c r="AE88" s="123"/>
      <c r="AF88" s="123"/>
      <c r="AG88" s="123" t="s">
        <v>120</v>
      </c>
      <c r="AH88" s="123">
        <v>0</v>
      </c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</row>
    <row r="89" spans="1:60" outlineLevel="1" x14ac:dyDescent="0.2">
      <c r="A89" s="126"/>
      <c r="B89" s="127"/>
      <c r="C89" s="154" t="s">
        <v>154</v>
      </c>
      <c r="D89" s="129"/>
      <c r="E89" s="130">
        <v>-31.094000000000001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3"/>
      <c r="Z89" s="123"/>
      <c r="AA89" s="123"/>
      <c r="AB89" s="123"/>
      <c r="AC89" s="123"/>
      <c r="AD89" s="123"/>
      <c r="AE89" s="123"/>
      <c r="AF89" s="123"/>
      <c r="AG89" s="123" t="s">
        <v>120</v>
      </c>
      <c r="AH89" s="123">
        <v>0</v>
      </c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</row>
    <row r="90" spans="1:60" outlineLevel="1" x14ac:dyDescent="0.2">
      <c r="A90" s="140">
        <v>17</v>
      </c>
      <c r="B90" s="141" t="s">
        <v>178</v>
      </c>
      <c r="C90" s="153" t="s">
        <v>179</v>
      </c>
      <c r="D90" s="142" t="s">
        <v>115</v>
      </c>
      <c r="E90" s="143">
        <v>31.094000000000001</v>
      </c>
      <c r="F90" s="144"/>
      <c r="G90" s="145">
        <f>ROUND(E90*F90,2)</f>
        <v>0</v>
      </c>
      <c r="H90" s="128">
        <v>0</v>
      </c>
      <c r="I90" s="128">
        <f>ROUND(E90*H90,2)</f>
        <v>0</v>
      </c>
      <c r="J90" s="128">
        <v>91.3</v>
      </c>
      <c r="K90" s="128">
        <f>ROUND(E90*J90,2)</f>
        <v>2838.88</v>
      </c>
      <c r="L90" s="128">
        <v>21</v>
      </c>
      <c r="M90" s="128">
        <f>G90*(1+L90/100)</f>
        <v>0</v>
      </c>
      <c r="N90" s="128">
        <v>0</v>
      </c>
      <c r="O90" s="128">
        <f>ROUND(E90*N90,2)</f>
        <v>0</v>
      </c>
      <c r="P90" s="128">
        <v>4.5999999999999999E-2</v>
      </c>
      <c r="Q90" s="128">
        <f>ROUND(E90*P90,2)</f>
        <v>1.43</v>
      </c>
      <c r="R90" s="128"/>
      <c r="S90" s="128" t="s">
        <v>116</v>
      </c>
      <c r="T90" s="128" t="s">
        <v>116</v>
      </c>
      <c r="U90" s="128">
        <v>0.26</v>
      </c>
      <c r="V90" s="128">
        <f>ROUND(E90*U90,2)</f>
        <v>8.08</v>
      </c>
      <c r="W90" s="128"/>
      <c r="X90" s="128" t="s">
        <v>117</v>
      </c>
      <c r="Y90" s="123"/>
      <c r="Z90" s="123"/>
      <c r="AA90" s="123"/>
      <c r="AB90" s="123"/>
      <c r="AC90" s="123"/>
      <c r="AD90" s="123"/>
      <c r="AE90" s="123"/>
      <c r="AF90" s="123"/>
      <c r="AG90" s="123" t="s">
        <v>118</v>
      </c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</row>
    <row r="91" spans="1:60" outlineLevel="1" x14ac:dyDescent="0.2">
      <c r="A91" s="126"/>
      <c r="B91" s="127"/>
      <c r="C91" s="154" t="s">
        <v>126</v>
      </c>
      <c r="D91" s="129"/>
      <c r="E91" s="130">
        <v>32.67</v>
      </c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3"/>
      <c r="Z91" s="123"/>
      <c r="AA91" s="123"/>
      <c r="AB91" s="123"/>
      <c r="AC91" s="123"/>
      <c r="AD91" s="123"/>
      <c r="AE91" s="123"/>
      <c r="AF91" s="123"/>
      <c r="AG91" s="123" t="s">
        <v>120</v>
      </c>
      <c r="AH91" s="123">
        <v>0</v>
      </c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</row>
    <row r="92" spans="1:60" outlineLevel="1" x14ac:dyDescent="0.2">
      <c r="A92" s="126"/>
      <c r="B92" s="127"/>
      <c r="C92" s="154" t="s">
        <v>127</v>
      </c>
      <c r="D92" s="129"/>
      <c r="E92" s="130">
        <v>-1.5760000000000001</v>
      </c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3"/>
      <c r="Z92" s="123"/>
      <c r="AA92" s="123"/>
      <c r="AB92" s="123"/>
      <c r="AC92" s="123"/>
      <c r="AD92" s="123"/>
      <c r="AE92" s="123"/>
      <c r="AF92" s="123"/>
      <c r="AG92" s="123" t="s">
        <v>120</v>
      </c>
      <c r="AH92" s="123">
        <v>0</v>
      </c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</row>
    <row r="93" spans="1:60" outlineLevel="1" x14ac:dyDescent="0.2">
      <c r="A93" s="140">
        <v>18</v>
      </c>
      <c r="B93" s="141" t="s">
        <v>180</v>
      </c>
      <c r="C93" s="153" t="s">
        <v>181</v>
      </c>
      <c r="D93" s="142" t="s">
        <v>115</v>
      </c>
      <c r="E93" s="143">
        <v>1.38</v>
      </c>
      <c r="F93" s="144"/>
      <c r="G93" s="145">
        <f>ROUND(E93*F93,2)</f>
        <v>0</v>
      </c>
      <c r="H93" s="128">
        <v>0</v>
      </c>
      <c r="I93" s="128">
        <f>ROUND(E93*H93,2)</f>
        <v>0</v>
      </c>
      <c r="J93" s="128">
        <v>254</v>
      </c>
      <c r="K93" s="128">
        <f>ROUND(E93*J93,2)</f>
        <v>350.52</v>
      </c>
      <c r="L93" s="128">
        <v>21</v>
      </c>
      <c r="M93" s="128">
        <f>G93*(1+L93/100)</f>
        <v>0</v>
      </c>
      <c r="N93" s="128">
        <v>0</v>
      </c>
      <c r="O93" s="128">
        <f>ROUND(E93*N93,2)</f>
        <v>0</v>
      </c>
      <c r="P93" s="128">
        <v>6.8000000000000005E-2</v>
      </c>
      <c r="Q93" s="128">
        <f>ROUND(E93*P93,2)</f>
        <v>0.09</v>
      </c>
      <c r="R93" s="128"/>
      <c r="S93" s="128" t="s">
        <v>116</v>
      </c>
      <c r="T93" s="128" t="s">
        <v>130</v>
      </c>
      <c r="U93" s="128">
        <v>0.69</v>
      </c>
      <c r="V93" s="128">
        <f>ROUND(E93*U93,2)</f>
        <v>0.95</v>
      </c>
      <c r="W93" s="128"/>
      <c r="X93" s="128" t="s">
        <v>117</v>
      </c>
      <c r="Y93" s="123"/>
      <c r="Z93" s="123"/>
      <c r="AA93" s="123"/>
      <c r="AB93" s="123"/>
      <c r="AC93" s="123"/>
      <c r="AD93" s="123"/>
      <c r="AE93" s="123"/>
      <c r="AF93" s="123"/>
      <c r="AG93" s="123" t="s">
        <v>118</v>
      </c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</row>
    <row r="94" spans="1:60" outlineLevel="1" x14ac:dyDescent="0.2">
      <c r="A94" s="126"/>
      <c r="B94" s="127"/>
      <c r="C94" s="154" t="s">
        <v>119</v>
      </c>
      <c r="D94" s="129"/>
      <c r="E94" s="130">
        <v>1.38</v>
      </c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3"/>
      <c r="Z94" s="123"/>
      <c r="AA94" s="123"/>
      <c r="AB94" s="123"/>
      <c r="AC94" s="123"/>
      <c r="AD94" s="123"/>
      <c r="AE94" s="123"/>
      <c r="AF94" s="123"/>
      <c r="AG94" s="123" t="s">
        <v>120</v>
      </c>
      <c r="AH94" s="123">
        <v>0</v>
      </c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</row>
    <row r="95" spans="1:60" ht="22.5" outlineLevel="1" x14ac:dyDescent="0.2">
      <c r="A95" s="146">
        <v>19</v>
      </c>
      <c r="B95" s="147" t="s">
        <v>182</v>
      </c>
      <c r="C95" s="155" t="s">
        <v>183</v>
      </c>
      <c r="D95" s="148" t="s">
        <v>170</v>
      </c>
      <c r="E95" s="149">
        <v>5</v>
      </c>
      <c r="F95" s="150"/>
      <c r="G95" s="151">
        <f>ROUND(E95*F95,2)</f>
        <v>0</v>
      </c>
      <c r="H95" s="128">
        <v>4.2300000000000004</v>
      </c>
      <c r="I95" s="128">
        <f>ROUND(E95*H95,2)</f>
        <v>21.15</v>
      </c>
      <c r="J95" s="128">
        <v>193.77</v>
      </c>
      <c r="K95" s="128">
        <f>ROUND(E95*J95,2)</f>
        <v>968.85</v>
      </c>
      <c r="L95" s="128">
        <v>21</v>
      </c>
      <c r="M95" s="128">
        <f>G95*(1+L95/100)</f>
        <v>0</v>
      </c>
      <c r="N95" s="128">
        <v>3.6700000000000001E-3</v>
      </c>
      <c r="O95" s="128">
        <f>ROUND(E95*N95,2)</f>
        <v>0.02</v>
      </c>
      <c r="P95" s="128">
        <v>0</v>
      </c>
      <c r="Q95" s="128">
        <f>ROUND(E95*P95,2)</f>
        <v>0</v>
      </c>
      <c r="R95" s="128"/>
      <c r="S95" s="128" t="s">
        <v>116</v>
      </c>
      <c r="T95" s="128" t="s">
        <v>116</v>
      </c>
      <c r="U95" s="128">
        <v>0.433</v>
      </c>
      <c r="V95" s="128">
        <f>ROUND(E95*U95,2)</f>
        <v>2.17</v>
      </c>
      <c r="W95" s="128"/>
      <c r="X95" s="128" t="s">
        <v>117</v>
      </c>
      <c r="Y95" s="123"/>
      <c r="Z95" s="123"/>
      <c r="AA95" s="123"/>
      <c r="AB95" s="123"/>
      <c r="AC95" s="123"/>
      <c r="AD95" s="123"/>
      <c r="AE95" s="123"/>
      <c r="AF95" s="123"/>
      <c r="AG95" s="123" t="s">
        <v>118</v>
      </c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</row>
    <row r="96" spans="1:60" x14ac:dyDescent="0.2">
      <c r="A96" s="134" t="s">
        <v>111</v>
      </c>
      <c r="B96" s="135" t="s">
        <v>57</v>
      </c>
      <c r="C96" s="152" t="s">
        <v>58</v>
      </c>
      <c r="D96" s="136"/>
      <c r="E96" s="137"/>
      <c r="F96" s="138"/>
      <c r="G96" s="139">
        <f>SUMIF(AG97:AG97,"&lt;&gt;NOR",G97:G97)</f>
        <v>0</v>
      </c>
      <c r="H96" s="133"/>
      <c r="I96" s="133">
        <f>SUM(I97:I97)</f>
        <v>0</v>
      </c>
      <c r="J96" s="133"/>
      <c r="K96" s="133">
        <f>SUM(K97:K97)</f>
        <v>2473.16</v>
      </c>
      <c r="L96" s="133"/>
      <c r="M96" s="133">
        <f>SUM(M97:M97)</f>
        <v>0</v>
      </c>
      <c r="N96" s="133"/>
      <c r="O96" s="133">
        <f>SUM(O97:O97)</f>
        <v>0</v>
      </c>
      <c r="P96" s="133"/>
      <c r="Q96" s="133">
        <f>SUM(Q97:Q97)</f>
        <v>0</v>
      </c>
      <c r="R96" s="133"/>
      <c r="S96" s="133"/>
      <c r="T96" s="133"/>
      <c r="U96" s="133"/>
      <c r="V96" s="133">
        <f>SUM(V97:V97)</f>
        <v>5.64</v>
      </c>
      <c r="W96" s="133"/>
      <c r="X96" s="133"/>
      <c r="AG96" t="s">
        <v>112</v>
      </c>
    </row>
    <row r="97" spans="1:60" outlineLevel="1" x14ac:dyDescent="0.2">
      <c r="A97" s="146">
        <v>20</v>
      </c>
      <c r="B97" s="147" t="s">
        <v>184</v>
      </c>
      <c r="C97" s="155" t="s">
        <v>185</v>
      </c>
      <c r="D97" s="148" t="s">
        <v>186</v>
      </c>
      <c r="E97" s="149">
        <v>2.1886399999999999</v>
      </c>
      <c r="F97" s="150"/>
      <c r="G97" s="151">
        <f>ROUND(E97*F97,2)</f>
        <v>0</v>
      </c>
      <c r="H97" s="128">
        <v>0</v>
      </c>
      <c r="I97" s="128">
        <f>ROUND(E97*H97,2)</f>
        <v>0</v>
      </c>
      <c r="J97" s="128">
        <v>1130</v>
      </c>
      <c r="K97" s="128">
        <f>ROUND(E97*J97,2)</f>
        <v>2473.16</v>
      </c>
      <c r="L97" s="128">
        <v>21</v>
      </c>
      <c r="M97" s="128">
        <f>G97*(1+L97/100)</f>
        <v>0</v>
      </c>
      <c r="N97" s="128">
        <v>0</v>
      </c>
      <c r="O97" s="128">
        <f>ROUND(E97*N97,2)</f>
        <v>0</v>
      </c>
      <c r="P97" s="128">
        <v>0</v>
      </c>
      <c r="Q97" s="128">
        <f>ROUND(E97*P97,2)</f>
        <v>0</v>
      </c>
      <c r="R97" s="128"/>
      <c r="S97" s="128" t="s">
        <v>116</v>
      </c>
      <c r="T97" s="128" t="s">
        <v>130</v>
      </c>
      <c r="U97" s="128">
        <v>2.577</v>
      </c>
      <c r="V97" s="128">
        <f>ROUND(E97*U97,2)</f>
        <v>5.64</v>
      </c>
      <c r="W97" s="128"/>
      <c r="X97" s="128" t="s">
        <v>187</v>
      </c>
      <c r="Y97" s="123"/>
      <c r="Z97" s="123"/>
      <c r="AA97" s="123"/>
      <c r="AB97" s="123"/>
      <c r="AC97" s="123"/>
      <c r="AD97" s="123"/>
      <c r="AE97" s="123"/>
      <c r="AF97" s="123"/>
      <c r="AG97" s="123" t="s">
        <v>188</v>
      </c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</row>
    <row r="98" spans="1:60" x14ac:dyDescent="0.2">
      <c r="A98" s="134" t="s">
        <v>111</v>
      </c>
      <c r="B98" s="135" t="s">
        <v>59</v>
      </c>
      <c r="C98" s="152" t="s">
        <v>60</v>
      </c>
      <c r="D98" s="136"/>
      <c r="E98" s="137"/>
      <c r="F98" s="138"/>
      <c r="G98" s="139">
        <f>SUMIF(AG99:AG99,"&lt;&gt;NOR",G99:G99)</f>
        <v>0</v>
      </c>
      <c r="H98" s="133"/>
      <c r="I98" s="133">
        <f>SUM(I99:I99)</f>
        <v>0</v>
      </c>
      <c r="J98" s="133"/>
      <c r="K98" s="133">
        <f>SUM(K99:K99)</f>
        <v>3000</v>
      </c>
      <c r="L98" s="133"/>
      <c r="M98" s="133">
        <f>SUM(M99:M99)</f>
        <v>0</v>
      </c>
      <c r="N98" s="133"/>
      <c r="O98" s="133">
        <f>SUM(O99:O99)</f>
        <v>0</v>
      </c>
      <c r="P98" s="133"/>
      <c r="Q98" s="133">
        <f>SUM(Q99:Q99)</f>
        <v>0</v>
      </c>
      <c r="R98" s="133"/>
      <c r="S98" s="133"/>
      <c r="T98" s="133"/>
      <c r="U98" s="133"/>
      <c r="V98" s="133">
        <f>SUM(V99:V99)</f>
        <v>0.16</v>
      </c>
      <c r="W98" s="133"/>
      <c r="X98" s="133"/>
      <c r="AG98" t="s">
        <v>112</v>
      </c>
    </row>
    <row r="99" spans="1:60" ht="33.75" outlineLevel="1" x14ac:dyDescent="0.2">
      <c r="A99" s="146">
        <v>21</v>
      </c>
      <c r="B99" s="147" t="s">
        <v>189</v>
      </c>
      <c r="C99" s="155" t="s">
        <v>444</v>
      </c>
      <c r="D99" s="148" t="s">
        <v>190</v>
      </c>
      <c r="E99" s="149">
        <v>1</v>
      </c>
      <c r="F99" s="150"/>
      <c r="G99" s="151">
        <f>ROUND(E99*F99,2)</f>
        <v>0</v>
      </c>
      <c r="H99" s="128">
        <v>0</v>
      </c>
      <c r="I99" s="128">
        <f>ROUND(E99*H99,2)</f>
        <v>0</v>
      </c>
      <c r="J99" s="128">
        <v>3000</v>
      </c>
      <c r="K99" s="128">
        <f>ROUND(E99*J99,2)</f>
        <v>3000</v>
      </c>
      <c r="L99" s="128">
        <v>21</v>
      </c>
      <c r="M99" s="128">
        <f>G99*(1+L99/100)</f>
        <v>0</v>
      </c>
      <c r="N99" s="128">
        <v>0</v>
      </c>
      <c r="O99" s="128">
        <f>ROUND(E99*N99,2)</f>
        <v>0</v>
      </c>
      <c r="P99" s="128">
        <v>0</v>
      </c>
      <c r="Q99" s="128">
        <f>ROUND(E99*P99,2)</f>
        <v>0</v>
      </c>
      <c r="R99" s="128"/>
      <c r="S99" s="128" t="s">
        <v>164</v>
      </c>
      <c r="T99" s="128" t="s">
        <v>165</v>
      </c>
      <c r="U99" s="128">
        <v>0.157</v>
      </c>
      <c r="V99" s="128">
        <f>ROUND(E99*U99,2)</f>
        <v>0.16</v>
      </c>
      <c r="W99" s="128"/>
      <c r="X99" s="128" t="s">
        <v>117</v>
      </c>
      <c r="Y99" s="123"/>
      <c r="Z99" s="123"/>
      <c r="AA99" s="123"/>
      <c r="AB99" s="123"/>
      <c r="AC99" s="123"/>
      <c r="AD99" s="123"/>
      <c r="AE99" s="123"/>
      <c r="AF99" s="123"/>
      <c r="AG99" s="123" t="s">
        <v>118</v>
      </c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0" x14ac:dyDescent="0.2">
      <c r="A100" s="134" t="s">
        <v>111</v>
      </c>
      <c r="B100" s="135" t="s">
        <v>61</v>
      </c>
      <c r="C100" s="152" t="s">
        <v>62</v>
      </c>
      <c r="D100" s="136"/>
      <c r="E100" s="137"/>
      <c r="F100" s="138"/>
      <c r="G100" s="139">
        <f>SUMIF(AG101:AG102,"&lt;&gt;NOR",G101:G102)</f>
        <v>0</v>
      </c>
      <c r="H100" s="133"/>
      <c r="I100" s="133">
        <f>SUM(I101:I102)</f>
        <v>504.39</v>
      </c>
      <c r="J100" s="133"/>
      <c r="K100" s="133">
        <f>SUM(K101:K102)</f>
        <v>794.2</v>
      </c>
      <c r="L100" s="133"/>
      <c r="M100" s="133">
        <f>SUM(M101:M102)</f>
        <v>0</v>
      </c>
      <c r="N100" s="133"/>
      <c r="O100" s="133">
        <f>SUM(O101:O102)</f>
        <v>0</v>
      </c>
      <c r="P100" s="133"/>
      <c r="Q100" s="133">
        <f>SUM(Q101:Q102)</f>
        <v>0</v>
      </c>
      <c r="R100" s="133"/>
      <c r="S100" s="133"/>
      <c r="T100" s="133"/>
      <c r="U100" s="133"/>
      <c r="V100" s="133">
        <f>SUM(V101:V102)</f>
        <v>1.59</v>
      </c>
      <c r="W100" s="133"/>
      <c r="X100" s="133"/>
      <c r="AG100" t="s">
        <v>112</v>
      </c>
    </row>
    <row r="101" spans="1:60" outlineLevel="1" x14ac:dyDescent="0.2">
      <c r="A101" s="146">
        <v>22</v>
      </c>
      <c r="B101" s="147" t="s">
        <v>191</v>
      </c>
      <c r="C101" s="155" t="s">
        <v>192</v>
      </c>
      <c r="D101" s="148" t="s">
        <v>173</v>
      </c>
      <c r="E101" s="149">
        <v>3</v>
      </c>
      <c r="F101" s="150"/>
      <c r="G101" s="151">
        <f>ROUND(E101*F101,2)</f>
        <v>0</v>
      </c>
      <c r="H101" s="128">
        <v>168.13</v>
      </c>
      <c r="I101" s="128">
        <f>ROUND(E101*H101,2)</f>
        <v>504.39</v>
      </c>
      <c r="J101" s="128">
        <v>256.87</v>
      </c>
      <c r="K101" s="128">
        <f>ROUND(E101*J101,2)</f>
        <v>770.61</v>
      </c>
      <c r="L101" s="128">
        <v>21</v>
      </c>
      <c r="M101" s="128">
        <f>G101*(1+L101/100)</f>
        <v>0</v>
      </c>
      <c r="N101" s="128">
        <v>5.1999999999999995E-4</v>
      </c>
      <c r="O101" s="128">
        <f>ROUND(E101*N101,2)</f>
        <v>0</v>
      </c>
      <c r="P101" s="128">
        <v>0</v>
      </c>
      <c r="Q101" s="128">
        <f>ROUND(E101*P101,2)</f>
        <v>0</v>
      </c>
      <c r="R101" s="128"/>
      <c r="S101" s="128" t="s">
        <v>116</v>
      </c>
      <c r="T101" s="128" t="s">
        <v>130</v>
      </c>
      <c r="U101" s="128">
        <v>0.52900000000000003</v>
      </c>
      <c r="V101" s="128">
        <f>ROUND(E101*U101,2)</f>
        <v>1.59</v>
      </c>
      <c r="W101" s="128"/>
      <c r="X101" s="128" t="s">
        <v>117</v>
      </c>
      <c r="Y101" s="123"/>
      <c r="Z101" s="123"/>
      <c r="AA101" s="123"/>
      <c r="AB101" s="123"/>
      <c r="AC101" s="123"/>
      <c r="AD101" s="123"/>
      <c r="AE101" s="123"/>
      <c r="AF101" s="123"/>
      <c r="AG101" s="123" t="s">
        <v>118</v>
      </c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</row>
    <row r="102" spans="1:60" outlineLevel="1" x14ac:dyDescent="0.2">
      <c r="A102" s="146">
        <v>23</v>
      </c>
      <c r="B102" s="147" t="s">
        <v>193</v>
      </c>
      <c r="C102" s="155" t="s">
        <v>194</v>
      </c>
      <c r="D102" s="148" t="s">
        <v>0</v>
      </c>
      <c r="E102" s="149">
        <v>12.75</v>
      </c>
      <c r="F102" s="150"/>
      <c r="G102" s="151">
        <f>ROUND(E102*F102,2)</f>
        <v>0</v>
      </c>
      <c r="H102" s="128">
        <v>0</v>
      </c>
      <c r="I102" s="128">
        <f>ROUND(E102*H102,2)</f>
        <v>0</v>
      </c>
      <c r="J102" s="128">
        <v>1.85</v>
      </c>
      <c r="K102" s="128">
        <f>ROUND(E102*J102,2)</f>
        <v>23.59</v>
      </c>
      <c r="L102" s="128">
        <v>21</v>
      </c>
      <c r="M102" s="128">
        <f>G102*(1+L102/100)</f>
        <v>0</v>
      </c>
      <c r="N102" s="128">
        <v>0</v>
      </c>
      <c r="O102" s="128">
        <f>ROUND(E102*N102,2)</f>
        <v>0</v>
      </c>
      <c r="P102" s="128">
        <v>0</v>
      </c>
      <c r="Q102" s="128">
        <f>ROUND(E102*P102,2)</f>
        <v>0</v>
      </c>
      <c r="R102" s="128"/>
      <c r="S102" s="128" t="s">
        <v>116</v>
      </c>
      <c r="T102" s="128" t="s">
        <v>130</v>
      </c>
      <c r="U102" s="128">
        <v>0</v>
      </c>
      <c r="V102" s="128">
        <f>ROUND(E102*U102,2)</f>
        <v>0</v>
      </c>
      <c r="W102" s="128"/>
      <c r="X102" s="128" t="s">
        <v>187</v>
      </c>
      <c r="Y102" s="123"/>
      <c r="Z102" s="123"/>
      <c r="AA102" s="123"/>
      <c r="AB102" s="123"/>
      <c r="AC102" s="123"/>
      <c r="AD102" s="123"/>
      <c r="AE102" s="123"/>
      <c r="AF102" s="123"/>
      <c r="AG102" s="123" t="s">
        <v>188</v>
      </c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</row>
    <row r="103" spans="1:60" x14ac:dyDescent="0.2">
      <c r="A103" s="134" t="s">
        <v>111</v>
      </c>
      <c r="B103" s="135" t="s">
        <v>63</v>
      </c>
      <c r="C103" s="152" t="s">
        <v>64</v>
      </c>
      <c r="D103" s="136"/>
      <c r="E103" s="137"/>
      <c r="F103" s="138"/>
      <c r="G103" s="139">
        <f>SUMIF(AG104:AG105,"&lt;&gt;NOR",G104:G105)</f>
        <v>0</v>
      </c>
      <c r="H103" s="133"/>
      <c r="I103" s="133">
        <f>SUM(I104:I105)</f>
        <v>138.04</v>
      </c>
      <c r="J103" s="133"/>
      <c r="K103" s="133">
        <f>SUM(K104:K105)</f>
        <v>503.57</v>
      </c>
      <c r="L103" s="133"/>
      <c r="M103" s="133">
        <f>SUM(M104:M105)</f>
        <v>0</v>
      </c>
      <c r="N103" s="133"/>
      <c r="O103" s="133">
        <f>SUM(O104:O105)</f>
        <v>0.01</v>
      </c>
      <c r="P103" s="133"/>
      <c r="Q103" s="133">
        <f>SUM(Q104:Q105)</f>
        <v>0</v>
      </c>
      <c r="R103" s="133"/>
      <c r="S103" s="133"/>
      <c r="T103" s="133"/>
      <c r="U103" s="133"/>
      <c r="V103" s="133">
        <f>SUM(V104:V105)</f>
        <v>1.0900000000000001</v>
      </c>
      <c r="W103" s="133"/>
      <c r="X103" s="133"/>
      <c r="AG103" t="s">
        <v>112</v>
      </c>
    </row>
    <row r="104" spans="1:60" ht="22.5" outlineLevel="1" x14ac:dyDescent="0.2">
      <c r="A104" s="146">
        <v>24</v>
      </c>
      <c r="B104" s="147" t="s">
        <v>195</v>
      </c>
      <c r="C104" s="155" t="s">
        <v>445</v>
      </c>
      <c r="D104" s="148" t="s">
        <v>173</v>
      </c>
      <c r="E104" s="149">
        <v>2</v>
      </c>
      <c r="F104" s="150"/>
      <c r="G104" s="151">
        <f>ROUND(E104*F104,2)</f>
        <v>0</v>
      </c>
      <c r="H104" s="128">
        <v>69.02</v>
      </c>
      <c r="I104" s="128">
        <f>ROUND(E104*H104,2)</f>
        <v>138.04</v>
      </c>
      <c r="J104" s="128">
        <v>247.98</v>
      </c>
      <c r="K104" s="128">
        <f>ROUND(E104*J104,2)</f>
        <v>495.96</v>
      </c>
      <c r="L104" s="128">
        <v>21</v>
      </c>
      <c r="M104" s="128">
        <f>G104*(1+L104/100)</f>
        <v>0</v>
      </c>
      <c r="N104" s="128">
        <v>3.9899999999999996E-3</v>
      </c>
      <c r="O104" s="128">
        <f>ROUND(E104*N104,2)</f>
        <v>0.01</v>
      </c>
      <c r="P104" s="128">
        <v>0</v>
      </c>
      <c r="Q104" s="128">
        <f>ROUND(E104*P104,2)</f>
        <v>0</v>
      </c>
      <c r="R104" s="128"/>
      <c r="S104" s="128" t="s">
        <v>116</v>
      </c>
      <c r="T104" s="128" t="s">
        <v>130</v>
      </c>
      <c r="U104" s="128">
        <v>0.54290000000000005</v>
      </c>
      <c r="V104" s="128">
        <f>ROUND(E104*U104,2)</f>
        <v>1.0900000000000001</v>
      </c>
      <c r="W104" s="128"/>
      <c r="X104" s="128" t="s">
        <v>117</v>
      </c>
      <c r="Y104" s="123"/>
      <c r="Z104" s="123"/>
      <c r="AA104" s="123"/>
      <c r="AB104" s="123"/>
      <c r="AC104" s="123"/>
      <c r="AD104" s="123"/>
      <c r="AE104" s="123"/>
      <c r="AF104" s="123"/>
      <c r="AG104" s="123" t="s">
        <v>118</v>
      </c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0" outlineLevel="1" x14ac:dyDescent="0.2">
      <c r="A105" s="146">
        <v>25</v>
      </c>
      <c r="B105" s="147" t="s">
        <v>196</v>
      </c>
      <c r="C105" s="155" t="s">
        <v>197</v>
      </c>
      <c r="D105" s="148" t="s">
        <v>0</v>
      </c>
      <c r="E105" s="149">
        <v>6.34</v>
      </c>
      <c r="F105" s="150"/>
      <c r="G105" s="151">
        <f>ROUND(E105*F105,2)</f>
        <v>0</v>
      </c>
      <c r="H105" s="128">
        <v>0</v>
      </c>
      <c r="I105" s="128">
        <f>ROUND(E105*H105,2)</f>
        <v>0</v>
      </c>
      <c r="J105" s="128">
        <v>1.2</v>
      </c>
      <c r="K105" s="128">
        <f>ROUND(E105*J105,2)</f>
        <v>7.61</v>
      </c>
      <c r="L105" s="128">
        <v>21</v>
      </c>
      <c r="M105" s="128">
        <f>G105*(1+L105/100)</f>
        <v>0</v>
      </c>
      <c r="N105" s="128">
        <v>0</v>
      </c>
      <c r="O105" s="128">
        <f>ROUND(E105*N105,2)</f>
        <v>0</v>
      </c>
      <c r="P105" s="128">
        <v>0</v>
      </c>
      <c r="Q105" s="128">
        <f>ROUND(E105*P105,2)</f>
        <v>0</v>
      </c>
      <c r="R105" s="128"/>
      <c r="S105" s="128" t="s">
        <v>116</v>
      </c>
      <c r="T105" s="128" t="s">
        <v>130</v>
      </c>
      <c r="U105" s="128">
        <v>0</v>
      </c>
      <c r="V105" s="128">
        <f>ROUND(E105*U105,2)</f>
        <v>0</v>
      </c>
      <c r="W105" s="128"/>
      <c r="X105" s="128" t="s">
        <v>187</v>
      </c>
      <c r="Y105" s="123"/>
      <c r="Z105" s="123"/>
      <c r="AA105" s="123"/>
      <c r="AB105" s="123"/>
      <c r="AC105" s="123"/>
      <c r="AD105" s="123"/>
      <c r="AE105" s="123"/>
      <c r="AF105" s="123"/>
      <c r="AG105" s="123" t="s">
        <v>188</v>
      </c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</row>
    <row r="106" spans="1:60" x14ac:dyDescent="0.2">
      <c r="A106" s="134" t="s">
        <v>111</v>
      </c>
      <c r="B106" s="135" t="s">
        <v>65</v>
      </c>
      <c r="C106" s="152" t="s">
        <v>66</v>
      </c>
      <c r="D106" s="136"/>
      <c r="E106" s="137"/>
      <c r="F106" s="138"/>
      <c r="G106" s="139">
        <f>SUMIF(AG107:AG113,"&lt;&gt;NOR",G107:G113)</f>
        <v>0</v>
      </c>
      <c r="H106" s="133"/>
      <c r="I106" s="133">
        <f>SUM(I107:I113)</f>
        <v>875.9</v>
      </c>
      <c r="J106" s="133"/>
      <c r="K106" s="133">
        <f>SUM(K107:K113)</f>
        <v>1584.4499999999998</v>
      </c>
      <c r="L106" s="133"/>
      <c r="M106" s="133">
        <f>SUM(M107:M113)</f>
        <v>0</v>
      </c>
      <c r="N106" s="133"/>
      <c r="O106" s="133">
        <f>SUM(O107:O113)</f>
        <v>0</v>
      </c>
      <c r="P106" s="133"/>
      <c r="Q106" s="133">
        <f>SUM(Q107:Q113)</f>
        <v>0.12000000000000001</v>
      </c>
      <c r="R106" s="133"/>
      <c r="S106" s="133"/>
      <c r="T106" s="133"/>
      <c r="U106" s="133"/>
      <c r="V106" s="133">
        <f>SUM(V107:V113)</f>
        <v>3.06</v>
      </c>
      <c r="W106" s="133"/>
      <c r="X106" s="133"/>
      <c r="AG106" t="s">
        <v>112</v>
      </c>
    </row>
    <row r="107" spans="1:60" outlineLevel="1" x14ac:dyDescent="0.2">
      <c r="A107" s="146">
        <v>26</v>
      </c>
      <c r="B107" s="147" t="s">
        <v>198</v>
      </c>
      <c r="C107" s="155" t="s">
        <v>199</v>
      </c>
      <c r="D107" s="148" t="s">
        <v>200</v>
      </c>
      <c r="E107" s="149">
        <v>1</v>
      </c>
      <c r="F107" s="150"/>
      <c r="G107" s="151">
        <f t="shared" ref="G107:G113" si="0">ROUND(E107*F107,2)</f>
        <v>0</v>
      </c>
      <c r="H107" s="128">
        <v>0</v>
      </c>
      <c r="I107" s="128">
        <f t="shared" ref="I107:I113" si="1">ROUND(E107*H107,2)</f>
        <v>0</v>
      </c>
      <c r="J107" s="128">
        <v>233.5</v>
      </c>
      <c r="K107" s="128">
        <f t="shared" ref="K107:K113" si="2">ROUND(E107*J107,2)</f>
        <v>233.5</v>
      </c>
      <c r="L107" s="128">
        <v>21</v>
      </c>
      <c r="M107" s="128">
        <f t="shared" ref="M107:M113" si="3">G107*(1+L107/100)</f>
        <v>0</v>
      </c>
      <c r="N107" s="128">
        <v>0</v>
      </c>
      <c r="O107" s="128">
        <f t="shared" ref="O107:O113" si="4">ROUND(E107*N107,2)</f>
        <v>0</v>
      </c>
      <c r="P107" s="128">
        <v>1.933E-2</v>
      </c>
      <c r="Q107" s="128">
        <f t="shared" ref="Q107:Q113" si="5">ROUND(E107*P107,2)</f>
        <v>0.02</v>
      </c>
      <c r="R107" s="128"/>
      <c r="S107" s="128" t="s">
        <v>116</v>
      </c>
      <c r="T107" s="128" t="s">
        <v>116</v>
      </c>
      <c r="U107" s="128">
        <v>0.59</v>
      </c>
      <c r="V107" s="128">
        <f t="shared" ref="V107:V113" si="6">ROUND(E107*U107,2)</f>
        <v>0.59</v>
      </c>
      <c r="W107" s="128"/>
      <c r="X107" s="128" t="s">
        <v>117</v>
      </c>
      <c r="Y107" s="123"/>
      <c r="Z107" s="123"/>
      <c r="AA107" s="123"/>
      <c r="AB107" s="123"/>
      <c r="AC107" s="123"/>
      <c r="AD107" s="123"/>
      <c r="AE107" s="123"/>
      <c r="AF107" s="123"/>
      <c r="AG107" s="123" t="s">
        <v>118</v>
      </c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60" outlineLevel="1" x14ac:dyDescent="0.2">
      <c r="A108" s="146">
        <v>27</v>
      </c>
      <c r="B108" s="147" t="s">
        <v>201</v>
      </c>
      <c r="C108" s="155" t="s">
        <v>202</v>
      </c>
      <c r="D108" s="148" t="s">
        <v>200</v>
      </c>
      <c r="E108" s="149">
        <v>1</v>
      </c>
      <c r="F108" s="150"/>
      <c r="G108" s="151">
        <f t="shared" si="0"/>
        <v>0</v>
      </c>
      <c r="H108" s="128">
        <v>420.75</v>
      </c>
      <c r="I108" s="128">
        <f t="shared" si="1"/>
        <v>420.75</v>
      </c>
      <c r="J108" s="128">
        <v>649.25</v>
      </c>
      <c r="K108" s="128">
        <f t="shared" si="2"/>
        <v>649.25</v>
      </c>
      <c r="L108" s="128">
        <v>21</v>
      </c>
      <c r="M108" s="128">
        <f t="shared" si="3"/>
        <v>0</v>
      </c>
      <c r="N108" s="128">
        <v>1.8600000000000001E-3</v>
      </c>
      <c r="O108" s="128">
        <f t="shared" si="4"/>
        <v>0</v>
      </c>
      <c r="P108" s="128">
        <v>0</v>
      </c>
      <c r="Q108" s="128">
        <f t="shared" si="5"/>
        <v>0</v>
      </c>
      <c r="R108" s="128"/>
      <c r="S108" s="128" t="s">
        <v>116</v>
      </c>
      <c r="T108" s="128" t="s">
        <v>130</v>
      </c>
      <c r="U108" s="128">
        <v>1.3340000000000001</v>
      </c>
      <c r="V108" s="128">
        <f t="shared" si="6"/>
        <v>1.33</v>
      </c>
      <c r="W108" s="128"/>
      <c r="X108" s="128" t="s">
        <v>117</v>
      </c>
      <c r="Y108" s="123"/>
      <c r="Z108" s="123"/>
      <c r="AA108" s="123"/>
      <c r="AB108" s="123"/>
      <c r="AC108" s="123"/>
      <c r="AD108" s="123"/>
      <c r="AE108" s="123"/>
      <c r="AF108" s="123"/>
      <c r="AG108" s="123" t="s">
        <v>118</v>
      </c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1:60" outlineLevel="1" x14ac:dyDescent="0.2">
      <c r="A109" s="146">
        <v>28</v>
      </c>
      <c r="B109" s="147" t="s">
        <v>203</v>
      </c>
      <c r="C109" s="155" t="s">
        <v>204</v>
      </c>
      <c r="D109" s="148" t="s">
        <v>170</v>
      </c>
      <c r="E109" s="149">
        <v>1</v>
      </c>
      <c r="F109" s="150"/>
      <c r="G109" s="151">
        <f t="shared" si="0"/>
        <v>0</v>
      </c>
      <c r="H109" s="128">
        <v>347.76</v>
      </c>
      <c r="I109" s="128">
        <f t="shared" si="1"/>
        <v>347.76</v>
      </c>
      <c r="J109" s="128">
        <v>119.74</v>
      </c>
      <c r="K109" s="128">
        <f t="shared" si="2"/>
        <v>119.74</v>
      </c>
      <c r="L109" s="128">
        <v>21</v>
      </c>
      <c r="M109" s="128">
        <f t="shared" si="3"/>
        <v>0</v>
      </c>
      <c r="N109" s="128">
        <v>2.5999999999999998E-4</v>
      </c>
      <c r="O109" s="128">
        <f t="shared" si="4"/>
        <v>0</v>
      </c>
      <c r="P109" s="128">
        <v>0</v>
      </c>
      <c r="Q109" s="128">
        <f t="shared" si="5"/>
        <v>0</v>
      </c>
      <c r="R109" s="128"/>
      <c r="S109" s="128" t="s">
        <v>116</v>
      </c>
      <c r="T109" s="128" t="s">
        <v>130</v>
      </c>
      <c r="U109" s="128">
        <v>0.246</v>
      </c>
      <c r="V109" s="128">
        <f t="shared" si="6"/>
        <v>0.25</v>
      </c>
      <c r="W109" s="128"/>
      <c r="X109" s="128" t="s">
        <v>117</v>
      </c>
      <c r="Y109" s="123"/>
      <c r="Z109" s="123"/>
      <c r="AA109" s="123"/>
      <c r="AB109" s="123"/>
      <c r="AC109" s="123"/>
      <c r="AD109" s="123"/>
      <c r="AE109" s="123"/>
      <c r="AF109" s="123"/>
      <c r="AG109" s="123" t="s">
        <v>118</v>
      </c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</row>
    <row r="110" spans="1:60" outlineLevel="1" x14ac:dyDescent="0.2">
      <c r="A110" s="146">
        <v>29</v>
      </c>
      <c r="B110" s="147" t="s">
        <v>205</v>
      </c>
      <c r="C110" s="155" t="s">
        <v>206</v>
      </c>
      <c r="D110" s="148" t="s">
        <v>170</v>
      </c>
      <c r="E110" s="149">
        <v>1</v>
      </c>
      <c r="F110" s="150"/>
      <c r="G110" s="151">
        <f t="shared" si="0"/>
        <v>0</v>
      </c>
      <c r="H110" s="128">
        <v>107.39</v>
      </c>
      <c r="I110" s="128">
        <f t="shared" si="1"/>
        <v>107.39</v>
      </c>
      <c r="J110" s="128">
        <v>50.61</v>
      </c>
      <c r="K110" s="128">
        <f t="shared" si="2"/>
        <v>50.61</v>
      </c>
      <c r="L110" s="128">
        <v>21</v>
      </c>
      <c r="M110" s="128">
        <f t="shared" si="3"/>
        <v>0</v>
      </c>
      <c r="N110" s="128">
        <v>2.0000000000000002E-5</v>
      </c>
      <c r="O110" s="128">
        <f t="shared" si="4"/>
        <v>0</v>
      </c>
      <c r="P110" s="128">
        <v>0</v>
      </c>
      <c r="Q110" s="128">
        <f t="shared" si="5"/>
        <v>0</v>
      </c>
      <c r="R110" s="128"/>
      <c r="S110" s="128" t="s">
        <v>116</v>
      </c>
      <c r="T110" s="128" t="s">
        <v>130</v>
      </c>
      <c r="U110" s="128">
        <v>0.104</v>
      </c>
      <c r="V110" s="128">
        <f t="shared" si="6"/>
        <v>0.1</v>
      </c>
      <c r="W110" s="128"/>
      <c r="X110" s="128" t="s">
        <v>117</v>
      </c>
      <c r="Y110" s="123"/>
      <c r="Z110" s="123"/>
      <c r="AA110" s="123"/>
      <c r="AB110" s="123"/>
      <c r="AC110" s="123"/>
      <c r="AD110" s="123"/>
      <c r="AE110" s="123"/>
      <c r="AF110" s="123"/>
      <c r="AG110" s="123" t="s">
        <v>118</v>
      </c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</row>
    <row r="111" spans="1:60" outlineLevel="1" x14ac:dyDescent="0.2">
      <c r="A111" s="146">
        <v>30</v>
      </c>
      <c r="B111" s="147" t="s">
        <v>207</v>
      </c>
      <c r="C111" s="155" t="s">
        <v>208</v>
      </c>
      <c r="D111" s="148" t="s">
        <v>170</v>
      </c>
      <c r="E111" s="149">
        <v>1</v>
      </c>
      <c r="F111" s="150"/>
      <c r="G111" s="151">
        <f t="shared" si="0"/>
        <v>0</v>
      </c>
      <c r="H111" s="128">
        <v>0</v>
      </c>
      <c r="I111" s="128">
        <f t="shared" si="1"/>
        <v>0</v>
      </c>
      <c r="J111" s="128">
        <v>238.5</v>
      </c>
      <c r="K111" s="128">
        <f t="shared" si="2"/>
        <v>238.5</v>
      </c>
      <c r="L111" s="128">
        <v>21</v>
      </c>
      <c r="M111" s="128">
        <f t="shared" si="3"/>
        <v>0</v>
      </c>
      <c r="N111" s="128">
        <v>0</v>
      </c>
      <c r="O111" s="128">
        <f t="shared" si="4"/>
        <v>0</v>
      </c>
      <c r="P111" s="128">
        <v>0</v>
      </c>
      <c r="Q111" s="128">
        <f t="shared" si="5"/>
        <v>0</v>
      </c>
      <c r="R111" s="128"/>
      <c r="S111" s="128" t="s">
        <v>116</v>
      </c>
      <c r="T111" s="128" t="s">
        <v>130</v>
      </c>
      <c r="U111" s="128">
        <v>0.45</v>
      </c>
      <c r="V111" s="128">
        <f t="shared" si="6"/>
        <v>0.45</v>
      </c>
      <c r="W111" s="128"/>
      <c r="X111" s="128" t="s">
        <v>117</v>
      </c>
      <c r="Y111" s="123"/>
      <c r="Z111" s="123"/>
      <c r="AA111" s="123"/>
      <c r="AB111" s="123"/>
      <c r="AC111" s="123"/>
      <c r="AD111" s="123"/>
      <c r="AE111" s="123"/>
      <c r="AF111" s="123"/>
      <c r="AG111" s="123" t="s">
        <v>118</v>
      </c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</row>
    <row r="112" spans="1:60" outlineLevel="1" x14ac:dyDescent="0.2">
      <c r="A112" s="146">
        <v>31</v>
      </c>
      <c r="B112" s="147" t="s">
        <v>209</v>
      </c>
      <c r="C112" s="155" t="s">
        <v>210</v>
      </c>
      <c r="D112" s="148" t="s">
        <v>200</v>
      </c>
      <c r="E112" s="149">
        <v>1</v>
      </c>
      <c r="F112" s="150"/>
      <c r="G112" s="151">
        <f t="shared" si="0"/>
        <v>0</v>
      </c>
      <c r="H112" s="128">
        <v>0</v>
      </c>
      <c r="I112" s="128">
        <f t="shared" si="1"/>
        <v>0</v>
      </c>
      <c r="J112" s="128">
        <v>285</v>
      </c>
      <c r="K112" s="128">
        <f t="shared" si="2"/>
        <v>285</v>
      </c>
      <c r="L112" s="128">
        <v>21</v>
      </c>
      <c r="M112" s="128">
        <f t="shared" si="3"/>
        <v>0</v>
      </c>
      <c r="N112" s="128">
        <v>0</v>
      </c>
      <c r="O112" s="128">
        <f t="shared" si="4"/>
        <v>0</v>
      </c>
      <c r="P112" s="128">
        <v>0.1</v>
      </c>
      <c r="Q112" s="128">
        <f t="shared" si="5"/>
        <v>0.1</v>
      </c>
      <c r="R112" s="128"/>
      <c r="S112" s="128" t="s">
        <v>164</v>
      </c>
      <c r="T112" s="128" t="s">
        <v>165</v>
      </c>
      <c r="U112" s="128">
        <v>0.34100000000000003</v>
      </c>
      <c r="V112" s="128">
        <f t="shared" si="6"/>
        <v>0.34</v>
      </c>
      <c r="W112" s="128"/>
      <c r="X112" s="128" t="s">
        <v>117</v>
      </c>
      <c r="Y112" s="123"/>
      <c r="Z112" s="123"/>
      <c r="AA112" s="123"/>
      <c r="AB112" s="123"/>
      <c r="AC112" s="123"/>
      <c r="AD112" s="123"/>
      <c r="AE112" s="123"/>
      <c r="AF112" s="123"/>
      <c r="AG112" s="123" t="s">
        <v>118</v>
      </c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</row>
    <row r="113" spans="1:60" ht="22.5" outlineLevel="1" x14ac:dyDescent="0.2">
      <c r="A113" s="146">
        <v>32</v>
      </c>
      <c r="B113" s="147" t="s">
        <v>211</v>
      </c>
      <c r="C113" s="155" t="s">
        <v>212</v>
      </c>
      <c r="D113" s="148" t="s">
        <v>0</v>
      </c>
      <c r="E113" s="149">
        <v>24.524999999999999</v>
      </c>
      <c r="F113" s="150"/>
      <c r="G113" s="151">
        <f t="shared" si="0"/>
        <v>0</v>
      </c>
      <c r="H113" s="128">
        <v>0</v>
      </c>
      <c r="I113" s="128">
        <f t="shared" si="1"/>
        <v>0</v>
      </c>
      <c r="J113" s="128">
        <v>0.32</v>
      </c>
      <c r="K113" s="128">
        <f t="shared" si="2"/>
        <v>7.85</v>
      </c>
      <c r="L113" s="128">
        <v>21</v>
      </c>
      <c r="M113" s="128">
        <f t="shared" si="3"/>
        <v>0</v>
      </c>
      <c r="N113" s="128">
        <v>0</v>
      </c>
      <c r="O113" s="128">
        <f t="shared" si="4"/>
        <v>0</v>
      </c>
      <c r="P113" s="128">
        <v>0</v>
      </c>
      <c r="Q113" s="128">
        <f t="shared" si="5"/>
        <v>0</v>
      </c>
      <c r="R113" s="128"/>
      <c r="S113" s="128" t="s">
        <v>116</v>
      </c>
      <c r="T113" s="128" t="s">
        <v>116</v>
      </c>
      <c r="U113" s="128">
        <v>0</v>
      </c>
      <c r="V113" s="128">
        <f t="shared" si="6"/>
        <v>0</v>
      </c>
      <c r="W113" s="128"/>
      <c r="X113" s="128" t="s">
        <v>187</v>
      </c>
      <c r="Y113" s="123"/>
      <c r="Z113" s="123"/>
      <c r="AA113" s="123"/>
      <c r="AB113" s="123"/>
      <c r="AC113" s="123"/>
      <c r="AD113" s="123"/>
      <c r="AE113" s="123"/>
      <c r="AF113" s="123"/>
      <c r="AG113" s="123" t="s">
        <v>188</v>
      </c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</row>
    <row r="114" spans="1:60" x14ac:dyDescent="0.2">
      <c r="A114" s="134" t="s">
        <v>111</v>
      </c>
      <c r="B114" s="135" t="s">
        <v>67</v>
      </c>
      <c r="C114" s="152" t="s">
        <v>68</v>
      </c>
      <c r="D114" s="136"/>
      <c r="E114" s="137"/>
      <c r="F114" s="138"/>
      <c r="G114" s="139">
        <f>SUMIF(AG115:AG115,"&lt;&gt;NOR",G115:G115)</f>
        <v>0</v>
      </c>
      <c r="H114" s="133"/>
      <c r="I114" s="133">
        <f>SUM(I115:I115)</f>
        <v>821.76</v>
      </c>
      <c r="J114" s="133"/>
      <c r="K114" s="133">
        <f>SUM(K115:K115)</f>
        <v>678.24</v>
      </c>
      <c r="L114" s="133"/>
      <c r="M114" s="133">
        <f>SUM(M115:M115)</f>
        <v>0</v>
      </c>
      <c r="N114" s="133"/>
      <c r="O114" s="133">
        <f>SUM(O115:O115)</f>
        <v>0</v>
      </c>
      <c r="P114" s="133"/>
      <c r="Q114" s="133">
        <f>SUM(Q115:Q115)</f>
        <v>0</v>
      </c>
      <c r="R114" s="133"/>
      <c r="S114" s="133"/>
      <c r="T114" s="133"/>
      <c r="U114" s="133"/>
      <c r="V114" s="133">
        <f>SUM(V115:V115)</f>
        <v>0.28000000000000003</v>
      </c>
      <c r="W114" s="133"/>
      <c r="X114" s="133"/>
      <c r="AG114" t="s">
        <v>112</v>
      </c>
    </row>
    <row r="115" spans="1:60" outlineLevel="1" x14ac:dyDescent="0.2">
      <c r="A115" s="146">
        <v>33</v>
      </c>
      <c r="B115" s="147" t="s">
        <v>213</v>
      </c>
      <c r="C115" s="155" t="s">
        <v>214</v>
      </c>
      <c r="D115" s="148" t="s">
        <v>190</v>
      </c>
      <c r="E115" s="149">
        <v>1</v>
      </c>
      <c r="F115" s="150"/>
      <c r="G115" s="151">
        <f>ROUND(E115*F115,2)</f>
        <v>0</v>
      </c>
      <c r="H115" s="128">
        <v>821.76</v>
      </c>
      <c r="I115" s="128">
        <f>ROUND(E115*H115,2)</f>
        <v>821.76</v>
      </c>
      <c r="J115" s="128">
        <v>678.24</v>
      </c>
      <c r="K115" s="128">
        <f>ROUND(E115*J115,2)</f>
        <v>678.24</v>
      </c>
      <c r="L115" s="128">
        <v>21</v>
      </c>
      <c r="M115" s="128">
        <f>G115*(1+L115/100)</f>
        <v>0</v>
      </c>
      <c r="N115" s="128">
        <v>6.4999999999999997E-4</v>
      </c>
      <c r="O115" s="128">
        <f>ROUND(E115*N115,2)</f>
        <v>0</v>
      </c>
      <c r="P115" s="128">
        <v>0</v>
      </c>
      <c r="Q115" s="128">
        <f>ROUND(E115*P115,2)</f>
        <v>0</v>
      </c>
      <c r="R115" s="128"/>
      <c r="S115" s="128" t="s">
        <v>164</v>
      </c>
      <c r="T115" s="128" t="s">
        <v>165</v>
      </c>
      <c r="U115" s="128">
        <v>0.2848</v>
      </c>
      <c r="V115" s="128">
        <f>ROUND(E115*U115,2)</f>
        <v>0.28000000000000003</v>
      </c>
      <c r="W115" s="128"/>
      <c r="X115" s="128" t="s">
        <v>117</v>
      </c>
      <c r="Y115" s="123"/>
      <c r="Z115" s="123"/>
      <c r="AA115" s="123"/>
      <c r="AB115" s="123"/>
      <c r="AC115" s="123"/>
      <c r="AD115" s="123"/>
      <c r="AE115" s="123"/>
      <c r="AF115" s="123"/>
      <c r="AG115" s="123" t="s">
        <v>118</v>
      </c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</row>
    <row r="116" spans="1:60" x14ac:dyDescent="0.2">
      <c r="A116" s="134" t="s">
        <v>111</v>
      </c>
      <c r="B116" s="135" t="s">
        <v>69</v>
      </c>
      <c r="C116" s="152" t="s">
        <v>70</v>
      </c>
      <c r="D116" s="136"/>
      <c r="E116" s="137"/>
      <c r="F116" s="138"/>
      <c r="G116" s="139">
        <f>SUMIF(AG117:AG121,"&lt;&gt;NOR",G117:G121)</f>
        <v>0</v>
      </c>
      <c r="H116" s="133"/>
      <c r="I116" s="133">
        <f>SUM(I117:I121)</f>
        <v>1932.08</v>
      </c>
      <c r="J116" s="133"/>
      <c r="K116" s="133">
        <f>SUM(K117:K121)</f>
        <v>2493.83</v>
      </c>
      <c r="L116" s="133"/>
      <c r="M116" s="133">
        <f>SUM(M117:M121)</f>
        <v>0</v>
      </c>
      <c r="N116" s="133"/>
      <c r="O116" s="133">
        <f>SUM(O117:O121)</f>
        <v>0.01</v>
      </c>
      <c r="P116" s="133"/>
      <c r="Q116" s="133">
        <f>SUM(Q117:Q121)</f>
        <v>0</v>
      </c>
      <c r="R116" s="133"/>
      <c r="S116" s="133"/>
      <c r="T116" s="133"/>
      <c r="U116" s="133"/>
      <c r="V116" s="133">
        <f>SUM(V117:V121)</f>
        <v>0.95000000000000007</v>
      </c>
      <c r="W116" s="133"/>
      <c r="X116" s="133"/>
      <c r="AG116" t="s">
        <v>112</v>
      </c>
    </row>
    <row r="117" spans="1:60" outlineLevel="1" x14ac:dyDescent="0.2">
      <c r="A117" s="146">
        <v>34</v>
      </c>
      <c r="B117" s="147" t="s">
        <v>215</v>
      </c>
      <c r="C117" s="155" t="s">
        <v>216</v>
      </c>
      <c r="D117" s="148" t="s">
        <v>170</v>
      </c>
      <c r="E117" s="149">
        <v>1</v>
      </c>
      <c r="F117" s="150"/>
      <c r="G117" s="151">
        <f>ROUND(E117*F117,2)</f>
        <v>0</v>
      </c>
      <c r="H117" s="128">
        <v>33.08</v>
      </c>
      <c r="I117" s="128">
        <f>ROUND(E117*H117,2)</f>
        <v>33.08</v>
      </c>
      <c r="J117" s="128">
        <v>364.92</v>
      </c>
      <c r="K117" s="128">
        <f>ROUND(E117*J117,2)</f>
        <v>364.92</v>
      </c>
      <c r="L117" s="128">
        <v>21</v>
      </c>
      <c r="M117" s="128">
        <f>G117*(1+L117/100)</f>
        <v>0</v>
      </c>
      <c r="N117" s="128">
        <v>2.0000000000000002E-5</v>
      </c>
      <c r="O117" s="128">
        <f>ROUND(E117*N117,2)</f>
        <v>0</v>
      </c>
      <c r="P117" s="128">
        <v>0</v>
      </c>
      <c r="Q117" s="128">
        <f>ROUND(E117*P117,2)</f>
        <v>0</v>
      </c>
      <c r="R117" s="128"/>
      <c r="S117" s="128" t="s">
        <v>116</v>
      </c>
      <c r="T117" s="128" t="s">
        <v>116</v>
      </c>
      <c r="U117" s="128">
        <v>0.86799999999999999</v>
      </c>
      <c r="V117" s="128">
        <f>ROUND(E117*U117,2)</f>
        <v>0.87</v>
      </c>
      <c r="W117" s="128"/>
      <c r="X117" s="128" t="s">
        <v>117</v>
      </c>
      <c r="Y117" s="123"/>
      <c r="Z117" s="123"/>
      <c r="AA117" s="123"/>
      <c r="AB117" s="123"/>
      <c r="AC117" s="123"/>
      <c r="AD117" s="123"/>
      <c r="AE117" s="123"/>
      <c r="AF117" s="123"/>
      <c r="AG117" s="123" t="s">
        <v>118</v>
      </c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</row>
    <row r="118" spans="1:60" outlineLevel="1" x14ac:dyDescent="0.2">
      <c r="A118" s="146">
        <v>35</v>
      </c>
      <c r="B118" s="147" t="s">
        <v>217</v>
      </c>
      <c r="C118" s="155" t="s">
        <v>218</v>
      </c>
      <c r="D118" s="148" t="s">
        <v>190</v>
      </c>
      <c r="E118" s="149">
        <v>1</v>
      </c>
      <c r="F118" s="150"/>
      <c r="G118" s="151">
        <f>ROUND(E118*F118,2)</f>
        <v>0</v>
      </c>
      <c r="H118" s="128">
        <v>0</v>
      </c>
      <c r="I118" s="128">
        <f>ROUND(E118*H118,2)</f>
        <v>0</v>
      </c>
      <c r="J118" s="128">
        <v>1000</v>
      </c>
      <c r="K118" s="128">
        <f>ROUND(E118*J118,2)</f>
        <v>1000</v>
      </c>
      <c r="L118" s="128">
        <v>21</v>
      </c>
      <c r="M118" s="128">
        <f>G118*(1+L118/100)</f>
        <v>0</v>
      </c>
      <c r="N118" s="128">
        <v>0</v>
      </c>
      <c r="O118" s="128">
        <f>ROUND(E118*N118,2)</f>
        <v>0</v>
      </c>
      <c r="P118" s="128">
        <v>0</v>
      </c>
      <c r="Q118" s="128">
        <f>ROUND(E118*P118,2)</f>
        <v>0</v>
      </c>
      <c r="R118" s="128"/>
      <c r="S118" s="128" t="s">
        <v>116</v>
      </c>
      <c r="T118" s="128" t="s">
        <v>165</v>
      </c>
      <c r="U118" s="128">
        <v>3.1E-2</v>
      </c>
      <c r="V118" s="128">
        <f>ROUND(E118*U118,2)</f>
        <v>0.03</v>
      </c>
      <c r="W118" s="128"/>
      <c r="X118" s="128" t="s">
        <v>117</v>
      </c>
      <c r="Y118" s="123"/>
      <c r="Z118" s="123"/>
      <c r="AA118" s="123"/>
      <c r="AB118" s="123"/>
      <c r="AC118" s="123"/>
      <c r="AD118" s="123"/>
      <c r="AE118" s="123"/>
      <c r="AF118" s="123"/>
      <c r="AG118" s="123" t="s">
        <v>118</v>
      </c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</row>
    <row r="119" spans="1:60" outlineLevel="1" x14ac:dyDescent="0.2">
      <c r="A119" s="146">
        <v>36</v>
      </c>
      <c r="B119" s="147" t="s">
        <v>219</v>
      </c>
      <c r="C119" s="155" t="s">
        <v>220</v>
      </c>
      <c r="D119" s="148" t="s">
        <v>190</v>
      </c>
      <c r="E119" s="149">
        <v>1</v>
      </c>
      <c r="F119" s="150"/>
      <c r="G119" s="151">
        <f>ROUND(E119*F119,2)</f>
        <v>0</v>
      </c>
      <c r="H119" s="128">
        <v>0</v>
      </c>
      <c r="I119" s="128">
        <f>ROUND(E119*H119,2)</f>
        <v>0</v>
      </c>
      <c r="J119" s="128">
        <v>1000</v>
      </c>
      <c r="K119" s="128">
        <f>ROUND(E119*J119,2)</f>
        <v>1000</v>
      </c>
      <c r="L119" s="128">
        <v>21</v>
      </c>
      <c r="M119" s="128">
        <f>G119*(1+L119/100)</f>
        <v>0</v>
      </c>
      <c r="N119" s="128">
        <v>0</v>
      </c>
      <c r="O119" s="128">
        <f>ROUND(E119*N119,2)</f>
        <v>0</v>
      </c>
      <c r="P119" s="128">
        <v>0</v>
      </c>
      <c r="Q119" s="128">
        <f>ROUND(E119*P119,2)</f>
        <v>0</v>
      </c>
      <c r="R119" s="128"/>
      <c r="S119" s="128" t="s">
        <v>116</v>
      </c>
      <c r="T119" s="128" t="s">
        <v>165</v>
      </c>
      <c r="U119" s="128">
        <v>5.1999999999999998E-2</v>
      </c>
      <c r="V119" s="128">
        <f>ROUND(E119*U119,2)</f>
        <v>0.05</v>
      </c>
      <c r="W119" s="128"/>
      <c r="X119" s="128" t="s">
        <v>117</v>
      </c>
      <c r="Y119" s="123"/>
      <c r="Z119" s="123"/>
      <c r="AA119" s="123"/>
      <c r="AB119" s="123"/>
      <c r="AC119" s="123"/>
      <c r="AD119" s="123"/>
      <c r="AE119" s="123"/>
      <c r="AF119" s="123"/>
      <c r="AG119" s="123" t="s">
        <v>118</v>
      </c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</row>
    <row r="120" spans="1:60" outlineLevel="1" x14ac:dyDescent="0.2">
      <c r="A120" s="146">
        <v>37</v>
      </c>
      <c r="B120" s="147" t="s">
        <v>221</v>
      </c>
      <c r="C120" s="155" t="s">
        <v>222</v>
      </c>
      <c r="D120" s="148" t="s">
        <v>170</v>
      </c>
      <c r="E120" s="149">
        <v>1</v>
      </c>
      <c r="F120" s="150"/>
      <c r="G120" s="151">
        <f>ROUND(E120*F120,2)</f>
        <v>0</v>
      </c>
      <c r="H120" s="128">
        <v>1899</v>
      </c>
      <c r="I120" s="128">
        <f>ROUND(E120*H120,2)</f>
        <v>1899</v>
      </c>
      <c r="J120" s="128">
        <v>0</v>
      </c>
      <c r="K120" s="128">
        <f>ROUND(E120*J120,2)</f>
        <v>0</v>
      </c>
      <c r="L120" s="128">
        <v>21</v>
      </c>
      <c r="M120" s="128">
        <f>G120*(1+L120/100)</f>
        <v>0</v>
      </c>
      <c r="N120" s="128">
        <v>5.5999999999999999E-3</v>
      </c>
      <c r="O120" s="128">
        <f>ROUND(E120*N120,2)</f>
        <v>0.01</v>
      </c>
      <c r="P120" s="128">
        <v>0</v>
      </c>
      <c r="Q120" s="128">
        <f>ROUND(E120*P120,2)</f>
        <v>0</v>
      </c>
      <c r="R120" s="128" t="s">
        <v>223</v>
      </c>
      <c r="S120" s="128" t="s">
        <v>116</v>
      </c>
      <c r="T120" s="128" t="s">
        <v>116</v>
      </c>
      <c r="U120" s="128">
        <v>0</v>
      </c>
      <c r="V120" s="128">
        <f>ROUND(E120*U120,2)</f>
        <v>0</v>
      </c>
      <c r="W120" s="128"/>
      <c r="X120" s="128" t="s">
        <v>224</v>
      </c>
      <c r="Y120" s="123"/>
      <c r="Z120" s="123"/>
      <c r="AA120" s="123"/>
      <c r="AB120" s="123"/>
      <c r="AC120" s="123"/>
      <c r="AD120" s="123"/>
      <c r="AE120" s="123"/>
      <c r="AF120" s="123"/>
      <c r="AG120" s="123" t="s">
        <v>225</v>
      </c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</row>
    <row r="121" spans="1:60" outlineLevel="1" x14ac:dyDescent="0.2">
      <c r="A121" s="146">
        <v>38</v>
      </c>
      <c r="B121" s="147" t="s">
        <v>226</v>
      </c>
      <c r="C121" s="155" t="s">
        <v>227</v>
      </c>
      <c r="D121" s="148" t="s">
        <v>0</v>
      </c>
      <c r="E121" s="149">
        <v>42.97</v>
      </c>
      <c r="F121" s="150"/>
      <c r="G121" s="151">
        <f>ROUND(E121*F121,2)</f>
        <v>0</v>
      </c>
      <c r="H121" s="128">
        <v>0</v>
      </c>
      <c r="I121" s="128">
        <f>ROUND(E121*H121,2)</f>
        <v>0</v>
      </c>
      <c r="J121" s="128">
        <v>3</v>
      </c>
      <c r="K121" s="128">
        <f>ROUND(E121*J121,2)</f>
        <v>128.91</v>
      </c>
      <c r="L121" s="128">
        <v>21</v>
      </c>
      <c r="M121" s="128">
        <f>G121*(1+L121/100)</f>
        <v>0</v>
      </c>
      <c r="N121" s="128">
        <v>0</v>
      </c>
      <c r="O121" s="128">
        <f>ROUND(E121*N121,2)</f>
        <v>0</v>
      </c>
      <c r="P121" s="128">
        <v>0</v>
      </c>
      <c r="Q121" s="128">
        <f>ROUND(E121*P121,2)</f>
        <v>0</v>
      </c>
      <c r="R121" s="128"/>
      <c r="S121" s="128" t="s">
        <v>116</v>
      </c>
      <c r="T121" s="128" t="s">
        <v>116</v>
      </c>
      <c r="U121" s="128">
        <v>0</v>
      </c>
      <c r="V121" s="128">
        <f>ROUND(E121*U121,2)</f>
        <v>0</v>
      </c>
      <c r="W121" s="128"/>
      <c r="X121" s="128" t="s">
        <v>187</v>
      </c>
      <c r="Y121" s="123"/>
      <c r="Z121" s="123"/>
      <c r="AA121" s="123"/>
      <c r="AB121" s="123"/>
      <c r="AC121" s="123"/>
      <c r="AD121" s="123"/>
      <c r="AE121" s="123"/>
      <c r="AF121" s="123"/>
      <c r="AG121" s="123" t="s">
        <v>188</v>
      </c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3"/>
      <c r="BG121" s="123"/>
      <c r="BH121" s="123"/>
    </row>
    <row r="122" spans="1:60" x14ac:dyDescent="0.2">
      <c r="A122" s="134" t="s">
        <v>111</v>
      </c>
      <c r="B122" s="135" t="s">
        <v>71</v>
      </c>
      <c r="C122" s="152" t="s">
        <v>72</v>
      </c>
      <c r="D122" s="136"/>
      <c r="E122" s="137"/>
      <c r="F122" s="138"/>
      <c r="G122" s="139">
        <f>SUMIF(AG123:AG142,"&lt;&gt;NOR",G123:G142)</f>
        <v>0</v>
      </c>
      <c r="H122" s="133"/>
      <c r="I122" s="133">
        <f>SUM(I123:I142)</f>
        <v>9490</v>
      </c>
      <c r="J122" s="133"/>
      <c r="K122" s="133">
        <f>SUM(K123:K142)</f>
        <v>62820.86</v>
      </c>
      <c r="L122" s="133"/>
      <c r="M122" s="133">
        <f>SUM(M123:M142)</f>
        <v>0</v>
      </c>
      <c r="N122" s="133"/>
      <c r="O122" s="133">
        <f>SUM(O123:O142)</f>
        <v>0.08</v>
      </c>
      <c r="P122" s="133"/>
      <c r="Q122" s="133">
        <f>SUM(Q123:Q142)</f>
        <v>3.13</v>
      </c>
      <c r="R122" s="133"/>
      <c r="S122" s="133"/>
      <c r="T122" s="133"/>
      <c r="U122" s="133"/>
      <c r="V122" s="133">
        <f>SUM(V123:V142)</f>
        <v>22.9</v>
      </c>
      <c r="W122" s="133"/>
      <c r="X122" s="133"/>
      <c r="AG122" t="s">
        <v>112</v>
      </c>
    </row>
    <row r="123" spans="1:60" outlineLevel="1" x14ac:dyDescent="0.2">
      <c r="A123" s="146">
        <v>39</v>
      </c>
      <c r="B123" s="147" t="s">
        <v>228</v>
      </c>
      <c r="C123" s="155" t="s">
        <v>229</v>
      </c>
      <c r="D123" s="148" t="s">
        <v>170</v>
      </c>
      <c r="E123" s="149">
        <v>4</v>
      </c>
      <c r="F123" s="150"/>
      <c r="G123" s="151">
        <f t="shared" ref="G123:G129" si="7">ROUND(E123*F123,2)</f>
        <v>0</v>
      </c>
      <c r="H123" s="128">
        <v>0</v>
      </c>
      <c r="I123" s="128">
        <f t="shared" ref="I123:I129" si="8">ROUND(E123*H123,2)</f>
        <v>0</v>
      </c>
      <c r="J123" s="128">
        <v>739</v>
      </c>
      <c r="K123" s="128">
        <f t="shared" ref="K123:K129" si="9">ROUND(E123*J123,2)</f>
        <v>2956</v>
      </c>
      <c r="L123" s="128">
        <v>21</v>
      </c>
      <c r="M123" s="128">
        <f t="shared" ref="M123:M129" si="10">G123*(1+L123/100)</f>
        <v>0</v>
      </c>
      <c r="N123" s="128">
        <v>0</v>
      </c>
      <c r="O123" s="128">
        <f t="shared" ref="O123:O129" si="11">ROUND(E123*N123,2)</f>
        <v>0</v>
      </c>
      <c r="P123" s="128">
        <v>0</v>
      </c>
      <c r="Q123" s="128">
        <f t="shared" ref="Q123:Q129" si="12">ROUND(E123*P123,2)</f>
        <v>0</v>
      </c>
      <c r="R123" s="128"/>
      <c r="S123" s="128" t="s">
        <v>116</v>
      </c>
      <c r="T123" s="128" t="s">
        <v>165</v>
      </c>
      <c r="U123" s="128">
        <v>1.45</v>
      </c>
      <c r="V123" s="128">
        <f t="shared" ref="V123:V129" si="13">ROUND(E123*U123,2)</f>
        <v>5.8</v>
      </c>
      <c r="W123" s="128"/>
      <c r="X123" s="128" t="s">
        <v>117</v>
      </c>
      <c r="Y123" s="123"/>
      <c r="Z123" s="123"/>
      <c r="AA123" s="123"/>
      <c r="AB123" s="123"/>
      <c r="AC123" s="123"/>
      <c r="AD123" s="123"/>
      <c r="AE123" s="123"/>
      <c r="AF123" s="123"/>
      <c r="AG123" s="123" t="s">
        <v>118</v>
      </c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</row>
    <row r="124" spans="1:60" ht="22.5" outlineLevel="1" x14ac:dyDescent="0.2">
      <c r="A124" s="146">
        <v>40</v>
      </c>
      <c r="B124" s="147" t="s">
        <v>230</v>
      </c>
      <c r="C124" s="155" t="s">
        <v>231</v>
      </c>
      <c r="D124" s="148" t="s">
        <v>170</v>
      </c>
      <c r="E124" s="149">
        <v>16</v>
      </c>
      <c r="F124" s="150"/>
      <c r="G124" s="151">
        <f t="shared" si="7"/>
        <v>0</v>
      </c>
      <c r="H124" s="128">
        <v>0</v>
      </c>
      <c r="I124" s="128">
        <f t="shared" si="8"/>
        <v>0</v>
      </c>
      <c r="J124" s="128">
        <v>250</v>
      </c>
      <c r="K124" s="128">
        <f t="shared" si="9"/>
        <v>4000</v>
      </c>
      <c r="L124" s="128">
        <v>21</v>
      </c>
      <c r="M124" s="128">
        <f t="shared" si="10"/>
        <v>0</v>
      </c>
      <c r="N124" s="128">
        <v>0</v>
      </c>
      <c r="O124" s="128">
        <f t="shared" si="11"/>
        <v>0</v>
      </c>
      <c r="P124" s="128">
        <v>0.17399999999999999</v>
      </c>
      <c r="Q124" s="128">
        <f t="shared" si="12"/>
        <v>2.78</v>
      </c>
      <c r="R124" s="128"/>
      <c r="S124" s="128" t="s">
        <v>116</v>
      </c>
      <c r="T124" s="128" t="s">
        <v>165</v>
      </c>
      <c r="U124" s="128">
        <v>0.95</v>
      </c>
      <c r="V124" s="128">
        <f t="shared" si="13"/>
        <v>15.2</v>
      </c>
      <c r="W124" s="128"/>
      <c r="X124" s="128" t="s">
        <v>117</v>
      </c>
      <c r="Y124" s="123"/>
      <c r="Z124" s="123"/>
      <c r="AA124" s="123"/>
      <c r="AB124" s="123"/>
      <c r="AC124" s="123"/>
      <c r="AD124" s="123"/>
      <c r="AE124" s="123"/>
      <c r="AF124" s="123"/>
      <c r="AG124" s="123" t="s">
        <v>118</v>
      </c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123"/>
      <c r="BH124" s="123"/>
    </row>
    <row r="125" spans="1:60" outlineLevel="1" x14ac:dyDescent="0.2">
      <c r="A125" s="146">
        <v>41</v>
      </c>
      <c r="B125" s="147" t="s">
        <v>232</v>
      </c>
      <c r="C125" s="155" t="s">
        <v>233</v>
      </c>
      <c r="D125" s="148" t="s">
        <v>170</v>
      </c>
      <c r="E125" s="149">
        <v>1</v>
      </c>
      <c r="F125" s="150"/>
      <c r="G125" s="151">
        <f t="shared" si="7"/>
        <v>0</v>
      </c>
      <c r="H125" s="128">
        <v>0</v>
      </c>
      <c r="I125" s="128">
        <f t="shared" si="8"/>
        <v>0</v>
      </c>
      <c r="J125" s="128">
        <v>2500</v>
      </c>
      <c r="K125" s="128">
        <f t="shared" si="9"/>
        <v>2500</v>
      </c>
      <c r="L125" s="128">
        <v>21</v>
      </c>
      <c r="M125" s="128">
        <f t="shared" si="10"/>
        <v>0</v>
      </c>
      <c r="N125" s="128">
        <v>0</v>
      </c>
      <c r="O125" s="128">
        <f t="shared" si="11"/>
        <v>0</v>
      </c>
      <c r="P125" s="128">
        <v>0</v>
      </c>
      <c r="Q125" s="128">
        <f t="shared" si="12"/>
        <v>0</v>
      </c>
      <c r="R125" s="128"/>
      <c r="S125" s="128" t="s">
        <v>164</v>
      </c>
      <c r="T125" s="128" t="s">
        <v>165</v>
      </c>
      <c r="U125" s="128">
        <v>0</v>
      </c>
      <c r="V125" s="128">
        <f t="shared" si="13"/>
        <v>0</v>
      </c>
      <c r="W125" s="128"/>
      <c r="X125" s="128" t="s">
        <v>117</v>
      </c>
      <c r="Y125" s="123"/>
      <c r="Z125" s="123"/>
      <c r="AA125" s="123"/>
      <c r="AB125" s="123"/>
      <c r="AC125" s="123"/>
      <c r="AD125" s="123"/>
      <c r="AE125" s="123"/>
      <c r="AF125" s="123"/>
      <c r="AG125" s="123" t="s">
        <v>118</v>
      </c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</row>
    <row r="126" spans="1:60" ht="22.5" outlineLevel="1" x14ac:dyDescent="0.2">
      <c r="A126" s="146">
        <v>42</v>
      </c>
      <c r="B126" s="147" t="s">
        <v>234</v>
      </c>
      <c r="C126" s="155" t="s">
        <v>235</v>
      </c>
      <c r="D126" s="148" t="s">
        <v>190</v>
      </c>
      <c r="E126" s="149">
        <v>1</v>
      </c>
      <c r="F126" s="150"/>
      <c r="G126" s="151">
        <f t="shared" si="7"/>
        <v>0</v>
      </c>
      <c r="H126" s="128">
        <v>0</v>
      </c>
      <c r="I126" s="128">
        <f t="shared" si="8"/>
        <v>0</v>
      </c>
      <c r="J126" s="128">
        <v>4000</v>
      </c>
      <c r="K126" s="128">
        <f t="shared" si="9"/>
        <v>4000</v>
      </c>
      <c r="L126" s="128">
        <v>21</v>
      </c>
      <c r="M126" s="128">
        <f t="shared" si="10"/>
        <v>0</v>
      </c>
      <c r="N126" s="128">
        <v>0</v>
      </c>
      <c r="O126" s="128">
        <f t="shared" si="11"/>
        <v>0</v>
      </c>
      <c r="P126" s="128">
        <v>0</v>
      </c>
      <c r="Q126" s="128">
        <f t="shared" si="12"/>
        <v>0</v>
      </c>
      <c r="R126" s="128"/>
      <c r="S126" s="128" t="s">
        <v>164</v>
      </c>
      <c r="T126" s="128" t="s">
        <v>165</v>
      </c>
      <c r="U126" s="128">
        <v>0</v>
      </c>
      <c r="V126" s="128">
        <f t="shared" si="13"/>
        <v>0</v>
      </c>
      <c r="W126" s="128"/>
      <c r="X126" s="128" t="s">
        <v>117</v>
      </c>
      <c r="Y126" s="123"/>
      <c r="Z126" s="123"/>
      <c r="AA126" s="123"/>
      <c r="AB126" s="123"/>
      <c r="AC126" s="123"/>
      <c r="AD126" s="123"/>
      <c r="AE126" s="123"/>
      <c r="AF126" s="123"/>
      <c r="AG126" s="123" t="s">
        <v>118</v>
      </c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</row>
    <row r="127" spans="1:60" ht="22.5" outlineLevel="1" x14ac:dyDescent="0.2">
      <c r="A127" s="146">
        <v>43</v>
      </c>
      <c r="B127" s="147" t="s">
        <v>236</v>
      </c>
      <c r="C127" s="155" t="s">
        <v>237</v>
      </c>
      <c r="D127" s="148" t="s">
        <v>170</v>
      </c>
      <c r="E127" s="149">
        <v>2</v>
      </c>
      <c r="F127" s="150"/>
      <c r="G127" s="151">
        <f t="shared" si="7"/>
        <v>0</v>
      </c>
      <c r="H127" s="128">
        <v>0</v>
      </c>
      <c r="I127" s="128">
        <f t="shared" si="8"/>
        <v>0</v>
      </c>
      <c r="J127" s="128">
        <v>1100</v>
      </c>
      <c r="K127" s="128">
        <f t="shared" si="9"/>
        <v>2200</v>
      </c>
      <c r="L127" s="128">
        <v>21</v>
      </c>
      <c r="M127" s="128">
        <f t="shared" si="10"/>
        <v>0</v>
      </c>
      <c r="N127" s="128">
        <v>0</v>
      </c>
      <c r="O127" s="128">
        <f t="shared" si="11"/>
        <v>0</v>
      </c>
      <c r="P127" s="128">
        <v>0.17399999999999999</v>
      </c>
      <c r="Q127" s="128">
        <f t="shared" si="12"/>
        <v>0.35</v>
      </c>
      <c r="R127" s="128"/>
      <c r="S127" s="128" t="s">
        <v>164</v>
      </c>
      <c r="T127" s="128" t="s">
        <v>165</v>
      </c>
      <c r="U127" s="128">
        <v>0.95</v>
      </c>
      <c r="V127" s="128">
        <f t="shared" si="13"/>
        <v>1.9</v>
      </c>
      <c r="W127" s="128"/>
      <c r="X127" s="128" t="s">
        <v>117</v>
      </c>
      <c r="Y127" s="123"/>
      <c r="Z127" s="123"/>
      <c r="AA127" s="123"/>
      <c r="AB127" s="123"/>
      <c r="AC127" s="123"/>
      <c r="AD127" s="123"/>
      <c r="AE127" s="123"/>
      <c r="AF127" s="123"/>
      <c r="AG127" s="123" t="s">
        <v>118</v>
      </c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</row>
    <row r="128" spans="1:60" ht="22.5" outlineLevel="1" x14ac:dyDescent="0.2">
      <c r="A128" s="146">
        <v>44</v>
      </c>
      <c r="B128" s="147" t="s">
        <v>238</v>
      </c>
      <c r="C128" s="155" t="s">
        <v>239</v>
      </c>
      <c r="D128" s="148" t="s">
        <v>170</v>
      </c>
      <c r="E128" s="149">
        <v>5</v>
      </c>
      <c r="F128" s="150"/>
      <c r="G128" s="151">
        <f t="shared" si="7"/>
        <v>0</v>
      </c>
      <c r="H128" s="128">
        <v>1898</v>
      </c>
      <c r="I128" s="128">
        <f t="shared" si="8"/>
        <v>9490</v>
      </c>
      <c r="J128" s="128">
        <v>0</v>
      </c>
      <c r="K128" s="128">
        <f t="shared" si="9"/>
        <v>0</v>
      </c>
      <c r="L128" s="128">
        <v>21</v>
      </c>
      <c r="M128" s="128">
        <f t="shared" si="10"/>
        <v>0</v>
      </c>
      <c r="N128" s="128">
        <v>1.6E-2</v>
      </c>
      <c r="O128" s="128">
        <f t="shared" si="11"/>
        <v>0.08</v>
      </c>
      <c r="P128" s="128">
        <v>0</v>
      </c>
      <c r="Q128" s="128">
        <f t="shared" si="12"/>
        <v>0</v>
      </c>
      <c r="R128" s="128" t="s">
        <v>223</v>
      </c>
      <c r="S128" s="128" t="s">
        <v>116</v>
      </c>
      <c r="T128" s="128" t="s">
        <v>165</v>
      </c>
      <c r="U128" s="128">
        <v>0</v>
      </c>
      <c r="V128" s="128">
        <f t="shared" si="13"/>
        <v>0</v>
      </c>
      <c r="W128" s="128"/>
      <c r="X128" s="128" t="s">
        <v>224</v>
      </c>
      <c r="Y128" s="123"/>
      <c r="Z128" s="123"/>
      <c r="AA128" s="123"/>
      <c r="AB128" s="123"/>
      <c r="AC128" s="123"/>
      <c r="AD128" s="123"/>
      <c r="AE128" s="123"/>
      <c r="AF128" s="123"/>
      <c r="AG128" s="123" t="s">
        <v>225</v>
      </c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  <c r="BA128" s="123"/>
      <c r="BB128" s="123"/>
      <c r="BC128" s="123"/>
      <c r="BD128" s="123"/>
      <c r="BE128" s="123"/>
      <c r="BF128" s="123"/>
      <c r="BG128" s="123"/>
      <c r="BH128" s="123"/>
    </row>
    <row r="129" spans="1:60" outlineLevel="1" x14ac:dyDescent="0.2">
      <c r="A129" s="140">
        <v>45</v>
      </c>
      <c r="B129" s="141" t="s">
        <v>240</v>
      </c>
      <c r="C129" s="153" t="s">
        <v>241</v>
      </c>
      <c r="D129" s="142" t="s">
        <v>173</v>
      </c>
      <c r="E129" s="143">
        <v>1.8</v>
      </c>
      <c r="F129" s="144"/>
      <c r="G129" s="145">
        <f t="shared" si="7"/>
        <v>0</v>
      </c>
      <c r="H129" s="128">
        <v>0</v>
      </c>
      <c r="I129" s="128">
        <f t="shared" si="8"/>
        <v>0</v>
      </c>
      <c r="J129" s="128">
        <v>25415</v>
      </c>
      <c r="K129" s="128">
        <f t="shared" si="9"/>
        <v>45747</v>
      </c>
      <c r="L129" s="128">
        <v>21</v>
      </c>
      <c r="M129" s="128">
        <f t="shared" si="10"/>
        <v>0</v>
      </c>
      <c r="N129" s="128">
        <v>0</v>
      </c>
      <c r="O129" s="128">
        <f t="shared" si="11"/>
        <v>0</v>
      </c>
      <c r="P129" s="128">
        <v>0</v>
      </c>
      <c r="Q129" s="128">
        <f t="shared" si="12"/>
        <v>0</v>
      </c>
      <c r="R129" s="128"/>
      <c r="S129" s="128" t="s">
        <v>164</v>
      </c>
      <c r="T129" s="128" t="s">
        <v>165</v>
      </c>
      <c r="U129" s="128">
        <v>0</v>
      </c>
      <c r="V129" s="128">
        <f t="shared" si="13"/>
        <v>0</v>
      </c>
      <c r="W129" s="128"/>
      <c r="X129" s="128" t="s">
        <v>242</v>
      </c>
      <c r="Y129" s="123"/>
      <c r="Z129" s="123"/>
      <c r="AA129" s="123"/>
      <c r="AB129" s="123"/>
      <c r="AC129" s="123"/>
      <c r="AD129" s="123"/>
      <c r="AE129" s="123"/>
      <c r="AF129" s="123"/>
      <c r="AG129" s="123" t="s">
        <v>243</v>
      </c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</row>
    <row r="130" spans="1:60" ht="22.5" outlineLevel="1" x14ac:dyDescent="0.2">
      <c r="A130" s="126"/>
      <c r="B130" s="127"/>
      <c r="C130" s="154" t="s">
        <v>244</v>
      </c>
      <c r="D130" s="129"/>
      <c r="E130" s="130">
        <v>1.8</v>
      </c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3"/>
      <c r="Z130" s="123"/>
      <c r="AA130" s="123"/>
      <c r="AB130" s="123"/>
      <c r="AC130" s="123"/>
      <c r="AD130" s="123"/>
      <c r="AE130" s="123"/>
      <c r="AF130" s="123"/>
      <c r="AG130" s="123" t="s">
        <v>120</v>
      </c>
      <c r="AH130" s="123">
        <v>0</v>
      </c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</row>
    <row r="131" spans="1:60" outlineLevel="1" x14ac:dyDescent="0.2">
      <c r="A131" s="126"/>
      <c r="B131" s="127"/>
      <c r="C131" s="154" t="s">
        <v>245</v>
      </c>
      <c r="D131" s="129"/>
      <c r="E131" s="130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3"/>
      <c r="Z131" s="123"/>
      <c r="AA131" s="123"/>
      <c r="AB131" s="123"/>
      <c r="AC131" s="123"/>
      <c r="AD131" s="123"/>
      <c r="AE131" s="123"/>
      <c r="AF131" s="123"/>
      <c r="AG131" s="123" t="s">
        <v>120</v>
      </c>
      <c r="AH131" s="123">
        <v>0</v>
      </c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</row>
    <row r="132" spans="1:60" outlineLevel="1" x14ac:dyDescent="0.2">
      <c r="A132" s="126"/>
      <c r="B132" s="127"/>
      <c r="C132" s="154" t="s">
        <v>246</v>
      </c>
      <c r="D132" s="129"/>
      <c r="E132" s="130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3"/>
      <c r="Z132" s="123"/>
      <c r="AA132" s="123"/>
      <c r="AB132" s="123"/>
      <c r="AC132" s="123"/>
      <c r="AD132" s="123"/>
      <c r="AE132" s="123"/>
      <c r="AF132" s="123"/>
      <c r="AG132" s="123" t="s">
        <v>120</v>
      </c>
      <c r="AH132" s="123">
        <v>0</v>
      </c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123"/>
      <c r="BH132" s="123"/>
    </row>
    <row r="133" spans="1:60" ht="22.5" outlineLevel="1" x14ac:dyDescent="0.2">
      <c r="A133" s="126"/>
      <c r="B133" s="127"/>
      <c r="C133" s="154" t="s">
        <v>247</v>
      </c>
      <c r="D133" s="129"/>
      <c r="E133" s="130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3"/>
      <c r="Z133" s="123"/>
      <c r="AA133" s="123"/>
      <c r="AB133" s="123"/>
      <c r="AC133" s="123"/>
      <c r="AD133" s="123"/>
      <c r="AE133" s="123"/>
      <c r="AF133" s="123"/>
      <c r="AG133" s="123" t="s">
        <v>120</v>
      </c>
      <c r="AH133" s="123">
        <v>0</v>
      </c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  <c r="BH133" s="123"/>
    </row>
    <row r="134" spans="1:60" outlineLevel="1" x14ac:dyDescent="0.2">
      <c r="A134" s="126"/>
      <c r="B134" s="127"/>
      <c r="C134" s="154" t="s">
        <v>248</v>
      </c>
      <c r="D134" s="129"/>
      <c r="E134" s="130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3"/>
      <c r="Z134" s="123"/>
      <c r="AA134" s="123"/>
      <c r="AB134" s="123"/>
      <c r="AC134" s="123"/>
      <c r="AD134" s="123"/>
      <c r="AE134" s="123"/>
      <c r="AF134" s="123"/>
      <c r="AG134" s="123" t="s">
        <v>120</v>
      </c>
      <c r="AH134" s="123">
        <v>0</v>
      </c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123"/>
      <c r="BH134" s="123"/>
    </row>
    <row r="135" spans="1:60" ht="22.5" outlineLevel="1" x14ac:dyDescent="0.2">
      <c r="A135" s="126"/>
      <c r="B135" s="127"/>
      <c r="C135" s="154" t="s">
        <v>249</v>
      </c>
      <c r="D135" s="129"/>
      <c r="E135" s="130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3"/>
      <c r="Z135" s="123"/>
      <c r="AA135" s="123"/>
      <c r="AB135" s="123"/>
      <c r="AC135" s="123"/>
      <c r="AD135" s="123"/>
      <c r="AE135" s="123"/>
      <c r="AF135" s="123"/>
      <c r="AG135" s="123" t="s">
        <v>120</v>
      </c>
      <c r="AH135" s="123">
        <v>0</v>
      </c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123"/>
      <c r="BH135" s="123"/>
    </row>
    <row r="136" spans="1:60" ht="22.5" outlineLevel="1" x14ac:dyDescent="0.2">
      <c r="A136" s="126"/>
      <c r="B136" s="127"/>
      <c r="C136" s="154" t="s">
        <v>250</v>
      </c>
      <c r="D136" s="129"/>
      <c r="E136" s="130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3"/>
      <c r="Z136" s="123"/>
      <c r="AA136" s="123"/>
      <c r="AB136" s="123"/>
      <c r="AC136" s="123"/>
      <c r="AD136" s="123"/>
      <c r="AE136" s="123"/>
      <c r="AF136" s="123"/>
      <c r="AG136" s="123" t="s">
        <v>120</v>
      </c>
      <c r="AH136" s="123">
        <v>0</v>
      </c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123"/>
      <c r="BH136" s="123"/>
    </row>
    <row r="137" spans="1:60" outlineLevel="1" x14ac:dyDescent="0.2">
      <c r="A137" s="126"/>
      <c r="B137" s="127"/>
      <c r="C137" s="154" t="s">
        <v>251</v>
      </c>
      <c r="D137" s="129"/>
      <c r="E137" s="130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3"/>
      <c r="Z137" s="123"/>
      <c r="AA137" s="123"/>
      <c r="AB137" s="123"/>
      <c r="AC137" s="123"/>
      <c r="AD137" s="123"/>
      <c r="AE137" s="123"/>
      <c r="AF137" s="123"/>
      <c r="AG137" s="123" t="s">
        <v>120</v>
      </c>
      <c r="AH137" s="123">
        <v>0</v>
      </c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</row>
    <row r="138" spans="1:60" outlineLevel="1" x14ac:dyDescent="0.2">
      <c r="A138" s="126"/>
      <c r="B138" s="127"/>
      <c r="C138" s="154" t="s">
        <v>252</v>
      </c>
      <c r="D138" s="129"/>
      <c r="E138" s="130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3"/>
      <c r="Z138" s="123"/>
      <c r="AA138" s="123"/>
      <c r="AB138" s="123"/>
      <c r="AC138" s="123"/>
      <c r="AD138" s="123"/>
      <c r="AE138" s="123"/>
      <c r="AF138" s="123"/>
      <c r="AG138" s="123" t="s">
        <v>120</v>
      </c>
      <c r="AH138" s="123">
        <v>0</v>
      </c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</row>
    <row r="139" spans="1:60" ht="22.5" outlineLevel="1" x14ac:dyDescent="0.2">
      <c r="A139" s="126"/>
      <c r="B139" s="127"/>
      <c r="C139" s="154" t="s">
        <v>253</v>
      </c>
      <c r="D139" s="129"/>
      <c r="E139" s="130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3"/>
      <c r="Z139" s="123"/>
      <c r="AA139" s="123"/>
      <c r="AB139" s="123"/>
      <c r="AC139" s="123"/>
      <c r="AD139" s="123"/>
      <c r="AE139" s="123"/>
      <c r="AF139" s="123"/>
      <c r="AG139" s="123" t="s">
        <v>120</v>
      </c>
      <c r="AH139" s="123">
        <v>0</v>
      </c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</row>
    <row r="140" spans="1:60" ht="22.5" outlineLevel="1" x14ac:dyDescent="0.2">
      <c r="A140" s="126"/>
      <c r="B140" s="127"/>
      <c r="C140" s="154" t="s">
        <v>254</v>
      </c>
      <c r="D140" s="129"/>
      <c r="E140" s="130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3"/>
      <c r="Z140" s="123"/>
      <c r="AA140" s="123"/>
      <c r="AB140" s="123"/>
      <c r="AC140" s="123"/>
      <c r="AD140" s="123"/>
      <c r="AE140" s="123"/>
      <c r="AF140" s="123"/>
      <c r="AG140" s="123" t="s">
        <v>120</v>
      </c>
      <c r="AH140" s="123">
        <v>0</v>
      </c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</row>
    <row r="141" spans="1:60" outlineLevel="1" x14ac:dyDescent="0.2">
      <c r="A141" s="126"/>
      <c r="B141" s="127"/>
      <c r="C141" s="154" t="s">
        <v>255</v>
      </c>
      <c r="D141" s="129"/>
      <c r="E141" s="130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3"/>
      <c r="Z141" s="123"/>
      <c r="AA141" s="123"/>
      <c r="AB141" s="123"/>
      <c r="AC141" s="123"/>
      <c r="AD141" s="123"/>
      <c r="AE141" s="123"/>
      <c r="AF141" s="123"/>
      <c r="AG141" s="123" t="s">
        <v>120</v>
      </c>
      <c r="AH141" s="123">
        <v>0</v>
      </c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</row>
    <row r="142" spans="1:60" outlineLevel="1" x14ac:dyDescent="0.2">
      <c r="A142" s="146">
        <v>46</v>
      </c>
      <c r="B142" s="147" t="s">
        <v>256</v>
      </c>
      <c r="C142" s="155" t="s">
        <v>257</v>
      </c>
      <c r="D142" s="148" t="s">
        <v>0</v>
      </c>
      <c r="E142" s="149">
        <v>708.93</v>
      </c>
      <c r="F142" s="150"/>
      <c r="G142" s="151">
        <f>ROUND(E142*F142,2)</f>
        <v>0</v>
      </c>
      <c r="H142" s="128">
        <v>0</v>
      </c>
      <c r="I142" s="128">
        <f>ROUND(E142*H142,2)</f>
        <v>0</v>
      </c>
      <c r="J142" s="128">
        <v>2</v>
      </c>
      <c r="K142" s="128">
        <f>ROUND(E142*J142,2)</f>
        <v>1417.86</v>
      </c>
      <c r="L142" s="128">
        <v>21</v>
      </c>
      <c r="M142" s="128">
        <f>G142*(1+L142/100)</f>
        <v>0</v>
      </c>
      <c r="N142" s="128">
        <v>0</v>
      </c>
      <c r="O142" s="128">
        <f>ROUND(E142*N142,2)</f>
        <v>0</v>
      </c>
      <c r="P142" s="128">
        <v>0</v>
      </c>
      <c r="Q142" s="128">
        <f>ROUND(E142*P142,2)</f>
        <v>0</v>
      </c>
      <c r="R142" s="128"/>
      <c r="S142" s="128" t="s">
        <v>116</v>
      </c>
      <c r="T142" s="128" t="s">
        <v>165</v>
      </c>
      <c r="U142" s="128">
        <v>0</v>
      </c>
      <c r="V142" s="128">
        <f>ROUND(E142*U142,2)</f>
        <v>0</v>
      </c>
      <c r="W142" s="128"/>
      <c r="X142" s="128" t="s">
        <v>187</v>
      </c>
      <c r="Y142" s="123"/>
      <c r="Z142" s="123"/>
      <c r="AA142" s="123"/>
      <c r="AB142" s="123"/>
      <c r="AC142" s="123"/>
      <c r="AD142" s="123"/>
      <c r="AE142" s="123"/>
      <c r="AF142" s="123"/>
      <c r="AG142" s="123" t="s">
        <v>188</v>
      </c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</row>
    <row r="143" spans="1:60" x14ac:dyDescent="0.2">
      <c r="A143" s="134" t="s">
        <v>111</v>
      </c>
      <c r="B143" s="135" t="s">
        <v>73</v>
      </c>
      <c r="C143" s="152" t="s">
        <v>74</v>
      </c>
      <c r="D143" s="136"/>
      <c r="E143" s="137"/>
      <c r="F143" s="138"/>
      <c r="G143" s="139">
        <f>SUMIF(AG144:AG189,"&lt;&gt;NOR",G144:G189)</f>
        <v>0</v>
      </c>
      <c r="H143" s="133"/>
      <c r="I143" s="133">
        <f>SUM(I144:I189)</f>
        <v>12404.01</v>
      </c>
      <c r="J143" s="133"/>
      <c r="K143" s="133">
        <f>SUM(K144:K189)</f>
        <v>13840.43</v>
      </c>
      <c r="L143" s="133"/>
      <c r="M143" s="133">
        <f>SUM(M144:M189)</f>
        <v>0</v>
      </c>
      <c r="N143" s="133"/>
      <c r="O143" s="133">
        <f>SUM(O144:O189)</f>
        <v>0.11</v>
      </c>
      <c r="P143" s="133"/>
      <c r="Q143" s="133">
        <f>SUM(Q144:Q189)</f>
        <v>0.03</v>
      </c>
      <c r="R143" s="133"/>
      <c r="S143" s="133"/>
      <c r="T143" s="133"/>
      <c r="U143" s="133"/>
      <c r="V143" s="133">
        <f>SUM(V144:V189)</f>
        <v>30.28</v>
      </c>
      <c r="W143" s="133"/>
      <c r="X143" s="133"/>
      <c r="AG143" t="s">
        <v>112</v>
      </c>
    </row>
    <row r="144" spans="1:60" ht="22.5" outlineLevel="1" x14ac:dyDescent="0.2">
      <c r="A144" s="140">
        <v>47</v>
      </c>
      <c r="B144" s="141" t="s">
        <v>258</v>
      </c>
      <c r="C144" s="153" t="s">
        <v>259</v>
      </c>
      <c r="D144" s="142" t="s">
        <v>115</v>
      </c>
      <c r="E144" s="143">
        <v>30.34</v>
      </c>
      <c r="F144" s="144"/>
      <c r="G144" s="145">
        <f>ROUND(E144*F144,2)</f>
        <v>0</v>
      </c>
      <c r="H144" s="128">
        <v>0</v>
      </c>
      <c r="I144" s="128">
        <f>ROUND(E144*H144,2)</f>
        <v>0</v>
      </c>
      <c r="J144" s="128">
        <v>6.8</v>
      </c>
      <c r="K144" s="128">
        <f>ROUND(E144*J144,2)</f>
        <v>206.31</v>
      </c>
      <c r="L144" s="128">
        <v>21</v>
      </c>
      <c r="M144" s="128">
        <f>G144*(1+L144/100)</f>
        <v>0</v>
      </c>
      <c r="N144" s="128">
        <v>0</v>
      </c>
      <c r="O144" s="128">
        <f>ROUND(E144*N144,2)</f>
        <v>0</v>
      </c>
      <c r="P144" s="128">
        <v>0</v>
      </c>
      <c r="Q144" s="128">
        <f>ROUND(E144*P144,2)</f>
        <v>0</v>
      </c>
      <c r="R144" s="128"/>
      <c r="S144" s="128" t="s">
        <v>116</v>
      </c>
      <c r="T144" s="128" t="s">
        <v>130</v>
      </c>
      <c r="U144" s="128">
        <v>1.6E-2</v>
      </c>
      <c r="V144" s="128">
        <f>ROUND(E144*U144,2)</f>
        <v>0.49</v>
      </c>
      <c r="W144" s="128"/>
      <c r="X144" s="128" t="s">
        <v>117</v>
      </c>
      <c r="Y144" s="123"/>
      <c r="Z144" s="123"/>
      <c r="AA144" s="123"/>
      <c r="AB144" s="123"/>
      <c r="AC144" s="123"/>
      <c r="AD144" s="123"/>
      <c r="AE144" s="123"/>
      <c r="AF144" s="123"/>
      <c r="AG144" s="123" t="s">
        <v>118</v>
      </c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</row>
    <row r="145" spans="1:60" outlineLevel="1" x14ac:dyDescent="0.2">
      <c r="A145" s="126"/>
      <c r="B145" s="127"/>
      <c r="C145" s="154" t="s">
        <v>135</v>
      </c>
      <c r="D145" s="129"/>
      <c r="E145" s="130">
        <v>2.38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3"/>
      <c r="Z145" s="123"/>
      <c r="AA145" s="123"/>
      <c r="AB145" s="123"/>
      <c r="AC145" s="123"/>
      <c r="AD145" s="123"/>
      <c r="AE145" s="123"/>
      <c r="AF145" s="123"/>
      <c r="AG145" s="123" t="s">
        <v>120</v>
      </c>
      <c r="AH145" s="123">
        <v>0</v>
      </c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</row>
    <row r="146" spans="1:60" outlineLevel="1" x14ac:dyDescent="0.2">
      <c r="A146" s="126"/>
      <c r="B146" s="127"/>
      <c r="C146" s="154" t="s">
        <v>136</v>
      </c>
      <c r="D146" s="129"/>
      <c r="E146" s="130">
        <v>5.22</v>
      </c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3"/>
      <c r="Z146" s="123"/>
      <c r="AA146" s="123"/>
      <c r="AB146" s="123"/>
      <c r="AC146" s="123"/>
      <c r="AD146" s="123"/>
      <c r="AE146" s="123"/>
      <c r="AF146" s="123"/>
      <c r="AG146" s="123" t="s">
        <v>120</v>
      </c>
      <c r="AH146" s="123">
        <v>0</v>
      </c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</row>
    <row r="147" spans="1:60" outlineLevel="1" x14ac:dyDescent="0.2">
      <c r="A147" s="126"/>
      <c r="B147" s="127"/>
      <c r="C147" s="154" t="s">
        <v>137</v>
      </c>
      <c r="D147" s="129"/>
      <c r="E147" s="130">
        <v>6.75</v>
      </c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3"/>
      <c r="Z147" s="123"/>
      <c r="AA147" s="123"/>
      <c r="AB147" s="123"/>
      <c r="AC147" s="123"/>
      <c r="AD147" s="123"/>
      <c r="AE147" s="123"/>
      <c r="AF147" s="123"/>
      <c r="AG147" s="123" t="s">
        <v>120</v>
      </c>
      <c r="AH147" s="123">
        <v>0</v>
      </c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</row>
    <row r="148" spans="1:60" outlineLevel="1" x14ac:dyDescent="0.2">
      <c r="A148" s="126"/>
      <c r="B148" s="127"/>
      <c r="C148" s="154" t="s">
        <v>138</v>
      </c>
      <c r="D148" s="129"/>
      <c r="E148" s="130">
        <v>15.99</v>
      </c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3"/>
      <c r="Z148" s="123"/>
      <c r="AA148" s="123"/>
      <c r="AB148" s="123"/>
      <c r="AC148" s="123"/>
      <c r="AD148" s="123"/>
      <c r="AE148" s="123"/>
      <c r="AF148" s="123"/>
      <c r="AG148" s="123" t="s">
        <v>120</v>
      </c>
      <c r="AH148" s="123">
        <v>0</v>
      </c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</row>
    <row r="149" spans="1:60" outlineLevel="1" x14ac:dyDescent="0.2">
      <c r="A149" s="140">
        <v>48</v>
      </c>
      <c r="B149" s="141" t="s">
        <v>260</v>
      </c>
      <c r="C149" s="153" t="s">
        <v>261</v>
      </c>
      <c r="D149" s="142" t="s">
        <v>115</v>
      </c>
      <c r="E149" s="143">
        <v>30.34</v>
      </c>
      <c r="F149" s="144"/>
      <c r="G149" s="145">
        <f>ROUND(E149*F149,2)</f>
        <v>0</v>
      </c>
      <c r="H149" s="128">
        <v>0</v>
      </c>
      <c r="I149" s="128">
        <f>ROUND(E149*H149,2)</f>
        <v>0</v>
      </c>
      <c r="J149" s="128">
        <v>22.4</v>
      </c>
      <c r="K149" s="128">
        <f>ROUND(E149*J149,2)</f>
        <v>679.62</v>
      </c>
      <c r="L149" s="128">
        <v>21</v>
      </c>
      <c r="M149" s="128">
        <f>G149*(1+L149/100)</f>
        <v>0</v>
      </c>
      <c r="N149" s="128">
        <v>0</v>
      </c>
      <c r="O149" s="128">
        <f>ROUND(E149*N149,2)</f>
        <v>0</v>
      </c>
      <c r="P149" s="128">
        <v>0</v>
      </c>
      <c r="Q149" s="128">
        <f>ROUND(E149*P149,2)</f>
        <v>0</v>
      </c>
      <c r="R149" s="128"/>
      <c r="S149" s="128" t="s">
        <v>116</v>
      </c>
      <c r="T149" s="128" t="s">
        <v>130</v>
      </c>
      <c r="U149" s="128">
        <v>4.5999999999999999E-2</v>
      </c>
      <c r="V149" s="128">
        <f>ROUND(E149*U149,2)</f>
        <v>1.4</v>
      </c>
      <c r="W149" s="128"/>
      <c r="X149" s="128" t="s">
        <v>117</v>
      </c>
      <c r="Y149" s="123"/>
      <c r="Z149" s="123"/>
      <c r="AA149" s="123"/>
      <c r="AB149" s="123"/>
      <c r="AC149" s="123"/>
      <c r="AD149" s="123"/>
      <c r="AE149" s="123"/>
      <c r="AF149" s="123"/>
      <c r="AG149" s="123" t="s">
        <v>118</v>
      </c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</row>
    <row r="150" spans="1:60" outlineLevel="1" x14ac:dyDescent="0.2">
      <c r="A150" s="126"/>
      <c r="B150" s="127"/>
      <c r="C150" s="154" t="s">
        <v>135</v>
      </c>
      <c r="D150" s="129"/>
      <c r="E150" s="130">
        <v>2.38</v>
      </c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3"/>
      <c r="Z150" s="123"/>
      <c r="AA150" s="123"/>
      <c r="AB150" s="123"/>
      <c r="AC150" s="123"/>
      <c r="AD150" s="123"/>
      <c r="AE150" s="123"/>
      <c r="AF150" s="123"/>
      <c r="AG150" s="123" t="s">
        <v>120</v>
      </c>
      <c r="AH150" s="123">
        <v>0</v>
      </c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</row>
    <row r="151" spans="1:60" outlineLevel="1" x14ac:dyDescent="0.2">
      <c r="A151" s="126"/>
      <c r="B151" s="127"/>
      <c r="C151" s="154" t="s">
        <v>136</v>
      </c>
      <c r="D151" s="129"/>
      <c r="E151" s="130">
        <v>5.22</v>
      </c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3"/>
      <c r="Z151" s="123"/>
      <c r="AA151" s="123"/>
      <c r="AB151" s="123"/>
      <c r="AC151" s="123"/>
      <c r="AD151" s="123"/>
      <c r="AE151" s="123"/>
      <c r="AF151" s="123"/>
      <c r="AG151" s="123" t="s">
        <v>120</v>
      </c>
      <c r="AH151" s="123">
        <v>0</v>
      </c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</row>
    <row r="152" spans="1:60" outlineLevel="1" x14ac:dyDescent="0.2">
      <c r="A152" s="126"/>
      <c r="B152" s="127"/>
      <c r="C152" s="154" t="s">
        <v>137</v>
      </c>
      <c r="D152" s="129"/>
      <c r="E152" s="130">
        <v>6.75</v>
      </c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3"/>
      <c r="Z152" s="123"/>
      <c r="AA152" s="123"/>
      <c r="AB152" s="123"/>
      <c r="AC152" s="123"/>
      <c r="AD152" s="123"/>
      <c r="AE152" s="123"/>
      <c r="AF152" s="123"/>
      <c r="AG152" s="123" t="s">
        <v>120</v>
      </c>
      <c r="AH152" s="123">
        <v>0</v>
      </c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</row>
    <row r="153" spans="1:60" outlineLevel="1" x14ac:dyDescent="0.2">
      <c r="A153" s="126"/>
      <c r="B153" s="127"/>
      <c r="C153" s="154" t="s">
        <v>138</v>
      </c>
      <c r="D153" s="129"/>
      <c r="E153" s="130">
        <v>15.99</v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3"/>
      <c r="Z153" s="123"/>
      <c r="AA153" s="123"/>
      <c r="AB153" s="123"/>
      <c r="AC153" s="123"/>
      <c r="AD153" s="123"/>
      <c r="AE153" s="123"/>
      <c r="AF153" s="123"/>
      <c r="AG153" s="123" t="s">
        <v>120</v>
      </c>
      <c r="AH153" s="123">
        <v>0</v>
      </c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</row>
    <row r="154" spans="1:60" ht="22.5" outlineLevel="1" x14ac:dyDescent="0.2">
      <c r="A154" s="140">
        <v>49</v>
      </c>
      <c r="B154" s="141" t="s">
        <v>262</v>
      </c>
      <c r="C154" s="153" t="s">
        <v>263</v>
      </c>
      <c r="D154" s="142" t="s">
        <v>173</v>
      </c>
      <c r="E154" s="143">
        <v>34.799999999999997</v>
      </c>
      <c r="F154" s="144"/>
      <c r="G154" s="145">
        <f>ROUND(E154*F154,2)</f>
        <v>0</v>
      </c>
      <c r="H154" s="128">
        <v>0</v>
      </c>
      <c r="I154" s="128">
        <f>ROUND(E154*H154,2)</f>
        <v>0</v>
      </c>
      <c r="J154" s="128">
        <v>13.2</v>
      </c>
      <c r="K154" s="128">
        <f>ROUND(E154*J154,2)</f>
        <v>459.36</v>
      </c>
      <c r="L154" s="128">
        <v>21</v>
      </c>
      <c r="M154" s="128">
        <f>G154*(1+L154/100)</f>
        <v>0</v>
      </c>
      <c r="N154" s="128">
        <v>0</v>
      </c>
      <c r="O154" s="128">
        <f>ROUND(E154*N154,2)</f>
        <v>0</v>
      </c>
      <c r="P154" s="128">
        <v>8.0000000000000007E-5</v>
      </c>
      <c r="Q154" s="128">
        <f>ROUND(E154*P154,2)</f>
        <v>0</v>
      </c>
      <c r="R154" s="128"/>
      <c r="S154" s="128" t="s">
        <v>116</v>
      </c>
      <c r="T154" s="128" t="s">
        <v>130</v>
      </c>
      <c r="U154" s="128">
        <v>3.5000000000000003E-2</v>
      </c>
      <c r="V154" s="128">
        <f>ROUND(E154*U154,2)</f>
        <v>1.22</v>
      </c>
      <c r="W154" s="128"/>
      <c r="X154" s="128" t="s">
        <v>117</v>
      </c>
      <c r="Y154" s="123"/>
      <c r="Z154" s="123"/>
      <c r="AA154" s="123"/>
      <c r="AB154" s="123"/>
      <c r="AC154" s="123"/>
      <c r="AD154" s="123"/>
      <c r="AE154" s="123"/>
      <c r="AF154" s="123"/>
      <c r="AG154" s="123" t="s">
        <v>118</v>
      </c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</row>
    <row r="155" spans="1:60" outlineLevel="1" x14ac:dyDescent="0.2">
      <c r="A155" s="126"/>
      <c r="B155" s="127"/>
      <c r="C155" s="154" t="s">
        <v>264</v>
      </c>
      <c r="D155" s="129"/>
      <c r="E155" s="130">
        <v>4.5999999999999996</v>
      </c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3"/>
      <c r="Z155" s="123"/>
      <c r="AA155" s="123"/>
      <c r="AB155" s="123"/>
      <c r="AC155" s="123"/>
      <c r="AD155" s="123"/>
      <c r="AE155" s="123"/>
      <c r="AF155" s="123"/>
      <c r="AG155" s="123" t="s">
        <v>120</v>
      </c>
      <c r="AH155" s="123">
        <v>0</v>
      </c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</row>
    <row r="156" spans="1:60" outlineLevel="1" x14ac:dyDescent="0.2">
      <c r="A156" s="126"/>
      <c r="B156" s="127"/>
      <c r="C156" s="154" t="s">
        <v>265</v>
      </c>
      <c r="D156" s="129"/>
      <c r="E156" s="130">
        <v>5.4</v>
      </c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3"/>
      <c r="Z156" s="123"/>
      <c r="AA156" s="123"/>
      <c r="AB156" s="123"/>
      <c r="AC156" s="123"/>
      <c r="AD156" s="123"/>
      <c r="AE156" s="123"/>
      <c r="AF156" s="123"/>
      <c r="AG156" s="123" t="s">
        <v>120</v>
      </c>
      <c r="AH156" s="123">
        <v>0</v>
      </c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</row>
    <row r="157" spans="1:60" outlineLevel="1" x14ac:dyDescent="0.2">
      <c r="A157" s="126"/>
      <c r="B157" s="127"/>
      <c r="C157" s="154" t="s">
        <v>266</v>
      </c>
      <c r="D157" s="129"/>
      <c r="E157" s="130">
        <v>9.6</v>
      </c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3"/>
      <c r="Z157" s="123"/>
      <c r="AA157" s="123"/>
      <c r="AB157" s="123"/>
      <c r="AC157" s="123"/>
      <c r="AD157" s="123"/>
      <c r="AE157" s="123"/>
      <c r="AF157" s="123"/>
      <c r="AG157" s="123" t="s">
        <v>120</v>
      </c>
      <c r="AH157" s="123">
        <v>0</v>
      </c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</row>
    <row r="158" spans="1:60" outlineLevel="1" x14ac:dyDescent="0.2">
      <c r="A158" s="126"/>
      <c r="B158" s="127"/>
      <c r="C158" s="154" t="s">
        <v>267</v>
      </c>
      <c r="D158" s="129"/>
      <c r="E158" s="130">
        <v>15.2</v>
      </c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3"/>
      <c r="Z158" s="123"/>
      <c r="AA158" s="123"/>
      <c r="AB158" s="123"/>
      <c r="AC158" s="123"/>
      <c r="AD158" s="123"/>
      <c r="AE158" s="123"/>
      <c r="AF158" s="123"/>
      <c r="AG158" s="123" t="s">
        <v>120</v>
      </c>
      <c r="AH158" s="123">
        <v>0</v>
      </c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</row>
    <row r="159" spans="1:60" ht="22.5" outlineLevel="1" x14ac:dyDescent="0.2">
      <c r="A159" s="140">
        <v>50</v>
      </c>
      <c r="B159" s="141" t="s">
        <v>268</v>
      </c>
      <c r="C159" s="153" t="s">
        <v>269</v>
      </c>
      <c r="D159" s="142" t="s">
        <v>173</v>
      </c>
      <c r="E159" s="143">
        <v>34.799999999999997</v>
      </c>
      <c r="F159" s="144"/>
      <c r="G159" s="145">
        <f>ROUND(E159*F159,2)</f>
        <v>0</v>
      </c>
      <c r="H159" s="128">
        <v>31.22</v>
      </c>
      <c r="I159" s="128">
        <f>ROUND(E159*H159,2)</f>
        <v>1086.46</v>
      </c>
      <c r="J159" s="128">
        <v>66.78</v>
      </c>
      <c r="K159" s="128">
        <f>ROUND(E159*J159,2)</f>
        <v>2323.94</v>
      </c>
      <c r="L159" s="128">
        <v>21</v>
      </c>
      <c r="M159" s="128">
        <f>G159*(1+L159/100)</f>
        <v>0</v>
      </c>
      <c r="N159" s="128">
        <v>8.0000000000000007E-5</v>
      </c>
      <c r="O159" s="128">
        <f>ROUND(E159*N159,2)</f>
        <v>0</v>
      </c>
      <c r="P159" s="128">
        <v>0</v>
      </c>
      <c r="Q159" s="128">
        <f>ROUND(E159*P159,2)</f>
        <v>0</v>
      </c>
      <c r="R159" s="128"/>
      <c r="S159" s="128" t="s">
        <v>116</v>
      </c>
      <c r="T159" s="128" t="s">
        <v>130</v>
      </c>
      <c r="U159" s="128">
        <v>0.13719999999999999</v>
      </c>
      <c r="V159" s="128">
        <f>ROUND(E159*U159,2)</f>
        <v>4.7699999999999996</v>
      </c>
      <c r="W159" s="128"/>
      <c r="X159" s="128" t="s">
        <v>117</v>
      </c>
      <c r="Y159" s="123"/>
      <c r="Z159" s="123"/>
      <c r="AA159" s="123"/>
      <c r="AB159" s="123"/>
      <c r="AC159" s="123"/>
      <c r="AD159" s="123"/>
      <c r="AE159" s="123"/>
      <c r="AF159" s="123"/>
      <c r="AG159" s="123" t="s">
        <v>118</v>
      </c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123"/>
      <c r="BH159" s="123"/>
    </row>
    <row r="160" spans="1:60" outlineLevel="1" x14ac:dyDescent="0.2">
      <c r="A160" s="126"/>
      <c r="B160" s="127"/>
      <c r="C160" s="154" t="s">
        <v>264</v>
      </c>
      <c r="D160" s="129"/>
      <c r="E160" s="130">
        <v>4.5999999999999996</v>
      </c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3"/>
      <c r="Z160" s="123"/>
      <c r="AA160" s="123"/>
      <c r="AB160" s="123"/>
      <c r="AC160" s="123"/>
      <c r="AD160" s="123"/>
      <c r="AE160" s="123"/>
      <c r="AF160" s="123"/>
      <c r="AG160" s="123" t="s">
        <v>120</v>
      </c>
      <c r="AH160" s="123">
        <v>0</v>
      </c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123"/>
      <c r="BH160" s="123"/>
    </row>
    <row r="161" spans="1:60" outlineLevel="1" x14ac:dyDescent="0.2">
      <c r="A161" s="126"/>
      <c r="B161" s="127"/>
      <c r="C161" s="154" t="s">
        <v>265</v>
      </c>
      <c r="D161" s="129"/>
      <c r="E161" s="130">
        <v>5.4</v>
      </c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3"/>
      <c r="Z161" s="123"/>
      <c r="AA161" s="123"/>
      <c r="AB161" s="123"/>
      <c r="AC161" s="123"/>
      <c r="AD161" s="123"/>
      <c r="AE161" s="123"/>
      <c r="AF161" s="123"/>
      <c r="AG161" s="123" t="s">
        <v>120</v>
      </c>
      <c r="AH161" s="123">
        <v>0</v>
      </c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123"/>
      <c r="BH161" s="123"/>
    </row>
    <row r="162" spans="1:60" outlineLevel="1" x14ac:dyDescent="0.2">
      <c r="A162" s="126"/>
      <c r="B162" s="127"/>
      <c r="C162" s="154" t="s">
        <v>266</v>
      </c>
      <c r="D162" s="129"/>
      <c r="E162" s="130">
        <v>9.6</v>
      </c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3"/>
      <c r="Z162" s="123"/>
      <c r="AA162" s="123"/>
      <c r="AB162" s="123"/>
      <c r="AC162" s="123"/>
      <c r="AD162" s="123"/>
      <c r="AE162" s="123"/>
      <c r="AF162" s="123"/>
      <c r="AG162" s="123" t="s">
        <v>120</v>
      </c>
      <c r="AH162" s="123">
        <v>0</v>
      </c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123"/>
      <c r="BH162" s="123"/>
    </row>
    <row r="163" spans="1:60" outlineLevel="1" x14ac:dyDescent="0.2">
      <c r="A163" s="126"/>
      <c r="B163" s="127"/>
      <c r="C163" s="154" t="s">
        <v>267</v>
      </c>
      <c r="D163" s="129"/>
      <c r="E163" s="130">
        <v>15.2</v>
      </c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3"/>
      <c r="Z163" s="123"/>
      <c r="AA163" s="123"/>
      <c r="AB163" s="123"/>
      <c r="AC163" s="123"/>
      <c r="AD163" s="123"/>
      <c r="AE163" s="123"/>
      <c r="AF163" s="123"/>
      <c r="AG163" s="123" t="s">
        <v>120</v>
      </c>
      <c r="AH163" s="123">
        <v>0</v>
      </c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</row>
    <row r="164" spans="1:60" outlineLevel="1" x14ac:dyDescent="0.2">
      <c r="A164" s="140">
        <v>51</v>
      </c>
      <c r="B164" s="141" t="s">
        <v>270</v>
      </c>
      <c r="C164" s="153" t="s">
        <v>271</v>
      </c>
      <c r="D164" s="142" t="s">
        <v>115</v>
      </c>
      <c r="E164" s="143">
        <v>30.34</v>
      </c>
      <c r="F164" s="144"/>
      <c r="G164" s="145">
        <f>ROUND(E164*F164,2)</f>
        <v>0</v>
      </c>
      <c r="H164" s="128">
        <v>0</v>
      </c>
      <c r="I164" s="128">
        <f>ROUND(E164*H164,2)</f>
        <v>0</v>
      </c>
      <c r="J164" s="128">
        <v>96.1</v>
      </c>
      <c r="K164" s="128">
        <f>ROUND(E164*J164,2)</f>
        <v>2915.67</v>
      </c>
      <c r="L164" s="128">
        <v>21</v>
      </c>
      <c r="M164" s="128">
        <f>G164*(1+L164/100)</f>
        <v>0</v>
      </c>
      <c r="N164" s="128">
        <v>0</v>
      </c>
      <c r="O164" s="128">
        <f>ROUND(E164*N164,2)</f>
        <v>0</v>
      </c>
      <c r="P164" s="128">
        <v>1E-3</v>
      </c>
      <c r="Q164" s="128">
        <f>ROUND(E164*P164,2)</f>
        <v>0.03</v>
      </c>
      <c r="R164" s="128"/>
      <c r="S164" s="128" t="s">
        <v>116</v>
      </c>
      <c r="T164" s="128" t="s">
        <v>130</v>
      </c>
      <c r="U164" s="128">
        <v>0.255</v>
      </c>
      <c r="V164" s="128">
        <f>ROUND(E164*U164,2)</f>
        <v>7.74</v>
      </c>
      <c r="W164" s="128"/>
      <c r="X164" s="128" t="s">
        <v>117</v>
      </c>
      <c r="Y164" s="123"/>
      <c r="Z164" s="123"/>
      <c r="AA164" s="123"/>
      <c r="AB164" s="123"/>
      <c r="AC164" s="123"/>
      <c r="AD164" s="123"/>
      <c r="AE164" s="123"/>
      <c r="AF164" s="123"/>
      <c r="AG164" s="123" t="s">
        <v>118</v>
      </c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123"/>
      <c r="BH164" s="123"/>
    </row>
    <row r="165" spans="1:60" outlineLevel="1" x14ac:dyDescent="0.2">
      <c r="A165" s="126"/>
      <c r="B165" s="127"/>
      <c r="C165" s="154" t="s">
        <v>135</v>
      </c>
      <c r="D165" s="129"/>
      <c r="E165" s="130">
        <v>2.38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3"/>
      <c r="Z165" s="123"/>
      <c r="AA165" s="123"/>
      <c r="AB165" s="123"/>
      <c r="AC165" s="123"/>
      <c r="AD165" s="123"/>
      <c r="AE165" s="123"/>
      <c r="AF165" s="123"/>
      <c r="AG165" s="123" t="s">
        <v>120</v>
      </c>
      <c r="AH165" s="123">
        <v>0</v>
      </c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</row>
    <row r="166" spans="1:60" outlineLevel="1" x14ac:dyDescent="0.2">
      <c r="A166" s="126"/>
      <c r="B166" s="127"/>
      <c r="C166" s="154" t="s">
        <v>136</v>
      </c>
      <c r="D166" s="129"/>
      <c r="E166" s="130">
        <v>5.22</v>
      </c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3"/>
      <c r="Z166" s="123"/>
      <c r="AA166" s="123"/>
      <c r="AB166" s="123"/>
      <c r="AC166" s="123"/>
      <c r="AD166" s="123"/>
      <c r="AE166" s="123"/>
      <c r="AF166" s="123"/>
      <c r="AG166" s="123" t="s">
        <v>120</v>
      </c>
      <c r="AH166" s="123">
        <v>0</v>
      </c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123"/>
      <c r="BH166" s="123"/>
    </row>
    <row r="167" spans="1:60" outlineLevel="1" x14ac:dyDescent="0.2">
      <c r="A167" s="126"/>
      <c r="B167" s="127"/>
      <c r="C167" s="154" t="s">
        <v>137</v>
      </c>
      <c r="D167" s="129"/>
      <c r="E167" s="130">
        <v>6.75</v>
      </c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3"/>
      <c r="Z167" s="123"/>
      <c r="AA167" s="123"/>
      <c r="AB167" s="123"/>
      <c r="AC167" s="123"/>
      <c r="AD167" s="123"/>
      <c r="AE167" s="123"/>
      <c r="AF167" s="123"/>
      <c r="AG167" s="123" t="s">
        <v>120</v>
      </c>
      <c r="AH167" s="123">
        <v>0</v>
      </c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</row>
    <row r="168" spans="1:60" outlineLevel="1" x14ac:dyDescent="0.2">
      <c r="A168" s="126"/>
      <c r="B168" s="127"/>
      <c r="C168" s="154" t="s">
        <v>138</v>
      </c>
      <c r="D168" s="129"/>
      <c r="E168" s="130">
        <v>15.99</v>
      </c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3"/>
      <c r="Z168" s="123"/>
      <c r="AA168" s="123"/>
      <c r="AB168" s="123"/>
      <c r="AC168" s="123"/>
      <c r="AD168" s="123"/>
      <c r="AE168" s="123"/>
      <c r="AF168" s="123"/>
      <c r="AG168" s="123" t="s">
        <v>120</v>
      </c>
      <c r="AH168" s="123">
        <v>0</v>
      </c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123"/>
      <c r="BH168" s="123"/>
    </row>
    <row r="169" spans="1:60" ht="22.5" outlineLevel="1" x14ac:dyDescent="0.2">
      <c r="A169" s="140">
        <v>52</v>
      </c>
      <c r="B169" s="141" t="s">
        <v>272</v>
      </c>
      <c r="C169" s="153" t="s">
        <v>273</v>
      </c>
      <c r="D169" s="142" t="s">
        <v>115</v>
      </c>
      <c r="E169" s="143">
        <v>30.34</v>
      </c>
      <c r="F169" s="144"/>
      <c r="G169" s="145">
        <f>ROUND(E169*F169,2)</f>
        <v>0</v>
      </c>
      <c r="H169" s="128">
        <v>356.05</v>
      </c>
      <c r="I169" s="128">
        <f>ROUND(E169*H169,2)</f>
        <v>10802.56</v>
      </c>
      <c r="J169" s="128">
        <v>184.95</v>
      </c>
      <c r="K169" s="128">
        <f>ROUND(E169*J169,2)</f>
        <v>5611.38</v>
      </c>
      <c r="L169" s="128">
        <v>21</v>
      </c>
      <c r="M169" s="128">
        <f>G169*(1+L169/100)</f>
        <v>0</v>
      </c>
      <c r="N169" s="128">
        <v>3.63E-3</v>
      </c>
      <c r="O169" s="128">
        <f>ROUND(E169*N169,2)</f>
        <v>0.11</v>
      </c>
      <c r="P169" s="128">
        <v>0</v>
      </c>
      <c r="Q169" s="128">
        <f>ROUND(E169*P169,2)</f>
        <v>0</v>
      </c>
      <c r="R169" s="128"/>
      <c r="S169" s="128" t="s">
        <v>116</v>
      </c>
      <c r="T169" s="128" t="s">
        <v>130</v>
      </c>
      <c r="U169" s="128">
        <v>0.38</v>
      </c>
      <c r="V169" s="128">
        <f>ROUND(E169*U169,2)</f>
        <v>11.53</v>
      </c>
      <c r="W169" s="128"/>
      <c r="X169" s="128" t="s">
        <v>117</v>
      </c>
      <c r="Y169" s="123"/>
      <c r="Z169" s="123"/>
      <c r="AA169" s="123"/>
      <c r="AB169" s="123"/>
      <c r="AC169" s="123"/>
      <c r="AD169" s="123"/>
      <c r="AE169" s="123"/>
      <c r="AF169" s="123"/>
      <c r="AG169" s="123" t="s">
        <v>118</v>
      </c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123"/>
      <c r="BH169" s="123"/>
    </row>
    <row r="170" spans="1:60" outlineLevel="1" x14ac:dyDescent="0.2">
      <c r="A170" s="126"/>
      <c r="B170" s="127"/>
      <c r="C170" s="154" t="s">
        <v>135</v>
      </c>
      <c r="D170" s="129"/>
      <c r="E170" s="130">
        <v>2.38</v>
      </c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3"/>
      <c r="Z170" s="123"/>
      <c r="AA170" s="123"/>
      <c r="AB170" s="123"/>
      <c r="AC170" s="123"/>
      <c r="AD170" s="123"/>
      <c r="AE170" s="123"/>
      <c r="AF170" s="123"/>
      <c r="AG170" s="123" t="s">
        <v>120</v>
      </c>
      <c r="AH170" s="123">
        <v>0</v>
      </c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123"/>
      <c r="BH170" s="123"/>
    </row>
    <row r="171" spans="1:60" outlineLevel="1" x14ac:dyDescent="0.2">
      <c r="A171" s="126"/>
      <c r="B171" s="127"/>
      <c r="C171" s="154" t="s">
        <v>136</v>
      </c>
      <c r="D171" s="129"/>
      <c r="E171" s="130">
        <v>5.22</v>
      </c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3"/>
      <c r="Z171" s="123"/>
      <c r="AA171" s="123"/>
      <c r="AB171" s="123"/>
      <c r="AC171" s="123"/>
      <c r="AD171" s="123"/>
      <c r="AE171" s="123"/>
      <c r="AF171" s="123"/>
      <c r="AG171" s="123" t="s">
        <v>120</v>
      </c>
      <c r="AH171" s="123">
        <v>0</v>
      </c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</row>
    <row r="172" spans="1:60" outlineLevel="1" x14ac:dyDescent="0.2">
      <c r="A172" s="126"/>
      <c r="B172" s="127"/>
      <c r="C172" s="154" t="s">
        <v>137</v>
      </c>
      <c r="D172" s="129"/>
      <c r="E172" s="130">
        <v>6.75</v>
      </c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3"/>
      <c r="Z172" s="123"/>
      <c r="AA172" s="123"/>
      <c r="AB172" s="123"/>
      <c r="AC172" s="123"/>
      <c r="AD172" s="123"/>
      <c r="AE172" s="123"/>
      <c r="AF172" s="123"/>
      <c r="AG172" s="123" t="s">
        <v>120</v>
      </c>
      <c r="AH172" s="123">
        <v>0</v>
      </c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</row>
    <row r="173" spans="1:60" outlineLevel="1" x14ac:dyDescent="0.2">
      <c r="A173" s="126"/>
      <c r="B173" s="127"/>
      <c r="C173" s="154" t="s">
        <v>138</v>
      </c>
      <c r="D173" s="129"/>
      <c r="E173" s="130">
        <v>15.99</v>
      </c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3"/>
      <c r="Z173" s="123"/>
      <c r="AA173" s="123"/>
      <c r="AB173" s="123"/>
      <c r="AC173" s="123"/>
      <c r="AD173" s="123"/>
      <c r="AE173" s="123"/>
      <c r="AF173" s="123"/>
      <c r="AG173" s="123" t="s">
        <v>120</v>
      </c>
      <c r="AH173" s="123">
        <v>0</v>
      </c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</row>
    <row r="174" spans="1:60" outlineLevel="1" x14ac:dyDescent="0.2">
      <c r="A174" s="146">
        <v>53</v>
      </c>
      <c r="B174" s="147" t="s">
        <v>274</v>
      </c>
      <c r="C174" s="155" t="s">
        <v>275</v>
      </c>
      <c r="D174" s="148" t="s">
        <v>173</v>
      </c>
      <c r="E174" s="149">
        <v>0.8</v>
      </c>
      <c r="F174" s="150"/>
      <c r="G174" s="151">
        <f>ROUND(E174*F174,2)</f>
        <v>0</v>
      </c>
      <c r="H174" s="128">
        <v>0</v>
      </c>
      <c r="I174" s="128">
        <f>ROUND(E174*H174,2)</f>
        <v>0</v>
      </c>
      <c r="J174" s="128">
        <v>74</v>
      </c>
      <c r="K174" s="128">
        <f>ROUND(E174*J174,2)</f>
        <v>59.2</v>
      </c>
      <c r="L174" s="128">
        <v>21</v>
      </c>
      <c r="M174" s="128">
        <f>G174*(1+L174/100)</f>
        <v>0</v>
      </c>
      <c r="N174" s="128">
        <v>0</v>
      </c>
      <c r="O174" s="128">
        <f>ROUND(E174*N174,2)</f>
        <v>0</v>
      </c>
      <c r="P174" s="128">
        <v>0</v>
      </c>
      <c r="Q174" s="128">
        <f>ROUND(E174*P174,2)</f>
        <v>0</v>
      </c>
      <c r="R174" s="128"/>
      <c r="S174" s="128" t="s">
        <v>116</v>
      </c>
      <c r="T174" s="128" t="s">
        <v>130</v>
      </c>
      <c r="U174" s="128">
        <v>0.152</v>
      </c>
      <c r="V174" s="128">
        <f>ROUND(E174*U174,2)</f>
        <v>0.12</v>
      </c>
      <c r="W174" s="128"/>
      <c r="X174" s="128" t="s">
        <v>117</v>
      </c>
      <c r="Y174" s="123"/>
      <c r="Z174" s="123"/>
      <c r="AA174" s="123"/>
      <c r="AB174" s="123"/>
      <c r="AC174" s="123"/>
      <c r="AD174" s="123"/>
      <c r="AE174" s="123"/>
      <c r="AF174" s="123"/>
      <c r="AG174" s="123" t="s">
        <v>118</v>
      </c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123"/>
      <c r="BH174" s="123"/>
    </row>
    <row r="175" spans="1:60" ht="22.5" outlineLevel="1" x14ac:dyDescent="0.2">
      <c r="A175" s="140">
        <v>54</v>
      </c>
      <c r="B175" s="141" t="s">
        <v>276</v>
      </c>
      <c r="C175" s="153" t="s">
        <v>277</v>
      </c>
      <c r="D175" s="142" t="s">
        <v>173</v>
      </c>
      <c r="E175" s="143">
        <v>15.17</v>
      </c>
      <c r="F175" s="144"/>
      <c r="G175" s="145">
        <f>ROUND(E175*F175,2)</f>
        <v>0</v>
      </c>
      <c r="H175" s="128">
        <v>10.42</v>
      </c>
      <c r="I175" s="128">
        <f>ROUND(E175*H175,2)</f>
        <v>158.07</v>
      </c>
      <c r="J175" s="128">
        <v>38.08</v>
      </c>
      <c r="K175" s="128">
        <f>ROUND(E175*J175,2)</f>
        <v>577.66999999999996</v>
      </c>
      <c r="L175" s="128">
        <v>21</v>
      </c>
      <c r="M175" s="128">
        <f>G175*(1+L175/100)</f>
        <v>0</v>
      </c>
      <c r="N175" s="128">
        <v>4.0000000000000003E-5</v>
      </c>
      <c r="O175" s="128">
        <f>ROUND(E175*N175,2)</f>
        <v>0</v>
      </c>
      <c r="P175" s="128">
        <v>0</v>
      </c>
      <c r="Q175" s="128">
        <f>ROUND(E175*P175,2)</f>
        <v>0</v>
      </c>
      <c r="R175" s="128"/>
      <c r="S175" s="128" t="s">
        <v>116</v>
      </c>
      <c r="T175" s="128" t="s">
        <v>130</v>
      </c>
      <c r="U175" s="128">
        <v>7.8200000000000006E-2</v>
      </c>
      <c r="V175" s="128">
        <f>ROUND(E175*U175,2)</f>
        <v>1.19</v>
      </c>
      <c r="W175" s="128"/>
      <c r="X175" s="128" t="s">
        <v>117</v>
      </c>
      <c r="Y175" s="123"/>
      <c r="Z175" s="123"/>
      <c r="AA175" s="123"/>
      <c r="AB175" s="123"/>
      <c r="AC175" s="123"/>
      <c r="AD175" s="123"/>
      <c r="AE175" s="123"/>
      <c r="AF175" s="123"/>
      <c r="AG175" s="123" t="s">
        <v>118</v>
      </c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</row>
    <row r="176" spans="1:60" outlineLevel="1" x14ac:dyDescent="0.2">
      <c r="A176" s="126"/>
      <c r="B176" s="127"/>
      <c r="C176" s="156" t="s">
        <v>278</v>
      </c>
      <c r="D176" s="131"/>
      <c r="E176" s="132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3"/>
      <c r="Z176" s="123"/>
      <c r="AA176" s="123"/>
      <c r="AB176" s="123"/>
      <c r="AC176" s="123"/>
      <c r="AD176" s="123"/>
      <c r="AE176" s="123"/>
      <c r="AF176" s="123"/>
      <c r="AG176" s="123" t="s">
        <v>120</v>
      </c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</row>
    <row r="177" spans="1:60" outlineLevel="1" x14ac:dyDescent="0.2">
      <c r="A177" s="126"/>
      <c r="B177" s="127"/>
      <c r="C177" s="157" t="s">
        <v>279</v>
      </c>
      <c r="D177" s="131"/>
      <c r="E177" s="132">
        <v>2.38</v>
      </c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3"/>
      <c r="Z177" s="123"/>
      <c r="AA177" s="123"/>
      <c r="AB177" s="123"/>
      <c r="AC177" s="123"/>
      <c r="AD177" s="123"/>
      <c r="AE177" s="123"/>
      <c r="AF177" s="123"/>
      <c r="AG177" s="123" t="s">
        <v>120</v>
      </c>
      <c r="AH177" s="123">
        <v>2</v>
      </c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</row>
    <row r="178" spans="1:60" outlineLevel="1" x14ac:dyDescent="0.2">
      <c r="A178" s="126"/>
      <c r="B178" s="127"/>
      <c r="C178" s="157" t="s">
        <v>280</v>
      </c>
      <c r="D178" s="131"/>
      <c r="E178" s="132">
        <v>5.22</v>
      </c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3"/>
      <c r="Z178" s="123"/>
      <c r="AA178" s="123"/>
      <c r="AB178" s="123"/>
      <c r="AC178" s="123"/>
      <c r="AD178" s="123"/>
      <c r="AE178" s="123"/>
      <c r="AF178" s="123"/>
      <c r="AG178" s="123" t="s">
        <v>120</v>
      </c>
      <c r="AH178" s="123">
        <v>2</v>
      </c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</row>
    <row r="179" spans="1:60" outlineLevel="1" x14ac:dyDescent="0.2">
      <c r="A179" s="126"/>
      <c r="B179" s="127"/>
      <c r="C179" s="157" t="s">
        <v>281</v>
      </c>
      <c r="D179" s="131"/>
      <c r="E179" s="132">
        <v>6.75</v>
      </c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3"/>
      <c r="Z179" s="123"/>
      <c r="AA179" s="123"/>
      <c r="AB179" s="123"/>
      <c r="AC179" s="123"/>
      <c r="AD179" s="123"/>
      <c r="AE179" s="123"/>
      <c r="AF179" s="123"/>
      <c r="AG179" s="123" t="s">
        <v>120</v>
      </c>
      <c r="AH179" s="123">
        <v>2</v>
      </c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</row>
    <row r="180" spans="1:60" outlineLevel="1" x14ac:dyDescent="0.2">
      <c r="A180" s="126"/>
      <c r="B180" s="127"/>
      <c r="C180" s="157" t="s">
        <v>282</v>
      </c>
      <c r="D180" s="131"/>
      <c r="E180" s="132">
        <v>15.99</v>
      </c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3"/>
      <c r="Z180" s="123"/>
      <c r="AA180" s="123"/>
      <c r="AB180" s="123"/>
      <c r="AC180" s="123"/>
      <c r="AD180" s="123"/>
      <c r="AE180" s="123"/>
      <c r="AF180" s="123"/>
      <c r="AG180" s="123" t="s">
        <v>120</v>
      </c>
      <c r="AH180" s="123">
        <v>2</v>
      </c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</row>
    <row r="181" spans="1:60" outlineLevel="1" x14ac:dyDescent="0.2">
      <c r="A181" s="126"/>
      <c r="B181" s="127"/>
      <c r="C181" s="156" t="s">
        <v>283</v>
      </c>
      <c r="D181" s="131"/>
      <c r="E181" s="132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3"/>
      <c r="Z181" s="123"/>
      <c r="AA181" s="123"/>
      <c r="AB181" s="123"/>
      <c r="AC181" s="123"/>
      <c r="AD181" s="123"/>
      <c r="AE181" s="123"/>
      <c r="AF181" s="123"/>
      <c r="AG181" s="123" t="s">
        <v>120</v>
      </c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</row>
    <row r="182" spans="1:60" outlineLevel="1" x14ac:dyDescent="0.2">
      <c r="A182" s="126"/>
      <c r="B182" s="127"/>
      <c r="C182" s="154" t="s">
        <v>284</v>
      </c>
      <c r="D182" s="129"/>
      <c r="E182" s="130">
        <v>15.17</v>
      </c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3"/>
      <c r="Z182" s="123"/>
      <c r="AA182" s="123"/>
      <c r="AB182" s="123"/>
      <c r="AC182" s="123"/>
      <c r="AD182" s="123"/>
      <c r="AE182" s="123"/>
      <c r="AF182" s="123"/>
      <c r="AG182" s="123" t="s">
        <v>120</v>
      </c>
      <c r="AH182" s="123">
        <v>0</v>
      </c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</row>
    <row r="183" spans="1:60" outlineLevel="1" x14ac:dyDescent="0.2">
      <c r="A183" s="140">
        <v>55</v>
      </c>
      <c r="B183" s="141" t="s">
        <v>285</v>
      </c>
      <c r="C183" s="153" t="s">
        <v>286</v>
      </c>
      <c r="D183" s="142" t="s">
        <v>115</v>
      </c>
      <c r="E183" s="143">
        <v>30.34</v>
      </c>
      <c r="F183" s="144"/>
      <c r="G183" s="145">
        <f>ROUND(E183*F183,2)</f>
        <v>0</v>
      </c>
      <c r="H183" s="128">
        <v>7.71</v>
      </c>
      <c r="I183" s="128">
        <f>ROUND(E183*H183,2)</f>
        <v>233.92</v>
      </c>
      <c r="J183" s="128">
        <v>26.59</v>
      </c>
      <c r="K183" s="128">
        <f>ROUND(E183*J183,2)</f>
        <v>806.74</v>
      </c>
      <c r="L183" s="128">
        <v>21</v>
      </c>
      <c r="M183" s="128">
        <f>G183*(1+L183/100)</f>
        <v>0</v>
      </c>
      <c r="N183" s="128">
        <v>3.0000000000000001E-5</v>
      </c>
      <c r="O183" s="128">
        <f>ROUND(E183*N183,2)</f>
        <v>0</v>
      </c>
      <c r="P183" s="128">
        <v>0</v>
      </c>
      <c r="Q183" s="128">
        <f>ROUND(E183*P183,2)</f>
        <v>0</v>
      </c>
      <c r="R183" s="128"/>
      <c r="S183" s="128" t="s">
        <v>116</v>
      </c>
      <c r="T183" s="128" t="s">
        <v>130</v>
      </c>
      <c r="U183" s="128">
        <v>0.06</v>
      </c>
      <c r="V183" s="128">
        <f>ROUND(E183*U183,2)</f>
        <v>1.82</v>
      </c>
      <c r="W183" s="128"/>
      <c r="X183" s="128" t="s">
        <v>117</v>
      </c>
      <c r="Y183" s="123"/>
      <c r="Z183" s="123"/>
      <c r="AA183" s="123"/>
      <c r="AB183" s="123"/>
      <c r="AC183" s="123"/>
      <c r="AD183" s="123"/>
      <c r="AE183" s="123"/>
      <c r="AF183" s="123"/>
      <c r="AG183" s="123" t="s">
        <v>118</v>
      </c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</row>
    <row r="184" spans="1:60" outlineLevel="1" x14ac:dyDescent="0.2">
      <c r="A184" s="126"/>
      <c r="B184" s="127"/>
      <c r="C184" s="154" t="s">
        <v>135</v>
      </c>
      <c r="D184" s="129"/>
      <c r="E184" s="130">
        <v>2.38</v>
      </c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3"/>
      <c r="Z184" s="123"/>
      <c r="AA184" s="123"/>
      <c r="AB184" s="123"/>
      <c r="AC184" s="123"/>
      <c r="AD184" s="123"/>
      <c r="AE184" s="123"/>
      <c r="AF184" s="123"/>
      <c r="AG184" s="123" t="s">
        <v>120</v>
      </c>
      <c r="AH184" s="123">
        <v>0</v>
      </c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</row>
    <row r="185" spans="1:60" outlineLevel="1" x14ac:dyDescent="0.2">
      <c r="A185" s="126"/>
      <c r="B185" s="127"/>
      <c r="C185" s="154" t="s">
        <v>136</v>
      </c>
      <c r="D185" s="129"/>
      <c r="E185" s="130">
        <v>5.22</v>
      </c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3"/>
      <c r="Z185" s="123"/>
      <c r="AA185" s="123"/>
      <c r="AB185" s="123"/>
      <c r="AC185" s="123"/>
      <c r="AD185" s="123"/>
      <c r="AE185" s="123"/>
      <c r="AF185" s="123"/>
      <c r="AG185" s="123" t="s">
        <v>120</v>
      </c>
      <c r="AH185" s="123">
        <v>0</v>
      </c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</row>
    <row r="186" spans="1:60" outlineLevel="1" x14ac:dyDescent="0.2">
      <c r="A186" s="126"/>
      <c r="B186" s="127"/>
      <c r="C186" s="154" t="s">
        <v>137</v>
      </c>
      <c r="D186" s="129"/>
      <c r="E186" s="130">
        <v>6.75</v>
      </c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3"/>
      <c r="Z186" s="123"/>
      <c r="AA186" s="123"/>
      <c r="AB186" s="123"/>
      <c r="AC186" s="123"/>
      <c r="AD186" s="123"/>
      <c r="AE186" s="123"/>
      <c r="AF186" s="123"/>
      <c r="AG186" s="123" t="s">
        <v>120</v>
      </c>
      <c r="AH186" s="123">
        <v>0</v>
      </c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</row>
    <row r="187" spans="1:60" outlineLevel="1" x14ac:dyDescent="0.2">
      <c r="A187" s="126"/>
      <c r="B187" s="127"/>
      <c r="C187" s="154" t="s">
        <v>138</v>
      </c>
      <c r="D187" s="129"/>
      <c r="E187" s="130">
        <v>15.99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3"/>
      <c r="Z187" s="123"/>
      <c r="AA187" s="123"/>
      <c r="AB187" s="123"/>
      <c r="AC187" s="123"/>
      <c r="AD187" s="123"/>
      <c r="AE187" s="123"/>
      <c r="AF187" s="123"/>
      <c r="AG187" s="123" t="s">
        <v>120</v>
      </c>
      <c r="AH187" s="123">
        <v>0</v>
      </c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</row>
    <row r="188" spans="1:60" ht="22.5" outlineLevel="1" x14ac:dyDescent="0.2">
      <c r="A188" s="146">
        <v>56</v>
      </c>
      <c r="B188" s="147" t="s">
        <v>287</v>
      </c>
      <c r="C188" s="155" t="s">
        <v>288</v>
      </c>
      <c r="D188" s="148" t="s">
        <v>170</v>
      </c>
      <c r="E188" s="149">
        <v>1</v>
      </c>
      <c r="F188" s="150"/>
      <c r="G188" s="151">
        <f>ROUND(E188*F188,2)</f>
        <v>0</v>
      </c>
      <c r="H188" s="128">
        <v>123</v>
      </c>
      <c r="I188" s="128">
        <f>ROUND(E188*H188,2)</f>
        <v>123</v>
      </c>
      <c r="J188" s="128">
        <v>0</v>
      </c>
      <c r="K188" s="128">
        <f>ROUND(E188*J188,2)</f>
        <v>0</v>
      </c>
      <c r="L188" s="128">
        <v>21</v>
      </c>
      <c r="M188" s="128">
        <f>G188*(1+L188/100)</f>
        <v>0</v>
      </c>
      <c r="N188" s="128">
        <v>1.3999999999999999E-4</v>
      </c>
      <c r="O188" s="128">
        <f>ROUND(E188*N188,2)</f>
        <v>0</v>
      </c>
      <c r="P188" s="128">
        <v>0</v>
      </c>
      <c r="Q188" s="128">
        <f>ROUND(E188*P188,2)</f>
        <v>0</v>
      </c>
      <c r="R188" s="128" t="s">
        <v>223</v>
      </c>
      <c r="S188" s="128" t="s">
        <v>116</v>
      </c>
      <c r="T188" s="128" t="s">
        <v>130</v>
      </c>
      <c r="U188" s="128">
        <v>0</v>
      </c>
      <c r="V188" s="128">
        <f>ROUND(E188*U188,2)</f>
        <v>0</v>
      </c>
      <c r="W188" s="128"/>
      <c r="X188" s="128" t="s">
        <v>224</v>
      </c>
      <c r="Y188" s="123"/>
      <c r="Z188" s="123"/>
      <c r="AA188" s="123"/>
      <c r="AB188" s="123"/>
      <c r="AC188" s="123"/>
      <c r="AD188" s="123"/>
      <c r="AE188" s="123"/>
      <c r="AF188" s="123"/>
      <c r="AG188" s="123" t="s">
        <v>225</v>
      </c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123"/>
      <c r="AV188" s="123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123"/>
      <c r="BH188" s="123"/>
    </row>
    <row r="189" spans="1:60" outlineLevel="1" x14ac:dyDescent="0.2">
      <c r="A189" s="146">
        <v>57</v>
      </c>
      <c r="B189" s="147" t="s">
        <v>289</v>
      </c>
      <c r="C189" s="155" t="s">
        <v>290</v>
      </c>
      <c r="D189" s="148" t="s">
        <v>0</v>
      </c>
      <c r="E189" s="149">
        <v>260.4391</v>
      </c>
      <c r="F189" s="150"/>
      <c r="G189" s="151">
        <f>ROUND(E189*F189,2)</f>
        <v>0</v>
      </c>
      <c r="H189" s="128">
        <v>0</v>
      </c>
      <c r="I189" s="128">
        <f>ROUND(E189*H189,2)</f>
        <v>0</v>
      </c>
      <c r="J189" s="128">
        <v>0.77</v>
      </c>
      <c r="K189" s="128">
        <f>ROUND(E189*J189,2)</f>
        <v>200.54</v>
      </c>
      <c r="L189" s="128">
        <v>21</v>
      </c>
      <c r="M189" s="128">
        <f>G189*(1+L189/100)</f>
        <v>0</v>
      </c>
      <c r="N189" s="128">
        <v>0</v>
      </c>
      <c r="O189" s="128">
        <f>ROUND(E189*N189,2)</f>
        <v>0</v>
      </c>
      <c r="P189" s="128">
        <v>0</v>
      </c>
      <c r="Q189" s="128">
        <f>ROUND(E189*P189,2)</f>
        <v>0</v>
      </c>
      <c r="R189" s="128"/>
      <c r="S189" s="128" t="s">
        <v>116</v>
      </c>
      <c r="T189" s="128" t="s">
        <v>130</v>
      </c>
      <c r="U189" s="128">
        <v>0</v>
      </c>
      <c r="V189" s="128">
        <f>ROUND(E189*U189,2)</f>
        <v>0</v>
      </c>
      <c r="W189" s="128"/>
      <c r="X189" s="128" t="s">
        <v>187</v>
      </c>
      <c r="Y189" s="123"/>
      <c r="Z189" s="123"/>
      <c r="AA189" s="123"/>
      <c r="AB189" s="123"/>
      <c r="AC189" s="123"/>
      <c r="AD189" s="123"/>
      <c r="AE189" s="123"/>
      <c r="AF189" s="123"/>
      <c r="AG189" s="123" t="s">
        <v>188</v>
      </c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3"/>
      <c r="BH189" s="123"/>
    </row>
    <row r="190" spans="1:60" x14ac:dyDescent="0.2">
      <c r="A190" s="134" t="s">
        <v>111</v>
      </c>
      <c r="B190" s="135" t="s">
        <v>75</v>
      </c>
      <c r="C190" s="152" t="s">
        <v>76</v>
      </c>
      <c r="D190" s="136"/>
      <c r="E190" s="137"/>
      <c r="F190" s="138"/>
      <c r="G190" s="139">
        <f>SUMIF(AG191:AG210,"&lt;&gt;NOR",G191:G210)</f>
        <v>0</v>
      </c>
      <c r="H190" s="133"/>
      <c r="I190" s="133">
        <f>SUM(I191:I210)</f>
        <v>2185.06</v>
      </c>
      <c r="J190" s="133"/>
      <c r="K190" s="133">
        <f>SUM(K191:K210)</f>
        <v>2622.01</v>
      </c>
      <c r="L190" s="133"/>
      <c r="M190" s="133">
        <f>SUM(M191:M210)</f>
        <v>0</v>
      </c>
      <c r="N190" s="133"/>
      <c r="O190" s="133">
        <f>SUM(O191:O210)</f>
        <v>0.03</v>
      </c>
      <c r="P190" s="133"/>
      <c r="Q190" s="133">
        <f>SUM(Q191:Q210)</f>
        <v>0</v>
      </c>
      <c r="R190" s="133"/>
      <c r="S190" s="133"/>
      <c r="T190" s="133"/>
      <c r="U190" s="133"/>
      <c r="V190" s="133">
        <f>SUM(V191:V210)</f>
        <v>4.95</v>
      </c>
      <c r="W190" s="133"/>
      <c r="X190" s="133"/>
      <c r="AG190" t="s">
        <v>112</v>
      </c>
    </row>
    <row r="191" spans="1:60" outlineLevel="1" x14ac:dyDescent="0.2">
      <c r="A191" s="140">
        <v>58</v>
      </c>
      <c r="B191" s="141" t="s">
        <v>291</v>
      </c>
      <c r="C191" s="153" t="s">
        <v>292</v>
      </c>
      <c r="D191" s="142" t="s">
        <v>115</v>
      </c>
      <c r="E191" s="143">
        <v>2.99</v>
      </c>
      <c r="F191" s="144"/>
      <c r="G191" s="145">
        <f>ROUND(E191*F191,2)</f>
        <v>0</v>
      </c>
      <c r="H191" s="128">
        <v>0</v>
      </c>
      <c r="I191" s="128">
        <f>ROUND(E191*H191,2)</f>
        <v>0</v>
      </c>
      <c r="J191" s="128">
        <v>49.1</v>
      </c>
      <c r="K191" s="128">
        <f>ROUND(E191*J191,2)</f>
        <v>146.81</v>
      </c>
      <c r="L191" s="128">
        <v>21</v>
      </c>
      <c r="M191" s="128">
        <f>G191*(1+L191/100)</f>
        <v>0</v>
      </c>
      <c r="N191" s="128">
        <v>0</v>
      </c>
      <c r="O191" s="128">
        <f>ROUND(E191*N191,2)</f>
        <v>0</v>
      </c>
      <c r="P191" s="128">
        <v>0</v>
      </c>
      <c r="Q191" s="128">
        <f>ROUND(E191*P191,2)</f>
        <v>0</v>
      </c>
      <c r="R191" s="128"/>
      <c r="S191" s="128" t="s">
        <v>116</v>
      </c>
      <c r="T191" s="128" t="s">
        <v>130</v>
      </c>
      <c r="U191" s="128">
        <v>0.1</v>
      </c>
      <c r="V191" s="128">
        <f>ROUND(E191*U191,2)</f>
        <v>0.3</v>
      </c>
      <c r="W191" s="128"/>
      <c r="X191" s="128" t="s">
        <v>117</v>
      </c>
      <c r="Y191" s="123"/>
      <c r="Z191" s="123"/>
      <c r="AA191" s="123"/>
      <c r="AB191" s="123"/>
      <c r="AC191" s="123"/>
      <c r="AD191" s="123"/>
      <c r="AE191" s="123"/>
      <c r="AF191" s="123"/>
      <c r="AG191" s="123" t="s">
        <v>118</v>
      </c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</row>
    <row r="192" spans="1:60" outlineLevel="1" x14ac:dyDescent="0.2">
      <c r="A192" s="126"/>
      <c r="B192" s="127"/>
      <c r="C192" s="154" t="s">
        <v>293</v>
      </c>
      <c r="D192" s="129"/>
      <c r="E192" s="130">
        <v>1.61</v>
      </c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3"/>
      <c r="Z192" s="123"/>
      <c r="AA192" s="123"/>
      <c r="AB192" s="123"/>
      <c r="AC192" s="123"/>
      <c r="AD192" s="123"/>
      <c r="AE192" s="123"/>
      <c r="AF192" s="123"/>
      <c r="AG192" s="123" t="s">
        <v>120</v>
      </c>
      <c r="AH192" s="123">
        <v>0</v>
      </c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</row>
    <row r="193" spans="1:60" outlineLevel="1" x14ac:dyDescent="0.2">
      <c r="A193" s="126"/>
      <c r="B193" s="127"/>
      <c r="C193" s="154" t="s">
        <v>119</v>
      </c>
      <c r="D193" s="129"/>
      <c r="E193" s="130">
        <v>1.38</v>
      </c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3"/>
      <c r="Z193" s="123"/>
      <c r="AA193" s="123"/>
      <c r="AB193" s="123"/>
      <c r="AC193" s="123"/>
      <c r="AD193" s="123"/>
      <c r="AE193" s="123"/>
      <c r="AF193" s="123"/>
      <c r="AG193" s="123" t="s">
        <v>120</v>
      </c>
      <c r="AH193" s="123">
        <v>0</v>
      </c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</row>
    <row r="194" spans="1:60" ht="22.5" outlineLevel="1" x14ac:dyDescent="0.2">
      <c r="A194" s="146">
        <v>59</v>
      </c>
      <c r="B194" s="147" t="s">
        <v>294</v>
      </c>
      <c r="C194" s="155" t="s">
        <v>295</v>
      </c>
      <c r="D194" s="148" t="s">
        <v>170</v>
      </c>
      <c r="E194" s="149">
        <v>10</v>
      </c>
      <c r="F194" s="150"/>
      <c r="G194" s="151">
        <f>ROUND(E194*F194,2)</f>
        <v>0</v>
      </c>
      <c r="H194" s="128">
        <v>7.84</v>
      </c>
      <c r="I194" s="128">
        <f>ROUND(E194*H194,2)</f>
        <v>78.400000000000006</v>
      </c>
      <c r="J194" s="128">
        <v>75.66</v>
      </c>
      <c r="K194" s="128">
        <f>ROUND(E194*J194,2)</f>
        <v>756.6</v>
      </c>
      <c r="L194" s="128">
        <v>21</v>
      </c>
      <c r="M194" s="128">
        <f>G194*(1+L194/100)</f>
        <v>0</v>
      </c>
      <c r="N194" s="128">
        <v>1.39E-3</v>
      </c>
      <c r="O194" s="128">
        <f>ROUND(E194*N194,2)</f>
        <v>0.01</v>
      </c>
      <c r="P194" s="128">
        <v>0</v>
      </c>
      <c r="Q194" s="128">
        <f>ROUND(E194*P194,2)</f>
        <v>0</v>
      </c>
      <c r="R194" s="128"/>
      <c r="S194" s="128" t="s">
        <v>116</v>
      </c>
      <c r="T194" s="128" t="s">
        <v>116</v>
      </c>
      <c r="U194" s="128">
        <v>0.15</v>
      </c>
      <c r="V194" s="128">
        <f>ROUND(E194*U194,2)</f>
        <v>1.5</v>
      </c>
      <c r="W194" s="128"/>
      <c r="X194" s="128" t="s">
        <v>117</v>
      </c>
      <c r="Y194" s="123"/>
      <c r="Z194" s="123"/>
      <c r="AA194" s="123"/>
      <c r="AB194" s="123"/>
      <c r="AC194" s="123"/>
      <c r="AD194" s="123"/>
      <c r="AE194" s="123"/>
      <c r="AF194" s="123"/>
      <c r="AG194" s="123" t="s">
        <v>118</v>
      </c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</row>
    <row r="195" spans="1:60" ht="22.5" outlineLevel="1" x14ac:dyDescent="0.2">
      <c r="A195" s="140">
        <v>60</v>
      </c>
      <c r="B195" s="141" t="s">
        <v>296</v>
      </c>
      <c r="C195" s="153" t="s">
        <v>297</v>
      </c>
      <c r="D195" s="142" t="s">
        <v>115</v>
      </c>
      <c r="E195" s="143">
        <v>2.99</v>
      </c>
      <c r="F195" s="144"/>
      <c r="G195" s="145">
        <f>ROUND(E195*F195,2)</f>
        <v>0</v>
      </c>
      <c r="H195" s="128">
        <v>110.14</v>
      </c>
      <c r="I195" s="128">
        <f>ROUND(E195*H195,2)</f>
        <v>329.32</v>
      </c>
      <c r="J195" s="128">
        <v>472.86</v>
      </c>
      <c r="K195" s="128">
        <f>ROUND(E195*J195,2)</f>
        <v>1413.85</v>
      </c>
      <c r="L195" s="128">
        <v>21</v>
      </c>
      <c r="M195" s="128">
        <f>G195*(1+L195/100)</f>
        <v>0</v>
      </c>
      <c r="N195" s="128">
        <v>5.2399999999999999E-3</v>
      </c>
      <c r="O195" s="128">
        <f>ROUND(E195*N195,2)</f>
        <v>0.02</v>
      </c>
      <c r="P195" s="128">
        <v>0</v>
      </c>
      <c r="Q195" s="128">
        <f>ROUND(E195*P195,2)</f>
        <v>0</v>
      </c>
      <c r="R195" s="128"/>
      <c r="S195" s="128" t="s">
        <v>130</v>
      </c>
      <c r="T195" s="128" t="s">
        <v>130</v>
      </c>
      <c r="U195" s="128">
        <v>0.95840000000000003</v>
      </c>
      <c r="V195" s="128">
        <f>ROUND(E195*U195,2)</f>
        <v>2.87</v>
      </c>
      <c r="W195" s="128"/>
      <c r="X195" s="128" t="s">
        <v>117</v>
      </c>
      <c r="Y195" s="123"/>
      <c r="Z195" s="123"/>
      <c r="AA195" s="123"/>
      <c r="AB195" s="123"/>
      <c r="AC195" s="123"/>
      <c r="AD195" s="123"/>
      <c r="AE195" s="123"/>
      <c r="AF195" s="123"/>
      <c r="AG195" s="123" t="s">
        <v>118</v>
      </c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</row>
    <row r="196" spans="1:60" outlineLevel="1" x14ac:dyDescent="0.2">
      <c r="A196" s="126"/>
      <c r="B196" s="127"/>
      <c r="C196" s="154" t="s">
        <v>293</v>
      </c>
      <c r="D196" s="129"/>
      <c r="E196" s="130">
        <v>1.61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3"/>
      <c r="Z196" s="123"/>
      <c r="AA196" s="123"/>
      <c r="AB196" s="123"/>
      <c r="AC196" s="123"/>
      <c r="AD196" s="123"/>
      <c r="AE196" s="123"/>
      <c r="AF196" s="123"/>
      <c r="AG196" s="123" t="s">
        <v>120</v>
      </c>
      <c r="AH196" s="123">
        <v>0</v>
      </c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</row>
    <row r="197" spans="1:60" outlineLevel="1" x14ac:dyDescent="0.2">
      <c r="A197" s="126"/>
      <c r="B197" s="127"/>
      <c r="C197" s="154" t="s">
        <v>119</v>
      </c>
      <c r="D197" s="129"/>
      <c r="E197" s="130">
        <v>1.38</v>
      </c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3"/>
      <c r="Z197" s="123"/>
      <c r="AA197" s="123"/>
      <c r="AB197" s="123"/>
      <c r="AC197" s="123"/>
      <c r="AD197" s="123"/>
      <c r="AE197" s="123"/>
      <c r="AF197" s="123"/>
      <c r="AG197" s="123" t="s">
        <v>120</v>
      </c>
      <c r="AH197" s="123">
        <v>0</v>
      </c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</row>
    <row r="198" spans="1:60" outlineLevel="1" x14ac:dyDescent="0.2">
      <c r="A198" s="140">
        <v>61</v>
      </c>
      <c r="B198" s="141" t="s">
        <v>298</v>
      </c>
      <c r="C198" s="153" t="s">
        <v>299</v>
      </c>
      <c r="D198" s="142" t="s">
        <v>115</v>
      </c>
      <c r="E198" s="143">
        <v>2.99</v>
      </c>
      <c r="F198" s="144"/>
      <c r="G198" s="145">
        <f>ROUND(E198*F198,2)</f>
        <v>0</v>
      </c>
      <c r="H198" s="128">
        <v>8.6999999999999993</v>
      </c>
      <c r="I198" s="128">
        <f>ROUND(E198*H198,2)</f>
        <v>26.01</v>
      </c>
      <c r="J198" s="128">
        <v>0</v>
      </c>
      <c r="K198" s="128">
        <f>ROUND(E198*J198,2)</f>
        <v>0</v>
      </c>
      <c r="L198" s="128">
        <v>21</v>
      </c>
      <c r="M198" s="128">
        <f>G198*(1+L198/100)</f>
        <v>0</v>
      </c>
      <c r="N198" s="128">
        <v>8.9999999999999998E-4</v>
      </c>
      <c r="O198" s="128">
        <f>ROUND(E198*N198,2)</f>
        <v>0</v>
      </c>
      <c r="P198" s="128">
        <v>0</v>
      </c>
      <c r="Q198" s="128">
        <f>ROUND(E198*P198,2)</f>
        <v>0</v>
      </c>
      <c r="R198" s="128"/>
      <c r="S198" s="128" t="s">
        <v>116</v>
      </c>
      <c r="T198" s="128" t="s">
        <v>130</v>
      </c>
      <c r="U198" s="128">
        <v>0</v>
      </c>
      <c r="V198" s="128">
        <f>ROUND(E198*U198,2)</f>
        <v>0</v>
      </c>
      <c r="W198" s="128"/>
      <c r="X198" s="128" t="s">
        <v>117</v>
      </c>
      <c r="Y198" s="123"/>
      <c r="Z198" s="123"/>
      <c r="AA198" s="123"/>
      <c r="AB198" s="123"/>
      <c r="AC198" s="123"/>
      <c r="AD198" s="123"/>
      <c r="AE198" s="123"/>
      <c r="AF198" s="123"/>
      <c r="AG198" s="123" t="s">
        <v>118</v>
      </c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</row>
    <row r="199" spans="1:60" outlineLevel="1" x14ac:dyDescent="0.2">
      <c r="A199" s="126"/>
      <c r="B199" s="127"/>
      <c r="C199" s="154" t="s">
        <v>293</v>
      </c>
      <c r="D199" s="129"/>
      <c r="E199" s="130">
        <v>1.61</v>
      </c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3"/>
      <c r="Z199" s="123"/>
      <c r="AA199" s="123"/>
      <c r="AB199" s="123"/>
      <c r="AC199" s="123"/>
      <c r="AD199" s="123"/>
      <c r="AE199" s="123"/>
      <c r="AF199" s="123"/>
      <c r="AG199" s="123" t="s">
        <v>120</v>
      </c>
      <c r="AH199" s="123">
        <v>0</v>
      </c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</row>
    <row r="200" spans="1:60" outlineLevel="1" x14ac:dyDescent="0.2">
      <c r="A200" s="126"/>
      <c r="B200" s="127"/>
      <c r="C200" s="154" t="s">
        <v>119</v>
      </c>
      <c r="D200" s="129"/>
      <c r="E200" s="130">
        <v>1.38</v>
      </c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3"/>
      <c r="Z200" s="123"/>
      <c r="AA200" s="123"/>
      <c r="AB200" s="123"/>
      <c r="AC200" s="123"/>
      <c r="AD200" s="123"/>
      <c r="AE200" s="123"/>
      <c r="AF200" s="123"/>
      <c r="AG200" s="123" t="s">
        <v>120</v>
      </c>
      <c r="AH200" s="123">
        <v>0</v>
      </c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</row>
    <row r="201" spans="1:60" ht="22.5" outlineLevel="1" x14ac:dyDescent="0.2">
      <c r="A201" s="140">
        <v>62</v>
      </c>
      <c r="B201" s="141" t="s">
        <v>300</v>
      </c>
      <c r="C201" s="153" t="s">
        <v>301</v>
      </c>
      <c r="D201" s="142" t="s">
        <v>173</v>
      </c>
      <c r="E201" s="143">
        <v>2.2999999999999998</v>
      </c>
      <c r="F201" s="144"/>
      <c r="G201" s="145">
        <f>ROUND(E201*F201,2)</f>
        <v>0</v>
      </c>
      <c r="H201" s="128">
        <v>0</v>
      </c>
      <c r="I201" s="128">
        <f>ROUND(E201*H201,2)</f>
        <v>0</v>
      </c>
      <c r="J201" s="128">
        <v>58.9</v>
      </c>
      <c r="K201" s="128">
        <f>ROUND(E201*J201,2)</f>
        <v>135.47</v>
      </c>
      <c r="L201" s="128">
        <v>21</v>
      </c>
      <c r="M201" s="128">
        <f>G201*(1+L201/100)</f>
        <v>0</v>
      </c>
      <c r="N201" s="128">
        <v>0</v>
      </c>
      <c r="O201" s="128">
        <f>ROUND(E201*N201,2)</f>
        <v>0</v>
      </c>
      <c r="P201" s="128">
        <v>0</v>
      </c>
      <c r="Q201" s="128">
        <f>ROUND(E201*P201,2)</f>
        <v>0</v>
      </c>
      <c r="R201" s="128"/>
      <c r="S201" s="128" t="s">
        <v>116</v>
      </c>
      <c r="T201" s="128" t="s">
        <v>130</v>
      </c>
      <c r="U201" s="128">
        <v>0.12</v>
      </c>
      <c r="V201" s="128">
        <f>ROUND(E201*U201,2)</f>
        <v>0.28000000000000003</v>
      </c>
      <c r="W201" s="128"/>
      <c r="X201" s="128" t="s">
        <v>117</v>
      </c>
      <c r="Y201" s="123"/>
      <c r="Z201" s="123"/>
      <c r="AA201" s="123"/>
      <c r="AB201" s="123"/>
      <c r="AC201" s="123"/>
      <c r="AD201" s="123"/>
      <c r="AE201" s="123"/>
      <c r="AF201" s="123"/>
      <c r="AG201" s="123" t="s">
        <v>118</v>
      </c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</row>
    <row r="202" spans="1:60" outlineLevel="1" x14ac:dyDescent="0.2">
      <c r="A202" s="126"/>
      <c r="B202" s="127"/>
      <c r="C202" s="154" t="s">
        <v>302</v>
      </c>
      <c r="D202" s="129"/>
      <c r="E202" s="130">
        <v>2.2999999999999998</v>
      </c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3"/>
      <c r="Z202" s="123"/>
      <c r="AA202" s="123"/>
      <c r="AB202" s="123"/>
      <c r="AC202" s="123"/>
      <c r="AD202" s="123"/>
      <c r="AE202" s="123"/>
      <c r="AF202" s="123"/>
      <c r="AG202" s="123" t="s">
        <v>120</v>
      </c>
      <c r="AH202" s="123">
        <v>0</v>
      </c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</row>
    <row r="203" spans="1:60" ht="22.5" outlineLevel="1" x14ac:dyDescent="0.2">
      <c r="A203" s="140">
        <v>63</v>
      </c>
      <c r="B203" s="141" t="s">
        <v>303</v>
      </c>
      <c r="C203" s="153" t="s">
        <v>304</v>
      </c>
      <c r="D203" s="142" t="s">
        <v>115</v>
      </c>
      <c r="E203" s="143">
        <v>3.4384999999999999</v>
      </c>
      <c r="F203" s="144"/>
      <c r="G203" s="145">
        <f>ROUND(E203*F203,2)</f>
        <v>0</v>
      </c>
      <c r="H203" s="128">
        <v>450</v>
      </c>
      <c r="I203" s="128">
        <f>ROUND(E203*H203,2)</f>
        <v>1547.33</v>
      </c>
      <c r="J203" s="128">
        <v>0</v>
      </c>
      <c r="K203" s="128">
        <f>ROUND(E203*J203,2)</f>
        <v>0</v>
      </c>
      <c r="L203" s="128">
        <v>21</v>
      </c>
      <c r="M203" s="128">
        <f>G203*(1+L203/100)</f>
        <v>0</v>
      </c>
      <c r="N203" s="128">
        <v>0</v>
      </c>
      <c r="O203" s="128">
        <f>ROUND(E203*N203,2)</f>
        <v>0</v>
      </c>
      <c r="P203" s="128">
        <v>0</v>
      </c>
      <c r="Q203" s="128">
        <f>ROUND(E203*P203,2)</f>
        <v>0</v>
      </c>
      <c r="R203" s="128"/>
      <c r="S203" s="128" t="s">
        <v>164</v>
      </c>
      <c r="T203" s="128" t="s">
        <v>165</v>
      </c>
      <c r="U203" s="128">
        <v>0</v>
      </c>
      <c r="V203" s="128">
        <f>ROUND(E203*U203,2)</f>
        <v>0</v>
      </c>
      <c r="W203" s="128"/>
      <c r="X203" s="128" t="s">
        <v>224</v>
      </c>
      <c r="Y203" s="123"/>
      <c r="Z203" s="123"/>
      <c r="AA203" s="123"/>
      <c r="AB203" s="123"/>
      <c r="AC203" s="123"/>
      <c r="AD203" s="123"/>
      <c r="AE203" s="123"/>
      <c r="AF203" s="123"/>
      <c r="AG203" s="123" t="s">
        <v>225</v>
      </c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</row>
    <row r="204" spans="1:60" outlineLevel="1" x14ac:dyDescent="0.2">
      <c r="A204" s="126"/>
      <c r="B204" s="127"/>
      <c r="C204" s="156" t="s">
        <v>278</v>
      </c>
      <c r="D204" s="131"/>
      <c r="E204" s="132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3"/>
      <c r="Z204" s="123"/>
      <c r="AA204" s="123"/>
      <c r="AB204" s="123"/>
      <c r="AC204" s="123"/>
      <c r="AD204" s="123"/>
      <c r="AE204" s="123"/>
      <c r="AF204" s="123"/>
      <c r="AG204" s="123" t="s">
        <v>120</v>
      </c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</row>
    <row r="205" spans="1:60" outlineLevel="1" x14ac:dyDescent="0.2">
      <c r="A205" s="126"/>
      <c r="B205" s="127"/>
      <c r="C205" s="157" t="s">
        <v>305</v>
      </c>
      <c r="D205" s="131"/>
      <c r="E205" s="132">
        <v>1.61</v>
      </c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3"/>
      <c r="Z205" s="123"/>
      <c r="AA205" s="123"/>
      <c r="AB205" s="123"/>
      <c r="AC205" s="123"/>
      <c r="AD205" s="123"/>
      <c r="AE205" s="123"/>
      <c r="AF205" s="123"/>
      <c r="AG205" s="123" t="s">
        <v>120</v>
      </c>
      <c r="AH205" s="123">
        <v>2</v>
      </c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</row>
    <row r="206" spans="1:60" outlineLevel="1" x14ac:dyDescent="0.2">
      <c r="A206" s="126"/>
      <c r="B206" s="127"/>
      <c r="C206" s="157" t="s">
        <v>306</v>
      </c>
      <c r="D206" s="131"/>
      <c r="E206" s="132">
        <v>1.38</v>
      </c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3"/>
      <c r="Z206" s="123"/>
      <c r="AA206" s="123"/>
      <c r="AB206" s="123"/>
      <c r="AC206" s="123"/>
      <c r="AD206" s="123"/>
      <c r="AE206" s="123"/>
      <c r="AF206" s="123"/>
      <c r="AG206" s="123" t="s">
        <v>120</v>
      </c>
      <c r="AH206" s="123">
        <v>2</v>
      </c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</row>
    <row r="207" spans="1:60" outlineLevel="1" x14ac:dyDescent="0.2">
      <c r="A207" s="126"/>
      <c r="B207" s="127"/>
      <c r="C207" s="156" t="s">
        <v>283</v>
      </c>
      <c r="D207" s="131"/>
      <c r="E207" s="132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3"/>
      <c r="Z207" s="123"/>
      <c r="AA207" s="123"/>
      <c r="AB207" s="123"/>
      <c r="AC207" s="123"/>
      <c r="AD207" s="123"/>
      <c r="AE207" s="123"/>
      <c r="AF207" s="123"/>
      <c r="AG207" s="123" t="s">
        <v>120</v>
      </c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</row>
    <row r="208" spans="1:60" outlineLevel="1" x14ac:dyDescent="0.2">
      <c r="A208" s="126"/>
      <c r="B208" s="127"/>
      <c r="C208" s="154" t="s">
        <v>307</v>
      </c>
      <c r="D208" s="129"/>
      <c r="E208" s="130">
        <v>3.4384999999999999</v>
      </c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3"/>
      <c r="Z208" s="123"/>
      <c r="AA208" s="123"/>
      <c r="AB208" s="123"/>
      <c r="AC208" s="123"/>
      <c r="AD208" s="123"/>
      <c r="AE208" s="123"/>
      <c r="AF208" s="123"/>
      <c r="AG208" s="123" t="s">
        <v>120</v>
      </c>
      <c r="AH208" s="123">
        <v>0</v>
      </c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</row>
    <row r="209" spans="1:60" outlineLevel="1" x14ac:dyDescent="0.2">
      <c r="A209" s="146">
        <v>64</v>
      </c>
      <c r="B209" s="147" t="s">
        <v>308</v>
      </c>
      <c r="C209" s="155" t="s">
        <v>309</v>
      </c>
      <c r="D209" s="148" t="s">
        <v>173</v>
      </c>
      <c r="E209" s="149">
        <v>2.4</v>
      </c>
      <c r="F209" s="150"/>
      <c r="G209" s="151">
        <f>ROUND(E209*F209,2)</f>
        <v>0</v>
      </c>
      <c r="H209" s="128">
        <v>85</v>
      </c>
      <c r="I209" s="128">
        <f>ROUND(E209*H209,2)</f>
        <v>204</v>
      </c>
      <c r="J209" s="128">
        <v>0</v>
      </c>
      <c r="K209" s="128">
        <f>ROUND(E209*J209,2)</f>
        <v>0</v>
      </c>
      <c r="L209" s="128">
        <v>21</v>
      </c>
      <c r="M209" s="128">
        <f>G209*(1+L209/100)</f>
        <v>0</v>
      </c>
      <c r="N209" s="128">
        <v>2.2000000000000001E-4</v>
      </c>
      <c r="O209" s="128">
        <f>ROUND(E209*N209,2)</f>
        <v>0</v>
      </c>
      <c r="P209" s="128">
        <v>0</v>
      </c>
      <c r="Q209" s="128">
        <f>ROUND(E209*P209,2)</f>
        <v>0</v>
      </c>
      <c r="R209" s="128"/>
      <c r="S209" s="128" t="s">
        <v>164</v>
      </c>
      <c r="T209" s="128" t="s">
        <v>165</v>
      </c>
      <c r="U209" s="128">
        <v>0</v>
      </c>
      <c r="V209" s="128">
        <f>ROUND(E209*U209,2)</f>
        <v>0</v>
      </c>
      <c r="W209" s="128"/>
      <c r="X209" s="128" t="s">
        <v>224</v>
      </c>
      <c r="Y209" s="123"/>
      <c r="Z209" s="123"/>
      <c r="AA209" s="123"/>
      <c r="AB209" s="123"/>
      <c r="AC209" s="123"/>
      <c r="AD209" s="123"/>
      <c r="AE209" s="123"/>
      <c r="AF209" s="123"/>
      <c r="AG209" s="123" t="s">
        <v>225</v>
      </c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</row>
    <row r="210" spans="1:60" outlineLevel="1" x14ac:dyDescent="0.2">
      <c r="A210" s="146">
        <v>65</v>
      </c>
      <c r="B210" s="147" t="s">
        <v>310</v>
      </c>
      <c r="C210" s="155" t="s">
        <v>311</v>
      </c>
      <c r="D210" s="148" t="s">
        <v>0</v>
      </c>
      <c r="E210" s="149">
        <v>46.377899999999997</v>
      </c>
      <c r="F210" s="150"/>
      <c r="G210" s="151">
        <f>ROUND(E210*F210,2)</f>
        <v>0</v>
      </c>
      <c r="H210" s="128">
        <v>0</v>
      </c>
      <c r="I210" s="128">
        <f>ROUND(E210*H210,2)</f>
        <v>0</v>
      </c>
      <c r="J210" s="128">
        <v>3.65</v>
      </c>
      <c r="K210" s="128">
        <f>ROUND(E210*J210,2)</f>
        <v>169.28</v>
      </c>
      <c r="L210" s="128">
        <v>21</v>
      </c>
      <c r="M210" s="128">
        <f>G210*(1+L210/100)</f>
        <v>0</v>
      </c>
      <c r="N210" s="128">
        <v>0</v>
      </c>
      <c r="O210" s="128">
        <f>ROUND(E210*N210,2)</f>
        <v>0</v>
      </c>
      <c r="P210" s="128">
        <v>0</v>
      </c>
      <c r="Q210" s="128">
        <f>ROUND(E210*P210,2)</f>
        <v>0</v>
      </c>
      <c r="R210" s="128"/>
      <c r="S210" s="128" t="s">
        <v>116</v>
      </c>
      <c r="T210" s="128" t="s">
        <v>130</v>
      </c>
      <c r="U210" s="128">
        <v>0</v>
      </c>
      <c r="V210" s="128">
        <f>ROUND(E210*U210,2)</f>
        <v>0</v>
      </c>
      <c r="W210" s="128"/>
      <c r="X210" s="128" t="s">
        <v>187</v>
      </c>
      <c r="Y210" s="123"/>
      <c r="Z210" s="123"/>
      <c r="AA210" s="123"/>
      <c r="AB210" s="123"/>
      <c r="AC210" s="123"/>
      <c r="AD210" s="123"/>
      <c r="AE210" s="123"/>
      <c r="AF210" s="123"/>
      <c r="AG210" s="123" t="s">
        <v>188</v>
      </c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</row>
    <row r="211" spans="1:60" x14ac:dyDescent="0.2">
      <c r="A211" s="134" t="s">
        <v>111</v>
      </c>
      <c r="B211" s="135" t="s">
        <v>77</v>
      </c>
      <c r="C211" s="152" t="s">
        <v>78</v>
      </c>
      <c r="D211" s="136"/>
      <c r="E211" s="137"/>
      <c r="F211" s="138"/>
      <c r="G211" s="139">
        <f>SUMIF(AG212:AG217,"&lt;&gt;NOR",G212:G217)</f>
        <v>0</v>
      </c>
      <c r="H211" s="133"/>
      <c r="I211" s="133">
        <f>SUM(I212:I217)</f>
        <v>404.03</v>
      </c>
      <c r="J211" s="133"/>
      <c r="K211" s="133">
        <f>SUM(K212:K217)</f>
        <v>1352.67</v>
      </c>
      <c r="L211" s="133"/>
      <c r="M211" s="133">
        <f>SUM(M212:M217)</f>
        <v>0</v>
      </c>
      <c r="N211" s="133"/>
      <c r="O211" s="133">
        <f>SUM(O212:O217)</f>
        <v>0</v>
      </c>
      <c r="P211" s="133"/>
      <c r="Q211" s="133">
        <f>SUM(Q212:Q217)</f>
        <v>0</v>
      </c>
      <c r="R211" s="133"/>
      <c r="S211" s="133"/>
      <c r="T211" s="133"/>
      <c r="U211" s="133"/>
      <c r="V211" s="133">
        <f>SUM(V212:V217)</f>
        <v>2.82</v>
      </c>
      <c r="W211" s="133"/>
      <c r="X211" s="133"/>
      <c r="AG211" t="s">
        <v>112</v>
      </c>
    </row>
    <row r="212" spans="1:60" outlineLevel="1" x14ac:dyDescent="0.2">
      <c r="A212" s="140">
        <v>66</v>
      </c>
      <c r="B212" s="141" t="s">
        <v>312</v>
      </c>
      <c r="C212" s="153" t="s">
        <v>313</v>
      </c>
      <c r="D212" s="142" t="s">
        <v>115</v>
      </c>
      <c r="E212" s="143">
        <v>1.2</v>
      </c>
      <c r="F212" s="144"/>
      <c r="G212" s="145">
        <f>ROUND(E212*F212,2)</f>
        <v>0</v>
      </c>
      <c r="H212" s="128">
        <v>70.86</v>
      </c>
      <c r="I212" s="128">
        <f>ROUND(E212*H212,2)</f>
        <v>85.03</v>
      </c>
      <c r="J212" s="128">
        <v>67.64</v>
      </c>
      <c r="K212" s="128">
        <f>ROUND(E212*J212,2)</f>
        <v>81.17</v>
      </c>
      <c r="L212" s="128">
        <v>21</v>
      </c>
      <c r="M212" s="128">
        <f>G212*(1+L212/100)</f>
        <v>0</v>
      </c>
      <c r="N212" s="128">
        <v>3.6999999999999999E-4</v>
      </c>
      <c r="O212" s="128">
        <f>ROUND(E212*N212,2)</f>
        <v>0</v>
      </c>
      <c r="P212" s="128">
        <v>0</v>
      </c>
      <c r="Q212" s="128">
        <f>ROUND(E212*P212,2)</f>
        <v>0</v>
      </c>
      <c r="R212" s="128"/>
      <c r="S212" s="128" t="s">
        <v>116</v>
      </c>
      <c r="T212" s="128" t="s">
        <v>130</v>
      </c>
      <c r="U212" s="128">
        <v>0.13900000000000001</v>
      </c>
      <c r="V212" s="128">
        <f>ROUND(E212*U212,2)</f>
        <v>0.17</v>
      </c>
      <c r="W212" s="128"/>
      <c r="X212" s="128" t="s">
        <v>117</v>
      </c>
      <c r="Y212" s="123"/>
      <c r="Z212" s="123"/>
      <c r="AA212" s="123"/>
      <c r="AB212" s="123"/>
      <c r="AC212" s="123"/>
      <c r="AD212" s="123"/>
      <c r="AE212" s="123"/>
      <c r="AF212" s="123"/>
      <c r="AG212" s="123" t="s">
        <v>118</v>
      </c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</row>
    <row r="213" spans="1:60" outlineLevel="1" x14ac:dyDescent="0.2">
      <c r="A213" s="126"/>
      <c r="B213" s="127"/>
      <c r="C213" s="154" t="s">
        <v>314</v>
      </c>
      <c r="D213" s="129"/>
      <c r="E213" s="130">
        <v>0.72</v>
      </c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3"/>
      <c r="Z213" s="123"/>
      <c r="AA213" s="123"/>
      <c r="AB213" s="123"/>
      <c r="AC213" s="123"/>
      <c r="AD213" s="123"/>
      <c r="AE213" s="123"/>
      <c r="AF213" s="123"/>
      <c r="AG213" s="123" t="s">
        <v>120</v>
      </c>
      <c r="AH213" s="123">
        <v>0</v>
      </c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</row>
    <row r="214" spans="1:60" outlineLevel="1" x14ac:dyDescent="0.2">
      <c r="A214" s="126"/>
      <c r="B214" s="127"/>
      <c r="C214" s="154" t="s">
        <v>315</v>
      </c>
      <c r="D214" s="129"/>
      <c r="E214" s="130">
        <v>0.48</v>
      </c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3"/>
      <c r="Z214" s="123"/>
      <c r="AA214" s="123"/>
      <c r="AB214" s="123"/>
      <c r="AC214" s="123"/>
      <c r="AD214" s="123"/>
      <c r="AE214" s="123"/>
      <c r="AF214" s="123"/>
      <c r="AG214" s="123" t="s">
        <v>120</v>
      </c>
      <c r="AH214" s="123">
        <v>0</v>
      </c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</row>
    <row r="215" spans="1:60" outlineLevel="1" x14ac:dyDescent="0.2">
      <c r="A215" s="146">
        <v>67</v>
      </c>
      <c r="B215" s="147" t="s">
        <v>316</v>
      </c>
      <c r="C215" s="155" t="s">
        <v>317</v>
      </c>
      <c r="D215" s="148" t="s">
        <v>173</v>
      </c>
      <c r="E215" s="149">
        <v>5</v>
      </c>
      <c r="F215" s="150"/>
      <c r="G215" s="151">
        <f>ROUND(E215*F215,2)</f>
        <v>0</v>
      </c>
      <c r="H215" s="128">
        <v>16.11</v>
      </c>
      <c r="I215" s="128">
        <f>ROUND(E215*H215,2)</f>
        <v>80.55</v>
      </c>
      <c r="J215" s="128">
        <v>58.49</v>
      </c>
      <c r="K215" s="128">
        <f>ROUND(E215*J215,2)</f>
        <v>292.45</v>
      </c>
      <c r="L215" s="128">
        <v>21</v>
      </c>
      <c r="M215" s="128">
        <f>G215*(1+L215/100)</f>
        <v>0</v>
      </c>
      <c r="N215" s="128">
        <v>9.0000000000000006E-5</v>
      </c>
      <c r="O215" s="128">
        <f>ROUND(E215*N215,2)</f>
        <v>0</v>
      </c>
      <c r="P215" s="128">
        <v>0</v>
      </c>
      <c r="Q215" s="128">
        <f>ROUND(E215*P215,2)</f>
        <v>0</v>
      </c>
      <c r="R215" s="128"/>
      <c r="S215" s="128" t="s">
        <v>116</v>
      </c>
      <c r="T215" s="128" t="s">
        <v>116</v>
      </c>
      <c r="U215" s="128">
        <v>0.11600000000000001</v>
      </c>
      <c r="V215" s="128">
        <f>ROUND(E215*U215,2)</f>
        <v>0.57999999999999996</v>
      </c>
      <c r="W215" s="128"/>
      <c r="X215" s="128" t="s">
        <v>117</v>
      </c>
      <c r="Y215" s="123"/>
      <c r="Z215" s="123"/>
      <c r="AA215" s="123"/>
      <c r="AB215" s="123"/>
      <c r="AC215" s="123"/>
      <c r="AD215" s="123"/>
      <c r="AE215" s="123"/>
      <c r="AF215" s="123"/>
      <c r="AG215" s="123" t="s">
        <v>118</v>
      </c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</row>
    <row r="216" spans="1:60" outlineLevel="1" x14ac:dyDescent="0.2">
      <c r="A216" s="140">
        <v>68</v>
      </c>
      <c r="B216" s="141" t="s">
        <v>318</v>
      </c>
      <c r="C216" s="153" t="s">
        <v>319</v>
      </c>
      <c r="D216" s="142" t="s">
        <v>115</v>
      </c>
      <c r="E216" s="143">
        <v>5</v>
      </c>
      <c r="F216" s="144"/>
      <c r="G216" s="145">
        <f>ROUND(E216*F216,2)</f>
        <v>0</v>
      </c>
      <c r="H216" s="128">
        <v>47.69</v>
      </c>
      <c r="I216" s="128">
        <f>ROUND(E216*H216,2)</f>
        <v>238.45</v>
      </c>
      <c r="J216" s="128">
        <v>195.81</v>
      </c>
      <c r="K216" s="128">
        <f>ROUND(E216*J216,2)</f>
        <v>979.05</v>
      </c>
      <c r="L216" s="128">
        <v>21</v>
      </c>
      <c r="M216" s="128">
        <f>G216*(1+L216/100)</f>
        <v>0</v>
      </c>
      <c r="N216" s="128">
        <v>3.6000000000000002E-4</v>
      </c>
      <c r="O216" s="128">
        <f>ROUND(E216*N216,2)</f>
        <v>0</v>
      </c>
      <c r="P216" s="128">
        <v>0</v>
      </c>
      <c r="Q216" s="128">
        <f>ROUND(E216*P216,2)</f>
        <v>0</v>
      </c>
      <c r="R216" s="128"/>
      <c r="S216" s="128" t="s">
        <v>164</v>
      </c>
      <c r="T216" s="128" t="s">
        <v>165</v>
      </c>
      <c r="U216" s="128">
        <v>0.41299999999999998</v>
      </c>
      <c r="V216" s="128">
        <f>ROUND(E216*U216,2)</f>
        <v>2.0699999999999998</v>
      </c>
      <c r="W216" s="128"/>
      <c r="X216" s="128" t="s">
        <v>117</v>
      </c>
      <c r="Y216" s="123"/>
      <c r="Z216" s="123"/>
      <c r="AA216" s="123"/>
      <c r="AB216" s="123"/>
      <c r="AC216" s="123"/>
      <c r="AD216" s="123"/>
      <c r="AE216" s="123"/>
      <c r="AF216" s="123"/>
      <c r="AG216" s="123" t="s">
        <v>118</v>
      </c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</row>
    <row r="217" spans="1:60" outlineLevel="1" x14ac:dyDescent="0.2">
      <c r="A217" s="126"/>
      <c r="B217" s="127"/>
      <c r="C217" s="154" t="s">
        <v>320</v>
      </c>
      <c r="D217" s="129"/>
      <c r="E217" s="130">
        <v>5</v>
      </c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3"/>
      <c r="Z217" s="123"/>
      <c r="AA217" s="123"/>
      <c r="AB217" s="123"/>
      <c r="AC217" s="123"/>
      <c r="AD217" s="123"/>
      <c r="AE217" s="123"/>
      <c r="AF217" s="123"/>
      <c r="AG217" s="123" t="s">
        <v>120</v>
      </c>
      <c r="AH217" s="123">
        <v>0</v>
      </c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</row>
    <row r="218" spans="1:60" x14ac:dyDescent="0.2">
      <c r="A218" s="134" t="s">
        <v>111</v>
      </c>
      <c r="B218" s="135" t="s">
        <v>79</v>
      </c>
      <c r="C218" s="152" t="s">
        <v>80</v>
      </c>
      <c r="D218" s="136"/>
      <c r="E218" s="137"/>
      <c r="F218" s="138"/>
      <c r="G218" s="139">
        <f>SUMIF(AG219:AG277,"&lt;&gt;NOR",G219:G277)</f>
        <v>0</v>
      </c>
      <c r="H218" s="133"/>
      <c r="I218" s="133">
        <f>SUM(I219:I277)</f>
        <v>1535.75</v>
      </c>
      <c r="J218" s="133"/>
      <c r="K218" s="133">
        <f>SUM(K219:K277)</f>
        <v>13088.769999999999</v>
      </c>
      <c r="L218" s="133"/>
      <c r="M218" s="133">
        <f>SUM(M219:M277)</f>
        <v>0</v>
      </c>
      <c r="N218" s="133"/>
      <c r="O218" s="133">
        <f>SUM(O219:O277)</f>
        <v>0.04</v>
      </c>
      <c r="P218" s="133"/>
      <c r="Q218" s="133">
        <f>SUM(Q219:Q277)</f>
        <v>0</v>
      </c>
      <c r="R218" s="133"/>
      <c r="S218" s="133"/>
      <c r="T218" s="133"/>
      <c r="U218" s="133"/>
      <c r="V218" s="133">
        <f>SUM(V219:V277)</f>
        <v>27.109999999999996</v>
      </c>
      <c r="W218" s="133"/>
      <c r="X218" s="133"/>
      <c r="AG218" t="s">
        <v>112</v>
      </c>
    </row>
    <row r="219" spans="1:60" outlineLevel="1" x14ac:dyDescent="0.2">
      <c r="A219" s="140">
        <v>69</v>
      </c>
      <c r="B219" s="141" t="s">
        <v>321</v>
      </c>
      <c r="C219" s="153" t="s">
        <v>322</v>
      </c>
      <c r="D219" s="142" t="s">
        <v>115</v>
      </c>
      <c r="E219" s="143">
        <v>120.512</v>
      </c>
      <c r="F219" s="144"/>
      <c r="G219" s="145">
        <f>ROUND(E219*F219,2)</f>
        <v>0</v>
      </c>
      <c r="H219" s="128">
        <v>0.09</v>
      </c>
      <c r="I219" s="128">
        <f>ROUND(E219*H219,2)</f>
        <v>10.85</v>
      </c>
      <c r="J219" s="128">
        <v>20.309999999999999</v>
      </c>
      <c r="K219" s="128">
        <f>ROUND(E219*J219,2)</f>
        <v>2447.6</v>
      </c>
      <c r="L219" s="128">
        <v>21</v>
      </c>
      <c r="M219" s="128">
        <f>G219*(1+L219/100)</f>
        <v>0</v>
      </c>
      <c r="N219" s="128">
        <v>0</v>
      </c>
      <c r="O219" s="128">
        <f>ROUND(E219*N219,2)</f>
        <v>0</v>
      </c>
      <c r="P219" s="128">
        <v>0</v>
      </c>
      <c r="Q219" s="128">
        <f>ROUND(E219*P219,2)</f>
        <v>0</v>
      </c>
      <c r="R219" s="128"/>
      <c r="S219" s="128" t="s">
        <v>116</v>
      </c>
      <c r="T219" s="128" t="s">
        <v>130</v>
      </c>
      <c r="U219" s="128">
        <v>4.3220000000000001E-2</v>
      </c>
      <c r="V219" s="128">
        <f>ROUND(E219*U219,2)</f>
        <v>5.21</v>
      </c>
      <c r="W219" s="128"/>
      <c r="X219" s="128" t="s">
        <v>117</v>
      </c>
      <c r="Y219" s="123"/>
      <c r="Z219" s="123"/>
      <c r="AA219" s="123"/>
      <c r="AB219" s="123"/>
      <c r="AC219" s="123"/>
      <c r="AD219" s="123"/>
      <c r="AE219" s="123"/>
      <c r="AF219" s="123"/>
      <c r="AG219" s="123" t="s">
        <v>118</v>
      </c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</row>
    <row r="220" spans="1:60" outlineLevel="1" x14ac:dyDescent="0.2">
      <c r="A220" s="126"/>
      <c r="B220" s="127"/>
      <c r="C220" s="154" t="s">
        <v>323</v>
      </c>
      <c r="D220" s="129"/>
      <c r="E220" s="130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3"/>
      <c r="Z220" s="123"/>
      <c r="AA220" s="123"/>
      <c r="AB220" s="123"/>
      <c r="AC220" s="123"/>
      <c r="AD220" s="123"/>
      <c r="AE220" s="123"/>
      <c r="AF220" s="123"/>
      <c r="AG220" s="123" t="s">
        <v>120</v>
      </c>
      <c r="AH220" s="123">
        <v>0</v>
      </c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</row>
    <row r="221" spans="1:60" outlineLevel="1" x14ac:dyDescent="0.2">
      <c r="A221" s="126"/>
      <c r="B221" s="127"/>
      <c r="C221" s="154" t="s">
        <v>135</v>
      </c>
      <c r="D221" s="129"/>
      <c r="E221" s="130">
        <v>2.38</v>
      </c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3"/>
      <c r="Z221" s="123"/>
      <c r="AA221" s="123"/>
      <c r="AB221" s="123"/>
      <c r="AC221" s="123"/>
      <c r="AD221" s="123"/>
      <c r="AE221" s="123"/>
      <c r="AF221" s="123"/>
      <c r="AG221" s="123" t="s">
        <v>120</v>
      </c>
      <c r="AH221" s="123">
        <v>0</v>
      </c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</row>
    <row r="222" spans="1:60" outlineLevel="1" x14ac:dyDescent="0.2">
      <c r="A222" s="126"/>
      <c r="B222" s="127"/>
      <c r="C222" s="154" t="s">
        <v>136</v>
      </c>
      <c r="D222" s="129"/>
      <c r="E222" s="130">
        <v>5.22</v>
      </c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3"/>
      <c r="Z222" s="123"/>
      <c r="AA222" s="123"/>
      <c r="AB222" s="123"/>
      <c r="AC222" s="123"/>
      <c r="AD222" s="123"/>
      <c r="AE222" s="123"/>
      <c r="AF222" s="123"/>
      <c r="AG222" s="123" t="s">
        <v>120</v>
      </c>
      <c r="AH222" s="123">
        <v>0</v>
      </c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</row>
    <row r="223" spans="1:60" outlineLevel="1" x14ac:dyDescent="0.2">
      <c r="A223" s="126"/>
      <c r="B223" s="127"/>
      <c r="C223" s="154" t="s">
        <v>137</v>
      </c>
      <c r="D223" s="129"/>
      <c r="E223" s="130">
        <v>6.75</v>
      </c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3"/>
      <c r="Z223" s="123"/>
      <c r="AA223" s="123"/>
      <c r="AB223" s="123"/>
      <c r="AC223" s="123"/>
      <c r="AD223" s="123"/>
      <c r="AE223" s="123"/>
      <c r="AF223" s="123"/>
      <c r="AG223" s="123" t="s">
        <v>120</v>
      </c>
      <c r="AH223" s="123">
        <v>0</v>
      </c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</row>
    <row r="224" spans="1:60" outlineLevel="1" x14ac:dyDescent="0.2">
      <c r="A224" s="126"/>
      <c r="B224" s="127"/>
      <c r="C224" s="154" t="s">
        <v>138</v>
      </c>
      <c r="D224" s="129"/>
      <c r="E224" s="130">
        <v>15.99</v>
      </c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3"/>
      <c r="Z224" s="123"/>
      <c r="AA224" s="123"/>
      <c r="AB224" s="123"/>
      <c r="AC224" s="123"/>
      <c r="AD224" s="123"/>
      <c r="AE224" s="123"/>
      <c r="AF224" s="123"/>
      <c r="AG224" s="123" t="s">
        <v>120</v>
      </c>
      <c r="AH224" s="123">
        <v>0</v>
      </c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</row>
    <row r="225" spans="1:60" outlineLevel="1" x14ac:dyDescent="0.2">
      <c r="A225" s="126"/>
      <c r="B225" s="127"/>
      <c r="C225" s="154" t="s">
        <v>139</v>
      </c>
      <c r="D225" s="129"/>
      <c r="E225" s="130">
        <v>4.1399999999999997</v>
      </c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3"/>
      <c r="Z225" s="123"/>
      <c r="AA225" s="123"/>
      <c r="AB225" s="123"/>
      <c r="AC225" s="123"/>
      <c r="AD225" s="123"/>
      <c r="AE225" s="123"/>
      <c r="AF225" s="123"/>
      <c r="AG225" s="123" t="s">
        <v>120</v>
      </c>
      <c r="AH225" s="123">
        <v>0</v>
      </c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</row>
    <row r="226" spans="1:60" outlineLevel="1" x14ac:dyDescent="0.2">
      <c r="A226" s="126"/>
      <c r="B226" s="127"/>
      <c r="C226" s="154" t="s">
        <v>324</v>
      </c>
      <c r="D226" s="129"/>
      <c r="E226" s="130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3"/>
      <c r="Z226" s="123"/>
      <c r="AA226" s="123"/>
      <c r="AB226" s="123"/>
      <c r="AC226" s="123"/>
      <c r="AD226" s="123"/>
      <c r="AE226" s="123"/>
      <c r="AF226" s="123"/>
      <c r="AG226" s="123" t="s">
        <v>120</v>
      </c>
      <c r="AH226" s="123">
        <v>0</v>
      </c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23"/>
      <c r="BH226" s="123"/>
    </row>
    <row r="227" spans="1:60" outlineLevel="1" x14ac:dyDescent="0.2">
      <c r="A227" s="126"/>
      <c r="B227" s="127"/>
      <c r="C227" s="154" t="s">
        <v>144</v>
      </c>
      <c r="D227" s="129"/>
      <c r="E227" s="130">
        <v>16.739999999999998</v>
      </c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3"/>
      <c r="Z227" s="123"/>
      <c r="AA227" s="123"/>
      <c r="AB227" s="123"/>
      <c r="AC227" s="123"/>
      <c r="AD227" s="123"/>
      <c r="AE227" s="123"/>
      <c r="AF227" s="123"/>
      <c r="AG227" s="123" t="s">
        <v>120</v>
      </c>
      <c r="AH227" s="123">
        <v>0</v>
      </c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123"/>
      <c r="AT227" s="123"/>
      <c r="AU227" s="123"/>
      <c r="AV227" s="123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123"/>
      <c r="BH227" s="123"/>
    </row>
    <row r="228" spans="1:60" outlineLevel="1" x14ac:dyDescent="0.2">
      <c r="A228" s="126"/>
      <c r="B228" s="127"/>
      <c r="C228" s="154" t="s">
        <v>146</v>
      </c>
      <c r="D228" s="129"/>
      <c r="E228" s="130">
        <v>25.38</v>
      </c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3"/>
      <c r="Z228" s="123"/>
      <c r="AA228" s="123"/>
      <c r="AB228" s="123"/>
      <c r="AC228" s="123"/>
      <c r="AD228" s="123"/>
      <c r="AE228" s="123"/>
      <c r="AF228" s="123"/>
      <c r="AG228" s="123" t="s">
        <v>120</v>
      </c>
      <c r="AH228" s="123">
        <v>0</v>
      </c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</row>
    <row r="229" spans="1:60" outlineLevel="1" x14ac:dyDescent="0.2">
      <c r="A229" s="126"/>
      <c r="B229" s="127"/>
      <c r="C229" s="154" t="s">
        <v>149</v>
      </c>
      <c r="D229" s="129"/>
      <c r="E229" s="130">
        <v>28.08</v>
      </c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3"/>
      <c r="Z229" s="123"/>
      <c r="AA229" s="123"/>
      <c r="AB229" s="123"/>
      <c r="AC229" s="123"/>
      <c r="AD229" s="123"/>
      <c r="AE229" s="123"/>
      <c r="AF229" s="123"/>
      <c r="AG229" s="123" t="s">
        <v>120</v>
      </c>
      <c r="AH229" s="123">
        <v>0</v>
      </c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</row>
    <row r="230" spans="1:60" outlineLevel="1" x14ac:dyDescent="0.2">
      <c r="A230" s="126"/>
      <c r="B230" s="127"/>
      <c r="C230" s="154" t="s">
        <v>151</v>
      </c>
      <c r="D230" s="129"/>
      <c r="E230" s="130">
        <v>43.2</v>
      </c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3"/>
      <c r="Z230" s="123"/>
      <c r="AA230" s="123"/>
      <c r="AB230" s="123"/>
      <c r="AC230" s="123"/>
      <c r="AD230" s="123"/>
      <c r="AE230" s="123"/>
      <c r="AF230" s="123"/>
      <c r="AG230" s="123" t="s">
        <v>120</v>
      </c>
      <c r="AH230" s="123">
        <v>0</v>
      </c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</row>
    <row r="231" spans="1:60" outlineLevel="1" x14ac:dyDescent="0.2">
      <c r="A231" s="126"/>
      <c r="B231" s="127"/>
      <c r="C231" s="154" t="s">
        <v>153</v>
      </c>
      <c r="D231" s="129"/>
      <c r="E231" s="130">
        <v>3.726</v>
      </c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3"/>
      <c r="Z231" s="123"/>
      <c r="AA231" s="123"/>
      <c r="AB231" s="123"/>
      <c r="AC231" s="123"/>
      <c r="AD231" s="123"/>
      <c r="AE231" s="123"/>
      <c r="AF231" s="123"/>
      <c r="AG231" s="123" t="s">
        <v>120</v>
      </c>
      <c r="AH231" s="123">
        <v>0</v>
      </c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</row>
    <row r="232" spans="1:60" outlineLevel="1" x14ac:dyDescent="0.2">
      <c r="A232" s="126"/>
      <c r="B232" s="127"/>
      <c r="C232" s="154" t="s">
        <v>325</v>
      </c>
      <c r="D232" s="129"/>
      <c r="E232" s="130">
        <v>-31.094000000000001</v>
      </c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3"/>
      <c r="Z232" s="123"/>
      <c r="AA232" s="123"/>
      <c r="AB232" s="123"/>
      <c r="AC232" s="123"/>
      <c r="AD232" s="123"/>
      <c r="AE232" s="123"/>
      <c r="AF232" s="123"/>
      <c r="AG232" s="123" t="s">
        <v>120</v>
      </c>
      <c r="AH232" s="123">
        <v>0</v>
      </c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</row>
    <row r="233" spans="1:60" outlineLevel="1" x14ac:dyDescent="0.2">
      <c r="A233" s="140">
        <v>70</v>
      </c>
      <c r="B233" s="141" t="s">
        <v>326</v>
      </c>
      <c r="C233" s="153" t="s">
        <v>327</v>
      </c>
      <c r="D233" s="142" t="s">
        <v>115</v>
      </c>
      <c r="E233" s="143">
        <v>151.60599999999999</v>
      </c>
      <c r="F233" s="144"/>
      <c r="G233" s="145">
        <f>ROUND(E233*F233,2)</f>
        <v>0</v>
      </c>
      <c r="H233" s="128">
        <v>4.16</v>
      </c>
      <c r="I233" s="128">
        <f>ROUND(E233*H233,2)</f>
        <v>630.67999999999995</v>
      </c>
      <c r="J233" s="128">
        <v>15.84</v>
      </c>
      <c r="K233" s="128">
        <f>ROUND(E233*J233,2)</f>
        <v>2401.44</v>
      </c>
      <c r="L233" s="128">
        <v>21</v>
      </c>
      <c r="M233" s="128">
        <f>G233*(1+L233/100)</f>
        <v>0</v>
      </c>
      <c r="N233" s="128">
        <v>6.9999999999999994E-5</v>
      </c>
      <c r="O233" s="128">
        <f>ROUND(E233*N233,2)</f>
        <v>0.01</v>
      </c>
      <c r="P233" s="128">
        <v>0</v>
      </c>
      <c r="Q233" s="128">
        <f>ROUND(E233*P233,2)</f>
        <v>0</v>
      </c>
      <c r="R233" s="128"/>
      <c r="S233" s="128" t="s">
        <v>116</v>
      </c>
      <c r="T233" s="128" t="s">
        <v>130</v>
      </c>
      <c r="U233" s="128">
        <v>3.2480000000000002E-2</v>
      </c>
      <c r="V233" s="128">
        <f>ROUND(E233*U233,2)</f>
        <v>4.92</v>
      </c>
      <c r="W233" s="128"/>
      <c r="X233" s="128" t="s">
        <v>117</v>
      </c>
      <c r="Y233" s="123"/>
      <c r="Z233" s="123"/>
      <c r="AA233" s="123"/>
      <c r="AB233" s="123"/>
      <c r="AC233" s="123"/>
      <c r="AD233" s="123"/>
      <c r="AE233" s="123"/>
      <c r="AF233" s="123"/>
      <c r="AG233" s="123" t="s">
        <v>118</v>
      </c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</row>
    <row r="234" spans="1:60" outlineLevel="1" x14ac:dyDescent="0.2">
      <c r="A234" s="126"/>
      <c r="B234" s="127"/>
      <c r="C234" s="154" t="s">
        <v>323</v>
      </c>
      <c r="D234" s="129"/>
      <c r="E234" s="130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3"/>
      <c r="Z234" s="123"/>
      <c r="AA234" s="123"/>
      <c r="AB234" s="123"/>
      <c r="AC234" s="123"/>
      <c r="AD234" s="123"/>
      <c r="AE234" s="123"/>
      <c r="AF234" s="123"/>
      <c r="AG234" s="123" t="s">
        <v>120</v>
      </c>
      <c r="AH234" s="123">
        <v>0</v>
      </c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</row>
    <row r="235" spans="1:60" outlineLevel="1" x14ac:dyDescent="0.2">
      <c r="A235" s="126"/>
      <c r="B235" s="127"/>
      <c r="C235" s="154" t="s">
        <v>135</v>
      </c>
      <c r="D235" s="129"/>
      <c r="E235" s="130">
        <v>2.38</v>
      </c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3"/>
      <c r="Z235" s="123"/>
      <c r="AA235" s="123"/>
      <c r="AB235" s="123"/>
      <c r="AC235" s="123"/>
      <c r="AD235" s="123"/>
      <c r="AE235" s="123"/>
      <c r="AF235" s="123"/>
      <c r="AG235" s="123" t="s">
        <v>120</v>
      </c>
      <c r="AH235" s="123">
        <v>0</v>
      </c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</row>
    <row r="236" spans="1:60" outlineLevel="1" x14ac:dyDescent="0.2">
      <c r="A236" s="126"/>
      <c r="B236" s="127"/>
      <c r="C236" s="154" t="s">
        <v>136</v>
      </c>
      <c r="D236" s="129"/>
      <c r="E236" s="130">
        <v>5.22</v>
      </c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3"/>
      <c r="Z236" s="123"/>
      <c r="AA236" s="123"/>
      <c r="AB236" s="123"/>
      <c r="AC236" s="123"/>
      <c r="AD236" s="123"/>
      <c r="AE236" s="123"/>
      <c r="AF236" s="123"/>
      <c r="AG236" s="123" t="s">
        <v>120</v>
      </c>
      <c r="AH236" s="123">
        <v>0</v>
      </c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</row>
    <row r="237" spans="1:60" outlineLevel="1" x14ac:dyDescent="0.2">
      <c r="A237" s="126"/>
      <c r="B237" s="127"/>
      <c r="C237" s="154" t="s">
        <v>137</v>
      </c>
      <c r="D237" s="129"/>
      <c r="E237" s="130">
        <v>6.75</v>
      </c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3"/>
      <c r="Z237" s="123"/>
      <c r="AA237" s="123"/>
      <c r="AB237" s="123"/>
      <c r="AC237" s="123"/>
      <c r="AD237" s="123"/>
      <c r="AE237" s="123"/>
      <c r="AF237" s="123"/>
      <c r="AG237" s="123" t="s">
        <v>120</v>
      </c>
      <c r="AH237" s="123">
        <v>0</v>
      </c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</row>
    <row r="238" spans="1:60" outlineLevel="1" x14ac:dyDescent="0.2">
      <c r="A238" s="126"/>
      <c r="B238" s="127"/>
      <c r="C238" s="154" t="s">
        <v>138</v>
      </c>
      <c r="D238" s="129"/>
      <c r="E238" s="130">
        <v>15.99</v>
      </c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3"/>
      <c r="Z238" s="123"/>
      <c r="AA238" s="123"/>
      <c r="AB238" s="123"/>
      <c r="AC238" s="123"/>
      <c r="AD238" s="123"/>
      <c r="AE238" s="123"/>
      <c r="AF238" s="123"/>
      <c r="AG238" s="123" t="s">
        <v>120</v>
      </c>
      <c r="AH238" s="123">
        <v>0</v>
      </c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</row>
    <row r="239" spans="1:60" outlineLevel="1" x14ac:dyDescent="0.2">
      <c r="A239" s="126"/>
      <c r="B239" s="127"/>
      <c r="C239" s="154" t="s">
        <v>139</v>
      </c>
      <c r="D239" s="129"/>
      <c r="E239" s="130">
        <v>4.1399999999999997</v>
      </c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3"/>
      <c r="Z239" s="123"/>
      <c r="AA239" s="123"/>
      <c r="AB239" s="123"/>
      <c r="AC239" s="123"/>
      <c r="AD239" s="123"/>
      <c r="AE239" s="123"/>
      <c r="AF239" s="123"/>
      <c r="AG239" s="123" t="s">
        <v>120</v>
      </c>
      <c r="AH239" s="123">
        <v>0</v>
      </c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</row>
    <row r="240" spans="1:60" outlineLevel="1" x14ac:dyDescent="0.2">
      <c r="A240" s="126"/>
      <c r="B240" s="127"/>
      <c r="C240" s="154" t="s">
        <v>324</v>
      </c>
      <c r="D240" s="129"/>
      <c r="E240" s="130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3"/>
      <c r="Z240" s="123"/>
      <c r="AA240" s="123"/>
      <c r="AB240" s="123"/>
      <c r="AC240" s="123"/>
      <c r="AD240" s="123"/>
      <c r="AE240" s="123"/>
      <c r="AF240" s="123"/>
      <c r="AG240" s="123" t="s">
        <v>120</v>
      </c>
      <c r="AH240" s="123">
        <v>0</v>
      </c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</row>
    <row r="241" spans="1:60" outlineLevel="1" x14ac:dyDescent="0.2">
      <c r="A241" s="126"/>
      <c r="B241" s="127"/>
      <c r="C241" s="154" t="s">
        <v>144</v>
      </c>
      <c r="D241" s="129"/>
      <c r="E241" s="130">
        <v>16.739999999999998</v>
      </c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3"/>
      <c r="Z241" s="123"/>
      <c r="AA241" s="123"/>
      <c r="AB241" s="123"/>
      <c r="AC241" s="123"/>
      <c r="AD241" s="123"/>
      <c r="AE241" s="123"/>
      <c r="AF241" s="123"/>
      <c r="AG241" s="123" t="s">
        <v>120</v>
      </c>
      <c r="AH241" s="123">
        <v>0</v>
      </c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</row>
    <row r="242" spans="1:60" outlineLevel="1" x14ac:dyDescent="0.2">
      <c r="A242" s="126"/>
      <c r="B242" s="127"/>
      <c r="C242" s="154" t="s">
        <v>146</v>
      </c>
      <c r="D242" s="129"/>
      <c r="E242" s="130">
        <v>25.38</v>
      </c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3"/>
      <c r="Z242" s="123"/>
      <c r="AA242" s="123"/>
      <c r="AB242" s="123"/>
      <c r="AC242" s="123"/>
      <c r="AD242" s="123"/>
      <c r="AE242" s="123"/>
      <c r="AF242" s="123"/>
      <c r="AG242" s="123" t="s">
        <v>120</v>
      </c>
      <c r="AH242" s="123">
        <v>0</v>
      </c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</row>
    <row r="243" spans="1:60" outlineLevel="1" x14ac:dyDescent="0.2">
      <c r="A243" s="126"/>
      <c r="B243" s="127"/>
      <c r="C243" s="154" t="s">
        <v>149</v>
      </c>
      <c r="D243" s="129"/>
      <c r="E243" s="130">
        <v>28.08</v>
      </c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3"/>
      <c r="Z243" s="123"/>
      <c r="AA243" s="123"/>
      <c r="AB243" s="123"/>
      <c r="AC243" s="123"/>
      <c r="AD243" s="123"/>
      <c r="AE243" s="123"/>
      <c r="AF243" s="123"/>
      <c r="AG243" s="123" t="s">
        <v>120</v>
      </c>
      <c r="AH243" s="123">
        <v>0</v>
      </c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</row>
    <row r="244" spans="1:60" outlineLevel="1" x14ac:dyDescent="0.2">
      <c r="A244" s="126"/>
      <c r="B244" s="127"/>
      <c r="C244" s="154" t="s">
        <v>151</v>
      </c>
      <c r="D244" s="129"/>
      <c r="E244" s="130">
        <v>43.2</v>
      </c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3"/>
      <c r="Z244" s="123"/>
      <c r="AA244" s="123"/>
      <c r="AB244" s="123"/>
      <c r="AC244" s="123"/>
      <c r="AD244" s="123"/>
      <c r="AE244" s="123"/>
      <c r="AF244" s="123"/>
      <c r="AG244" s="123" t="s">
        <v>120</v>
      </c>
      <c r="AH244" s="123">
        <v>0</v>
      </c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</row>
    <row r="245" spans="1:60" outlineLevel="1" x14ac:dyDescent="0.2">
      <c r="A245" s="126"/>
      <c r="B245" s="127"/>
      <c r="C245" s="154" t="s">
        <v>153</v>
      </c>
      <c r="D245" s="129"/>
      <c r="E245" s="130">
        <v>3.726</v>
      </c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3"/>
      <c r="Z245" s="123"/>
      <c r="AA245" s="123"/>
      <c r="AB245" s="123"/>
      <c r="AC245" s="123"/>
      <c r="AD245" s="123"/>
      <c r="AE245" s="123"/>
      <c r="AF245" s="123"/>
      <c r="AG245" s="123" t="s">
        <v>120</v>
      </c>
      <c r="AH245" s="123">
        <v>0</v>
      </c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</row>
    <row r="246" spans="1:60" outlineLevel="1" x14ac:dyDescent="0.2">
      <c r="A246" s="140">
        <v>71</v>
      </c>
      <c r="B246" s="141" t="s">
        <v>328</v>
      </c>
      <c r="C246" s="153" t="s">
        <v>329</v>
      </c>
      <c r="D246" s="142" t="s">
        <v>115</v>
      </c>
      <c r="E246" s="143">
        <v>151.60599999999999</v>
      </c>
      <c r="F246" s="144"/>
      <c r="G246" s="145">
        <f>ROUND(E246*F246,2)</f>
        <v>0</v>
      </c>
      <c r="H246" s="128">
        <v>3.79</v>
      </c>
      <c r="I246" s="128">
        <f>ROUND(E246*H246,2)</f>
        <v>574.59</v>
      </c>
      <c r="J246" s="128">
        <v>49.61</v>
      </c>
      <c r="K246" s="128">
        <f>ROUND(E246*J246,2)</f>
        <v>7521.17</v>
      </c>
      <c r="L246" s="128">
        <v>21</v>
      </c>
      <c r="M246" s="128">
        <f>G246*(1+L246/100)</f>
        <v>0</v>
      </c>
      <c r="N246" s="128">
        <v>1.3999999999999999E-4</v>
      </c>
      <c r="O246" s="128">
        <f>ROUND(E246*N246,2)</f>
        <v>0.02</v>
      </c>
      <c r="P246" s="128">
        <v>0</v>
      </c>
      <c r="Q246" s="128">
        <f>ROUND(E246*P246,2)</f>
        <v>0</v>
      </c>
      <c r="R246" s="128"/>
      <c r="S246" s="128" t="s">
        <v>116</v>
      </c>
      <c r="T246" s="128" t="s">
        <v>130</v>
      </c>
      <c r="U246" s="128">
        <v>0.10191</v>
      </c>
      <c r="V246" s="128">
        <f>ROUND(E246*U246,2)</f>
        <v>15.45</v>
      </c>
      <c r="W246" s="128"/>
      <c r="X246" s="128" t="s">
        <v>117</v>
      </c>
      <c r="Y246" s="123"/>
      <c r="Z246" s="123"/>
      <c r="AA246" s="123"/>
      <c r="AB246" s="123"/>
      <c r="AC246" s="123"/>
      <c r="AD246" s="123"/>
      <c r="AE246" s="123"/>
      <c r="AF246" s="123"/>
      <c r="AG246" s="123" t="s">
        <v>118</v>
      </c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</row>
    <row r="247" spans="1:60" outlineLevel="1" x14ac:dyDescent="0.2">
      <c r="A247" s="126"/>
      <c r="B247" s="127"/>
      <c r="C247" s="154" t="s">
        <v>323</v>
      </c>
      <c r="D247" s="129"/>
      <c r="E247" s="130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3"/>
      <c r="Z247" s="123"/>
      <c r="AA247" s="123"/>
      <c r="AB247" s="123"/>
      <c r="AC247" s="123"/>
      <c r="AD247" s="123"/>
      <c r="AE247" s="123"/>
      <c r="AF247" s="123"/>
      <c r="AG247" s="123" t="s">
        <v>120</v>
      </c>
      <c r="AH247" s="123">
        <v>0</v>
      </c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</row>
    <row r="248" spans="1:60" outlineLevel="1" x14ac:dyDescent="0.2">
      <c r="A248" s="126"/>
      <c r="B248" s="127"/>
      <c r="C248" s="154" t="s">
        <v>135</v>
      </c>
      <c r="D248" s="129"/>
      <c r="E248" s="130">
        <v>2.38</v>
      </c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3"/>
      <c r="Z248" s="123"/>
      <c r="AA248" s="123"/>
      <c r="AB248" s="123"/>
      <c r="AC248" s="123"/>
      <c r="AD248" s="123"/>
      <c r="AE248" s="123"/>
      <c r="AF248" s="123"/>
      <c r="AG248" s="123" t="s">
        <v>120</v>
      </c>
      <c r="AH248" s="123">
        <v>0</v>
      </c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</row>
    <row r="249" spans="1:60" outlineLevel="1" x14ac:dyDescent="0.2">
      <c r="A249" s="126"/>
      <c r="B249" s="127"/>
      <c r="C249" s="154" t="s">
        <v>136</v>
      </c>
      <c r="D249" s="129"/>
      <c r="E249" s="130">
        <v>5.22</v>
      </c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3"/>
      <c r="Z249" s="123"/>
      <c r="AA249" s="123"/>
      <c r="AB249" s="123"/>
      <c r="AC249" s="123"/>
      <c r="AD249" s="123"/>
      <c r="AE249" s="123"/>
      <c r="AF249" s="123"/>
      <c r="AG249" s="123" t="s">
        <v>120</v>
      </c>
      <c r="AH249" s="123">
        <v>0</v>
      </c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</row>
    <row r="250" spans="1:60" outlineLevel="1" x14ac:dyDescent="0.2">
      <c r="A250" s="126"/>
      <c r="B250" s="127"/>
      <c r="C250" s="154" t="s">
        <v>137</v>
      </c>
      <c r="D250" s="129"/>
      <c r="E250" s="130">
        <v>6.75</v>
      </c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3"/>
      <c r="Z250" s="123"/>
      <c r="AA250" s="123"/>
      <c r="AB250" s="123"/>
      <c r="AC250" s="123"/>
      <c r="AD250" s="123"/>
      <c r="AE250" s="123"/>
      <c r="AF250" s="123"/>
      <c r="AG250" s="123" t="s">
        <v>120</v>
      </c>
      <c r="AH250" s="123">
        <v>0</v>
      </c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</row>
    <row r="251" spans="1:60" outlineLevel="1" x14ac:dyDescent="0.2">
      <c r="A251" s="126"/>
      <c r="B251" s="127"/>
      <c r="C251" s="154" t="s">
        <v>138</v>
      </c>
      <c r="D251" s="129"/>
      <c r="E251" s="130">
        <v>15.99</v>
      </c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3"/>
      <c r="Z251" s="123"/>
      <c r="AA251" s="123"/>
      <c r="AB251" s="123"/>
      <c r="AC251" s="123"/>
      <c r="AD251" s="123"/>
      <c r="AE251" s="123"/>
      <c r="AF251" s="123"/>
      <c r="AG251" s="123" t="s">
        <v>120</v>
      </c>
      <c r="AH251" s="123">
        <v>0</v>
      </c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</row>
    <row r="252" spans="1:60" outlineLevel="1" x14ac:dyDescent="0.2">
      <c r="A252" s="126"/>
      <c r="B252" s="127"/>
      <c r="C252" s="154" t="s">
        <v>139</v>
      </c>
      <c r="D252" s="129"/>
      <c r="E252" s="130">
        <v>4.1399999999999997</v>
      </c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3"/>
      <c r="Z252" s="123"/>
      <c r="AA252" s="123"/>
      <c r="AB252" s="123"/>
      <c r="AC252" s="123"/>
      <c r="AD252" s="123"/>
      <c r="AE252" s="123"/>
      <c r="AF252" s="123"/>
      <c r="AG252" s="123" t="s">
        <v>120</v>
      </c>
      <c r="AH252" s="123">
        <v>0</v>
      </c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</row>
    <row r="253" spans="1:60" outlineLevel="1" x14ac:dyDescent="0.2">
      <c r="A253" s="126"/>
      <c r="B253" s="127"/>
      <c r="C253" s="154" t="s">
        <v>324</v>
      </c>
      <c r="D253" s="129"/>
      <c r="E253" s="130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3"/>
      <c r="Z253" s="123"/>
      <c r="AA253" s="123"/>
      <c r="AB253" s="123"/>
      <c r="AC253" s="123"/>
      <c r="AD253" s="123"/>
      <c r="AE253" s="123"/>
      <c r="AF253" s="123"/>
      <c r="AG253" s="123" t="s">
        <v>120</v>
      </c>
      <c r="AH253" s="123">
        <v>0</v>
      </c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</row>
    <row r="254" spans="1:60" outlineLevel="1" x14ac:dyDescent="0.2">
      <c r="A254" s="126"/>
      <c r="B254" s="127"/>
      <c r="C254" s="154" t="s">
        <v>144</v>
      </c>
      <c r="D254" s="129"/>
      <c r="E254" s="130">
        <v>16.739999999999998</v>
      </c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3"/>
      <c r="Z254" s="123"/>
      <c r="AA254" s="123"/>
      <c r="AB254" s="123"/>
      <c r="AC254" s="123"/>
      <c r="AD254" s="123"/>
      <c r="AE254" s="123"/>
      <c r="AF254" s="123"/>
      <c r="AG254" s="123" t="s">
        <v>120</v>
      </c>
      <c r="AH254" s="123">
        <v>0</v>
      </c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</row>
    <row r="255" spans="1:60" outlineLevel="1" x14ac:dyDescent="0.2">
      <c r="A255" s="126"/>
      <c r="B255" s="127"/>
      <c r="C255" s="154" t="s">
        <v>146</v>
      </c>
      <c r="D255" s="129"/>
      <c r="E255" s="130">
        <v>25.38</v>
      </c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3"/>
      <c r="Z255" s="123"/>
      <c r="AA255" s="123"/>
      <c r="AB255" s="123"/>
      <c r="AC255" s="123"/>
      <c r="AD255" s="123"/>
      <c r="AE255" s="123"/>
      <c r="AF255" s="123"/>
      <c r="AG255" s="123" t="s">
        <v>120</v>
      </c>
      <c r="AH255" s="123">
        <v>0</v>
      </c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</row>
    <row r="256" spans="1:60" outlineLevel="1" x14ac:dyDescent="0.2">
      <c r="A256" s="126"/>
      <c r="B256" s="127"/>
      <c r="C256" s="154" t="s">
        <v>149</v>
      </c>
      <c r="D256" s="129"/>
      <c r="E256" s="130">
        <v>28.08</v>
      </c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3"/>
      <c r="Z256" s="123"/>
      <c r="AA256" s="123"/>
      <c r="AB256" s="123"/>
      <c r="AC256" s="123"/>
      <c r="AD256" s="123"/>
      <c r="AE256" s="123"/>
      <c r="AF256" s="123"/>
      <c r="AG256" s="123" t="s">
        <v>120</v>
      </c>
      <c r="AH256" s="123">
        <v>0</v>
      </c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</row>
    <row r="257" spans="1:60" outlineLevel="1" x14ac:dyDescent="0.2">
      <c r="A257" s="126"/>
      <c r="B257" s="127"/>
      <c r="C257" s="154" t="s">
        <v>151</v>
      </c>
      <c r="D257" s="129"/>
      <c r="E257" s="130">
        <v>43.2</v>
      </c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3"/>
      <c r="Z257" s="123"/>
      <c r="AA257" s="123"/>
      <c r="AB257" s="123"/>
      <c r="AC257" s="123"/>
      <c r="AD257" s="123"/>
      <c r="AE257" s="123"/>
      <c r="AF257" s="123"/>
      <c r="AG257" s="123" t="s">
        <v>120</v>
      </c>
      <c r="AH257" s="123">
        <v>0</v>
      </c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23"/>
      <c r="BH257" s="123"/>
    </row>
    <row r="258" spans="1:60" outlineLevel="1" x14ac:dyDescent="0.2">
      <c r="A258" s="126"/>
      <c r="B258" s="127"/>
      <c r="C258" s="154" t="s">
        <v>153</v>
      </c>
      <c r="D258" s="129"/>
      <c r="E258" s="130">
        <v>3.726</v>
      </c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3"/>
      <c r="Z258" s="123"/>
      <c r="AA258" s="123"/>
      <c r="AB258" s="123"/>
      <c r="AC258" s="123"/>
      <c r="AD258" s="123"/>
      <c r="AE258" s="123"/>
      <c r="AF258" s="123"/>
      <c r="AG258" s="123" t="s">
        <v>120</v>
      </c>
      <c r="AH258" s="123">
        <v>0</v>
      </c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123"/>
      <c r="BH258" s="123"/>
    </row>
    <row r="259" spans="1:60" outlineLevel="1" x14ac:dyDescent="0.2">
      <c r="A259" s="140">
        <v>72</v>
      </c>
      <c r="B259" s="141" t="s">
        <v>330</v>
      </c>
      <c r="C259" s="153" t="s">
        <v>331</v>
      </c>
      <c r="D259" s="142" t="s">
        <v>115</v>
      </c>
      <c r="E259" s="143">
        <v>151.60599999999999</v>
      </c>
      <c r="F259" s="144"/>
      <c r="G259" s="145">
        <f>ROUND(E259*F259,2)</f>
        <v>0</v>
      </c>
      <c r="H259" s="128">
        <v>0</v>
      </c>
      <c r="I259" s="128">
        <f>ROUND(E259*H259,2)</f>
        <v>0</v>
      </c>
      <c r="J259" s="128">
        <v>3.3</v>
      </c>
      <c r="K259" s="128">
        <f>ROUND(E259*J259,2)</f>
        <v>500.3</v>
      </c>
      <c r="L259" s="128">
        <v>21</v>
      </c>
      <c r="M259" s="128">
        <f>G259*(1+L259/100)</f>
        <v>0</v>
      </c>
      <c r="N259" s="128">
        <v>0</v>
      </c>
      <c r="O259" s="128">
        <f>ROUND(E259*N259,2)</f>
        <v>0</v>
      </c>
      <c r="P259" s="128">
        <v>0</v>
      </c>
      <c r="Q259" s="128">
        <f>ROUND(E259*P259,2)</f>
        <v>0</v>
      </c>
      <c r="R259" s="128"/>
      <c r="S259" s="128" t="s">
        <v>116</v>
      </c>
      <c r="T259" s="128" t="s">
        <v>130</v>
      </c>
      <c r="U259" s="128">
        <v>7.0000000000000001E-3</v>
      </c>
      <c r="V259" s="128">
        <f>ROUND(E259*U259,2)</f>
        <v>1.06</v>
      </c>
      <c r="W259" s="128"/>
      <c r="X259" s="128" t="s">
        <v>117</v>
      </c>
      <c r="Y259" s="123"/>
      <c r="Z259" s="123"/>
      <c r="AA259" s="123"/>
      <c r="AB259" s="123"/>
      <c r="AC259" s="123"/>
      <c r="AD259" s="123"/>
      <c r="AE259" s="123"/>
      <c r="AF259" s="123"/>
      <c r="AG259" s="123" t="s">
        <v>118</v>
      </c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</row>
    <row r="260" spans="1:60" outlineLevel="1" x14ac:dyDescent="0.2">
      <c r="A260" s="126"/>
      <c r="B260" s="127"/>
      <c r="C260" s="154" t="s">
        <v>323</v>
      </c>
      <c r="D260" s="129"/>
      <c r="E260" s="130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3"/>
      <c r="Z260" s="123"/>
      <c r="AA260" s="123"/>
      <c r="AB260" s="123"/>
      <c r="AC260" s="123"/>
      <c r="AD260" s="123"/>
      <c r="AE260" s="123"/>
      <c r="AF260" s="123"/>
      <c r="AG260" s="123" t="s">
        <v>120</v>
      </c>
      <c r="AH260" s="123">
        <v>0</v>
      </c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</row>
    <row r="261" spans="1:60" outlineLevel="1" x14ac:dyDescent="0.2">
      <c r="A261" s="126"/>
      <c r="B261" s="127"/>
      <c r="C261" s="154" t="s">
        <v>135</v>
      </c>
      <c r="D261" s="129"/>
      <c r="E261" s="130">
        <v>2.38</v>
      </c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3"/>
      <c r="Z261" s="123"/>
      <c r="AA261" s="123"/>
      <c r="AB261" s="123"/>
      <c r="AC261" s="123"/>
      <c r="AD261" s="123"/>
      <c r="AE261" s="123"/>
      <c r="AF261" s="123"/>
      <c r="AG261" s="123" t="s">
        <v>120</v>
      </c>
      <c r="AH261" s="123">
        <v>0</v>
      </c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</row>
    <row r="262" spans="1:60" outlineLevel="1" x14ac:dyDescent="0.2">
      <c r="A262" s="126"/>
      <c r="B262" s="127"/>
      <c r="C262" s="154" t="s">
        <v>136</v>
      </c>
      <c r="D262" s="129"/>
      <c r="E262" s="130">
        <v>5.22</v>
      </c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3"/>
      <c r="Z262" s="123"/>
      <c r="AA262" s="123"/>
      <c r="AB262" s="123"/>
      <c r="AC262" s="123"/>
      <c r="AD262" s="123"/>
      <c r="AE262" s="123"/>
      <c r="AF262" s="123"/>
      <c r="AG262" s="123" t="s">
        <v>120</v>
      </c>
      <c r="AH262" s="123">
        <v>0</v>
      </c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</row>
    <row r="263" spans="1:60" outlineLevel="1" x14ac:dyDescent="0.2">
      <c r="A263" s="126"/>
      <c r="B263" s="127"/>
      <c r="C263" s="154" t="s">
        <v>137</v>
      </c>
      <c r="D263" s="129"/>
      <c r="E263" s="130">
        <v>6.75</v>
      </c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3"/>
      <c r="Z263" s="123"/>
      <c r="AA263" s="123"/>
      <c r="AB263" s="123"/>
      <c r="AC263" s="123"/>
      <c r="AD263" s="123"/>
      <c r="AE263" s="123"/>
      <c r="AF263" s="123"/>
      <c r="AG263" s="123" t="s">
        <v>120</v>
      </c>
      <c r="AH263" s="123">
        <v>0</v>
      </c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</row>
    <row r="264" spans="1:60" outlineLevel="1" x14ac:dyDescent="0.2">
      <c r="A264" s="126"/>
      <c r="B264" s="127"/>
      <c r="C264" s="154" t="s">
        <v>138</v>
      </c>
      <c r="D264" s="129"/>
      <c r="E264" s="130">
        <v>15.99</v>
      </c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3"/>
      <c r="Z264" s="123"/>
      <c r="AA264" s="123"/>
      <c r="AB264" s="123"/>
      <c r="AC264" s="123"/>
      <c r="AD264" s="123"/>
      <c r="AE264" s="123"/>
      <c r="AF264" s="123"/>
      <c r="AG264" s="123" t="s">
        <v>120</v>
      </c>
      <c r="AH264" s="123">
        <v>0</v>
      </c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</row>
    <row r="265" spans="1:60" outlineLevel="1" x14ac:dyDescent="0.2">
      <c r="A265" s="126"/>
      <c r="B265" s="127"/>
      <c r="C265" s="154" t="s">
        <v>139</v>
      </c>
      <c r="D265" s="129"/>
      <c r="E265" s="130">
        <v>4.1399999999999997</v>
      </c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3"/>
      <c r="Z265" s="123"/>
      <c r="AA265" s="123"/>
      <c r="AB265" s="123"/>
      <c r="AC265" s="123"/>
      <c r="AD265" s="123"/>
      <c r="AE265" s="123"/>
      <c r="AF265" s="123"/>
      <c r="AG265" s="123" t="s">
        <v>120</v>
      </c>
      <c r="AH265" s="123">
        <v>0</v>
      </c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</row>
    <row r="266" spans="1:60" outlineLevel="1" x14ac:dyDescent="0.2">
      <c r="A266" s="126"/>
      <c r="B266" s="127"/>
      <c r="C266" s="154" t="s">
        <v>324</v>
      </c>
      <c r="D266" s="129"/>
      <c r="E266" s="130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3"/>
      <c r="Z266" s="123"/>
      <c r="AA266" s="123"/>
      <c r="AB266" s="123"/>
      <c r="AC266" s="123"/>
      <c r="AD266" s="123"/>
      <c r="AE266" s="123"/>
      <c r="AF266" s="123"/>
      <c r="AG266" s="123" t="s">
        <v>120</v>
      </c>
      <c r="AH266" s="123">
        <v>0</v>
      </c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</row>
    <row r="267" spans="1:60" outlineLevel="1" x14ac:dyDescent="0.2">
      <c r="A267" s="126"/>
      <c r="B267" s="127"/>
      <c r="C267" s="154" t="s">
        <v>144</v>
      </c>
      <c r="D267" s="129"/>
      <c r="E267" s="130">
        <v>16.739999999999998</v>
      </c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3"/>
      <c r="Z267" s="123"/>
      <c r="AA267" s="123"/>
      <c r="AB267" s="123"/>
      <c r="AC267" s="123"/>
      <c r="AD267" s="123"/>
      <c r="AE267" s="123"/>
      <c r="AF267" s="123"/>
      <c r="AG267" s="123" t="s">
        <v>120</v>
      </c>
      <c r="AH267" s="123">
        <v>0</v>
      </c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</row>
    <row r="268" spans="1:60" outlineLevel="1" x14ac:dyDescent="0.2">
      <c r="A268" s="126"/>
      <c r="B268" s="127"/>
      <c r="C268" s="154" t="s">
        <v>146</v>
      </c>
      <c r="D268" s="129"/>
      <c r="E268" s="130">
        <v>25.38</v>
      </c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3"/>
      <c r="Z268" s="123"/>
      <c r="AA268" s="123"/>
      <c r="AB268" s="123"/>
      <c r="AC268" s="123"/>
      <c r="AD268" s="123"/>
      <c r="AE268" s="123"/>
      <c r="AF268" s="123"/>
      <c r="AG268" s="123" t="s">
        <v>120</v>
      </c>
      <c r="AH268" s="123">
        <v>0</v>
      </c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</row>
    <row r="269" spans="1:60" outlineLevel="1" x14ac:dyDescent="0.2">
      <c r="A269" s="126"/>
      <c r="B269" s="127"/>
      <c r="C269" s="154" t="s">
        <v>149</v>
      </c>
      <c r="D269" s="129"/>
      <c r="E269" s="130">
        <v>28.08</v>
      </c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3"/>
      <c r="Z269" s="123"/>
      <c r="AA269" s="123"/>
      <c r="AB269" s="123"/>
      <c r="AC269" s="123"/>
      <c r="AD269" s="123"/>
      <c r="AE269" s="123"/>
      <c r="AF269" s="123"/>
      <c r="AG269" s="123" t="s">
        <v>120</v>
      </c>
      <c r="AH269" s="123">
        <v>0</v>
      </c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123"/>
      <c r="AT269" s="123"/>
      <c r="AU269" s="123"/>
      <c r="AV269" s="123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</row>
    <row r="270" spans="1:60" outlineLevel="1" x14ac:dyDescent="0.2">
      <c r="A270" s="126"/>
      <c r="B270" s="127"/>
      <c r="C270" s="154" t="s">
        <v>151</v>
      </c>
      <c r="D270" s="129"/>
      <c r="E270" s="130">
        <v>43.2</v>
      </c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3"/>
      <c r="Z270" s="123"/>
      <c r="AA270" s="123"/>
      <c r="AB270" s="123"/>
      <c r="AC270" s="123"/>
      <c r="AD270" s="123"/>
      <c r="AE270" s="123"/>
      <c r="AF270" s="123"/>
      <c r="AG270" s="123" t="s">
        <v>120</v>
      </c>
      <c r="AH270" s="123">
        <v>0</v>
      </c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123"/>
      <c r="AT270" s="123"/>
      <c r="AU270" s="123"/>
      <c r="AV270" s="123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</row>
    <row r="271" spans="1:60" outlineLevel="1" x14ac:dyDescent="0.2">
      <c r="A271" s="126"/>
      <c r="B271" s="127"/>
      <c r="C271" s="154" t="s">
        <v>153</v>
      </c>
      <c r="D271" s="129"/>
      <c r="E271" s="130">
        <v>3.726</v>
      </c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3"/>
      <c r="Z271" s="123"/>
      <c r="AA271" s="123"/>
      <c r="AB271" s="123"/>
      <c r="AC271" s="123"/>
      <c r="AD271" s="123"/>
      <c r="AE271" s="123"/>
      <c r="AF271" s="123"/>
      <c r="AG271" s="123" t="s">
        <v>120</v>
      </c>
      <c r="AH271" s="123">
        <v>0</v>
      </c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</row>
    <row r="272" spans="1:60" outlineLevel="1" x14ac:dyDescent="0.2">
      <c r="A272" s="140">
        <v>73</v>
      </c>
      <c r="B272" s="141" t="s">
        <v>332</v>
      </c>
      <c r="C272" s="153" t="s">
        <v>333</v>
      </c>
      <c r="D272" s="142" t="s">
        <v>115</v>
      </c>
      <c r="E272" s="143">
        <v>34.479999999999997</v>
      </c>
      <c r="F272" s="144"/>
      <c r="G272" s="145">
        <f>ROUND(E272*F272,2)</f>
        <v>0</v>
      </c>
      <c r="H272" s="128">
        <v>9.27</v>
      </c>
      <c r="I272" s="128">
        <f>ROUND(E272*H272,2)</f>
        <v>319.63</v>
      </c>
      <c r="J272" s="128">
        <v>6.33</v>
      </c>
      <c r="K272" s="128">
        <f>ROUND(E272*J272,2)</f>
        <v>218.26</v>
      </c>
      <c r="L272" s="128">
        <v>21</v>
      </c>
      <c r="M272" s="128">
        <f>G272*(1+L272/100)</f>
        <v>0</v>
      </c>
      <c r="N272" s="128">
        <v>3.5E-4</v>
      </c>
      <c r="O272" s="128">
        <f>ROUND(E272*N272,2)</f>
        <v>0.01</v>
      </c>
      <c r="P272" s="128">
        <v>0</v>
      </c>
      <c r="Q272" s="128">
        <f>ROUND(E272*P272,2)</f>
        <v>0</v>
      </c>
      <c r="R272" s="128"/>
      <c r="S272" s="128" t="s">
        <v>116</v>
      </c>
      <c r="T272" s="128" t="s">
        <v>130</v>
      </c>
      <c r="U272" s="128">
        <v>1.35E-2</v>
      </c>
      <c r="V272" s="128">
        <f>ROUND(E272*U272,2)</f>
        <v>0.47</v>
      </c>
      <c r="W272" s="128"/>
      <c r="X272" s="128" t="s">
        <v>117</v>
      </c>
      <c r="Y272" s="123"/>
      <c r="Z272" s="123"/>
      <c r="AA272" s="123"/>
      <c r="AB272" s="123"/>
      <c r="AC272" s="123"/>
      <c r="AD272" s="123"/>
      <c r="AE272" s="123"/>
      <c r="AF272" s="123"/>
      <c r="AG272" s="123" t="s">
        <v>118</v>
      </c>
      <c r="AH272" s="123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123"/>
      <c r="AT272" s="123"/>
      <c r="AU272" s="123"/>
      <c r="AV272" s="123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</row>
    <row r="273" spans="1:60" outlineLevel="1" x14ac:dyDescent="0.2">
      <c r="A273" s="126"/>
      <c r="B273" s="127"/>
      <c r="C273" s="154" t="s">
        <v>135</v>
      </c>
      <c r="D273" s="129"/>
      <c r="E273" s="130">
        <v>2.38</v>
      </c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3"/>
      <c r="Z273" s="123"/>
      <c r="AA273" s="123"/>
      <c r="AB273" s="123"/>
      <c r="AC273" s="123"/>
      <c r="AD273" s="123"/>
      <c r="AE273" s="123"/>
      <c r="AF273" s="123"/>
      <c r="AG273" s="123" t="s">
        <v>120</v>
      </c>
      <c r="AH273" s="123">
        <v>0</v>
      </c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123"/>
      <c r="AT273" s="123"/>
      <c r="AU273" s="123"/>
      <c r="AV273" s="123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</row>
    <row r="274" spans="1:60" outlineLevel="1" x14ac:dyDescent="0.2">
      <c r="A274" s="126"/>
      <c r="B274" s="127"/>
      <c r="C274" s="154" t="s">
        <v>136</v>
      </c>
      <c r="D274" s="129"/>
      <c r="E274" s="130">
        <v>5.22</v>
      </c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3"/>
      <c r="Z274" s="123"/>
      <c r="AA274" s="123"/>
      <c r="AB274" s="123"/>
      <c r="AC274" s="123"/>
      <c r="AD274" s="123"/>
      <c r="AE274" s="123"/>
      <c r="AF274" s="123"/>
      <c r="AG274" s="123" t="s">
        <v>120</v>
      </c>
      <c r="AH274" s="123">
        <v>0</v>
      </c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</row>
    <row r="275" spans="1:60" outlineLevel="1" x14ac:dyDescent="0.2">
      <c r="A275" s="126"/>
      <c r="B275" s="127"/>
      <c r="C275" s="154" t="s">
        <v>137</v>
      </c>
      <c r="D275" s="129"/>
      <c r="E275" s="130">
        <v>6.75</v>
      </c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3"/>
      <c r="Z275" s="123"/>
      <c r="AA275" s="123"/>
      <c r="AB275" s="123"/>
      <c r="AC275" s="123"/>
      <c r="AD275" s="123"/>
      <c r="AE275" s="123"/>
      <c r="AF275" s="123"/>
      <c r="AG275" s="123" t="s">
        <v>120</v>
      </c>
      <c r="AH275" s="123">
        <v>0</v>
      </c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123"/>
      <c r="AT275" s="123"/>
      <c r="AU275" s="123"/>
      <c r="AV275" s="123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123"/>
      <c r="BH275" s="123"/>
    </row>
    <row r="276" spans="1:60" outlineLevel="1" x14ac:dyDescent="0.2">
      <c r="A276" s="126"/>
      <c r="B276" s="127"/>
      <c r="C276" s="154" t="s">
        <v>138</v>
      </c>
      <c r="D276" s="129"/>
      <c r="E276" s="130">
        <v>15.99</v>
      </c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3"/>
      <c r="Z276" s="123"/>
      <c r="AA276" s="123"/>
      <c r="AB276" s="123"/>
      <c r="AC276" s="123"/>
      <c r="AD276" s="123"/>
      <c r="AE276" s="123"/>
      <c r="AF276" s="123"/>
      <c r="AG276" s="123" t="s">
        <v>120</v>
      </c>
      <c r="AH276" s="123">
        <v>0</v>
      </c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123"/>
      <c r="AT276" s="123"/>
      <c r="AU276" s="123"/>
      <c r="AV276" s="123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</row>
    <row r="277" spans="1:60" outlineLevel="1" x14ac:dyDescent="0.2">
      <c r="A277" s="126"/>
      <c r="B277" s="127"/>
      <c r="C277" s="154" t="s">
        <v>139</v>
      </c>
      <c r="D277" s="129"/>
      <c r="E277" s="130">
        <v>4.1399999999999997</v>
      </c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3"/>
      <c r="Z277" s="123"/>
      <c r="AA277" s="123"/>
      <c r="AB277" s="123"/>
      <c r="AC277" s="123"/>
      <c r="AD277" s="123"/>
      <c r="AE277" s="123"/>
      <c r="AF277" s="123"/>
      <c r="AG277" s="123" t="s">
        <v>120</v>
      </c>
      <c r="AH277" s="123">
        <v>0</v>
      </c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23"/>
      <c r="BH277" s="123"/>
    </row>
    <row r="278" spans="1:60" x14ac:dyDescent="0.2">
      <c r="A278" s="134" t="s">
        <v>111</v>
      </c>
      <c r="B278" s="135" t="s">
        <v>81</v>
      </c>
      <c r="C278" s="152" t="s">
        <v>82</v>
      </c>
      <c r="D278" s="136"/>
      <c r="E278" s="137"/>
      <c r="F278" s="138"/>
      <c r="G278" s="139">
        <f>SUMIF(AG279:AG310,"&lt;&gt;NOR",G279:G310)</f>
        <v>0</v>
      </c>
      <c r="H278" s="133"/>
      <c r="I278" s="133">
        <f>SUM(I279:I310)</f>
        <v>18689.63</v>
      </c>
      <c r="J278" s="133"/>
      <c r="K278" s="133">
        <f>SUM(K279:K310)</f>
        <v>29949.87</v>
      </c>
      <c r="L278" s="133"/>
      <c r="M278" s="133">
        <f>SUM(M279:M310)</f>
        <v>0</v>
      </c>
      <c r="N278" s="133"/>
      <c r="O278" s="133">
        <f>SUM(O279:O310)</f>
        <v>30.08</v>
      </c>
      <c r="P278" s="133"/>
      <c r="Q278" s="133">
        <f>SUM(Q279:Q310)</f>
        <v>0</v>
      </c>
      <c r="R278" s="133"/>
      <c r="S278" s="133"/>
      <c r="T278" s="133"/>
      <c r="U278" s="133"/>
      <c r="V278" s="133">
        <f>SUM(V279:V310)</f>
        <v>37.78</v>
      </c>
      <c r="W278" s="133"/>
      <c r="X278" s="133"/>
      <c r="AG278" t="s">
        <v>112</v>
      </c>
    </row>
    <row r="279" spans="1:60" outlineLevel="1" x14ac:dyDescent="0.2">
      <c r="A279" s="146">
        <v>74</v>
      </c>
      <c r="B279" s="147" t="s">
        <v>334</v>
      </c>
      <c r="C279" s="155" t="s">
        <v>335</v>
      </c>
      <c r="D279" s="148" t="s">
        <v>170</v>
      </c>
      <c r="E279" s="149">
        <v>6</v>
      </c>
      <c r="F279" s="150"/>
      <c r="G279" s="151">
        <f t="shared" ref="G279:G310" si="14">ROUND(E279*F279,2)</f>
        <v>0</v>
      </c>
      <c r="H279" s="128">
        <v>0</v>
      </c>
      <c r="I279" s="128">
        <f t="shared" ref="I279:I310" si="15">ROUND(E279*H279,2)</f>
        <v>0</v>
      </c>
      <c r="J279" s="128">
        <v>28</v>
      </c>
      <c r="K279" s="128">
        <f t="shared" ref="K279:K310" si="16">ROUND(E279*J279,2)</f>
        <v>168</v>
      </c>
      <c r="L279" s="128">
        <v>21</v>
      </c>
      <c r="M279" s="128">
        <f t="shared" ref="M279:M310" si="17">G279*(1+L279/100)</f>
        <v>0</v>
      </c>
      <c r="N279" s="128">
        <v>0</v>
      </c>
      <c r="O279" s="128">
        <f t="shared" ref="O279:O310" si="18">ROUND(E279*N279,2)</f>
        <v>0</v>
      </c>
      <c r="P279" s="128">
        <v>0</v>
      </c>
      <c r="Q279" s="128">
        <f t="shared" ref="Q279:Q310" si="19">ROUND(E279*P279,2)</f>
        <v>0</v>
      </c>
      <c r="R279" s="128"/>
      <c r="S279" s="128" t="s">
        <v>116</v>
      </c>
      <c r="T279" s="128" t="s">
        <v>165</v>
      </c>
      <c r="U279" s="128">
        <v>5.0500000000000003E-2</v>
      </c>
      <c r="V279" s="128">
        <f t="shared" ref="V279:V310" si="20">ROUND(E279*U279,2)</f>
        <v>0.3</v>
      </c>
      <c r="W279" s="128"/>
      <c r="X279" s="128" t="s">
        <v>117</v>
      </c>
      <c r="Y279" s="123"/>
      <c r="Z279" s="123"/>
      <c r="AA279" s="123"/>
      <c r="AB279" s="123"/>
      <c r="AC279" s="123"/>
      <c r="AD279" s="123"/>
      <c r="AE279" s="123"/>
      <c r="AF279" s="123"/>
      <c r="AG279" s="123" t="s">
        <v>118</v>
      </c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123"/>
      <c r="BH279" s="123"/>
    </row>
    <row r="280" spans="1:60" outlineLevel="1" x14ac:dyDescent="0.2">
      <c r="A280" s="146">
        <v>75</v>
      </c>
      <c r="B280" s="147" t="s">
        <v>336</v>
      </c>
      <c r="C280" s="155" t="s">
        <v>337</v>
      </c>
      <c r="D280" s="148" t="s">
        <v>170</v>
      </c>
      <c r="E280" s="149">
        <v>1</v>
      </c>
      <c r="F280" s="150"/>
      <c r="G280" s="151">
        <f t="shared" si="14"/>
        <v>0</v>
      </c>
      <c r="H280" s="128">
        <v>0</v>
      </c>
      <c r="I280" s="128">
        <f t="shared" si="15"/>
        <v>0</v>
      </c>
      <c r="J280" s="128">
        <v>33</v>
      </c>
      <c r="K280" s="128">
        <f t="shared" si="16"/>
        <v>33</v>
      </c>
      <c r="L280" s="128">
        <v>21</v>
      </c>
      <c r="M280" s="128">
        <f t="shared" si="17"/>
        <v>0</v>
      </c>
      <c r="N280" s="128">
        <v>0</v>
      </c>
      <c r="O280" s="128">
        <f t="shared" si="18"/>
        <v>0</v>
      </c>
      <c r="P280" s="128">
        <v>0</v>
      </c>
      <c r="Q280" s="128">
        <f t="shared" si="19"/>
        <v>0</v>
      </c>
      <c r="R280" s="128"/>
      <c r="S280" s="128" t="s">
        <v>116</v>
      </c>
      <c r="T280" s="128" t="s">
        <v>165</v>
      </c>
      <c r="U280" s="128">
        <v>0.06</v>
      </c>
      <c r="V280" s="128">
        <f t="shared" si="20"/>
        <v>0.06</v>
      </c>
      <c r="W280" s="128"/>
      <c r="X280" s="128" t="s">
        <v>117</v>
      </c>
      <c r="Y280" s="123"/>
      <c r="Z280" s="123"/>
      <c r="AA280" s="123"/>
      <c r="AB280" s="123"/>
      <c r="AC280" s="123"/>
      <c r="AD280" s="123"/>
      <c r="AE280" s="123"/>
      <c r="AF280" s="123"/>
      <c r="AG280" s="123" t="s">
        <v>118</v>
      </c>
      <c r="AH280" s="123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23"/>
      <c r="BH280" s="123"/>
    </row>
    <row r="281" spans="1:60" outlineLevel="1" x14ac:dyDescent="0.2">
      <c r="A281" s="146">
        <v>76</v>
      </c>
      <c r="B281" s="147" t="s">
        <v>338</v>
      </c>
      <c r="C281" s="155" t="s">
        <v>339</v>
      </c>
      <c r="D281" s="148" t="s">
        <v>170</v>
      </c>
      <c r="E281" s="149">
        <v>6</v>
      </c>
      <c r="F281" s="150"/>
      <c r="G281" s="151">
        <f t="shared" si="14"/>
        <v>0</v>
      </c>
      <c r="H281" s="128">
        <v>0</v>
      </c>
      <c r="I281" s="128">
        <f t="shared" si="15"/>
        <v>0</v>
      </c>
      <c r="J281" s="128">
        <v>167</v>
      </c>
      <c r="K281" s="128">
        <f t="shared" si="16"/>
        <v>1002</v>
      </c>
      <c r="L281" s="128">
        <v>21</v>
      </c>
      <c r="M281" s="128">
        <f t="shared" si="17"/>
        <v>0</v>
      </c>
      <c r="N281" s="128">
        <v>0</v>
      </c>
      <c r="O281" s="128">
        <f t="shared" si="18"/>
        <v>0</v>
      </c>
      <c r="P281" s="128">
        <v>0</v>
      </c>
      <c r="Q281" s="128">
        <f t="shared" si="19"/>
        <v>0</v>
      </c>
      <c r="R281" s="128"/>
      <c r="S281" s="128" t="s">
        <v>116</v>
      </c>
      <c r="T281" s="128" t="s">
        <v>165</v>
      </c>
      <c r="U281" s="128">
        <v>0.30567</v>
      </c>
      <c r="V281" s="128">
        <f t="shared" si="20"/>
        <v>1.83</v>
      </c>
      <c r="W281" s="128"/>
      <c r="X281" s="128" t="s">
        <v>117</v>
      </c>
      <c r="Y281" s="123"/>
      <c r="Z281" s="123"/>
      <c r="AA281" s="123"/>
      <c r="AB281" s="123"/>
      <c r="AC281" s="123"/>
      <c r="AD281" s="123"/>
      <c r="AE281" s="123"/>
      <c r="AF281" s="123"/>
      <c r="AG281" s="123" t="s">
        <v>118</v>
      </c>
      <c r="AH281" s="123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123"/>
      <c r="AT281" s="123"/>
      <c r="AU281" s="123"/>
      <c r="AV281" s="123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123"/>
      <c r="BH281" s="123"/>
    </row>
    <row r="282" spans="1:60" ht="22.5" outlineLevel="1" x14ac:dyDescent="0.2">
      <c r="A282" s="146">
        <v>77</v>
      </c>
      <c r="B282" s="147" t="s">
        <v>340</v>
      </c>
      <c r="C282" s="155" t="s">
        <v>341</v>
      </c>
      <c r="D282" s="148" t="s">
        <v>170</v>
      </c>
      <c r="E282" s="149">
        <v>8</v>
      </c>
      <c r="F282" s="150"/>
      <c r="G282" s="151">
        <f t="shared" si="14"/>
        <v>0</v>
      </c>
      <c r="H282" s="128">
        <v>200.76</v>
      </c>
      <c r="I282" s="128">
        <f t="shared" si="15"/>
        <v>1606.08</v>
      </c>
      <c r="J282" s="128">
        <v>149.24</v>
      </c>
      <c r="K282" s="128">
        <f t="shared" si="16"/>
        <v>1193.92</v>
      </c>
      <c r="L282" s="128">
        <v>21</v>
      </c>
      <c r="M282" s="128">
        <f t="shared" si="17"/>
        <v>0</v>
      </c>
      <c r="N282" s="128">
        <v>9.0000000000000006E-5</v>
      </c>
      <c r="O282" s="128">
        <f t="shared" si="18"/>
        <v>0</v>
      </c>
      <c r="P282" s="128">
        <v>0</v>
      </c>
      <c r="Q282" s="128">
        <f t="shared" si="19"/>
        <v>0</v>
      </c>
      <c r="R282" s="128"/>
      <c r="S282" s="128" t="s">
        <v>116</v>
      </c>
      <c r="T282" s="128" t="s">
        <v>165</v>
      </c>
      <c r="U282" s="128">
        <v>0.2475</v>
      </c>
      <c r="V282" s="128">
        <f t="shared" si="20"/>
        <v>1.98</v>
      </c>
      <c r="W282" s="128"/>
      <c r="X282" s="128" t="s">
        <v>117</v>
      </c>
      <c r="Y282" s="123"/>
      <c r="Z282" s="123"/>
      <c r="AA282" s="123"/>
      <c r="AB282" s="123"/>
      <c r="AC282" s="123"/>
      <c r="AD282" s="123"/>
      <c r="AE282" s="123"/>
      <c r="AF282" s="123"/>
      <c r="AG282" s="123" t="s">
        <v>118</v>
      </c>
      <c r="AH282" s="123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123"/>
      <c r="AT282" s="123"/>
      <c r="AU282" s="123"/>
      <c r="AV282" s="123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123"/>
      <c r="BH282" s="123"/>
    </row>
    <row r="283" spans="1:60" ht="33.75" outlineLevel="1" x14ac:dyDescent="0.2">
      <c r="A283" s="146">
        <v>78</v>
      </c>
      <c r="B283" s="147" t="s">
        <v>342</v>
      </c>
      <c r="C283" s="155" t="s">
        <v>343</v>
      </c>
      <c r="D283" s="148" t="s">
        <v>170</v>
      </c>
      <c r="E283" s="149">
        <v>5</v>
      </c>
      <c r="F283" s="150"/>
      <c r="G283" s="151">
        <f t="shared" si="14"/>
        <v>0</v>
      </c>
      <c r="H283" s="128">
        <v>256.45</v>
      </c>
      <c r="I283" s="128">
        <f t="shared" si="15"/>
        <v>1282.25</v>
      </c>
      <c r="J283" s="128">
        <v>151.55000000000001</v>
      </c>
      <c r="K283" s="128">
        <f t="shared" si="16"/>
        <v>757.75</v>
      </c>
      <c r="L283" s="128">
        <v>21</v>
      </c>
      <c r="M283" s="128">
        <f t="shared" si="17"/>
        <v>0</v>
      </c>
      <c r="N283" s="128">
        <v>1E-4</v>
      </c>
      <c r="O283" s="128">
        <f t="shared" si="18"/>
        <v>0</v>
      </c>
      <c r="P283" s="128">
        <v>0</v>
      </c>
      <c r="Q283" s="128">
        <f t="shared" si="19"/>
        <v>0</v>
      </c>
      <c r="R283" s="128"/>
      <c r="S283" s="128" t="s">
        <v>116</v>
      </c>
      <c r="T283" s="128" t="s">
        <v>165</v>
      </c>
      <c r="U283" s="128">
        <v>0.249</v>
      </c>
      <c r="V283" s="128">
        <f t="shared" si="20"/>
        <v>1.25</v>
      </c>
      <c r="W283" s="128"/>
      <c r="X283" s="128" t="s">
        <v>117</v>
      </c>
      <c r="Y283" s="123"/>
      <c r="Z283" s="123"/>
      <c r="AA283" s="123"/>
      <c r="AB283" s="123"/>
      <c r="AC283" s="123"/>
      <c r="AD283" s="123"/>
      <c r="AE283" s="123"/>
      <c r="AF283" s="123"/>
      <c r="AG283" s="123" t="s">
        <v>118</v>
      </c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23"/>
      <c r="BH283" s="123"/>
    </row>
    <row r="284" spans="1:60" outlineLevel="1" x14ac:dyDescent="0.2">
      <c r="A284" s="146">
        <v>79</v>
      </c>
      <c r="B284" s="147" t="s">
        <v>344</v>
      </c>
      <c r="C284" s="155" t="s">
        <v>345</v>
      </c>
      <c r="D284" s="148" t="s">
        <v>170</v>
      </c>
      <c r="E284" s="149">
        <v>7</v>
      </c>
      <c r="F284" s="150"/>
      <c r="G284" s="151">
        <f t="shared" si="14"/>
        <v>0</v>
      </c>
      <c r="H284" s="128">
        <v>0</v>
      </c>
      <c r="I284" s="128">
        <f t="shared" si="15"/>
        <v>0</v>
      </c>
      <c r="J284" s="128">
        <v>186</v>
      </c>
      <c r="K284" s="128">
        <f t="shared" si="16"/>
        <v>1302</v>
      </c>
      <c r="L284" s="128">
        <v>21</v>
      </c>
      <c r="M284" s="128">
        <f t="shared" si="17"/>
        <v>0</v>
      </c>
      <c r="N284" s="128">
        <v>0</v>
      </c>
      <c r="O284" s="128">
        <f t="shared" si="18"/>
        <v>0</v>
      </c>
      <c r="P284" s="128">
        <v>0</v>
      </c>
      <c r="Q284" s="128">
        <f t="shared" si="19"/>
        <v>0</v>
      </c>
      <c r="R284" s="128"/>
      <c r="S284" s="128" t="s">
        <v>116</v>
      </c>
      <c r="T284" s="128" t="s">
        <v>165</v>
      </c>
      <c r="U284" s="128">
        <v>0.34</v>
      </c>
      <c r="V284" s="128">
        <f t="shared" si="20"/>
        <v>2.38</v>
      </c>
      <c r="W284" s="128"/>
      <c r="X284" s="128" t="s">
        <v>117</v>
      </c>
      <c r="Y284" s="123"/>
      <c r="Z284" s="123"/>
      <c r="AA284" s="123"/>
      <c r="AB284" s="123"/>
      <c r="AC284" s="123"/>
      <c r="AD284" s="123"/>
      <c r="AE284" s="123"/>
      <c r="AF284" s="123"/>
      <c r="AG284" s="123" t="s">
        <v>118</v>
      </c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</row>
    <row r="285" spans="1:60" ht="22.5" outlineLevel="1" x14ac:dyDescent="0.2">
      <c r="A285" s="146">
        <v>80</v>
      </c>
      <c r="B285" s="147" t="s">
        <v>346</v>
      </c>
      <c r="C285" s="155" t="s">
        <v>347</v>
      </c>
      <c r="D285" s="148" t="s">
        <v>170</v>
      </c>
      <c r="E285" s="149">
        <v>1</v>
      </c>
      <c r="F285" s="150"/>
      <c r="G285" s="151">
        <f t="shared" si="14"/>
        <v>0</v>
      </c>
      <c r="H285" s="128">
        <v>0</v>
      </c>
      <c r="I285" s="128">
        <f t="shared" si="15"/>
        <v>0</v>
      </c>
      <c r="J285" s="128">
        <v>198</v>
      </c>
      <c r="K285" s="128">
        <f t="shared" si="16"/>
        <v>198</v>
      </c>
      <c r="L285" s="128">
        <v>21</v>
      </c>
      <c r="M285" s="128">
        <f t="shared" si="17"/>
        <v>0</v>
      </c>
      <c r="N285" s="128">
        <v>0</v>
      </c>
      <c r="O285" s="128">
        <f t="shared" si="18"/>
        <v>0</v>
      </c>
      <c r="P285" s="128">
        <v>0</v>
      </c>
      <c r="Q285" s="128">
        <f t="shared" si="19"/>
        <v>0</v>
      </c>
      <c r="R285" s="128"/>
      <c r="S285" s="128" t="s">
        <v>116</v>
      </c>
      <c r="T285" s="128" t="s">
        <v>165</v>
      </c>
      <c r="U285" s="128">
        <v>0.36199999999999999</v>
      </c>
      <c r="V285" s="128">
        <f t="shared" si="20"/>
        <v>0.36</v>
      </c>
      <c r="W285" s="128"/>
      <c r="X285" s="128" t="s">
        <v>117</v>
      </c>
      <c r="Y285" s="123"/>
      <c r="Z285" s="123"/>
      <c r="AA285" s="123"/>
      <c r="AB285" s="123"/>
      <c r="AC285" s="123"/>
      <c r="AD285" s="123"/>
      <c r="AE285" s="123"/>
      <c r="AF285" s="123"/>
      <c r="AG285" s="123" t="s">
        <v>118</v>
      </c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</row>
    <row r="286" spans="1:60" outlineLevel="1" x14ac:dyDescent="0.2">
      <c r="A286" s="146">
        <v>81</v>
      </c>
      <c r="B286" s="147" t="s">
        <v>348</v>
      </c>
      <c r="C286" s="155" t="s">
        <v>349</v>
      </c>
      <c r="D286" s="148" t="s">
        <v>170</v>
      </c>
      <c r="E286" s="149">
        <v>5</v>
      </c>
      <c r="F286" s="150"/>
      <c r="G286" s="151">
        <f t="shared" si="14"/>
        <v>0</v>
      </c>
      <c r="H286" s="128">
        <v>0</v>
      </c>
      <c r="I286" s="128">
        <f t="shared" si="15"/>
        <v>0</v>
      </c>
      <c r="J286" s="128">
        <v>246</v>
      </c>
      <c r="K286" s="128">
        <f t="shared" si="16"/>
        <v>1230</v>
      </c>
      <c r="L286" s="128">
        <v>21</v>
      </c>
      <c r="M286" s="128">
        <f t="shared" si="17"/>
        <v>0</v>
      </c>
      <c r="N286" s="128">
        <v>0</v>
      </c>
      <c r="O286" s="128">
        <f t="shared" si="18"/>
        <v>0</v>
      </c>
      <c r="P286" s="128">
        <v>0</v>
      </c>
      <c r="Q286" s="128">
        <f t="shared" si="19"/>
        <v>0</v>
      </c>
      <c r="R286" s="128"/>
      <c r="S286" s="128" t="s">
        <v>116</v>
      </c>
      <c r="T286" s="128" t="s">
        <v>165</v>
      </c>
      <c r="U286" s="128">
        <v>0.45</v>
      </c>
      <c r="V286" s="128">
        <f t="shared" si="20"/>
        <v>2.25</v>
      </c>
      <c r="W286" s="128"/>
      <c r="X286" s="128" t="s">
        <v>117</v>
      </c>
      <c r="Y286" s="123"/>
      <c r="Z286" s="123"/>
      <c r="AA286" s="123"/>
      <c r="AB286" s="123"/>
      <c r="AC286" s="123"/>
      <c r="AD286" s="123"/>
      <c r="AE286" s="123"/>
      <c r="AF286" s="123"/>
      <c r="AG286" s="123" t="s">
        <v>118</v>
      </c>
      <c r="AH286" s="123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</row>
    <row r="287" spans="1:60" outlineLevel="1" x14ac:dyDescent="0.2">
      <c r="A287" s="146">
        <v>82</v>
      </c>
      <c r="B287" s="147" t="s">
        <v>350</v>
      </c>
      <c r="C287" s="155" t="s">
        <v>351</v>
      </c>
      <c r="D287" s="148" t="s">
        <v>173</v>
      </c>
      <c r="E287" s="149">
        <v>18</v>
      </c>
      <c r="F287" s="150"/>
      <c r="G287" s="151">
        <f t="shared" si="14"/>
        <v>0</v>
      </c>
      <c r="H287" s="128">
        <v>0</v>
      </c>
      <c r="I287" s="128">
        <f t="shared" si="15"/>
        <v>0</v>
      </c>
      <c r="J287" s="128">
        <v>35</v>
      </c>
      <c r="K287" s="128">
        <f t="shared" si="16"/>
        <v>630</v>
      </c>
      <c r="L287" s="128">
        <v>21</v>
      </c>
      <c r="M287" s="128">
        <f t="shared" si="17"/>
        <v>0</v>
      </c>
      <c r="N287" s="128">
        <v>0</v>
      </c>
      <c r="O287" s="128">
        <f t="shared" si="18"/>
        <v>0</v>
      </c>
      <c r="P287" s="128">
        <v>0</v>
      </c>
      <c r="Q287" s="128">
        <f t="shared" si="19"/>
        <v>0</v>
      </c>
      <c r="R287" s="128"/>
      <c r="S287" s="128" t="s">
        <v>116</v>
      </c>
      <c r="T287" s="128" t="s">
        <v>165</v>
      </c>
      <c r="U287" s="128">
        <v>6.4149999999999999E-2</v>
      </c>
      <c r="V287" s="128">
        <f t="shared" si="20"/>
        <v>1.1499999999999999</v>
      </c>
      <c r="W287" s="128"/>
      <c r="X287" s="128" t="s">
        <v>117</v>
      </c>
      <c r="Y287" s="123"/>
      <c r="Z287" s="123"/>
      <c r="AA287" s="123"/>
      <c r="AB287" s="123"/>
      <c r="AC287" s="123"/>
      <c r="AD287" s="123"/>
      <c r="AE287" s="123"/>
      <c r="AF287" s="123"/>
      <c r="AG287" s="123" t="s">
        <v>118</v>
      </c>
      <c r="AH287" s="123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</row>
    <row r="288" spans="1:60" outlineLevel="1" x14ac:dyDescent="0.2">
      <c r="A288" s="146">
        <v>83</v>
      </c>
      <c r="B288" s="147" t="s">
        <v>352</v>
      </c>
      <c r="C288" s="155" t="s">
        <v>353</v>
      </c>
      <c r="D288" s="148" t="s">
        <v>173</v>
      </c>
      <c r="E288" s="149">
        <v>2</v>
      </c>
      <c r="F288" s="150"/>
      <c r="G288" s="151">
        <f t="shared" si="14"/>
        <v>0</v>
      </c>
      <c r="H288" s="128">
        <v>0</v>
      </c>
      <c r="I288" s="128">
        <f t="shared" si="15"/>
        <v>0</v>
      </c>
      <c r="J288" s="128">
        <v>81</v>
      </c>
      <c r="K288" s="128">
        <f t="shared" si="16"/>
        <v>162</v>
      </c>
      <c r="L288" s="128">
        <v>21</v>
      </c>
      <c r="M288" s="128">
        <f t="shared" si="17"/>
        <v>0</v>
      </c>
      <c r="N288" s="128">
        <v>0</v>
      </c>
      <c r="O288" s="128">
        <f t="shared" si="18"/>
        <v>0</v>
      </c>
      <c r="P288" s="128">
        <v>0</v>
      </c>
      <c r="Q288" s="128">
        <f t="shared" si="19"/>
        <v>0</v>
      </c>
      <c r="R288" s="128"/>
      <c r="S288" s="128" t="s">
        <v>116</v>
      </c>
      <c r="T288" s="128" t="s">
        <v>165</v>
      </c>
      <c r="U288" s="128">
        <v>0.14868000000000001</v>
      </c>
      <c r="V288" s="128">
        <f t="shared" si="20"/>
        <v>0.3</v>
      </c>
      <c r="W288" s="128"/>
      <c r="X288" s="128" t="s">
        <v>117</v>
      </c>
      <c r="Y288" s="123"/>
      <c r="Z288" s="123"/>
      <c r="AA288" s="123"/>
      <c r="AB288" s="123"/>
      <c r="AC288" s="123"/>
      <c r="AD288" s="123"/>
      <c r="AE288" s="123"/>
      <c r="AF288" s="123"/>
      <c r="AG288" s="123" t="s">
        <v>118</v>
      </c>
      <c r="AH288" s="123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23"/>
      <c r="BH288" s="123"/>
    </row>
    <row r="289" spans="1:60" ht="22.5" outlineLevel="1" x14ac:dyDescent="0.2">
      <c r="A289" s="146">
        <v>84</v>
      </c>
      <c r="B289" s="147" t="s">
        <v>354</v>
      </c>
      <c r="C289" s="155" t="s">
        <v>355</v>
      </c>
      <c r="D289" s="148" t="s">
        <v>173</v>
      </c>
      <c r="E289" s="149">
        <v>190</v>
      </c>
      <c r="F289" s="150"/>
      <c r="G289" s="151">
        <f t="shared" si="14"/>
        <v>0</v>
      </c>
      <c r="H289" s="128">
        <v>15.04</v>
      </c>
      <c r="I289" s="128">
        <f t="shared" si="15"/>
        <v>2857.6</v>
      </c>
      <c r="J289" s="128">
        <v>39.96</v>
      </c>
      <c r="K289" s="128">
        <f t="shared" si="16"/>
        <v>7592.4</v>
      </c>
      <c r="L289" s="128">
        <v>21</v>
      </c>
      <c r="M289" s="128">
        <f t="shared" si="17"/>
        <v>0</v>
      </c>
      <c r="N289" s="128">
        <v>1.6000000000000001E-4</v>
      </c>
      <c r="O289" s="128">
        <f t="shared" si="18"/>
        <v>0.03</v>
      </c>
      <c r="P289" s="128">
        <v>0</v>
      </c>
      <c r="Q289" s="128">
        <f t="shared" si="19"/>
        <v>0</v>
      </c>
      <c r="R289" s="128"/>
      <c r="S289" s="128" t="s">
        <v>116</v>
      </c>
      <c r="T289" s="128" t="s">
        <v>165</v>
      </c>
      <c r="U289" s="128">
        <v>7.0000000000000007E-2</v>
      </c>
      <c r="V289" s="128">
        <f t="shared" si="20"/>
        <v>13.3</v>
      </c>
      <c r="W289" s="128"/>
      <c r="X289" s="128" t="s">
        <v>117</v>
      </c>
      <c r="Y289" s="123"/>
      <c r="Z289" s="123"/>
      <c r="AA289" s="123"/>
      <c r="AB289" s="123"/>
      <c r="AC289" s="123"/>
      <c r="AD289" s="123"/>
      <c r="AE289" s="123"/>
      <c r="AF289" s="123"/>
      <c r="AG289" s="123" t="s">
        <v>118</v>
      </c>
      <c r="AH289" s="123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123"/>
      <c r="AT289" s="123"/>
      <c r="AU289" s="123"/>
      <c r="AV289" s="123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123"/>
      <c r="BH289" s="123"/>
    </row>
    <row r="290" spans="1:60" ht="22.5" outlineLevel="1" x14ac:dyDescent="0.2">
      <c r="A290" s="146">
        <v>85</v>
      </c>
      <c r="B290" s="147" t="s">
        <v>356</v>
      </c>
      <c r="C290" s="155" t="s">
        <v>357</v>
      </c>
      <c r="D290" s="148" t="s">
        <v>173</v>
      </c>
      <c r="E290" s="149">
        <v>70</v>
      </c>
      <c r="F290" s="150"/>
      <c r="G290" s="151">
        <f t="shared" si="14"/>
        <v>0</v>
      </c>
      <c r="H290" s="128">
        <v>24.99</v>
      </c>
      <c r="I290" s="128">
        <f t="shared" si="15"/>
        <v>1749.3</v>
      </c>
      <c r="J290" s="128">
        <v>41.01</v>
      </c>
      <c r="K290" s="128">
        <f t="shared" si="16"/>
        <v>2870.7</v>
      </c>
      <c r="L290" s="128">
        <v>21</v>
      </c>
      <c r="M290" s="128">
        <f t="shared" si="17"/>
        <v>0</v>
      </c>
      <c r="N290" s="128">
        <v>2.1000000000000001E-4</v>
      </c>
      <c r="O290" s="128">
        <f t="shared" si="18"/>
        <v>0.01</v>
      </c>
      <c r="P290" s="128">
        <v>0</v>
      </c>
      <c r="Q290" s="128">
        <f t="shared" si="19"/>
        <v>0</v>
      </c>
      <c r="R290" s="128"/>
      <c r="S290" s="128" t="s">
        <v>116</v>
      </c>
      <c r="T290" s="128" t="s">
        <v>165</v>
      </c>
      <c r="U290" s="128">
        <v>7.0000000000000007E-2</v>
      </c>
      <c r="V290" s="128">
        <f t="shared" si="20"/>
        <v>4.9000000000000004</v>
      </c>
      <c r="W290" s="128"/>
      <c r="X290" s="128" t="s">
        <v>117</v>
      </c>
      <c r="Y290" s="123"/>
      <c r="Z290" s="123"/>
      <c r="AA290" s="123"/>
      <c r="AB290" s="123"/>
      <c r="AC290" s="123"/>
      <c r="AD290" s="123"/>
      <c r="AE290" s="123"/>
      <c r="AF290" s="123"/>
      <c r="AG290" s="123" t="s">
        <v>118</v>
      </c>
      <c r="AH290" s="123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123"/>
      <c r="AT290" s="123"/>
      <c r="AU290" s="123"/>
      <c r="AV290" s="123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123"/>
      <c r="BH290" s="123"/>
    </row>
    <row r="291" spans="1:60" ht="22.5" outlineLevel="1" x14ac:dyDescent="0.2">
      <c r="A291" s="146">
        <v>86</v>
      </c>
      <c r="B291" s="147" t="s">
        <v>358</v>
      </c>
      <c r="C291" s="155" t="s">
        <v>359</v>
      </c>
      <c r="D291" s="148" t="s">
        <v>173</v>
      </c>
      <c r="E291" s="149">
        <v>15</v>
      </c>
      <c r="F291" s="150"/>
      <c r="G291" s="151">
        <f t="shared" si="14"/>
        <v>0</v>
      </c>
      <c r="H291" s="128">
        <v>45.56</v>
      </c>
      <c r="I291" s="128">
        <f t="shared" si="15"/>
        <v>683.4</v>
      </c>
      <c r="J291" s="128">
        <v>35.74</v>
      </c>
      <c r="K291" s="128">
        <f t="shared" si="16"/>
        <v>536.1</v>
      </c>
      <c r="L291" s="128">
        <v>21</v>
      </c>
      <c r="M291" s="128">
        <f t="shared" si="17"/>
        <v>0</v>
      </c>
      <c r="N291" s="128">
        <v>3.2000000000000003E-4</v>
      </c>
      <c r="O291" s="128">
        <f t="shared" si="18"/>
        <v>0</v>
      </c>
      <c r="P291" s="128">
        <v>0</v>
      </c>
      <c r="Q291" s="128">
        <f t="shared" si="19"/>
        <v>0</v>
      </c>
      <c r="R291" s="128"/>
      <c r="S291" s="128" t="s">
        <v>116</v>
      </c>
      <c r="T291" s="128" t="s">
        <v>116</v>
      </c>
      <c r="U291" s="128">
        <v>7.2459999999999997E-2</v>
      </c>
      <c r="V291" s="128">
        <f t="shared" si="20"/>
        <v>1.0900000000000001</v>
      </c>
      <c r="W291" s="128"/>
      <c r="X291" s="128" t="s">
        <v>117</v>
      </c>
      <c r="Y291" s="123"/>
      <c r="Z291" s="123"/>
      <c r="AA291" s="123"/>
      <c r="AB291" s="123"/>
      <c r="AC291" s="123"/>
      <c r="AD291" s="123"/>
      <c r="AE291" s="123"/>
      <c r="AF291" s="123"/>
      <c r="AG291" s="123" t="s">
        <v>118</v>
      </c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</row>
    <row r="292" spans="1:60" outlineLevel="1" x14ac:dyDescent="0.2">
      <c r="A292" s="146">
        <v>87</v>
      </c>
      <c r="B292" s="147" t="s">
        <v>360</v>
      </c>
      <c r="C292" s="155" t="s">
        <v>361</v>
      </c>
      <c r="D292" s="148" t="s">
        <v>170</v>
      </c>
      <c r="E292" s="149">
        <v>19</v>
      </c>
      <c r="F292" s="150"/>
      <c r="G292" s="151">
        <f t="shared" si="14"/>
        <v>0</v>
      </c>
      <c r="H292" s="128">
        <v>0</v>
      </c>
      <c r="I292" s="128">
        <f t="shared" si="15"/>
        <v>0</v>
      </c>
      <c r="J292" s="128">
        <v>181</v>
      </c>
      <c r="K292" s="128">
        <f t="shared" si="16"/>
        <v>3439</v>
      </c>
      <c r="L292" s="128">
        <v>21</v>
      </c>
      <c r="M292" s="128">
        <f t="shared" si="17"/>
        <v>0</v>
      </c>
      <c r="N292" s="128">
        <v>0</v>
      </c>
      <c r="O292" s="128">
        <f t="shared" si="18"/>
        <v>0</v>
      </c>
      <c r="P292" s="128">
        <v>0</v>
      </c>
      <c r="Q292" s="128">
        <f t="shared" si="19"/>
        <v>0</v>
      </c>
      <c r="R292" s="128"/>
      <c r="S292" s="128" t="s">
        <v>116</v>
      </c>
      <c r="T292" s="128" t="s">
        <v>165</v>
      </c>
      <c r="U292" s="128">
        <v>0.33050000000000002</v>
      </c>
      <c r="V292" s="128">
        <f t="shared" si="20"/>
        <v>6.28</v>
      </c>
      <c r="W292" s="128"/>
      <c r="X292" s="128" t="s">
        <v>117</v>
      </c>
      <c r="Y292" s="123"/>
      <c r="Z292" s="123"/>
      <c r="AA292" s="123"/>
      <c r="AB292" s="123"/>
      <c r="AC292" s="123"/>
      <c r="AD292" s="123"/>
      <c r="AE292" s="123"/>
      <c r="AF292" s="123"/>
      <c r="AG292" s="123" t="s">
        <v>118</v>
      </c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</row>
    <row r="293" spans="1:60" outlineLevel="1" x14ac:dyDescent="0.2">
      <c r="A293" s="146">
        <v>88</v>
      </c>
      <c r="B293" s="147" t="s">
        <v>362</v>
      </c>
      <c r="C293" s="155" t="s">
        <v>363</v>
      </c>
      <c r="D293" s="148" t="s">
        <v>170</v>
      </c>
      <c r="E293" s="149">
        <v>1</v>
      </c>
      <c r="F293" s="150"/>
      <c r="G293" s="151">
        <f t="shared" si="14"/>
        <v>0</v>
      </c>
      <c r="H293" s="128">
        <v>0</v>
      </c>
      <c r="I293" s="128">
        <f t="shared" si="15"/>
        <v>0</v>
      </c>
      <c r="J293" s="128">
        <v>191</v>
      </c>
      <c r="K293" s="128">
        <f t="shared" si="16"/>
        <v>191</v>
      </c>
      <c r="L293" s="128">
        <v>21</v>
      </c>
      <c r="M293" s="128">
        <f t="shared" si="17"/>
        <v>0</v>
      </c>
      <c r="N293" s="128">
        <v>0</v>
      </c>
      <c r="O293" s="128">
        <f t="shared" si="18"/>
        <v>0</v>
      </c>
      <c r="P293" s="128">
        <v>0</v>
      </c>
      <c r="Q293" s="128">
        <f t="shared" si="19"/>
        <v>0</v>
      </c>
      <c r="R293" s="128"/>
      <c r="S293" s="128" t="s">
        <v>116</v>
      </c>
      <c r="T293" s="128" t="s">
        <v>165</v>
      </c>
      <c r="U293" s="128">
        <v>0.35</v>
      </c>
      <c r="V293" s="128">
        <f t="shared" si="20"/>
        <v>0.35</v>
      </c>
      <c r="W293" s="128"/>
      <c r="X293" s="128" t="s">
        <v>117</v>
      </c>
      <c r="Y293" s="123"/>
      <c r="Z293" s="123"/>
      <c r="AA293" s="123"/>
      <c r="AB293" s="123"/>
      <c r="AC293" s="123"/>
      <c r="AD293" s="123"/>
      <c r="AE293" s="123"/>
      <c r="AF293" s="123"/>
      <c r="AG293" s="123" t="s">
        <v>118</v>
      </c>
      <c r="AH293" s="123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</row>
    <row r="294" spans="1:60" outlineLevel="1" x14ac:dyDescent="0.2">
      <c r="A294" s="146">
        <v>89</v>
      </c>
      <c r="B294" s="147" t="s">
        <v>364</v>
      </c>
      <c r="C294" s="155" t="s">
        <v>365</v>
      </c>
      <c r="D294" s="148" t="s">
        <v>163</v>
      </c>
      <c r="E294" s="149">
        <v>8</v>
      </c>
      <c r="F294" s="150"/>
      <c r="G294" s="151">
        <f t="shared" si="14"/>
        <v>0</v>
      </c>
      <c r="H294" s="128">
        <v>0</v>
      </c>
      <c r="I294" s="128">
        <f t="shared" si="15"/>
        <v>0</v>
      </c>
      <c r="J294" s="128">
        <v>518</v>
      </c>
      <c r="K294" s="128">
        <f t="shared" si="16"/>
        <v>4144</v>
      </c>
      <c r="L294" s="128">
        <v>21</v>
      </c>
      <c r="M294" s="128">
        <f t="shared" si="17"/>
        <v>0</v>
      </c>
      <c r="N294" s="128">
        <v>0</v>
      </c>
      <c r="O294" s="128">
        <f t="shared" si="18"/>
        <v>0</v>
      </c>
      <c r="P294" s="128">
        <v>0</v>
      </c>
      <c r="Q294" s="128">
        <f t="shared" si="19"/>
        <v>0</v>
      </c>
      <c r="R294" s="128"/>
      <c r="S294" s="128" t="s">
        <v>164</v>
      </c>
      <c r="T294" s="128" t="s">
        <v>165</v>
      </c>
      <c r="U294" s="128">
        <v>0</v>
      </c>
      <c r="V294" s="128">
        <f t="shared" si="20"/>
        <v>0</v>
      </c>
      <c r="W294" s="128"/>
      <c r="X294" s="128" t="s">
        <v>117</v>
      </c>
      <c r="Y294" s="123"/>
      <c r="Z294" s="123"/>
      <c r="AA294" s="123"/>
      <c r="AB294" s="123"/>
      <c r="AC294" s="123"/>
      <c r="AD294" s="123"/>
      <c r="AE294" s="123"/>
      <c r="AF294" s="123"/>
      <c r="AG294" s="123" t="s">
        <v>118</v>
      </c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</row>
    <row r="295" spans="1:60" outlineLevel="1" x14ac:dyDescent="0.2">
      <c r="A295" s="146">
        <v>90</v>
      </c>
      <c r="B295" s="147" t="s">
        <v>366</v>
      </c>
      <c r="C295" s="155" t="s">
        <v>367</v>
      </c>
      <c r="D295" s="148" t="s">
        <v>190</v>
      </c>
      <c r="E295" s="149">
        <v>1</v>
      </c>
      <c r="F295" s="150"/>
      <c r="G295" s="151">
        <f t="shared" si="14"/>
        <v>0</v>
      </c>
      <c r="H295" s="128">
        <v>0</v>
      </c>
      <c r="I295" s="128">
        <f t="shared" si="15"/>
        <v>0</v>
      </c>
      <c r="J295" s="128">
        <v>4500</v>
      </c>
      <c r="K295" s="128">
        <f t="shared" si="16"/>
        <v>4500</v>
      </c>
      <c r="L295" s="128">
        <v>21</v>
      </c>
      <c r="M295" s="128">
        <f t="shared" si="17"/>
        <v>0</v>
      </c>
      <c r="N295" s="128">
        <v>0</v>
      </c>
      <c r="O295" s="128">
        <f t="shared" si="18"/>
        <v>0</v>
      </c>
      <c r="P295" s="128">
        <v>0</v>
      </c>
      <c r="Q295" s="128">
        <f t="shared" si="19"/>
        <v>0</v>
      </c>
      <c r="R295" s="128"/>
      <c r="S295" s="128" t="s">
        <v>164</v>
      </c>
      <c r="T295" s="128" t="s">
        <v>165</v>
      </c>
      <c r="U295" s="128">
        <v>0</v>
      </c>
      <c r="V295" s="128">
        <f t="shared" si="20"/>
        <v>0</v>
      </c>
      <c r="W295" s="128"/>
      <c r="X295" s="128" t="s">
        <v>117</v>
      </c>
      <c r="Y295" s="123"/>
      <c r="Z295" s="123"/>
      <c r="AA295" s="123"/>
      <c r="AB295" s="123"/>
      <c r="AC295" s="123"/>
      <c r="AD295" s="123"/>
      <c r="AE295" s="123"/>
      <c r="AF295" s="123"/>
      <c r="AG295" s="123" t="s">
        <v>118</v>
      </c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123"/>
      <c r="BH295" s="123"/>
    </row>
    <row r="296" spans="1:60" outlineLevel="1" x14ac:dyDescent="0.2">
      <c r="A296" s="146">
        <v>91</v>
      </c>
      <c r="B296" s="147" t="s">
        <v>368</v>
      </c>
      <c r="C296" s="155" t="s">
        <v>369</v>
      </c>
      <c r="D296" s="148" t="s">
        <v>173</v>
      </c>
      <c r="E296" s="149">
        <v>18</v>
      </c>
      <c r="F296" s="150"/>
      <c r="G296" s="151">
        <f t="shared" si="14"/>
        <v>0</v>
      </c>
      <c r="H296" s="128">
        <v>16</v>
      </c>
      <c r="I296" s="128">
        <f t="shared" si="15"/>
        <v>288</v>
      </c>
      <c r="J296" s="128">
        <v>0</v>
      </c>
      <c r="K296" s="128">
        <f t="shared" si="16"/>
        <v>0</v>
      </c>
      <c r="L296" s="128">
        <v>21</v>
      </c>
      <c r="M296" s="128">
        <f t="shared" si="17"/>
        <v>0</v>
      </c>
      <c r="N296" s="128">
        <v>8.0000000000000007E-5</v>
      </c>
      <c r="O296" s="128">
        <f t="shared" si="18"/>
        <v>0</v>
      </c>
      <c r="P296" s="128">
        <v>0</v>
      </c>
      <c r="Q296" s="128">
        <f t="shared" si="19"/>
        <v>0</v>
      </c>
      <c r="R296" s="128" t="s">
        <v>223</v>
      </c>
      <c r="S296" s="128" t="s">
        <v>116</v>
      </c>
      <c r="T296" s="128" t="s">
        <v>165</v>
      </c>
      <c r="U296" s="128">
        <v>0</v>
      </c>
      <c r="V296" s="128">
        <f t="shared" si="20"/>
        <v>0</v>
      </c>
      <c r="W296" s="128"/>
      <c r="X296" s="128" t="s">
        <v>224</v>
      </c>
      <c r="Y296" s="123"/>
      <c r="Z296" s="123"/>
      <c r="AA296" s="123"/>
      <c r="AB296" s="123"/>
      <c r="AC296" s="123"/>
      <c r="AD296" s="123"/>
      <c r="AE296" s="123"/>
      <c r="AF296" s="123"/>
      <c r="AG296" s="123" t="s">
        <v>225</v>
      </c>
      <c r="AH296" s="123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123"/>
      <c r="AT296" s="123"/>
      <c r="AU296" s="123"/>
      <c r="AV296" s="123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123"/>
      <c r="BH296" s="123"/>
    </row>
    <row r="297" spans="1:60" outlineLevel="1" x14ac:dyDescent="0.2">
      <c r="A297" s="146">
        <v>92</v>
      </c>
      <c r="B297" s="147" t="s">
        <v>370</v>
      </c>
      <c r="C297" s="155" t="s">
        <v>371</v>
      </c>
      <c r="D297" s="148" t="s">
        <v>173</v>
      </c>
      <c r="E297" s="149">
        <v>2</v>
      </c>
      <c r="F297" s="150"/>
      <c r="G297" s="151">
        <f t="shared" si="14"/>
        <v>0</v>
      </c>
      <c r="H297" s="128">
        <v>17</v>
      </c>
      <c r="I297" s="128">
        <f t="shared" si="15"/>
        <v>34</v>
      </c>
      <c r="J297" s="128">
        <v>0</v>
      </c>
      <c r="K297" s="128">
        <f t="shared" si="16"/>
        <v>0</v>
      </c>
      <c r="L297" s="128">
        <v>21</v>
      </c>
      <c r="M297" s="128">
        <f t="shared" si="17"/>
        <v>0</v>
      </c>
      <c r="N297" s="128">
        <v>6.0000000000000002E-5</v>
      </c>
      <c r="O297" s="128">
        <f t="shared" si="18"/>
        <v>0</v>
      </c>
      <c r="P297" s="128">
        <v>0</v>
      </c>
      <c r="Q297" s="128">
        <f t="shared" si="19"/>
        <v>0</v>
      </c>
      <c r="R297" s="128" t="s">
        <v>223</v>
      </c>
      <c r="S297" s="128" t="s">
        <v>116</v>
      </c>
      <c r="T297" s="128" t="s">
        <v>165</v>
      </c>
      <c r="U297" s="128">
        <v>0</v>
      </c>
      <c r="V297" s="128">
        <f t="shared" si="20"/>
        <v>0</v>
      </c>
      <c r="W297" s="128"/>
      <c r="X297" s="128" t="s">
        <v>224</v>
      </c>
      <c r="Y297" s="123"/>
      <c r="Z297" s="123"/>
      <c r="AA297" s="123"/>
      <c r="AB297" s="123"/>
      <c r="AC297" s="123"/>
      <c r="AD297" s="123"/>
      <c r="AE297" s="123"/>
      <c r="AF297" s="123"/>
      <c r="AG297" s="123" t="s">
        <v>225</v>
      </c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</row>
    <row r="298" spans="1:60" ht="22.5" outlineLevel="1" x14ac:dyDescent="0.2">
      <c r="A298" s="146">
        <v>93</v>
      </c>
      <c r="B298" s="147" t="s">
        <v>372</v>
      </c>
      <c r="C298" s="155" t="s">
        <v>373</v>
      </c>
      <c r="D298" s="148" t="s">
        <v>170</v>
      </c>
      <c r="E298" s="149">
        <v>6</v>
      </c>
      <c r="F298" s="150"/>
      <c r="G298" s="151">
        <f t="shared" si="14"/>
        <v>0</v>
      </c>
      <c r="H298" s="128">
        <v>152</v>
      </c>
      <c r="I298" s="128">
        <f t="shared" si="15"/>
        <v>912</v>
      </c>
      <c r="J298" s="128">
        <v>0</v>
      </c>
      <c r="K298" s="128">
        <f t="shared" si="16"/>
        <v>0</v>
      </c>
      <c r="L298" s="128">
        <v>21</v>
      </c>
      <c r="M298" s="128">
        <f t="shared" si="17"/>
        <v>0</v>
      </c>
      <c r="N298" s="128">
        <v>1.0000000000000001E-5</v>
      </c>
      <c r="O298" s="128">
        <f t="shared" si="18"/>
        <v>0</v>
      </c>
      <c r="P298" s="128">
        <v>0</v>
      </c>
      <c r="Q298" s="128">
        <f t="shared" si="19"/>
        <v>0</v>
      </c>
      <c r="R298" s="128" t="s">
        <v>223</v>
      </c>
      <c r="S298" s="128" t="s">
        <v>116</v>
      </c>
      <c r="T298" s="128" t="s">
        <v>165</v>
      </c>
      <c r="U298" s="128">
        <v>0</v>
      </c>
      <c r="V298" s="128">
        <f t="shared" si="20"/>
        <v>0</v>
      </c>
      <c r="W298" s="128"/>
      <c r="X298" s="128" t="s">
        <v>224</v>
      </c>
      <c r="Y298" s="123"/>
      <c r="Z298" s="123"/>
      <c r="AA298" s="123"/>
      <c r="AB298" s="123"/>
      <c r="AC298" s="123"/>
      <c r="AD298" s="123"/>
      <c r="AE298" s="123"/>
      <c r="AF298" s="123"/>
      <c r="AG298" s="123" t="s">
        <v>225</v>
      </c>
      <c r="AH298" s="123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123"/>
      <c r="AT298" s="123"/>
      <c r="AU298" s="123"/>
      <c r="AV298" s="123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123"/>
      <c r="BH298" s="123"/>
    </row>
    <row r="299" spans="1:60" outlineLevel="1" x14ac:dyDescent="0.2">
      <c r="A299" s="146">
        <v>94</v>
      </c>
      <c r="B299" s="147" t="s">
        <v>374</v>
      </c>
      <c r="C299" s="155" t="s">
        <v>375</v>
      </c>
      <c r="D299" s="148" t="s">
        <v>170</v>
      </c>
      <c r="E299" s="149">
        <v>6</v>
      </c>
      <c r="F299" s="150"/>
      <c r="G299" s="151">
        <f t="shared" si="14"/>
        <v>0</v>
      </c>
      <c r="H299" s="128">
        <v>54</v>
      </c>
      <c r="I299" s="128">
        <f t="shared" si="15"/>
        <v>324</v>
      </c>
      <c r="J299" s="128">
        <v>0</v>
      </c>
      <c r="K299" s="128">
        <f t="shared" si="16"/>
        <v>0</v>
      </c>
      <c r="L299" s="128">
        <v>21</v>
      </c>
      <c r="M299" s="128">
        <f t="shared" si="17"/>
        <v>0</v>
      </c>
      <c r="N299" s="128">
        <v>1.0000000000000001E-5</v>
      </c>
      <c r="O299" s="128">
        <f t="shared" si="18"/>
        <v>0</v>
      </c>
      <c r="P299" s="128">
        <v>0</v>
      </c>
      <c r="Q299" s="128">
        <f t="shared" si="19"/>
        <v>0</v>
      </c>
      <c r="R299" s="128" t="s">
        <v>223</v>
      </c>
      <c r="S299" s="128" t="s">
        <v>116</v>
      </c>
      <c r="T299" s="128" t="s">
        <v>165</v>
      </c>
      <c r="U299" s="128">
        <v>0</v>
      </c>
      <c r="V299" s="128">
        <f t="shared" si="20"/>
        <v>0</v>
      </c>
      <c r="W299" s="128"/>
      <c r="X299" s="128" t="s">
        <v>224</v>
      </c>
      <c r="Y299" s="123"/>
      <c r="Z299" s="123"/>
      <c r="AA299" s="123"/>
      <c r="AB299" s="123"/>
      <c r="AC299" s="123"/>
      <c r="AD299" s="123"/>
      <c r="AE299" s="123"/>
      <c r="AF299" s="123"/>
      <c r="AG299" s="123" t="s">
        <v>225</v>
      </c>
      <c r="AH299" s="123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123"/>
      <c r="AT299" s="123"/>
      <c r="AU299" s="123"/>
      <c r="AV299" s="123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123"/>
      <c r="BH299" s="123"/>
    </row>
    <row r="300" spans="1:60" outlineLevel="1" x14ac:dyDescent="0.2">
      <c r="A300" s="146">
        <v>95</v>
      </c>
      <c r="B300" s="147" t="s">
        <v>376</v>
      </c>
      <c r="C300" s="155" t="s">
        <v>377</v>
      </c>
      <c r="D300" s="148" t="s">
        <v>170</v>
      </c>
      <c r="E300" s="149">
        <v>6</v>
      </c>
      <c r="F300" s="150"/>
      <c r="G300" s="151">
        <f t="shared" si="14"/>
        <v>0</v>
      </c>
      <c r="H300" s="128">
        <v>34</v>
      </c>
      <c r="I300" s="128">
        <f t="shared" si="15"/>
        <v>204</v>
      </c>
      <c r="J300" s="128">
        <v>0</v>
      </c>
      <c r="K300" s="128">
        <f t="shared" si="16"/>
        <v>0</v>
      </c>
      <c r="L300" s="128">
        <v>21</v>
      </c>
      <c r="M300" s="128">
        <f t="shared" si="17"/>
        <v>0</v>
      </c>
      <c r="N300" s="128">
        <v>5.0000000000000002E-5</v>
      </c>
      <c r="O300" s="128">
        <f t="shared" si="18"/>
        <v>0</v>
      </c>
      <c r="P300" s="128">
        <v>0</v>
      </c>
      <c r="Q300" s="128">
        <f t="shared" si="19"/>
        <v>0</v>
      </c>
      <c r="R300" s="128" t="s">
        <v>223</v>
      </c>
      <c r="S300" s="128" t="s">
        <v>116</v>
      </c>
      <c r="T300" s="128" t="s">
        <v>165</v>
      </c>
      <c r="U300" s="128">
        <v>0</v>
      </c>
      <c r="V300" s="128">
        <f t="shared" si="20"/>
        <v>0</v>
      </c>
      <c r="W300" s="128"/>
      <c r="X300" s="128" t="s">
        <v>224</v>
      </c>
      <c r="Y300" s="123"/>
      <c r="Z300" s="123"/>
      <c r="AA300" s="123"/>
      <c r="AB300" s="123"/>
      <c r="AC300" s="123"/>
      <c r="AD300" s="123"/>
      <c r="AE300" s="123"/>
      <c r="AF300" s="123"/>
      <c r="AG300" s="123" t="s">
        <v>225</v>
      </c>
      <c r="AH300" s="123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23"/>
      <c r="BH300" s="123"/>
    </row>
    <row r="301" spans="1:60" outlineLevel="1" x14ac:dyDescent="0.2">
      <c r="A301" s="146">
        <v>96</v>
      </c>
      <c r="B301" s="147" t="s">
        <v>378</v>
      </c>
      <c r="C301" s="155" t="s">
        <v>379</v>
      </c>
      <c r="D301" s="148" t="s">
        <v>170</v>
      </c>
      <c r="E301" s="149">
        <v>2</v>
      </c>
      <c r="F301" s="150"/>
      <c r="G301" s="151">
        <f t="shared" si="14"/>
        <v>0</v>
      </c>
      <c r="H301" s="128">
        <v>45</v>
      </c>
      <c r="I301" s="128">
        <f t="shared" si="15"/>
        <v>90</v>
      </c>
      <c r="J301" s="128">
        <v>0</v>
      </c>
      <c r="K301" s="128">
        <f t="shared" si="16"/>
        <v>0</v>
      </c>
      <c r="L301" s="128">
        <v>21</v>
      </c>
      <c r="M301" s="128">
        <f t="shared" si="17"/>
        <v>0</v>
      </c>
      <c r="N301" s="128">
        <v>0</v>
      </c>
      <c r="O301" s="128">
        <f t="shared" si="18"/>
        <v>0</v>
      </c>
      <c r="P301" s="128">
        <v>0</v>
      </c>
      <c r="Q301" s="128">
        <f t="shared" si="19"/>
        <v>0</v>
      </c>
      <c r="R301" s="128" t="s">
        <v>223</v>
      </c>
      <c r="S301" s="128" t="s">
        <v>116</v>
      </c>
      <c r="T301" s="128" t="s">
        <v>165</v>
      </c>
      <c r="U301" s="128">
        <v>0</v>
      </c>
      <c r="V301" s="128">
        <f t="shared" si="20"/>
        <v>0</v>
      </c>
      <c r="W301" s="128"/>
      <c r="X301" s="128" t="s">
        <v>224</v>
      </c>
      <c r="Y301" s="123"/>
      <c r="Z301" s="123"/>
      <c r="AA301" s="123"/>
      <c r="AB301" s="123"/>
      <c r="AC301" s="123"/>
      <c r="AD301" s="123"/>
      <c r="AE301" s="123"/>
      <c r="AF301" s="123"/>
      <c r="AG301" s="123" t="s">
        <v>225</v>
      </c>
      <c r="AH301" s="123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123"/>
      <c r="AT301" s="123"/>
      <c r="AU301" s="123"/>
      <c r="AV301" s="123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123"/>
      <c r="BH301" s="123"/>
    </row>
    <row r="302" spans="1:60" outlineLevel="1" x14ac:dyDescent="0.2">
      <c r="A302" s="146">
        <v>97</v>
      </c>
      <c r="B302" s="147" t="s">
        <v>380</v>
      </c>
      <c r="C302" s="155" t="s">
        <v>381</v>
      </c>
      <c r="D302" s="148" t="s">
        <v>170</v>
      </c>
      <c r="E302" s="149">
        <v>19</v>
      </c>
      <c r="F302" s="150"/>
      <c r="G302" s="151">
        <f t="shared" si="14"/>
        <v>0</v>
      </c>
      <c r="H302" s="128">
        <v>14</v>
      </c>
      <c r="I302" s="128">
        <f t="shared" si="15"/>
        <v>266</v>
      </c>
      <c r="J302" s="128">
        <v>0</v>
      </c>
      <c r="K302" s="128">
        <f t="shared" si="16"/>
        <v>0</v>
      </c>
      <c r="L302" s="128">
        <v>21</v>
      </c>
      <c r="M302" s="128">
        <f t="shared" si="17"/>
        <v>0</v>
      </c>
      <c r="N302" s="128">
        <v>4.0000000000000003E-5</v>
      </c>
      <c r="O302" s="128">
        <f t="shared" si="18"/>
        <v>0</v>
      </c>
      <c r="P302" s="128">
        <v>0</v>
      </c>
      <c r="Q302" s="128">
        <f t="shared" si="19"/>
        <v>0</v>
      </c>
      <c r="R302" s="128" t="s">
        <v>223</v>
      </c>
      <c r="S302" s="128" t="s">
        <v>116</v>
      </c>
      <c r="T302" s="128" t="s">
        <v>165</v>
      </c>
      <c r="U302" s="128">
        <v>0</v>
      </c>
      <c r="V302" s="128">
        <f t="shared" si="20"/>
        <v>0</v>
      </c>
      <c r="W302" s="128"/>
      <c r="X302" s="128" t="s">
        <v>224</v>
      </c>
      <c r="Y302" s="123"/>
      <c r="Z302" s="123"/>
      <c r="AA302" s="123"/>
      <c r="AB302" s="123"/>
      <c r="AC302" s="123"/>
      <c r="AD302" s="123"/>
      <c r="AE302" s="123"/>
      <c r="AF302" s="123"/>
      <c r="AG302" s="123" t="s">
        <v>225</v>
      </c>
      <c r="AH302" s="123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23"/>
      <c r="AV302" s="123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123"/>
      <c r="BH302" s="123"/>
    </row>
    <row r="303" spans="1:60" outlineLevel="1" x14ac:dyDescent="0.2">
      <c r="A303" s="146">
        <v>98</v>
      </c>
      <c r="B303" s="147" t="s">
        <v>382</v>
      </c>
      <c r="C303" s="155" t="s">
        <v>383</v>
      </c>
      <c r="D303" s="148" t="s">
        <v>170</v>
      </c>
      <c r="E303" s="149">
        <v>5</v>
      </c>
      <c r="F303" s="150"/>
      <c r="G303" s="151">
        <f t="shared" si="14"/>
        <v>0</v>
      </c>
      <c r="H303" s="128">
        <v>841</v>
      </c>
      <c r="I303" s="128">
        <f t="shared" si="15"/>
        <v>4205</v>
      </c>
      <c r="J303" s="128">
        <v>0</v>
      </c>
      <c r="K303" s="128">
        <f t="shared" si="16"/>
        <v>0</v>
      </c>
      <c r="L303" s="128">
        <v>21</v>
      </c>
      <c r="M303" s="128">
        <f t="shared" si="17"/>
        <v>0</v>
      </c>
      <c r="N303" s="128">
        <v>1.6000000000000001E-3</v>
      </c>
      <c r="O303" s="128">
        <f t="shared" si="18"/>
        <v>0.01</v>
      </c>
      <c r="P303" s="128">
        <v>0</v>
      </c>
      <c r="Q303" s="128">
        <f t="shared" si="19"/>
        <v>0</v>
      </c>
      <c r="R303" s="128"/>
      <c r="S303" s="128" t="s">
        <v>164</v>
      </c>
      <c r="T303" s="128" t="s">
        <v>165</v>
      </c>
      <c r="U303" s="128">
        <v>0</v>
      </c>
      <c r="V303" s="128">
        <f t="shared" si="20"/>
        <v>0</v>
      </c>
      <c r="W303" s="128"/>
      <c r="X303" s="128" t="s">
        <v>224</v>
      </c>
      <c r="Y303" s="123"/>
      <c r="Z303" s="123"/>
      <c r="AA303" s="123"/>
      <c r="AB303" s="123"/>
      <c r="AC303" s="123"/>
      <c r="AD303" s="123"/>
      <c r="AE303" s="123"/>
      <c r="AF303" s="123"/>
      <c r="AG303" s="123" t="s">
        <v>225</v>
      </c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23"/>
      <c r="BH303" s="123"/>
    </row>
    <row r="304" spans="1:60" outlineLevel="1" x14ac:dyDescent="0.2">
      <c r="A304" s="146">
        <v>99</v>
      </c>
      <c r="B304" s="147" t="s">
        <v>384</v>
      </c>
      <c r="C304" s="155" t="s">
        <v>385</v>
      </c>
      <c r="D304" s="148" t="s">
        <v>170</v>
      </c>
      <c r="E304" s="149">
        <v>1</v>
      </c>
      <c r="F304" s="150"/>
      <c r="G304" s="151">
        <f t="shared" si="14"/>
        <v>0</v>
      </c>
      <c r="H304" s="128">
        <v>978</v>
      </c>
      <c r="I304" s="128">
        <f t="shared" si="15"/>
        <v>978</v>
      </c>
      <c r="J304" s="128">
        <v>0</v>
      </c>
      <c r="K304" s="128">
        <f t="shared" si="16"/>
        <v>0</v>
      </c>
      <c r="L304" s="128">
        <v>21</v>
      </c>
      <c r="M304" s="128">
        <f t="shared" si="17"/>
        <v>0</v>
      </c>
      <c r="N304" s="128">
        <v>2.63E-2</v>
      </c>
      <c r="O304" s="128">
        <f t="shared" si="18"/>
        <v>0.03</v>
      </c>
      <c r="P304" s="128">
        <v>0</v>
      </c>
      <c r="Q304" s="128">
        <f t="shared" si="19"/>
        <v>0</v>
      </c>
      <c r="R304" s="128"/>
      <c r="S304" s="128" t="s">
        <v>164</v>
      </c>
      <c r="T304" s="128" t="s">
        <v>165</v>
      </c>
      <c r="U304" s="128">
        <v>0</v>
      </c>
      <c r="V304" s="128">
        <f t="shared" si="20"/>
        <v>0</v>
      </c>
      <c r="W304" s="128"/>
      <c r="X304" s="128" t="s">
        <v>224</v>
      </c>
      <c r="Y304" s="123"/>
      <c r="Z304" s="123"/>
      <c r="AA304" s="123"/>
      <c r="AB304" s="123"/>
      <c r="AC304" s="123"/>
      <c r="AD304" s="123"/>
      <c r="AE304" s="123"/>
      <c r="AF304" s="123"/>
      <c r="AG304" s="123" t="s">
        <v>225</v>
      </c>
      <c r="AH304" s="123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123"/>
      <c r="AT304" s="123"/>
      <c r="AU304" s="123"/>
      <c r="AV304" s="123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123"/>
      <c r="BH304" s="123"/>
    </row>
    <row r="305" spans="1:60" outlineLevel="1" x14ac:dyDescent="0.2">
      <c r="A305" s="146">
        <v>100</v>
      </c>
      <c r="B305" s="147" t="s">
        <v>386</v>
      </c>
      <c r="C305" s="155" t="s">
        <v>387</v>
      </c>
      <c r="D305" s="148" t="s">
        <v>170</v>
      </c>
      <c r="E305" s="149">
        <v>2</v>
      </c>
      <c r="F305" s="150"/>
      <c r="G305" s="151">
        <f t="shared" si="14"/>
        <v>0</v>
      </c>
      <c r="H305" s="128">
        <v>187</v>
      </c>
      <c r="I305" s="128">
        <f t="shared" si="15"/>
        <v>374</v>
      </c>
      <c r="J305" s="128">
        <v>0</v>
      </c>
      <c r="K305" s="128">
        <f t="shared" si="16"/>
        <v>0</v>
      </c>
      <c r="L305" s="128">
        <v>21</v>
      </c>
      <c r="M305" s="128">
        <f t="shared" si="17"/>
        <v>0</v>
      </c>
      <c r="N305" s="128">
        <v>1.8000000000000001E-4</v>
      </c>
      <c r="O305" s="128">
        <f t="shared" si="18"/>
        <v>0</v>
      </c>
      <c r="P305" s="128">
        <v>0</v>
      </c>
      <c r="Q305" s="128">
        <f t="shared" si="19"/>
        <v>0</v>
      </c>
      <c r="R305" s="128" t="s">
        <v>223</v>
      </c>
      <c r="S305" s="128" t="s">
        <v>116</v>
      </c>
      <c r="T305" s="128" t="s">
        <v>165</v>
      </c>
      <c r="U305" s="128">
        <v>0</v>
      </c>
      <c r="V305" s="128">
        <f t="shared" si="20"/>
        <v>0</v>
      </c>
      <c r="W305" s="128"/>
      <c r="X305" s="128" t="s">
        <v>224</v>
      </c>
      <c r="Y305" s="123"/>
      <c r="Z305" s="123"/>
      <c r="AA305" s="123"/>
      <c r="AB305" s="123"/>
      <c r="AC305" s="123"/>
      <c r="AD305" s="123"/>
      <c r="AE305" s="123"/>
      <c r="AF305" s="123"/>
      <c r="AG305" s="123" t="s">
        <v>225</v>
      </c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123"/>
      <c r="BH305" s="123"/>
    </row>
    <row r="306" spans="1:60" outlineLevel="1" x14ac:dyDescent="0.2">
      <c r="A306" s="146">
        <v>101</v>
      </c>
      <c r="B306" s="147" t="s">
        <v>388</v>
      </c>
      <c r="C306" s="155" t="s">
        <v>389</v>
      </c>
      <c r="D306" s="148" t="s">
        <v>170</v>
      </c>
      <c r="E306" s="149">
        <v>3</v>
      </c>
      <c r="F306" s="150"/>
      <c r="G306" s="151">
        <f t="shared" si="14"/>
        <v>0</v>
      </c>
      <c r="H306" s="128">
        <v>223</v>
      </c>
      <c r="I306" s="128">
        <f t="shared" si="15"/>
        <v>669</v>
      </c>
      <c r="J306" s="128">
        <v>0</v>
      </c>
      <c r="K306" s="128">
        <f t="shared" si="16"/>
        <v>0</v>
      </c>
      <c r="L306" s="128">
        <v>21</v>
      </c>
      <c r="M306" s="128">
        <f t="shared" si="17"/>
        <v>0</v>
      </c>
      <c r="N306" s="128">
        <v>1.8000000000000001E-4</v>
      </c>
      <c r="O306" s="128">
        <f t="shared" si="18"/>
        <v>0</v>
      </c>
      <c r="P306" s="128">
        <v>0</v>
      </c>
      <c r="Q306" s="128">
        <f t="shared" si="19"/>
        <v>0</v>
      </c>
      <c r="R306" s="128" t="s">
        <v>223</v>
      </c>
      <c r="S306" s="128" t="s">
        <v>116</v>
      </c>
      <c r="T306" s="128" t="s">
        <v>165</v>
      </c>
      <c r="U306" s="128">
        <v>0</v>
      </c>
      <c r="V306" s="128">
        <f t="shared" si="20"/>
        <v>0</v>
      </c>
      <c r="W306" s="128"/>
      <c r="X306" s="128" t="s">
        <v>224</v>
      </c>
      <c r="Y306" s="123"/>
      <c r="Z306" s="123"/>
      <c r="AA306" s="123"/>
      <c r="AB306" s="123"/>
      <c r="AC306" s="123"/>
      <c r="AD306" s="123"/>
      <c r="AE306" s="123"/>
      <c r="AF306" s="123"/>
      <c r="AG306" s="123" t="s">
        <v>225</v>
      </c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23"/>
      <c r="BH306" s="123"/>
    </row>
    <row r="307" spans="1:60" outlineLevel="1" x14ac:dyDescent="0.2">
      <c r="A307" s="146">
        <v>102</v>
      </c>
      <c r="B307" s="147" t="s">
        <v>390</v>
      </c>
      <c r="C307" s="155" t="s">
        <v>391</v>
      </c>
      <c r="D307" s="148" t="s">
        <v>170</v>
      </c>
      <c r="E307" s="149">
        <v>3</v>
      </c>
      <c r="F307" s="150"/>
      <c r="G307" s="151">
        <f t="shared" si="14"/>
        <v>0</v>
      </c>
      <c r="H307" s="128">
        <v>162</v>
      </c>
      <c r="I307" s="128">
        <f t="shared" si="15"/>
        <v>486</v>
      </c>
      <c r="J307" s="128">
        <v>0</v>
      </c>
      <c r="K307" s="128">
        <f t="shared" si="16"/>
        <v>0</v>
      </c>
      <c r="L307" s="128">
        <v>21</v>
      </c>
      <c r="M307" s="128">
        <f t="shared" si="17"/>
        <v>0</v>
      </c>
      <c r="N307" s="128">
        <v>1.8000000000000001E-4</v>
      </c>
      <c r="O307" s="128">
        <f t="shared" si="18"/>
        <v>0</v>
      </c>
      <c r="P307" s="128">
        <v>0</v>
      </c>
      <c r="Q307" s="128">
        <f t="shared" si="19"/>
        <v>0</v>
      </c>
      <c r="R307" s="128" t="s">
        <v>223</v>
      </c>
      <c r="S307" s="128" t="s">
        <v>116</v>
      </c>
      <c r="T307" s="128" t="s">
        <v>165</v>
      </c>
      <c r="U307" s="128">
        <v>0</v>
      </c>
      <c r="V307" s="128">
        <f t="shared" si="20"/>
        <v>0</v>
      </c>
      <c r="W307" s="128"/>
      <c r="X307" s="128" t="s">
        <v>224</v>
      </c>
      <c r="Y307" s="123"/>
      <c r="Z307" s="123"/>
      <c r="AA307" s="123"/>
      <c r="AB307" s="123"/>
      <c r="AC307" s="123"/>
      <c r="AD307" s="123"/>
      <c r="AE307" s="123"/>
      <c r="AF307" s="123"/>
      <c r="AG307" s="123" t="s">
        <v>225</v>
      </c>
      <c r="AH307" s="123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123"/>
      <c r="AT307" s="123"/>
      <c r="AU307" s="123"/>
      <c r="AV307" s="123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123"/>
      <c r="BH307" s="123"/>
    </row>
    <row r="308" spans="1:60" outlineLevel="1" x14ac:dyDescent="0.2">
      <c r="A308" s="146">
        <v>103</v>
      </c>
      <c r="B308" s="147" t="s">
        <v>392</v>
      </c>
      <c r="C308" s="155" t="s">
        <v>393</v>
      </c>
      <c r="D308" s="148" t="s">
        <v>170</v>
      </c>
      <c r="E308" s="149">
        <v>1</v>
      </c>
      <c r="F308" s="150"/>
      <c r="G308" s="151">
        <f t="shared" si="14"/>
        <v>0</v>
      </c>
      <c r="H308" s="128">
        <v>378</v>
      </c>
      <c r="I308" s="128">
        <f t="shared" si="15"/>
        <v>378</v>
      </c>
      <c r="J308" s="128">
        <v>0</v>
      </c>
      <c r="K308" s="128">
        <f t="shared" si="16"/>
        <v>0</v>
      </c>
      <c r="L308" s="128">
        <v>21</v>
      </c>
      <c r="M308" s="128">
        <f t="shared" si="17"/>
        <v>0</v>
      </c>
      <c r="N308" s="128">
        <v>4.0000000000000002E-4</v>
      </c>
      <c r="O308" s="128">
        <f t="shared" si="18"/>
        <v>0</v>
      </c>
      <c r="P308" s="128">
        <v>0</v>
      </c>
      <c r="Q308" s="128">
        <f t="shared" si="19"/>
        <v>0</v>
      </c>
      <c r="R308" s="128" t="s">
        <v>223</v>
      </c>
      <c r="S308" s="128" t="s">
        <v>116</v>
      </c>
      <c r="T308" s="128" t="s">
        <v>116</v>
      </c>
      <c r="U308" s="128">
        <v>0</v>
      </c>
      <c r="V308" s="128">
        <f t="shared" si="20"/>
        <v>0</v>
      </c>
      <c r="W308" s="128"/>
      <c r="X308" s="128" t="s">
        <v>224</v>
      </c>
      <c r="Y308" s="123"/>
      <c r="Z308" s="123"/>
      <c r="AA308" s="123"/>
      <c r="AB308" s="123"/>
      <c r="AC308" s="123"/>
      <c r="AD308" s="123"/>
      <c r="AE308" s="123"/>
      <c r="AF308" s="123"/>
      <c r="AG308" s="123" t="s">
        <v>225</v>
      </c>
      <c r="AH308" s="123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123"/>
      <c r="AT308" s="123"/>
      <c r="AU308" s="123"/>
      <c r="AV308" s="123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123"/>
      <c r="BH308" s="123"/>
    </row>
    <row r="309" spans="1:60" outlineLevel="1" x14ac:dyDescent="0.2">
      <c r="A309" s="146">
        <v>104</v>
      </c>
      <c r="B309" s="147" t="s">
        <v>394</v>
      </c>
      <c r="C309" s="155" t="s">
        <v>395</v>
      </c>
      <c r="D309" s="148" t="s">
        <v>170</v>
      </c>
      <c r="E309" s="149">
        <v>1</v>
      </c>
      <c r="F309" s="150"/>
      <c r="G309" s="151">
        <f t="shared" si="14"/>
        <v>0</v>
      </c>
      <c r="H309" s="128">
        <v>943</v>
      </c>
      <c r="I309" s="128">
        <f t="shared" si="15"/>
        <v>943</v>
      </c>
      <c r="J309" s="128">
        <v>0</v>
      </c>
      <c r="K309" s="128">
        <f t="shared" si="16"/>
        <v>0</v>
      </c>
      <c r="L309" s="128">
        <v>21</v>
      </c>
      <c r="M309" s="128">
        <f t="shared" si="17"/>
        <v>0</v>
      </c>
      <c r="N309" s="128">
        <v>5.0000000000000001E-4</v>
      </c>
      <c r="O309" s="128">
        <f t="shared" si="18"/>
        <v>0</v>
      </c>
      <c r="P309" s="128">
        <v>0</v>
      </c>
      <c r="Q309" s="128">
        <f t="shared" si="19"/>
        <v>0</v>
      </c>
      <c r="R309" s="128" t="s">
        <v>223</v>
      </c>
      <c r="S309" s="128" t="s">
        <v>116</v>
      </c>
      <c r="T309" s="128" t="s">
        <v>165</v>
      </c>
      <c r="U309" s="128">
        <v>0</v>
      </c>
      <c r="V309" s="128">
        <f t="shared" si="20"/>
        <v>0</v>
      </c>
      <c r="W309" s="128"/>
      <c r="X309" s="128" t="s">
        <v>224</v>
      </c>
      <c r="Y309" s="123"/>
      <c r="Z309" s="123"/>
      <c r="AA309" s="123"/>
      <c r="AB309" s="123"/>
      <c r="AC309" s="123"/>
      <c r="AD309" s="123"/>
      <c r="AE309" s="123"/>
      <c r="AF309" s="123"/>
      <c r="AG309" s="123" t="s">
        <v>225</v>
      </c>
      <c r="AH309" s="123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123"/>
      <c r="AT309" s="123"/>
      <c r="AU309" s="123"/>
      <c r="AV309" s="123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123"/>
      <c r="BH309" s="123"/>
    </row>
    <row r="310" spans="1:60" outlineLevel="1" x14ac:dyDescent="0.2">
      <c r="A310" s="146">
        <v>105</v>
      </c>
      <c r="B310" s="147" t="s">
        <v>396</v>
      </c>
      <c r="C310" s="155" t="s">
        <v>397</v>
      </c>
      <c r="D310" s="148" t="s">
        <v>398</v>
      </c>
      <c r="E310" s="149">
        <v>30</v>
      </c>
      <c r="F310" s="150"/>
      <c r="G310" s="151">
        <f t="shared" si="14"/>
        <v>0</v>
      </c>
      <c r="H310" s="128">
        <v>12</v>
      </c>
      <c r="I310" s="128">
        <f t="shared" si="15"/>
        <v>360</v>
      </c>
      <c r="J310" s="128">
        <v>0</v>
      </c>
      <c r="K310" s="128">
        <f t="shared" si="16"/>
        <v>0</v>
      </c>
      <c r="L310" s="128">
        <v>21</v>
      </c>
      <c r="M310" s="128">
        <f t="shared" si="17"/>
        <v>0</v>
      </c>
      <c r="N310" s="128">
        <v>1</v>
      </c>
      <c r="O310" s="128">
        <f t="shared" si="18"/>
        <v>30</v>
      </c>
      <c r="P310" s="128">
        <v>0</v>
      </c>
      <c r="Q310" s="128">
        <f t="shared" si="19"/>
        <v>0</v>
      </c>
      <c r="R310" s="128" t="s">
        <v>223</v>
      </c>
      <c r="S310" s="128" t="s">
        <v>116</v>
      </c>
      <c r="T310" s="128" t="s">
        <v>165</v>
      </c>
      <c r="U310" s="128">
        <v>0</v>
      </c>
      <c r="V310" s="128">
        <f t="shared" si="20"/>
        <v>0</v>
      </c>
      <c r="W310" s="128"/>
      <c r="X310" s="128" t="s">
        <v>224</v>
      </c>
      <c r="Y310" s="123"/>
      <c r="Z310" s="123"/>
      <c r="AA310" s="123"/>
      <c r="AB310" s="123"/>
      <c r="AC310" s="123"/>
      <c r="AD310" s="123"/>
      <c r="AE310" s="123"/>
      <c r="AF310" s="123"/>
      <c r="AG310" s="123" t="s">
        <v>225</v>
      </c>
      <c r="AH310" s="123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123"/>
      <c r="AT310" s="123"/>
      <c r="AU310" s="123"/>
      <c r="AV310" s="123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123"/>
      <c r="BH310" s="123"/>
    </row>
    <row r="311" spans="1:60" x14ac:dyDescent="0.2">
      <c r="A311" s="134" t="s">
        <v>111</v>
      </c>
      <c r="B311" s="135" t="s">
        <v>83</v>
      </c>
      <c r="C311" s="152" t="s">
        <v>84</v>
      </c>
      <c r="D311" s="136"/>
      <c r="E311" s="137"/>
      <c r="F311" s="138"/>
      <c r="G311" s="139">
        <f>SUMIF(AG312:AG319,"&lt;&gt;NOR",G312:G319)</f>
        <v>0</v>
      </c>
      <c r="H311" s="133"/>
      <c r="I311" s="133">
        <f>SUM(I312:I319)</f>
        <v>0</v>
      </c>
      <c r="J311" s="133"/>
      <c r="K311" s="133">
        <f>SUM(K312:K319)</f>
        <v>17487.560000000001</v>
      </c>
      <c r="L311" s="133"/>
      <c r="M311" s="133">
        <f>SUM(M312:M319)</f>
        <v>0</v>
      </c>
      <c r="N311" s="133"/>
      <c r="O311" s="133">
        <f>SUM(O312:O319)</f>
        <v>0</v>
      </c>
      <c r="P311" s="133"/>
      <c r="Q311" s="133">
        <f>SUM(Q312:Q319)</f>
        <v>0</v>
      </c>
      <c r="R311" s="133"/>
      <c r="S311" s="133"/>
      <c r="T311" s="133"/>
      <c r="U311" s="133"/>
      <c r="V311" s="133">
        <f>SUM(V312:V319)</f>
        <v>38.340000000000003</v>
      </c>
      <c r="W311" s="133"/>
      <c r="X311" s="133"/>
      <c r="AG311" t="s">
        <v>112</v>
      </c>
    </row>
    <row r="312" spans="1:60" outlineLevel="1" x14ac:dyDescent="0.2">
      <c r="A312" s="146">
        <v>106</v>
      </c>
      <c r="B312" s="147" t="s">
        <v>399</v>
      </c>
      <c r="C312" s="155" t="s">
        <v>400</v>
      </c>
      <c r="D312" s="148" t="s">
        <v>186</v>
      </c>
      <c r="E312" s="149">
        <v>5.7355099999999997</v>
      </c>
      <c r="F312" s="150"/>
      <c r="G312" s="151">
        <f t="shared" ref="G312:G319" si="21">ROUND(E312*F312,2)</f>
        <v>0</v>
      </c>
      <c r="H312" s="128">
        <v>0</v>
      </c>
      <c r="I312" s="128">
        <f t="shared" ref="I312:I319" si="22">ROUND(E312*H312,2)</f>
        <v>0</v>
      </c>
      <c r="J312" s="128">
        <v>164</v>
      </c>
      <c r="K312" s="128">
        <f t="shared" ref="K312:K319" si="23">ROUND(E312*J312,2)</f>
        <v>940.62</v>
      </c>
      <c r="L312" s="128">
        <v>21</v>
      </c>
      <c r="M312" s="128">
        <f t="shared" ref="M312:M319" si="24">G312*(1+L312/100)</f>
        <v>0</v>
      </c>
      <c r="N312" s="128">
        <v>0</v>
      </c>
      <c r="O312" s="128">
        <f t="shared" ref="O312:O319" si="25">ROUND(E312*N312,2)</f>
        <v>0</v>
      </c>
      <c r="P312" s="128">
        <v>0</v>
      </c>
      <c r="Q312" s="128">
        <f t="shared" ref="Q312:Q319" si="26">ROUND(E312*P312,2)</f>
        <v>0</v>
      </c>
      <c r="R312" s="128"/>
      <c r="S312" s="128" t="s">
        <v>116</v>
      </c>
      <c r="T312" s="128" t="s">
        <v>130</v>
      </c>
      <c r="U312" s="128">
        <v>0.27700000000000002</v>
      </c>
      <c r="V312" s="128">
        <f t="shared" ref="V312:V319" si="27">ROUND(E312*U312,2)</f>
        <v>1.59</v>
      </c>
      <c r="W312" s="128"/>
      <c r="X312" s="128" t="s">
        <v>401</v>
      </c>
      <c r="Y312" s="123"/>
      <c r="Z312" s="123"/>
      <c r="AA312" s="123"/>
      <c r="AB312" s="123"/>
      <c r="AC312" s="123"/>
      <c r="AD312" s="123"/>
      <c r="AE312" s="123"/>
      <c r="AF312" s="123"/>
      <c r="AG312" s="123" t="s">
        <v>402</v>
      </c>
      <c r="AH312" s="123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123"/>
      <c r="AT312" s="123"/>
      <c r="AU312" s="123"/>
      <c r="AV312" s="123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123"/>
      <c r="BH312" s="123"/>
    </row>
    <row r="313" spans="1:60" outlineLevel="1" x14ac:dyDescent="0.2">
      <c r="A313" s="146">
        <v>107</v>
      </c>
      <c r="B313" s="147" t="s">
        <v>403</v>
      </c>
      <c r="C313" s="155" t="s">
        <v>404</v>
      </c>
      <c r="D313" s="148" t="s">
        <v>186</v>
      </c>
      <c r="E313" s="149">
        <v>5.7355099999999997</v>
      </c>
      <c r="F313" s="150"/>
      <c r="G313" s="151">
        <f t="shared" si="21"/>
        <v>0</v>
      </c>
      <c r="H313" s="128">
        <v>0</v>
      </c>
      <c r="I313" s="128">
        <f t="shared" si="22"/>
        <v>0</v>
      </c>
      <c r="J313" s="128">
        <v>706</v>
      </c>
      <c r="K313" s="128">
        <f t="shared" si="23"/>
        <v>4049.27</v>
      </c>
      <c r="L313" s="128">
        <v>21</v>
      </c>
      <c r="M313" s="128">
        <f t="shared" si="24"/>
        <v>0</v>
      </c>
      <c r="N313" s="128">
        <v>0</v>
      </c>
      <c r="O313" s="128">
        <f t="shared" si="25"/>
        <v>0</v>
      </c>
      <c r="P313" s="128">
        <v>0</v>
      </c>
      <c r="Q313" s="128">
        <f t="shared" si="26"/>
        <v>0</v>
      </c>
      <c r="R313" s="128"/>
      <c r="S313" s="128" t="s">
        <v>116</v>
      </c>
      <c r="T313" s="128" t="s">
        <v>116</v>
      </c>
      <c r="U313" s="128">
        <v>2.0089999999999999</v>
      </c>
      <c r="V313" s="128">
        <f t="shared" si="27"/>
        <v>11.52</v>
      </c>
      <c r="W313" s="128"/>
      <c r="X313" s="128" t="s">
        <v>401</v>
      </c>
      <c r="Y313" s="123"/>
      <c r="Z313" s="123"/>
      <c r="AA313" s="123"/>
      <c r="AB313" s="123"/>
      <c r="AC313" s="123"/>
      <c r="AD313" s="123"/>
      <c r="AE313" s="123"/>
      <c r="AF313" s="123"/>
      <c r="AG313" s="123" t="s">
        <v>402</v>
      </c>
      <c r="AH313" s="123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123"/>
      <c r="AT313" s="123"/>
      <c r="AU313" s="123"/>
      <c r="AV313" s="123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123"/>
      <c r="BH313" s="123"/>
    </row>
    <row r="314" spans="1:60" outlineLevel="1" x14ac:dyDescent="0.2">
      <c r="A314" s="146">
        <v>108</v>
      </c>
      <c r="B314" s="147" t="s">
        <v>405</v>
      </c>
      <c r="C314" s="155" t="s">
        <v>406</v>
      </c>
      <c r="D314" s="148" t="s">
        <v>186</v>
      </c>
      <c r="E314" s="149">
        <v>11.471019999999999</v>
      </c>
      <c r="F314" s="150"/>
      <c r="G314" s="151">
        <f t="shared" si="21"/>
        <v>0</v>
      </c>
      <c r="H314" s="128">
        <v>0</v>
      </c>
      <c r="I314" s="128">
        <f t="shared" si="22"/>
        <v>0</v>
      </c>
      <c r="J314" s="128">
        <v>337</v>
      </c>
      <c r="K314" s="128">
        <f t="shared" si="23"/>
        <v>3865.73</v>
      </c>
      <c r="L314" s="128">
        <v>21</v>
      </c>
      <c r="M314" s="128">
        <f t="shared" si="24"/>
        <v>0</v>
      </c>
      <c r="N314" s="128">
        <v>0</v>
      </c>
      <c r="O314" s="128">
        <f t="shared" si="25"/>
        <v>0</v>
      </c>
      <c r="P314" s="128">
        <v>0</v>
      </c>
      <c r="Q314" s="128">
        <f t="shared" si="26"/>
        <v>0</v>
      </c>
      <c r="R314" s="128"/>
      <c r="S314" s="128" t="s">
        <v>116</v>
      </c>
      <c r="T314" s="128" t="s">
        <v>116</v>
      </c>
      <c r="U314" s="128">
        <v>0.95899999999999996</v>
      </c>
      <c r="V314" s="128">
        <f t="shared" si="27"/>
        <v>11</v>
      </c>
      <c r="W314" s="128"/>
      <c r="X314" s="128" t="s">
        <v>401</v>
      </c>
      <c r="Y314" s="123"/>
      <c r="Z314" s="123"/>
      <c r="AA314" s="123"/>
      <c r="AB314" s="123"/>
      <c r="AC314" s="123"/>
      <c r="AD314" s="123"/>
      <c r="AE314" s="123"/>
      <c r="AF314" s="123"/>
      <c r="AG314" s="123" t="s">
        <v>402</v>
      </c>
      <c r="AH314" s="123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23"/>
      <c r="BH314" s="123"/>
    </row>
    <row r="315" spans="1:60" outlineLevel="1" x14ac:dyDescent="0.2">
      <c r="A315" s="146">
        <v>109</v>
      </c>
      <c r="B315" s="147" t="s">
        <v>407</v>
      </c>
      <c r="C315" s="155" t="s">
        <v>408</v>
      </c>
      <c r="D315" s="148" t="s">
        <v>186</v>
      </c>
      <c r="E315" s="149">
        <v>5.7355099999999997</v>
      </c>
      <c r="F315" s="150"/>
      <c r="G315" s="151">
        <f t="shared" si="21"/>
        <v>0</v>
      </c>
      <c r="H315" s="128">
        <v>0</v>
      </c>
      <c r="I315" s="128">
        <f t="shared" si="22"/>
        <v>0</v>
      </c>
      <c r="J315" s="128">
        <v>225</v>
      </c>
      <c r="K315" s="128">
        <f t="shared" si="23"/>
        <v>1290.49</v>
      </c>
      <c r="L315" s="128">
        <v>21</v>
      </c>
      <c r="M315" s="128">
        <f t="shared" si="24"/>
        <v>0</v>
      </c>
      <c r="N315" s="128">
        <v>0</v>
      </c>
      <c r="O315" s="128">
        <f t="shared" si="25"/>
        <v>0</v>
      </c>
      <c r="P315" s="128">
        <v>0</v>
      </c>
      <c r="Q315" s="128">
        <f t="shared" si="26"/>
        <v>0</v>
      </c>
      <c r="R315" s="128"/>
      <c r="S315" s="128" t="s">
        <v>116</v>
      </c>
      <c r="T315" s="128" t="s">
        <v>130</v>
      </c>
      <c r="U315" s="128">
        <v>0.49</v>
      </c>
      <c r="V315" s="128">
        <f t="shared" si="27"/>
        <v>2.81</v>
      </c>
      <c r="W315" s="128"/>
      <c r="X315" s="128" t="s">
        <v>401</v>
      </c>
      <c r="Y315" s="123"/>
      <c r="Z315" s="123"/>
      <c r="AA315" s="123"/>
      <c r="AB315" s="123"/>
      <c r="AC315" s="123"/>
      <c r="AD315" s="123"/>
      <c r="AE315" s="123"/>
      <c r="AF315" s="123"/>
      <c r="AG315" s="123" t="s">
        <v>402</v>
      </c>
      <c r="AH315" s="123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</row>
    <row r="316" spans="1:60" outlineLevel="1" x14ac:dyDescent="0.2">
      <c r="A316" s="146">
        <v>110</v>
      </c>
      <c r="B316" s="147" t="s">
        <v>409</v>
      </c>
      <c r="C316" s="155" t="s">
        <v>410</v>
      </c>
      <c r="D316" s="148" t="s">
        <v>186</v>
      </c>
      <c r="E316" s="149">
        <v>114.7102</v>
      </c>
      <c r="F316" s="150"/>
      <c r="G316" s="151">
        <f t="shared" si="21"/>
        <v>0</v>
      </c>
      <c r="H316" s="128">
        <v>0</v>
      </c>
      <c r="I316" s="128">
        <f t="shared" si="22"/>
        <v>0</v>
      </c>
      <c r="J316" s="128">
        <v>15.7</v>
      </c>
      <c r="K316" s="128">
        <f t="shared" si="23"/>
        <v>1800.95</v>
      </c>
      <c r="L316" s="128">
        <v>21</v>
      </c>
      <c r="M316" s="128">
        <f t="shared" si="24"/>
        <v>0</v>
      </c>
      <c r="N316" s="128">
        <v>0</v>
      </c>
      <c r="O316" s="128">
        <f t="shared" si="25"/>
        <v>0</v>
      </c>
      <c r="P316" s="128">
        <v>0</v>
      </c>
      <c r="Q316" s="128">
        <f t="shared" si="26"/>
        <v>0</v>
      </c>
      <c r="R316" s="128"/>
      <c r="S316" s="128" t="s">
        <v>116</v>
      </c>
      <c r="T316" s="128" t="s">
        <v>130</v>
      </c>
      <c r="U316" s="128">
        <v>0</v>
      </c>
      <c r="V316" s="128">
        <f t="shared" si="27"/>
        <v>0</v>
      </c>
      <c r="W316" s="128"/>
      <c r="X316" s="128" t="s">
        <v>401</v>
      </c>
      <c r="Y316" s="123"/>
      <c r="Z316" s="123"/>
      <c r="AA316" s="123"/>
      <c r="AB316" s="123"/>
      <c r="AC316" s="123"/>
      <c r="AD316" s="123"/>
      <c r="AE316" s="123"/>
      <c r="AF316" s="123"/>
      <c r="AG316" s="123" t="s">
        <v>402</v>
      </c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</row>
    <row r="317" spans="1:60" outlineLevel="1" x14ac:dyDescent="0.2">
      <c r="A317" s="146">
        <v>111</v>
      </c>
      <c r="B317" s="147" t="s">
        <v>411</v>
      </c>
      <c r="C317" s="155" t="s">
        <v>412</v>
      </c>
      <c r="D317" s="148" t="s">
        <v>186</v>
      </c>
      <c r="E317" s="149">
        <v>5.7355099999999997</v>
      </c>
      <c r="F317" s="150"/>
      <c r="G317" s="151">
        <f t="shared" si="21"/>
        <v>0</v>
      </c>
      <c r="H317" s="128">
        <v>0</v>
      </c>
      <c r="I317" s="128">
        <f t="shared" si="22"/>
        <v>0</v>
      </c>
      <c r="J317" s="128">
        <v>315</v>
      </c>
      <c r="K317" s="128">
        <f t="shared" si="23"/>
        <v>1806.69</v>
      </c>
      <c r="L317" s="128">
        <v>21</v>
      </c>
      <c r="M317" s="128">
        <f t="shared" si="24"/>
        <v>0</v>
      </c>
      <c r="N317" s="128">
        <v>0</v>
      </c>
      <c r="O317" s="128">
        <f t="shared" si="25"/>
        <v>0</v>
      </c>
      <c r="P317" s="128">
        <v>0</v>
      </c>
      <c r="Q317" s="128">
        <f t="shared" si="26"/>
        <v>0</v>
      </c>
      <c r="R317" s="128"/>
      <c r="S317" s="128" t="s">
        <v>116</v>
      </c>
      <c r="T317" s="128" t="s">
        <v>130</v>
      </c>
      <c r="U317" s="128">
        <v>0.94199999999999995</v>
      </c>
      <c r="V317" s="128">
        <f t="shared" si="27"/>
        <v>5.4</v>
      </c>
      <c r="W317" s="128"/>
      <c r="X317" s="128" t="s">
        <v>401</v>
      </c>
      <c r="Y317" s="123"/>
      <c r="Z317" s="123"/>
      <c r="AA317" s="123"/>
      <c r="AB317" s="123"/>
      <c r="AC317" s="123"/>
      <c r="AD317" s="123"/>
      <c r="AE317" s="123"/>
      <c r="AF317" s="123"/>
      <c r="AG317" s="123" t="s">
        <v>402</v>
      </c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</row>
    <row r="318" spans="1:60" outlineLevel="1" x14ac:dyDescent="0.2">
      <c r="A318" s="146">
        <v>112</v>
      </c>
      <c r="B318" s="147" t="s">
        <v>413</v>
      </c>
      <c r="C318" s="155" t="s">
        <v>414</v>
      </c>
      <c r="D318" s="148" t="s">
        <v>186</v>
      </c>
      <c r="E318" s="149">
        <v>57.3551</v>
      </c>
      <c r="F318" s="150"/>
      <c r="G318" s="151">
        <f t="shared" si="21"/>
        <v>0</v>
      </c>
      <c r="H318" s="128">
        <v>0</v>
      </c>
      <c r="I318" s="128">
        <f t="shared" si="22"/>
        <v>0</v>
      </c>
      <c r="J318" s="128">
        <v>35.1</v>
      </c>
      <c r="K318" s="128">
        <f t="shared" si="23"/>
        <v>2013.16</v>
      </c>
      <c r="L318" s="128">
        <v>21</v>
      </c>
      <c r="M318" s="128">
        <f t="shared" si="24"/>
        <v>0</v>
      </c>
      <c r="N318" s="128">
        <v>0</v>
      </c>
      <c r="O318" s="128">
        <f t="shared" si="25"/>
        <v>0</v>
      </c>
      <c r="P318" s="128">
        <v>0</v>
      </c>
      <c r="Q318" s="128">
        <f t="shared" si="26"/>
        <v>0</v>
      </c>
      <c r="R318" s="128"/>
      <c r="S318" s="128" t="s">
        <v>116</v>
      </c>
      <c r="T318" s="128" t="s">
        <v>130</v>
      </c>
      <c r="U318" s="128">
        <v>0.105</v>
      </c>
      <c r="V318" s="128">
        <f t="shared" si="27"/>
        <v>6.02</v>
      </c>
      <c r="W318" s="128"/>
      <c r="X318" s="128" t="s">
        <v>401</v>
      </c>
      <c r="Y318" s="123"/>
      <c r="Z318" s="123"/>
      <c r="AA318" s="123"/>
      <c r="AB318" s="123"/>
      <c r="AC318" s="123"/>
      <c r="AD318" s="123"/>
      <c r="AE318" s="123"/>
      <c r="AF318" s="123"/>
      <c r="AG318" s="123" t="s">
        <v>402</v>
      </c>
      <c r="AH318" s="123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</row>
    <row r="319" spans="1:60" outlineLevel="1" x14ac:dyDescent="0.2">
      <c r="A319" s="146">
        <v>113</v>
      </c>
      <c r="B319" s="147" t="s">
        <v>415</v>
      </c>
      <c r="C319" s="155" t="s">
        <v>416</v>
      </c>
      <c r="D319" s="148" t="s">
        <v>186</v>
      </c>
      <c r="E319" s="149">
        <v>5.7355099999999997</v>
      </c>
      <c r="F319" s="150"/>
      <c r="G319" s="151">
        <f t="shared" si="21"/>
        <v>0</v>
      </c>
      <c r="H319" s="128">
        <v>0</v>
      </c>
      <c r="I319" s="128">
        <f t="shared" si="22"/>
        <v>0</v>
      </c>
      <c r="J319" s="128">
        <v>300</v>
      </c>
      <c r="K319" s="128">
        <f t="shared" si="23"/>
        <v>1720.65</v>
      </c>
      <c r="L319" s="128">
        <v>21</v>
      </c>
      <c r="M319" s="128">
        <f t="shared" si="24"/>
        <v>0</v>
      </c>
      <c r="N319" s="128">
        <v>0</v>
      </c>
      <c r="O319" s="128">
        <f t="shared" si="25"/>
        <v>0</v>
      </c>
      <c r="P319" s="128">
        <v>0</v>
      </c>
      <c r="Q319" s="128">
        <f t="shared" si="26"/>
        <v>0</v>
      </c>
      <c r="R319" s="128"/>
      <c r="S319" s="128" t="s">
        <v>417</v>
      </c>
      <c r="T319" s="128" t="s">
        <v>417</v>
      </c>
      <c r="U319" s="128">
        <v>0</v>
      </c>
      <c r="V319" s="128">
        <f t="shared" si="27"/>
        <v>0</v>
      </c>
      <c r="W319" s="128"/>
      <c r="X319" s="128" t="s">
        <v>401</v>
      </c>
      <c r="Y319" s="123"/>
      <c r="Z319" s="123"/>
      <c r="AA319" s="123"/>
      <c r="AB319" s="123"/>
      <c r="AC319" s="123"/>
      <c r="AD319" s="123"/>
      <c r="AE319" s="123"/>
      <c r="AF319" s="123"/>
      <c r="AG319" s="123" t="s">
        <v>402</v>
      </c>
      <c r="AH319" s="123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123"/>
      <c r="AT319" s="123"/>
      <c r="AU319" s="123"/>
      <c r="AV319" s="123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123"/>
      <c r="BH319" s="123"/>
    </row>
    <row r="320" spans="1:60" x14ac:dyDescent="0.2">
      <c r="A320" s="134" t="s">
        <v>111</v>
      </c>
      <c r="B320" s="135" t="s">
        <v>85</v>
      </c>
      <c r="C320" s="152" t="s">
        <v>26</v>
      </c>
      <c r="D320" s="136"/>
      <c r="E320" s="137"/>
      <c r="F320" s="138"/>
      <c r="G320" s="139">
        <f>SUMIF(AG321:AG328,"&lt;&gt;NOR",G321:G328)</f>
        <v>0</v>
      </c>
      <c r="H320" s="133"/>
      <c r="I320" s="133">
        <f>SUM(I321:I328)</f>
        <v>0</v>
      </c>
      <c r="J320" s="133"/>
      <c r="K320" s="133">
        <f>SUM(K321:K328)</f>
        <v>17000</v>
      </c>
      <c r="L320" s="133"/>
      <c r="M320" s="133">
        <f>SUM(M321:M328)</f>
        <v>0</v>
      </c>
      <c r="N320" s="133"/>
      <c r="O320" s="133">
        <f>SUM(O321:O328)</f>
        <v>0</v>
      </c>
      <c r="P320" s="133"/>
      <c r="Q320" s="133">
        <f>SUM(Q321:Q328)</f>
        <v>0</v>
      </c>
      <c r="R320" s="133"/>
      <c r="S320" s="133"/>
      <c r="T320" s="133"/>
      <c r="U320" s="133"/>
      <c r="V320" s="133">
        <f>SUM(V321:V328)</f>
        <v>0</v>
      </c>
      <c r="W320" s="133"/>
      <c r="X320" s="133"/>
      <c r="AG320" t="s">
        <v>112</v>
      </c>
    </row>
    <row r="321" spans="1:60" outlineLevel="1" x14ac:dyDescent="0.2">
      <c r="A321" s="146">
        <v>114</v>
      </c>
      <c r="B321" s="147" t="s">
        <v>418</v>
      </c>
      <c r="C321" s="155" t="s">
        <v>419</v>
      </c>
      <c r="D321" s="148" t="s">
        <v>420</v>
      </c>
      <c r="E321" s="149">
        <v>1</v>
      </c>
      <c r="F321" s="150"/>
      <c r="G321" s="151">
        <f t="shared" ref="G321:G328" si="28">ROUND(E321*F321,2)</f>
        <v>0</v>
      </c>
      <c r="H321" s="128">
        <v>0</v>
      </c>
      <c r="I321" s="128">
        <f t="shared" ref="I321:I328" si="29">ROUND(E321*H321,2)</f>
        <v>0</v>
      </c>
      <c r="J321" s="128">
        <v>3000</v>
      </c>
      <c r="K321" s="128">
        <f t="shared" ref="K321:K328" si="30">ROUND(E321*J321,2)</f>
        <v>3000</v>
      </c>
      <c r="L321" s="128">
        <v>21</v>
      </c>
      <c r="M321" s="128">
        <f t="shared" ref="M321:M328" si="31">G321*(1+L321/100)</f>
        <v>0</v>
      </c>
      <c r="N321" s="128">
        <v>0</v>
      </c>
      <c r="O321" s="128">
        <f t="shared" ref="O321:O328" si="32">ROUND(E321*N321,2)</f>
        <v>0</v>
      </c>
      <c r="P321" s="128">
        <v>0</v>
      </c>
      <c r="Q321" s="128">
        <f t="shared" ref="Q321:Q328" si="33">ROUND(E321*P321,2)</f>
        <v>0</v>
      </c>
      <c r="R321" s="128"/>
      <c r="S321" s="128" t="s">
        <v>116</v>
      </c>
      <c r="T321" s="128" t="s">
        <v>165</v>
      </c>
      <c r="U321" s="128">
        <v>0</v>
      </c>
      <c r="V321" s="128">
        <f t="shared" ref="V321:V328" si="34">ROUND(E321*U321,2)</f>
        <v>0</v>
      </c>
      <c r="W321" s="128"/>
      <c r="X321" s="128" t="s">
        <v>421</v>
      </c>
      <c r="Y321" s="123"/>
      <c r="Z321" s="123"/>
      <c r="AA321" s="123"/>
      <c r="AB321" s="123"/>
      <c r="AC321" s="123"/>
      <c r="AD321" s="123"/>
      <c r="AE321" s="123"/>
      <c r="AF321" s="123"/>
      <c r="AG321" s="123" t="s">
        <v>422</v>
      </c>
      <c r="AH321" s="123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123"/>
      <c r="AT321" s="123"/>
      <c r="AU321" s="123"/>
      <c r="AV321" s="123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123"/>
      <c r="BH321" s="123"/>
    </row>
    <row r="322" spans="1:60" outlineLevel="1" x14ac:dyDescent="0.2">
      <c r="A322" s="146">
        <v>115</v>
      </c>
      <c r="B322" s="147" t="s">
        <v>423</v>
      </c>
      <c r="C322" s="155" t="s">
        <v>424</v>
      </c>
      <c r="D322" s="148" t="s">
        <v>420</v>
      </c>
      <c r="E322" s="149">
        <v>1</v>
      </c>
      <c r="F322" s="150"/>
      <c r="G322" s="151">
        <f t="shared" si="28"/>
        <v>0</v>
      </c>
      <c r="H322" s="128">
        <v>0</v>
      </c>
      <c r="I322" s="128">
        <f t="shared" si="29"/>
        <v>0</v>
      </c>
      <c r="J322" s="128">
        <v>1500</v>
      </c>
      <c r="K322" s="128">
        <f t="shared" si="30"/>
        <v>1500</v>
      </c>
      <c r="L322" s="128">
        <v>21</v>
      </c>
      <c r="M322" s="128">
        <f t="shared" si="31"/>
        <v>0</v>
      </c>
      <c r="N322" s="128">
        <v>0</v>
      </c>
      <c r="O322" s="128">
        <f t="shared" si="32"/>
        <v>0</v>
      </c>
      <c r="P322" s="128">
        <v>0</v>
      </c>
      <c r="Q322" s="128">
        <f t="shared" si="33"/>
        <v>0</v>
      </c>
      <c r="R322" s="128"/>
      <c r="S322" s="128" t="s">
        <v>116</v>
      </c>
      <c r="T322" s="128" t="s">
        <v>165</v>
      </c>
      <c r="U322" s="128">
        <v>0</v>
      </c>
      <c r="V322" s="128">
        <f t="shared" si="34"/>
        <v>0</v>
      </c>
      <c r="W322" s="128"/>
      <c r="X322" s="128" t="s">
        <v>421</v>
      </c>
      <c r="Y322" s="123"/>
      <c r="Z322" s="123"/>
      <c r="AA322" s="123"/>
      <c r="AB322" s="123"/>
      <c r="AC322" s="123"/>
      <c r="AD322" s="123"/>
      <c r="AE322" s="123"/>
      <c r="AF322" s="123"/>
      <c r="AG322" s="123" t="s">
        <v>422</v>
      </c>
      <c r="AH322" s="123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</row>
    <row r="323" spans="1:60" outlineLevel="1" x14ac:dyDescent="0.2">
      <c r="A323" s="146">
        <v>116</v>
      </c>
      <c r="B323" s="147" t="s">
        <v>425</v>
      </c>
      <c r="C323" s="155" t="s">
        <v>426</v>
      </c>
      <c r="D323" s="148" t="s">
        <v>420</v>
      </c>
      <c r="E323" s="149">
        <v>1</v>
      </c>
      <c r="F323" s="150"/>
      <c r="G323" s="151">
        <f t="shared" si="28"/>
        <v>0</v>
      </c>
      <c r="H323" s="128">
        <v>0</v>
      </c>
      <c r="I323" s="128">
        <f t="shared" si="29"/>
        <v>0</v>
      </c>
      <c r="J323" s="128">
        <v>1500</v>
      </c>
      <c r="K323" s="128">
        <f t="shared" si="30"/>
        <v>1500</v>
      </c>
      <c r="L323" s="128">
        <v>21</v>
      </c>
      <c r="M323" s="128">
        <f t="shared" si="31"/>
        <v>0</v>
      </c>
      <c r="N323" s="128">
        <v>0</v>
      </c>
      <c r="O323" s="128">
        <f t="shared" si="32"/>
        <v>0</v>
      </c>
      <c r="P323" s="128">
        <v>0</v>
      </c>
      <c r="Q323" s="128">
        <f t="shared" si="33"/>
        <v>0</v>
      </c>
      <c r="R323" s="128"/>
      <c r="S323" s="128" t="s">
        <v>116</v>
      </c>
      <c r="T323" s="128" t="s">
        <v>165</v>
      </c>
      <c r="U323" s="128">
        <v>0</v>
      </c>
      <c r="V323" s="128">
        <f t="shared" si="34"/>
        <v>0</v>
      </c>
      <c r="W323" s="128"/>
      <c r="X323" s="128" t="s">
        <v>421</v>
      </c>
      <c r="Y323" s="123"/>
      <c r="Z323" s="123"/>
      <c r="AA323" s="123"/>
      <c r="AB323" s="123"/>
      <c r="AC323" s="123"/>
      <c r="AD323" s="123"/>
      <c r="AE323" s="123"/>
      <c r="AF323" s="123"/>
      <c r="AG323" s="123" t="s">
        <v>422</v>
      </c>
      <c r="AH323" s="123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</row>
    <row r="324" spans="1:60" outlineLevel="1" x14ac:dyDescent="0.2">
      <c r="A324" s="146">
        <v>117</v>
      </c>
      <c r="B324" s="147" t="s">
        <v>427</v>
      </c>
      <c r="C324" s="155" t="s">
        <v>428</v>
      </c>
      <c r="D324" s="148" t="s">
        <v>420</v>
      </c>
      <c r="E324" s="149">
        <v>1</v>
      </c>
      <c r="F324" s="150"/>
      <c r="G324" s="151">
        <f t="shared" si="28"/>
        <v>0</v>
      </c>
      <c r="H324" s="128">
        <v>0</v>
      </c>
      <c r="I324" s="128">
        <f t="shared" si="29"/>
        <v>0</v>
      </c>
      <c r="J324" s="128">
        <v>2000</v>
      </c>
      <c r="K324" s="128">
        <f t="shared" si="30"/>
        <v>2000</v>
      </c>
      <c r="L324" s="128">
        <v>21</v>
      </c>
      <c r="M324" s="128">
        <f t="shared" si="31"/>
        <v>0</v>
      </c>
      <c r="N324" s="128">
        <v>0</v>
      </c>
      <c r="O324" s="128">
        <f t="shared" si="32"/>
        <v>0</v>
      </c>
      <c r="P324" s="128">
        <v>0</v>
      </c>
      <c r="Q324" s="128">
        <f t="shared" si="33"/>
        <v>0</v>
      </c>
      <c r="R324" s="128"/>
      <c r="S324" s="128" t="s">
        <v>116</v>
      </c>
      <c r="T324" s="128" t="s">
        <v>165</v>
      </c>
      <c r="U324" s="128">
        <v>0</v>
      </c>
      <c r="V324" s="128">
        <f t="shared" si="34"/>
        <v>0</v>
      </c>
      <c r="W324" s="128"/>
      <c r="X324" s="128" t="s">
        <v>421</v>
      </c>
      <c r="Y324" s="123"/>
      <c r="Z324" s="123"/>
      <c r="AA324" s="123"/>
      <c r="AB324" s="123"/>
      <c r="AC324" s="123"/>
      <c r="AD324" s="123"/>
      <c r="AE324" s="123"/>
      <c r="AF324" s="123"/>
      <c r="AG324" s="123" t="s">
        <v>422</v>
      </c>
      <c r="AH324" s="123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</row>
    <row r="325" spans="1:60" outlineLevel="1" x14ac:dyDescent="0.2">
      <c r="A325" s="146">
        <v>118</v>
      </c>
      <c r="B325" s="147" t="s">
        <v>429</v>
      </c>
      <c r="C325" s="155" t="s">
        <v>430</v>
      </c>
      <c r="D325" s="148" t="s">
        <v>420</v>
      </c>
      <c r="E325" s="149">
        <v>1</v>
      </c>
      <c r="F325" s="150"/>
      <c r="G325" s="151">
        <f t="shared" si="28"/>
        <v>0</v>
      </c>
      <c r="H325" s="128">
        <v>0</v>
      </c>
      <c r="I325" s="128">
        <f t="shared" si="29"/>
        <v>0</v>
      </c>
      <c r="J325" s="128">
        <v>500</v>
      </c>
      <c r="K325" s="128">
        <f t="shared" si="30"/>
        <v>500</v>
      </c>
      <c r="L325" s="128">
        <v>21</v>
      </c>
      <c r="M325" s="128">
        <f t="shared" si="31"/>
        <v>0</v>
      </c>
      <c r="N325" s="128">
        <v>0</v>
      </c>
      <c r="O325" s="128">
        <f t="shared" si="32"/>
        <v>0</v>
      </c>
      <c r="P325" s="128">
        <v>0</v>
      </c>
      <c r="Q325" s="128">
        <f t="shared" si="33"/>
        <v>0</v>
      </c>
      <c r="R325" s="128"/>
      <c r="S325" s="128" t="s">
        <v>164</v>
      </c>
      <c r="T325" s="128" t="s">
        <v>165</v>
      </c>
      <c r="U325" s="128">
        <v>0</v>
      </c>
      <c r="V325" s="128">
        <f t="shared" si="34"/>
        <v>0</v>
      </c>
      <c r="W325" s="128"/>
      <c r="X325" s="128" t="s">
        <v>421</v>
      </c>
      <c r="Y325" s="123"/>
      <c r="Z325" s="123"/>
      <c r="AA325" s="123"/>
      <c r="AB325" s="123"/>
      <c r="AC325" s="123"/>
      <c r="AD325" s="123"/>
      <c r="AE325" s="123"/>
      <c r="AF325" s="123"/>
      <c r="AG325" s="123" t="s">
        <v>422</v>
      </c>
      <c r="AH325" s="123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123"/>
      <c r="AT325" s="123"/>
      <c r="AU325" s="123"/>
      <c r="AV325" s="123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123"/>
      <c r="BH325" s="123"/>
    </row>
    <row r="326" spans="1:60" outlineLevel="1" x14ac:dyDescent="0.2">
      <c r="A326" s="146">
        <v>119</v>
      </c>
      <c r="B326" s="147" t="s">
        <v>431</v>
      </c>
      <c r="C326" s="155" t="s">
        <v>432</v>
      </c>
      <c r="D326" s="148" t="s">
        <v>420</v>
      </c>
      <c r="E326" s="149">
        <v>1</v>
      </c>
      <c r="F326" s="150"/>
      <c r="G326" s="151">
        <f t="shared" si="28"/>
        <v>0</v>
      </c>
      <c r="H326" s="128">
        <v>0</v>
      </c>
      <c r="I326" s="128">
        <f t="shared" si="29"/>
        <v>0</v>
      </c>
      <c r="J326" s="128">
        <v>2000</v>
      </c>
      <c r="K326" s="128">
        <f t="shared" si="30"/>
        <v>2000</v>
      </c>
      <c r="L326" s="128">
        <v>21</v>
      </c>
      <c r="M326" s="128">
        <f t="shared" si="31"/>
        <v>0</v>
      </c>
      <c r="N326" s="128">
        <v>0</v>
      </c>
      <c r="O326" s="128">
        <f t="shared" si="32"/>
        <v>0</v>
      </c>
      <c r="P326" s="128">
        <v>0</v>
      </c>
      <c r="Q326" s="128">
        <f t="shared" si="33"/>
        <v>0</v>
      </c>
      <c r="R326" s="128"/>
      <c r="S326" s="128" t="s">
        <v>164</v>
      </c>
      <c r="T326" s="128" t="s">
        <v>165</v>
      </c>
      <c r="U326" s="128">
        <v>0</v>
      </c>
      <c r="V326" s="128">
        <f t="shared" si="34"/>
        <v>0</v>
      </c>
      <c r="W326" s="128"/>
      <c r="X326" s="128" t="s">
        <v>421</v>
      </c>
      <c r="Y326" s="123"/>
      <c r="Z326" s="123"/>
      <c r="AA326" s="123"/>
      <c r="AB326" s="123"/>
      <c r="AC326" s="123"/>
      <c r="AD326" s="123"/>
      <c r="AE326" s="123"/>
      <c r="AF326" s="123"/>
      <c r="AG326" s="123" t="s">
        <v>422</v>
      </c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</row>
    <row r="327" spans="1:60" outlineLevel="1" x14ac:dyDescent="0.2">
      <c r="A327" s="146">
        <v>120</v>
      </c>
      <c r="B327" s="147" t="s">
        <v>433</v>
      </c>
      <c r="C327" s="155" t="s">
        <v>434</v>
      </c>
      <c r="D327" s="148" t="s">
        <v>420</v>
      </c>
      <c r="E327" s="149">
        <v>1</v>
      </c>
      <c r="F327" s="150"/>
      <c r="G327" s="151">
        <f t="shared" si="28"/>
        <v>0</v>
      </c>
      <c r="H327" s="128">
        <v>0</v>
      </c>
      <c r="I327" s="128">
        <f t="shared" si="29"/>
        <v>0</v>
      </c>
      <c r="J327" s="128">
        <v>6000</v>
      </c>
      <c r="K327" s="128">
        <f t="shared" si="30"/>
        <v>6000</v>
      </c>
      <c r="L327" s="128">
        <v>21</v>
      </c>
      <c r="M327" s="128">
        <f t="shared" si="31"/>
        <v>0</v>
      </c>
      <c r="N327" s="128">
        <v>0</v>
      </c>
      <c r="O327" s="128">
        <f t="shared" si="32"/>
        <v>0</v>
      </c>
      <c r="P327" s="128">
        <v>0</v>
      </c>
      <c r="Q327" s="128">
        <f t="shared" si="33"/>
        <v>0</v>
      </c>
      <c r="R327" s="128"/>
      <c r="S327" s="128" t="s">
        <v>164</v>
      </c>
      <c r="T327" s="128" t="s">
        <v>165</v>
      </c>
      <c r="U327" s="128">
        <v>0</v>
      </c>
      <c r="V327" s="128">
        <f t="shared" si="34"/>
        <v>0</v>
      </c>
      <c r="W327" s="128"/>
      <c r="X327" s="128" t="s">
        <v>421</v>
      </c>
      <c r="Y327" s="123"/>
      <c r="Z327" s="123"/>
      <c r="AA327" s="123"/>
      <c r="AB327" s="123"/>
      <c r="AC327" s="123"/>
      <c r="AD327" s="123"/>
      <c r="AE327" s="123"/>
      <c r="AF327" s="123"/>
      <c r="AG327" s="123" t="s">
        <v>422</v>
      </c>
      <c r="AH327" s="123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123"/>
      <c r="AT327" s="123"/>
      <c r="AU327" s="123"/>
      <c r="AV327" s="123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123"/>
      <c r="BH327" s="123"/>
    </row>
    <row r="328" spans="1:60" outlineLevel="1" x14ac:dyDescent="0.2">
      <c r="A328" s="140">
        <v>121</v>
      </c>
      <c r="B328" s="141" t="s">
        <v>435</v>
      </c>
      <c r="C328" s="153" t="s">
        <v>436</v>
      </c>
      <c r="D328" s="142" t="s">
        <v>420</v>
      </c>
      <c r="E328" s="143">
        <v>1</v>
      </c>
      <c r="F328" s="144"/>
      <c r="G328" s="145">
        <f t="shared" si="28"/>
        <v>0</v>
      </c>
      <c r="H328" s="128">
        <v>0</v>
      </c>
      <c r="I328" s="128">
        <f t="shared" si="29"/>
        <v>0</v>
      </c>
      <c r="J328" s="128">
        <v>500</v>
      </c>
      <c r="K328" s="128">
        <f t="shared" si="30"/>
        <v>500</v>
      </c>
      <c r="L328" s="128">
        <v>21</v>
      </c>
      <c r="M328" s="128">
        <f t="shared" si="31"/>
        <v>0</v>
      </c>
      <c r="N328" s="128">
        <v>0</v>
      </c>
      <c r="O328" s="128">
        <f t="shared" si="32"/>
        <v>0</v>
      </c>
      <c r="P328" s="128">
        <v>0</v>
      </c>
      <c r="Q328" s="128">
        <f t="shared" si="33"/>
        <v>0</v>
      </c>
      <c r="R328" s="128"/>
      <c r="S328" s="128" t="s">
        <v>164</v>
      </c>
      <c r="T328" s="128" t="s">
        <v>165</v>
      </c>
      <c r="U328" s="128">
        <v>0</v>
      </c>
      <c r="V328" s="128">
        <f t="shared" si="34"/>
        <v>0</v>
      </c>
      <c r="W328" s="128"/>
      <c r="X328" s="128" t="s">
        <v>421</v>
      </c>
      <c r="Y328" s="123"/>
      <c r="Z328" s="123"/>
      <c r="AA328" s="123"/>
      <c r="AB328" s="123"/>
      <c r="AC328" s="123"/>
      <c r="AD328" s="123"/>
      <c r="AE328" s="123"/>
      <c r="AF328" s="123"/>
      <c r="AG328" s="123" t="s">
        <v>422</v>
      </c>
      <c r="AH328" s="123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123"/>
      <c r="AT328" s="123"/>
      <c r="AU328" s="123"/>
      <c r="AV328" s="123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123"/>
      <c r="BH328" s="123"/>
    </row>
    <row r="329" spans="1:60" x14ac:dyDescent="0.2">
      <c r="A329" s="3"/>
      <c r="B329" s="4"/>
      <c r="C329" s="158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AE329">
        <v>15</v>
      </c>
      <c r="AF329">
        <v>21</v>
      </c>
      <c r="AG329" t="s">
        <v>98</v>
      </c>
    </row>
    <row r="330" spans="1:60" x14ac:dyDescent="0.2">
      <c r="C330" s="159"/>
      <c r="D330" s="10"/>
      <c r="AG330" t="s">
        <v>437</v>
      </c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328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Srubar Jan</dc:creator>
  <cp:lastModifiedBy>Srubar Jan</cp:lastModifiedBy>
  <cp:lastPrinted>2019-03-19T12:27:02Z</cp:lastPrinted>
  <dcterms:created xsi:type="dcterms:W3CDTF">2009-04-08T07:15:50Z</dcterms:created>
  <dcterms:modified xsi:type="dcterms:W3CDTF">2022-01-06T07:22:32Z</dcterms:modified>
</cp:coreProperties>
</file>